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 Booking" sheetId="1" r:id="rId4"/>
    <sheet state="visible" name="Equipment for Job" sheetId="2" r:id="rId5"/>
    <sheet state="visible" name="Internal Use" sheetId="3" r:id="rId6"/>
    <sheet state="visible" name="Ref" sheetId="4" r:id="rId7"/>
  </sheets>
  <externalReferences>
    <externalReference r:id="rId8"/>
  </externalReferences>
  <definedNames>
    <definedName name="CUS_Eng">'[1]1-Cust &amp; Proj'!$C$7</definedName>
    <definedName name="CUS_Thai">'[1]1-Cust &amp; Proj'!$C$6</definedName>
    <definedName name="Disc_Rate">'[1]9-Cost_Summ'!$B$27</definedName>
    <definedName name="Exch_rate">'[1]9-Cost_Summ'!$B$25</definedName>
    <definedName name="Form_Number">'[1]1-Cust &amp; Proj'!$I$1</definedName>
    <definedName name="Freight">'[1]9-Cost_Summ'!$B$28</definedName>
    <definedName name="Gross_Trial_Margin">'[1]9-Cost_Summ'!$B$26</definedName>
    <definedName name="Proj_ID">'[1]1-Cust &amp; Proj'!$E$4</definedName>
    <definedName name="Proj_Name">'[1]1-Cust &amp; Proj'!$D$6</definedName>
    <definedName name="PSS_Net1_rate">'[1]9-Cost_Summ'!$B$29</definedName>
    <definedName name="Revision_Date">'[1]1-Cust &amp; Proj'!$E$25</definedName>
    <definedName name="Sale">'[1]1-Cust &amp; Proj'!$C$24</definedName>
    <definedName name="SMARTNET_Disc_rate">'[1]9-Cost_Summ'!$B$31</definedName>
    <definedName name="Support_Eng">'[1]1-Cust &amp; Proj'!$C$25</definedName>
    <definedName name="OverSea_Price_Baht">#REF!</definedName>
    <definedName name="Tax_Software">#REF!</definedName>
    <definedName name="Tax_Service">#REF!</definedName>
    <definedName name="Oversea_CIF_Baht">#REF!</definedName>
    <definedName name="OverSea_Price_Baht_Quoted">#REF!</definedName>
    <definedName name="Oversea_US_List_sum">#REF!</definedName>
    <definedName name="Oversea_FOB_in_US">#REF!</definedName>
    <definedName hidden="1" localSheetId="0" name="_xlnm._FilterDatabase">'PO Booking'!$A$3:$R$3</definedName>
  </definedNames>
  <calcPr/>
  <extLst>
    <ext uri="GoogleSheetsCustomDataVersion2">
      <go:sheetsCustomData xmlns:go="http://customooxmlschemas.google.com/" r:id="rId9" roundtripDataChecksum="n93ve7eIducu9HnUxLunRHPB6EvPqO7IrpU3uZZtka0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457">
      <text>
        <t xml:space="preserve">======
ID#AAABgfPR9A8
HP    (2025-03-22 09:22:31)
ทดแทน Toyota 8กว 7891 (คุณปุ้ม)</t>
      </text>
    </comment>
    <comment authorId="0" ref="Q830">
      <text>
        <t xml:space="preserve">======
ID#AAABgfPR9AI
tc={5D21BEE8-E155-4C41-A988-41574A385887}    (2025-03-22 09:22:31)
[Threaded comment]
Your version of Excel allows you to read this threaded comment; however, any edits to it will get removed if the file is opened in a newer version of Excel. Learn more: https://go.microsoft.com/fwlink/?linkid=870924
Comment:
    เนื่องจากทาง Engineer แจ้งว่าอาจจะสามารถเข้าไปดำเนินการเองได้</t>
      </text>
    </comment>
    <comment authorId="0" ref="B1646">
      <text>
        <t xml:space="preserve">======
ID#AAABgfPR8_s
HP    (2025-03-22 09:22:31)
รอคุณเอก สอบถามตุ๊กตา</t>
      </text>
    </comment>
  </commentList>
  <extLst>
    <ext uri="GoogleSheetsCustomDataVersion2">
      <go:sheetsCustomData xmlns:go="http://customooxmlschemas.google.com/" r:id="rId1" roundtripDataSignature="AMtx7mjhd3ngofndAd8pj+wYgIdkfVNKzg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3">
      <text>
        <t xml:space="preserve">======
ID#AAABgfPR9Cs
Supak  Thammanoonkul    (2025-03-22 09:22:31)
ราคารวมหลังหักส่วนลดคิดเป็นราคา "บาท"</t>
      </text>
    </comment>
    <comment authorId="0" ref="AF21">
      <text>
        <t xml:space="preserve">======
ID#AAABgfPR9CU
HP    (2025-03-22 09:22:31)
Setechthai</t>
      </text>
    </comment>
    <comment authorId="0" ref="Q3">
      <text>
        <t xml:space="preserve">======
ID#AAABgfPR9Bs
Supak  Thammanoonkul    (2025-03-22 09:22:31)
ราคาต่อหน่วยก่อนส่วนลด</t>
      </text>
    </comment>
    <comment authorId="0" ref="R3">
      <text>
        <t xml:space="preserve">======
ID#AAABgfPR9B4
Supak  Thammanoonkul    (2025-03-22 09:22:31)
ราคารวมก่อนส่วนลด</t>
      </text>
    </comment>
    <comment authorId="0" ref="T3">
      <text>
        <t xml:space="preserve">======
ID#AAABgfPR9BU
Supak  Thammanoonkul    (2025-03-22 09:22:31)
ส่วนลดคิดเป็นจำนวนเงิน</t>
      </text>
    </comment>
    <comment authorId="0" ref="V3">
      <text>
        <t xml:space="preserve">======
ID#AAABgfPR8_0
Supak  Thammanoonkul    (2025-03-22 09:22:31)
ราคารวมหลังหักส่วนลด</t>
      </text>
    </comment>
    <comment authorId="0" ref="W3">
      <text>
        <t xml:space="preserve">======
ID#AAABgfPR8_k
Supak  Thammanoonkul    (2025-03-22 09:22:31)
ราคาต่อหน่วยหลังหักส่วนลดคิดเป็นราคา "บาท"</t>
      </text>
    </comment>
    <comment authorId="0" ref="U3">
      <text>
        <t xml:space="preserve">======
ID#AAABgfPR8_g
Supak  Thammanoonkul    (2025-03-22 09:22:31)
ราคาต่อหน่วยหลังหักส่วนลด</t>
      </text>
    </comment>
    <comment authorId="0" ref="S3">
      <text>
        <t xml:space="preserve">======
ID#AAABgfPR8_A
Supak  Thammanoonkul    (2025-03-22 09:22:31)
ส่วนลด %</t>
      </text>
    </comment>
    <comment authorId="0" ref="AF20">
      <text>
        <t xml:space="preserve">======
ID#AAABgfPR8-0
HP    (2025-03-22 09:22:31)
Setechthai</t>
      </text>
    </comment>
  </commentList>
  <extLst>
    <ext uri="GoogleSheetsCustomDataVersion2">
      <go:sheetsCustomData xmlns:go="http://customooxmlschemas.google.com/" r:id="rId1" roundtripDataSignature="AMtx7mjO0zuhbEB8Bgh9MIva74hyCyh1xQ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Y385">
      <text>
        <t xml:space="preserve">======
ID#AAABgfPR9Co
Pathitta    (2025-03-22 09:22:31)
ชำระ 50% อีก 50% งานแล้วเสร็จ</t>
      </text>
    </comment>
    <comment authorId="0" ref="X1054">
      <text>
        <t xml:space="preserve">======
ID#AAABgfPR9Cc
Pathitta    (2025-03-22 09:22:31)
ULTECH</t>
      </text>
    </comment>
    <comment authorId="0" ref="Y541">
      <text>
        <t xml:space="preserve">======
ID#AAABgfPR9Cg
Pathitta    (2025-03-22 09:22:31)
ชำระ 70% เมื่อเริ่มดำเนินการ  ชำระอีก 30% เมื่อดำเนินการแล้วเสร็จ</t>
      </text>
    </comment>
    <comment authorId="0" ref="X1099">
      <text>
        <t xml:space="preserve">======
ID#AAABgfPR9Ck
Pathitta    (2025-03-22 09:22:31)
TOP_PRO</t>
      </text>
    </comment>
    <comment authorId="0" ref="W226">
      <text>
        <t xml:space="preserve">======
ID#AAABgfPR9CM
HP    (2025-03-22 09:22:31)
บริษัท วอริกซ์ สปอร์ต จำกัด (มหาชน)</t>
      </text>
    </comment>
    <comment authorId="0" ref="X1097">
      <text>
        <t xml:space="preserve">======
ID#AAABgfPR9CQ
Pathitta    (2025-03-22 09:22:31)
IMAB</t>
      </text>
    </comment>
    <comment authorId="0" ref="A472">
      <text>
        <t xml:space="preserve">======
ID#AAABgfPR9CY
HP    (2025-03-22 09:22:31)
HP:</t>
      </text>
    </comment>
    <comment authorId="0" ref="A399">
      <text>
        <t xml:space="preserve">======
ID#AAABgfPR9CI
HP    (2025-03-22 09:22:31)
HP:</t>
      </text>
    </comment>
    <comment authorId="0" ref="X992">
      <text>
        <t xml:space="preserve">======
ID#AAABgfPR9Bk
Pathitta    (2025-03-22 09:22:31)
KMP</t>
      </text>
    </comment>
    <comment authorId="0" ref="X45">
      <text>
        <t xml:space="preserve">======
ID#AAABgfPR9Bo
Pathitta    (2025-03-22 09:22:31)
KRIANGSAK</t>
      </text>
    </comment>
    <comment authorId="0" ref="X1042">
      <text>
        <t xml:space="preserve">======
ID#AAABgfPR9Bw
Pathitta    (2025-03-22 09:22:31)
JAMOUR</t>
      </text>
    </comment>
    <comment authorId="0" ref="A564">
      <text>
        <t xml:space="preserve">======
ID#AAABgfPR9CA
HP    (2025-03-22 09:22:31)
HP:</t>
      </text>
    </comment>
    <comment authorId="0" ref="X408">
      <text>
        <t xml:space="preserve">======
ID#AAABgfPR9Bc
Pathitta    (2025-03-22 09:22:31)
GENIUS</t>
      </text>
    </comment>
    <comment authorId="0" ref="X1064">
      <text>
        <t xml:space="preserve">======
ID#AAABgfPR9CE
Pathitta    (2025-03-22 09:22:31)
KRIANGSAK</t>
      </text>
    </comment>
    <comment authorId="0" ref="X997">
      <text>
        <t xml:space="preserve">======
ID#AAABgfPR9Bg
Pathitta    (2025-03-22 09:22:31)
TOP_PRO</t>
      </text>
    </comment>
    <comment authorId="0" ref="X1053">
      <text>
        <t xml:space="preserve">======
ID#AAABgfPR9B0
Pathitta    (2025-03-22 09:22:31)
ULTECH</t>
      </text>
    </comment>
    <comment authorId="0" ref="X309">
      <text>
        <t xml:space="preserve">======
ID#AAABgfPR9B8
HP    (2025-03-22 09:22:31)
อมตะ แลมป์</t>
      </text>
    </comment>
    <comment authorId="0" ref="Y462">
      <text>
        <t xml:space="preserve">======
ID#AAABgfPR9BM
Pathitta    (2025-03-22 09:22:31)
ส่งสินค้าพร้อมรับเช็ค</t>
      </text>
    </comment>
    <comment authorId="0" ref="X849">
      <text>
        <t xml:space="preserve">======
ID#AAABgfPR9BQ
HP    (2025-03-22 09:22:31)
KG</t>
      </text>
    </comment>
    <comment authorId="0" ref="X451">
      <text>
        <t xml:space="preserve">======
ID#AAABgfPR9BY
Pathitta    (2025-03-22 09:22:31)
PEN K</t>
      </text>
    </comment>
    <comment authorId="0" ref="Y615">
      <text>
        <t xml:space="preserve">======
ID#AAABgfPR9BE
Pathitta    (2025-03-22 09:22:31)
70% เมื่อเปิด PO 
อีก 30%หลังดำเนินงานแล้วเสร็จ</t>
      </text>
    </comment>
    <comment authorId="0" ref="X456">
      <text>
        <t xml:space="preserve">======
ID#AAABgfPR9BI
Pathitta    (2025-03-22 09:22:31)
ZONELINK</t>
      </text>
    </comment>
    <comment authorId="0" ref="X462">
      <text>
        <t xml:space="preserve">======
ID#AAABgfPR9A0
Pathitta    (2025-03-22 09:22:31)
ULTECH</t>
      </text>
    </comment>
    <comment authorId="0" ref="X1123">
      <text>
        <t xml:space="preserve">======
ID#AAABgfPR9A4
Pathitta    (2025-03-22 09:22:31)
9D</t>
      </text>
    </comment>
    <comment authorId="0" ref="X1100">
      <text>
        <t xml:space="preserve">======
ID#AAABgfPR9Ak
Pathitta    (2025-03-22 09:22:31)
TOP_PRO</t>
      </text>
    </comment>
    <comment authorId="0" ref="X313">
      <text>
        <t xml:space="preserve">======
ID#AAABgfPR9Ao
Pathitta    (2025-03-22 09:22:31)
KMP</t>
      </text>
    </comment>
    <comment authorId="0" ref="X509">
      <text>
        <t xml:space="preserve">======
ID#AAABgfPR9As
HP    (2025-03-22 09:22:31)
Rhingle</t>
      </text>
    </comment>
    <comment authorId="0" ref="X396">
      <text>
        <t xml:space="preserve">======
ID#AAABgfPR9Aw
Pathitta    (2025-03-22 09:22:31)
INTERSITE</t>
      </text>
    </comment>
    <comment authorId="0" ref="X1044">
      <text>
        <t xml:space="preserve">======
ID#AAABgfPR9AU
Pathitta    (2025-03-22 09:22:31)
JAMOUR</t>
      </text>
    </comment>
    <comment authorId="0" ref="Y475">
      <text>
        <t xml:space="preserve">======
ID#AAABgfPR9AY
Pathitta    (2025-03-22 09:22:31)
มัดจำส่วนที่ 1 จำนวน 20,000 บาท</t>
      </text>
    </comment>
    <comment authorId="0" ref="X454">
      <text>
        <t xml:space="preserve">======
ID#AAABgfPR9BA
Pathitta    (2025-03-22 09:22:31)
GENIUS</t>
      </text>
    </comment>
    <comment authorId="0" ref="X448">
      <text>
        <t xml:space="preserve">======
ID#AAABgfPR9Ac
Pathitta    (2025-03-22 09:22:31)
STATISTA</t>
      </text>
    </comment>
    <comment authorId="0" ref="X461">
      <text>
        <t xml:space="preserve">======
ID#AAABgfPR9Ag
Pathitta    (2025-03-22 09:22:31)
BSL</t>
      </text>
    </comment>
    <comment authorId="0" ref="Y386">
      <text>
        <t xml:space="preserve">======
ID#AAABgfPR9AM
Pathitta    (2025-03-22 09:22:31)
ชำระ 50% อีก 50% งานแล้วเสร็จ</t>
      </text>
    </comment>
    <comment authorId="0" ref="X452">
      <text>
        <t xml:space="preserve">======
ID#AAABgfPR9AQ
Pathitta    (2025-03-22 09:22:31)
PEN K</t>
      </text>
    </comment>
    <comment authorId="0" ref="X114">
      <text>
        <t xml:space="preserve">======
ID#AAABgfPR9AA
Pathitta    (2025-03-22 09:22:31)
CARIBER</t>
      </text>
    </comment>
    <comment authorId="0" ref="X1101">
      <text>
        <t xml:space="preserve">======
ID#AAABgfPR9AE
HP    (2025-03-22 09:22:31)
Netway</t>
      </text>
    </comment>
    <comment authorId="0" ref="X619">
      <text>
        <t xml:space="preserve">======
ID#AAABgfPR8_4
Pathitta    (2025-03-22 09:22:31)
PUNSUK</t>
      </text>
    </comment>
    <comment authorId="0" ref="X407">
      <text>
        <t xml:space="preserve">======
ID#AAABgfPR8_8
Pathitta    (2025-03-22 09:22:31)
GENIUS</t>
      </text>
    </comment>
    <comment authorId="0" ref="X624">
      <text>
        <t xml:space="preserve">======
ID#AAABgfPR8_o
Pathitta    (2025-03-22 09:22:31)
ROBOLINGO</t>
      </text>
    </comment>
    <comment authorId="0" ref="X1121">
      <text>
        <t xml:space="preserve">======
ID#AAABgfPR8_w
Pathitta    (2025-03-22 09:22:31)
STATISTA</t>
      </text>
    </comment>
    <comment authorId="0" ref="X138">
      <text>
        <t xml:space="preserve">======
ID#AAABgfPR8_I
Pathitta    (2025-03-22 09:22:31)
AIA</t>
      </text>
    </comment>
    <comment authorId="0" ref="X622">
      <text>
        <t xml:space="preserve">======
ID#AAABgfPR8_M
Pathitta    (2025-03-22 09:22:31)
INDEK</t>
      </text>
    </comment>
    <comment authorId="0" ref="X1045">
      <text>
        <t xml:space="preserve">======
ID#AAABgfPR8_Q
Pathitta    (2025-03-22 09:22:31)
JAMOUR</t>
      </text>
    </comment>
    <comment authorId="0" ref="Y1092">
      <text>
        <t xml:space="preserve">======
ID#AAABgfPR8_U
Pathitta    (2025-03-22 09:22:31)
โอนเงิน</t>
      </text>
    </comment>
    <comment authorId="0" ref="X195">
      <text>
        <t xml:space="preserve">======
ID#AAABgfPR8_Y
Pathitta    (2025-03-22 09:22:31)
ASANEE</t>
      </text>
    </comment>
    <comment authorId="0" ref="X178">
      <text>
        <t xml:space="preserve">======
ID#AAABgfPR8_c
Pathitta    (2025-03-22 09:22:31)
ASANEE</t>
      </text>
    </comment>
    <comment authorId="0" ref="X475">
      <text>
        <t xml:space="preserve">======
ID#AAABgfPR8-8
Pathitta    (2025-03-22 09:22:31)
TUSCAN</t>
      </text>
    </comment>
    <comment authorId="0" ref="X1043">
      <text>
        <t xml:space="preserve">======
ID#AAABgfPR8_E
Pathitta    (2025-03-22 09:22:31)
JAMOUR</t>
      </text>
    </comment>
    <comment authorId="0" ref="Y227">
      <text>
        <t xml:space="preserve">======
ID#AAABgfPR8-4
Pathitta    (2025-03-22 09:22:31)
15 Day</t>
      </text>
    </comment>
    <comment authorId="0" ref="X991">
      <text>
        <t xml:space="preserve">======
ID#AAABgfPR8-w
Pathitta    (2025-03-22 09:22:31)
KMP</t>
      </text>
    </comment>
  </commentList>
  <extLst>
    <ext uri="GoogleSheetsCustomDataVersion2">
      <go:sheetsCustomData xmlns:go="http://customooxmlschemas.google.com/" r:id="rId1" roundtripDataSignature="AMtx7mhvLKAY1r54qpglhXrR7vMi6IGalQ=="/>
    </ext>
  </extLst>
</comments>
</file>

<file path=xl/sharedStrings.xml><?xml version="1.0" encoding="utf-8"?>
<sst xmlns="http://schemas.openxmlformats.org/spreadsheetml/2006/main" count="20593" uniqueCount="5476">
  <si>
    <t>P/O Booking 2024</t>
  </si>
  <si>
    <t>No.</t>
  </si>
  <si>
    <t>P/O</t>
  </si>
  <si>
    <t>PO Date</t>
  </si>
  <si>
    <t>Distri</t>
  </si>
  <si>
    <t>PR</t>
  </si>
  <si>
    <t>PR Date</t>
  </si>
  <si>
    <t>Product</t>
  </si>
  <si>
    <t>Total Price</t>
  </si>
  <si>
    <t>Currency</t>
  </si>
  <si>
    <t>Job-ID</t>
  </si>
  <si>
    <t>Type of Order</t>
  </si>
  <si>
    <t>Remark</t>
  </si>
  <si>
    <t>(No Vat)</t>
  </si>
  <si>
    <t>BT</t>
  </si>
  <si>
    <t>USD</t>
  </si>
  <si>
    <t>Sale</t>
  </si>
  <si>
    <t>Asset</t>
  </si>
  <si>
    <t xml:space="preserve">Spare </t>
  </si>
  <si>
    <t>Stock</t>
  </si>
  <si>
    <t>Expense</t>
  </si>
  <si>
    <t>VST ECS</t>
  </si>
  <si>
    <t>PMD/PR/2023/591</t>
  </si>
  <si>
    <t>CISCO SERVICE NSM</t>
  </si>
  <si>
    <t>/</t>
  </si>
  <si>
    <t>23-0046-P</t>
  </si>
  <si>
    <t>Memo:SMB/2023/153</t>
  </si>
  <si>
    <t>Paragon Car</t>
  </si>
  <si>
    <t>PMD/PR/2024/001</t>
  </si>
  <si>
    <t>ค่าเช่ารถ</t>
  </si>
  <si>
    <t>23-0337-R</t>
  </si>
  <si>
    <t>Praditsilp</t>
  </si>
  <si>
    <t>FAB/PR/2024/002</t>
  </si>
  <si>
    <t>ตรายาง+ตลับหมึก</t>
  </si>
  <si>
    <t>ไทยพัฒน์</t>
  </si>
  <si>
    <t>FAB/PR/2024/003</t>
  </si>
  <si>
    <t>Stationary</t>
  </si>
  <si>
    <t>Wecraft</t>
  </si>
  <si>
    <t>FAB/PR/2024/001</t>
  </si>
  <si>
    <t>ค่าบริการเว๊ปโฮสติ้งและจดชื่อโดเมน</t>
  </si>
  <si>
    <t>Memo:FAB/2024/001</t>
  </si>
  <si>
    <t>SYNNEX</t>
  </si>
  <si>
    <t>SMB/PR/2023/160</t>
  </si>
  <si>
    <t>Meraki MR Enterprise License</t>
  </si>
  <si>
    <t>24-0012-M</t>
  </si>
  <si>
    <t>Hiland</t>
  </si>
  <si>
    <t>FAB/PR/2024/004</t>
  </si>
  <si>
    <t>ถุงขยะดำ</t>
  </si>
  <si>
    <t>Travel Mania</t>
  </si>
  <si>
    <t>HRD/PR/2024/001</t>
  </si>
  <si>
    <t>สัมมนา</t>
  </si>
  <si>
    <t>Panda</t>
  </si>
  <si>
    <t>POS/PR/2024/004</t>
  </si>
  <si>
    <t>แบบฟอร์ม IR</t>
  </si>
  <si>
    <t>POS/PR/2024/005</t>
  </si>
  <si>
    <t>Flair USB 32 GB</t>
  </si>
  <si>
    <t>SC SYSTEM</t>
  </si>
  <si>
    <t>POS/PR/2024/001,003</t>
  </si>
  <si>
    <t>Onsite Service</t>
  </si>
  <si>
    <t>23-0057M</t>
  </si>
  <si>
    <t>POS/PR/2024/002</t>
  </si>
  <si>
    <t>22-0160S</t>
  </si>
  <si>
    <t>TECH WELL</t>
  </si>
  <si>
    <t>POS/PR/2024/021</t>
  </si>
  <si>
    <t>Preventive Maintenance</t>
  </si>
  <si>
    <t>22-0275R</t>
  </si>
  <si>
    <t>PMD/PR/2024/002</t>
  </si>
  <si>
    <t>CISCO SERVICE</t>
  </si>
  <si>
    <t>24-0001M</t>
  </si>
  <si>
    <t>PMD/PR/2024/003</t>
  </si>
  <si>
    <t>24-0002M</t>
  </si>
  <si>
    <t>INGRAM</t>
  </si>
  <si>
    <t>PMD/PR/2024/004</t>
  </si>
  <si>
    <t>Windows Server 2022 Datacenter - 16 Core</t>
  </si>
  <si>
    <t>24-0013M</t>
  </si>
  <si>
    <t>SETECHTHAI</t>
  </si>
  <si>
    <t>PMD/PR/2024/005</t>
  </si>
  <si>
    <t>Installation</t>
  </si>
  <si>
    <t>24-0004P</t>
  </si>
  <si>
    <t>PMD/PR/2024/006</t>
  </si>
  <si>
    <t>NFORCE</t>
  </si>
  <si>
    <t>PMD/PR/2024/007</t>
  </si>
  <si>
    <t>Remote and Call Support</t>
  </si>
  <si>
    <t>PMD/PR/2024/008</t>
  </si>
  <si>
    <t>Endpoint Security</t>
  </si>
  <si>
    <t>PMD/PR/2024/009</t>
  </si>
  <si>
    <t>CBS252 Smart 48-port GE,PoE,4x1G</t>
  </si>
  <si>
    <t>24-0003P</t>
  </si>
  <si>
    <t>TDL</t>
  </si>
  <si>
    <t>PMD/PR/2024/010</t>
  </si>
  <si>
    <t>PM Service</t>
  </si>
  <si>
    <t>23-0341-P</t>
  </si>
  <si>
    <t>SMB/PR/2024/001</t>
  </si>
  <si>
    <t>CISCO Product  Finansia</t>
  </si>
  <si>
    <t>23-0016-P</t>
  </si>
  <si>
    <t>SMB/PR/2024/002</t>
  </si>
  <si>
    <t>Bureau</t>
  </si>
  <si>
    <t>PSD/PR/2024/001</t>
  </si>
  <si>
    <t>ISO/IEC 20000-1</t>
  </si>
  <si>
    <t>Memo:PSD/2024/001</t>
  </si>
  <si>
    <t>PSD/PR/2024/002</t>
  </si>
  <si>
    <t>ค่าเดินทาง</t>
  </si>
  <si>
    <t>SIS</t>
  </si>
  <si>
    <t>PMD/PR/2024/012</t>
  </si>
  <si>
    <t>MA FortiGate-80E</t>
  </si>
  <si>
    <t>24-0015M</t>
  </si>
  <si>
    <t>PMD/PR/2024/013</t>
  </si>
  <si>
    <t>MA VMWare</t>
  </si>
  <si>
    <t>PMD/PR/2024/011</t>
  </si>
  <si>
    <t>CISCO Product   ICONSIAM</t>
  </si>
  <si>
    <t>24-0014P</t>
  </si>
  <si>
    <t>Sahasrirat</t>
  </si>
  <si>
    <t>FAB/PR/2024/005</t>
  </si>
  <si>
    <t>Canteen Accessories</t>
  </si>
  <si>
    <t>zonelink</t>
  </si>
  <si>
    <t>PMD/PR/2024/014</t>
  </si>
  <si>
    <t>สาย C13-C14</t>
  </si>
  <si>
    <t>23-0316P</t>
  </si>
  <si>
    <t>Tech well</t>
  </si>
  <si>
    <t>POS/PR/2024/022</t>
  </si>
  <si>
    <t>21-0073P</t>
  </si>
  <si>
    <t>POS/PR/2024/023</t>
  </si>
  <si>
    <t>22-0197M</t>
  </si>
  <si>
    <t>POS/PR/2024/008</t>
  </si>
  <si>
    <t>22-0289M</t>
  </si>
  <si>
    <t>POS/PR/2024/009</t>
  </si>
  <si>
    <t>23-0036M</t>
  </si>
  <si>
    <t>POS/PR/2024/010</t>
  </si>
  <si>
    <t>23-0095M</t>
  </si>
  <si>
    <t>POS/PR/2024/011</t>
  </si>
  <si>
    <t>23-0280M</t>
  </si>
  <si>
    <t>POS/PR/2024/012</t>
  </si>
  <si>
    <t>23-0085M</t>
  </si>
  <si>
    <t>POS/PR/2024/013</t>
  </si>
  <si>
    <t>23-0169M</t>
  </si>
  <si>
    <t>POS/PR/2024/014</t>
  </si>
  <si>
    <t>23-0249M</t>
  </si>
  <si>
    <t>POS/PR/2024/015</t>
  </si>
  <si>
    <t>23-0050M</t>
  </si>
  <si>
    <t>POS/PR/2024/016</t>
  </si>
  <si>
    <t>POS/PR/2024/017</t>
  </si>
  <si>
    <t>23-0080M</t>
  </si>
  <si>
    <t>POS/PR/2024/018</t>
  </si>
  <si>
    <t>21-0016P</t>
  </si>
  <si>
    <t>POS/PR/2024/019,020</t>
  </si>
  <si>
    <t>23-0220M</t>
  </si>
  <si>
    <t>POS/PR/2024/024</t>
  </si>
  <si>
    <t>22-0203M</t>
  </si>
  <si>
    <t>POS/PR/2024/025</t>
  </si>
  <si>
    <t>21-0043M</t>
  </si>
  <si>
    <t>POS/PR/2024/026</t>
  </si>
  <si>
    <t>21-0299M</t>
  </si>
  <si>
    <t>POS/PR/2024/027</t>
  </si>
  <si>
    <t>22-0282P</t>
  </si>
  <si>
    <t>POS/PR/2024/028</t>
  </si>
  <si>
    <t>22-0173P</t>
  </si>
  <si>
    <t>POS/PR/2024/029</t>
  </si>
  <si>
    <t>22-0050P</t>
  </si>
  <si>
    <t>POS/PR/2024/030</t>
  </si>
  <si>
    <t>23-0177M</t>
  </si>
  <si>
    <t>POS/PR/2024/031</t>
  </si>
  <si>
    <t>23-0296M</t>
  </si>
  <si>
    <t>POS/PR/2024/032</t>
  </si>
  <si>
    <t>23-0201M</t>
  </si>
  <si>
    <t>POS/PR/2024/033</t>
  </si>
  <si>
    <t>18-0181P</t>
  </si>
  <si>
    <t>POS/PR/2024/034</t>
  </si>
  <si>
    <t>23-0226M</t>
  </si>
  <si>
    <t>TRANSITION</t>
  </si>
  <si>
    <t>PMD/PR/2024/016</t>
  </si>
  <si>
    <t>Security Gateway Appliance</t>
  </si>
  <si>
    <t>24-0024M</t>
  </si>
  <si>
    <t>PMD/PR/2024/018</t>
  </si>
  <si>
    <t>support year 1 renewal</t>
  </si>
  <si>
    <t>24-0023M</t>
  </si>
  <si>
    <t>PMD/PR/2024/019</t>
  </si>
  <si>
    <t>23-0342M</t>
  </si>
  <si>
    <t>DDSA</t>
  </si>
  <si>
    <t>POS/PR/2024/035</t>
  </si>
  <si>
    <t>AIR-AP1832I-S-K9</t>
  </si>
  <si>
    <t>23-0005M</t>
  </si>
  <si>
    <t>PMD/PR/2024/017</t>
  </si>
  <si>
    <t>ACTTIRV-A50T0I5O NReporting &amp; Analytics Software</t>
  </si>
  <si>
    <t>24-0020M</t>
  </si>
  <si>
    <t>PMD/PR/2024/015</t>
  </si>
  <si>
    <t>23-0346M</t>
  </si>
  <si>
    <t>EGG</t>
  </si>
  <si>
    <t>CRM/PR/2024/001</t>
  </si>
  <si>
    <t>ต่ออายุ Premuim ID Marketing</t>
  </si>
  <si>
    <t>Memo:CRM/2024/001</t>
  </si>
  <si>
    <t>CHIQ</t>
  </si>
  <si>
    <t>CRM/PR/2024/002</t>
  </si>
  <si>
    <t>ค่าจัดทำ CISCO Tele Proflling &amp; Lead Gen</t>
  </si>
  <si>
    <t>Memo:CRM/2024/002</t>
  </si>
  <si>
    <t>KRIANGSAK</t>
  </si>
  <si>
    <t>CRM/PR/2024/003</t>
  </si>
  <si>
    <t>ค่ำจัดทำ Coperate Ads NetONE 1.30 -2.00 นาที</t>
  </si>
  <si>
    <t>Synnex</t>
  </si>
  <si>
    <t>PMD/PR/2024/020</t>
  </si>
  <si>
    <t>PMD/PR/2024/021</t>
  </si>
  <si>
    <t>VserVeplus</t>
  </si>
  <si>
    <t>PMD/PR/2024/023</t>
  </si>
  <si>
    <t>23-0341-M</t>
  </si>
  <si>
    <t>PMD/PR/2024/024</t>
  </si>
  <si>
    <t>Suport VMWare</t>
  </si>
  <si>
    <t>POS/PR/2024/036</t>
  </si>
  <si>
    <t>R-ASF-CEI-G-INSP</t>
  </si>
  <si>
    <t>PMD/PR/2024/029</t>
  </si>
  <si>
    <t>24-0019M</t>
  </si>
  <si>
    <t>PMD/PR/2024/025</t>
  </si>
  <si>
    <t>24-0025M</t>
  </si>
  <si>
    <t>PMD/PR/2024/028</t>
  </si>
  <si>
    <t>24-0026M</t>
  </si>
  <si>
    <t>PMD/PR/2024/026</t>
  </si>
  <si>
    <t>24-0028S</t>
  </si>
  <si>
    <t>PMD/PR/2024/027</t>
  </si>
  <si>
    <t>SMB/PR/2024/003</t>
  </si>
  <si>
    <t>แผงโซล่าเซล/Inverter</t>
  </si>
  <si>
    <t>24-0064R</t>
  </si>
  <si>
    <t>Memo:SMB/2023/006</t>
  </si>
  <si>
    <t>Oracle</t>
  </si>
  <si>
    <t>FAB/PR/2024/007</t>
  </si>
  <si>
    <t>Renew OPN Membership</t>
  </si>
  <si>
    <t>Memo:FAB/2024/003</t>
  </si>
  <si>
    <t>Carrier</t>
  </si>
  <si>
    <t>FAB/PR/2024/008</t>
  </si>
  <si>
    <t>ต่อสัญญา MA เครื่องปรับอากาศห้อง AHU1,2</t>
  </si>
  <si>
    <t>Memo:FAB/2024/002</t>
  </si>
  <si>
    <t>TSAW</t>
  </si>
  <si>
    <t>PMD/PR/2024/031</t>
  </si>
  <si>
    <t>Scope of Work Implement VDI</t>
  </si>
  <si>
    <t>23-0038P</t>
  </si>
  <si>
    <t>Memo:SMB/2024/004</t>
  </si>
  <si>
    <t>PMD/PR/2024/030</t>
  </si>
  <si>
    <t>iPone 15 Pro</t>
  </si>
  <si>
    <t>Cost MIS</t>
  </si>
  <si>
    <t>FAB/PR/2024/009</t>
  </si>
  <si>
    <t>PMD/PR/2024/032</t>
  </si>
  <si>
    <t>24-0030M</t>
  </si>
  <si>
    <t>SOFT DE</t>
  </si>
  <si>
    <t>PMD/PR/2024/038</t>
  </si>
  <si>
    <t>LINE-BK</t>
  </si>
  <si>
    <t>24-0032P</t>
  </si>
  <si>
    <t>PMD/PR/2024/033</t>
  </si>
  <si>
    <t>CiscoProduct Ngerm Tid Lor</t>
  </si>
  <si>
    <t>24-0029P</t>
  </si>
  <si>
    <t>PMD/PR/2024/034</t>
  </si>
  <si>
    <t>MAFortiCare</t>
  </si>
  <si>
    <t>ITGREEN</t>
  </si>
  <si>
    <t>PMD/PR/2024/035</t>
  </si>
  <si>
    <t>กเ</t>
  </si>
  <si>
    <t>PMD/PR/2024/036</t>
  </si>
  <si>
    <t>Aruba</t>
  </si>
  <si>
    <t>PMD/PR/2024/039</t>
  </si>
  <si>
    <t>PMD/PR/2024/040</t>
  </si>
  <si>
    <t>PMD/PR/2024/041</t>
  </si>
  <si>
    <t>Vmware Horizon 8 Enterprise</t>
  </si>
  <si>
    <t>23-0338-P</t>
  </si>
  <si>
    <t>FAB/PR/2024/010</t>
  </si>
  <si>
    <t>หมึก HPI-CE285A &amp; OKI-44641601</t>
  </si>
  <si>
    <t>VSERVE PLUS</t>
  </si>
  <si>
    <t>PMD/PR/2024/042</t>
  </si>
  <si>
    <t xml:space="preserve">MA FortiGate-201F 1 Year </t>
  </si>
  <si>
    <t>24-0033M</t>
  </si>
  <si>
    <t>PMD/PR/2024/043</t>
  </si>
  <si>
    <t>SMB/PR/2024/007</t>
  </si>
  <si>
    <t>QNAP</t>
  </si>
  <si>
    <t>23-0264-M</t>
  </si>
  <si>
    <t>TOP_PRO</t>
  </si>
  <si>
    <t>HRD/PR/2024/003</t>
  </si>
  <si>
    <t>สัมมนา: คณะกรรมการความปลอดภัย อาชีวอนามัย</t>
  </si>
  <si>
    <t>ZODIAC</t>
  </si>
  <si>
    <t>SMB/PR/2024/008</t>
  </si>
  <si>
    <t>นามบัตร</t>
  </si>
  <si>
    <t>Poonsub</t>
  </si>
  <si>
    <t>FAB/PR/2024/011-012</t>
  </si>
  <si>
    <t>ค่าบริการรถตู้</t>
  </si>
  <si>
    <t>23-0229-P, 20-0002-P</t>
  </si>
  <si>
    <t>2401101</t>
  </si>
  <si>
    <t>Am2b</t>
  </si>
  <si>
    <t>SMB/PR/2024/079</t>
  </si>
  <si>
    <t>Advance service fee</t>
  </si>
  <si>
    <t>23-0046P</t>
  </si>
  <si>
    <t>2401102</t>
  </si>
  <si>
    <t>M&amp;J</t>
  </si>
  <si>
    <t>SMB/PR/2024/081</t>
  </si>
  <si>
    <t>23-0304M</t>
  </si>
  <si>
    <t>2401103</t>
  </si>
  <si>
    <t>SMB/PR/2024/128</t>
  </si>
  <si>
    <t>SMB/PR/2024/005</t>
  </si>
  <si>
    <t>Onsite Service 8x5xNBD+HW</t>
  </si>
  <si>
    <t>24-0034M</t>
  </si>
  <si>
    <t>SMB/PR/2024/004</t>
  </si>
  <si>
    <t>MA SolarWinds</t>
  </si>
  <si>
    <t>PMD/PR/2024/045</t>
  </si>
  <si>
    <t>MA Renewa</t>
  </si>
  <si>
    <t>PMD/PR/2024/047</t>
  </si>
  <si>
    <t>PMD/PR/2024/046</t>
  </si>
  <si>
    <t>Product Cisco บริษัท ล็อกซบิท จำกัด (มหาชน)</t>
  </si>
  <si>
    <t>24-0035M</t>
  </si>
  <si>
    <t>PST</t>
  </si>
  <si>
    <t>PMD/PR/2024/044</t>
  </si>
  <si>
    <t>Cabling for TG</t>
  </si>
  <si>
    <t>23-0337R</t>
  </si>
  <si>
    <t>Interlink</t>
  </si>
  <si>
    <t>PMD/PR/2024/048</t>
  </si>
  <si>
    <t>Patch Cord</t>
  </si>
  <si>
    <t>23-0338P</t>
  </si>
  <si>
    <t>PMD/PR/2024/049</t>
  </si>
  <si>
    <t>Cabling/Management</t>
  </si>
  <si>
    <t>TTSOFTIT</t>
  </si>
  <si>
    <t>SMB/PR/2024/009</t>
  </si>
  <si>
    <t>Appliance 9012</t>
  </si>
  <si>
    <t>24-0036M</t>
  </si>
  <si>
    <t>VRCOMM</t>
  </si>
  <si>
    <t>SMB/PR/2024/010</t>
  </si>
  <si>
    <t>M5600-F</t>
  </si>
  <si>
    <t>24-0037M</t>
  </si>
  <si>
    <t>PACIFICTECH</t>
  </si>
  <si>
    <t>SMB/PR/2024/011</t>
  </si>
  <si>
    <t>MA-Renewal</t>
  </si>
  <si>
    <t>24-0038M</t>
  </si>
  <si>
    <t>PMD/PR/2024/052</t>
  </si>
  <si>
    <t>24-0039M</t>
  </si>
  <si>
    <t>PMD/PR/2024/053</t>
  </si>
  <si>
    <t>24-0042M</t>
  </si>
  <si>
    <t>PMD/PR/2024/050</t>
  </si>
  <si>
    <t>24-0044M</t>
  </si>
  <si>
    <t>PMD/PR/2024/051</t>
  </si>
  <si>
    <t>MA-FortiGuard</t>
  </si>
  <si>
    <t>FAB/PR/2024/014</t>
  </si>
  <si>
    <t>A-FLEX-3</t>
  </si>
  <si>
    <t>FAB/PR/2024/013</t>
  </si>
  <si>
    <t>Globish</t>
  </si>
  <si>
    <t>CEO/PR/2024/001</t>
  </si>
  <si>
    <t xml:space="preserve">ค่าอบรมคอร์สภาษาอังกฤษ </t>
  </si>
  <si>
    <t>Syndome</t>
  </si>
  <si>
    <t>PMD/PR/2024/058</t>
  </si>
  <si>
    <t>UPS ECO II-1000-LED</t>
  </si>
  <si>
    <t>23-0295-M</t>
  </si>
  <si>
    <t>PMD/PR/2024/059</t>
  </si>
  <si>
    <t>APC ปลั๊กกระชากไฟฟ้า</t>
  </si>
  <si>
    <t>PMD/PR/2024/060</t>
  </si>
  <si>
    <t>23-0327-M</t>
  </si>
  <si>
    <t>KHANESSORN</t>
  </si>
  <si>
    <t>PMD/PR/2024/054</t>
  </si>
  <si>
    <t>ONSITE240041S</t>
  </si>
  <si>
    <t>24-0041S</t>
  </si>
  <si>
    <t>We2Be</t>
  </si>
  <si>
    <t>PMD/PR/2024/055</t>
  </si>
  <si>
    <t>SERVICE240040M</t>
  </si>
  <si>
    <t>24-0040M</t>
  </si>
  <si>
    <t>PMD/PR/2024/056</t>
  </si>
  <si>
    <t>24-0043M</t>
  </si>
  <si>
    <t>KG</t>
  </si>
  <si>
    <t>PMD/PR/2024/057</t>
  </si>
  <si>
    <t>Maintenance</t>
  </si>
  <si>
    <t>SMB/PR/2024/012</t>
  </si>
  <si>
    <t>Product Cisco PP LUXE</t>
  </si>
  <si>
    <t>24-0045P</t>
  </si>
  <si>
    <t>SMB/PR/2024/013</t>
  </si>
  <si>
    <t>CABLING240045P</t>
  </si>
  <si>
    <t>PMD/PR/2024/061</t>
  </si>
  <si>
    <t>Cisco Duo subscription</t>
  </si>
  <si>
    <t>24-0046S</t>
  </si>
  <si>
    <t>EGA</t>
  </si>
  <si>
    <t>SMB/PR/2024/014</t>
  </si>
  <si>
    <t>สัมมนา: ฝึกอบรมกอล์ฟเพื่อผู้บริหาร</t>
  </si>
  <si>
    <t>Memo:SMB/2024/010</t>
  </si>
  <si>
    <t>Burachat</t>
  </si>
  <si>
    <t>SMB/PR/2024/015</t>
  </si>
  <si>
    <t>กระเป๋าสปันบอนด์ 75 แกรม</t>
  </si>
  <si>
    <t>Cellopoint</t>
  </si>
  <si>
    <t>POS/PR/2024/056</t>
  </si>
  <si>
    <t>Cellopoint Defender Subscription</t>
  </si>
  <si>
    <t>Memo:POS/2024/009</t>
  </si>
  <si>
    <t>Vnohow</t>
  </si>
  <si>
    <t>PRE/PR/2024/001</t>
  </si>
  <si>
    <t>Exam: CLCOR</t>
  </si>
  <si>
    <t>LHS</t>
  </si>
  <si>
    <t>POS/PR/2024/037</t>
  </si>
  <si>
    <t>23-0259R</t>
  </si>
  <si>
    <t>POS/PR/2024/038</t>
  </si>
  <si>
    <t>22-0029M</t>
  </si>
  <si>
    <t>POS/PR/2024/039</t>
  </si>
  <si>
    <t>POS/PR/2024/040</t>
  </si>
  <si>
    <t>23-0288M</t>
  </si>
  <si>
    <t>POS/PR/2024/041</t>
  </si>
  <si>
    <t>23-0065P</t>
  </si>
  <si>
    <t>POS/PR/2024/042</t>
  </si>
  <si>
    <t>23-0302M</t>
  </si>
  <si>
    <t>POS/PR/2024/043</t>
  </si>
  <si>
    <t>23-0083M</t>
  </si>
  <si>
    <t>POS/PR/2024/044</t>
  </si>
  <si>
    <t>23-0040M</t>
  </si>
  <si>
    <t>POS/PR/2024/045</t>
  </si>
  <si>
    <t>22-0113P</t>
  </si>
  <si>
    <t>POS/PR/2024/046</t>
  </si>
  <si>
    <t>21-0195M</t>
  </si>
  <si>
    <t>POS/PR/2024/047</t>
  </si>
  <si>
    <t>22-0266P</t>
  </si>
  <si>
    <t>POS/PR/2024/048</t>
  </si>
  <si>
    <t>23-0084M</t>
  </si>
  <si>
    <t>POS/PR/2024/049</t>
  </si>
  <si>
    <t>23-0149P</t>
  </si>
  <si>
    <t>POS/PR/2024/050</t>
  </si>
  <si>
    <t>23-0266M</t>
  </si>
  <si>
    <t>POS/PR/2024/051</t>
  </si>
  <si>
    <t>21-0069P</t>
  </si>
  <si>
    <t>Netway</t>
  </si>
  <si>
    <t>PMD/PR/2024/064</t>
  </si>
  <si>
    <t>SSL/TLS</t>
  </si>
  <si>
    <t>23-0345M</t>
  </si>
  <si>
    <t>ส่วนเกินตัด Cost Misc 22-0282</t>
  </si>
  <si>
    <t>PMD/PR/2024/062</t>
  </si>
  <si>
    <t>24-0047M</t>
  </si>
  <si>
    <t>PMD/PR/2024/063</t>
  </si>
  <si>
    <t>24-0048M</t>
  </si>
  <si>
    <t>PMD/PR/2024/066</t>
  </si>
  <si>
    <t>24-0051M</t>
  </si>
  <si>
    <t>SMB/PR/2024/016</t>
  </si>
  <si>
    <t>MA Palo</t>
  </si>
  <si>
    <t>24-0055M</t>
  </si>
  <si>
    <t>PMD/PR/2024/067</t>
  </si>
  <si>
    <t>24-0054M</t>
  </si>
  <si>
    <t>FORTRA</t>
  </si>
  <si>
    <t>PMD/PR/2024/065</t>
  </si>
  <si>
    <t>Renewal Maintenance</t>
  </si>
  <si>
    <t>24-0050M</t>
  </si>
  <si>
    <t>FAB/PR/2024/015</t>
  </si>
  <si>
    <t>POS/PR/2024/052</t>
  </si>
  <si>
    <t>POS/PR/2024/053</t>
  </si>
  <si>
    <t>POS/PR/2024/054</t>
  </si>
  <si>
    <t>23-0278M</t>
  </si>
  <si>
    <t>POS/PR/2024/055</t>
  </si>
  <si>
    <t>MULTILINE</t>
  </si>
  <si>
    <t>POS/PR/2024/057</t>
  </si>
  <si>
    <t>23-0264M</t>
  </si>
  <si>
    <t>POS/PR/2024/058</t>
  </si>
  <si>
    <t>22-0096M</t>
  </si>
  <si>
    <t>PMD/PR/2024/068</t>
  </si>
  <si>
    <t>PMD/PR/2024/069</t>
  </si>
  <si>
    <t>PMD/PR/2024/070</t>
  </si>
  <si>
    <t>ABLENET</t>
  </si>
  <si>
    <t>POS/PR/2024/059</t>
  </si>
  <si>
    <t>SERVICE</t>
  </si>
  <si>
    <t>Modernform</t>
  </si>
  <si>
    <t>FAB/PR/2024/016</t>
  </si>
  <si>
    <t>เก้าอี้ M111 A2B หุ้ม F177 พนักพิง F193 (ดำ)</t>
  </si>
  <si>
    <t>Memo:FAB/2024/005</t>
  </si>
  <si>
    <t>SMB/PR/2024/017</t>
  </si>
  <si>
    <t>RenewSubUmbella</t>
  </si>
  <si>
    <t>24-0058P</t>
  </si>
  <si>
    <t>PMD/PR/2024/071</t>
  </si>
  <si>
    <t>APC Easy UPS 1200VA</t>
  </si>
  <si>
    <t>24-0056P</t>
  </si>
  <si>
    <t>THAIGENIUS</t>
  </si>
  <si>
    <t>PMD/PR/2024/072</t>
  </si>
  <si>
    <t>เปลียน เเบต UPS</t>
  </si>
  <si>
    <t>PMD/PR/2024/073</t>
  </si>
  <si>
    <t>FortiGate-601F</t>
  </si>
  <si>
    <t>24-0057M</t>
  </si>
  <si>
    <t>PMD/PR/2024/074</t>
  </si>
  <si>
    <t>Onsite upgrade</t>
  </si>
  <si>
    <t>PMD/PR/2024/075</t>
  </si>
  <si>
    <t>IP Phone 3905</t>
  </si>
  <si>
    <t>24-0059P</t>
  </si>
  <si>
    <t>PMD/PR/2024/076</t>
  </si>
  <si>
    <t>Product Cisco Hitachi</t>
  </si>
  <si>
    <t>24-0060P</t>
  </si>
  <si>
    <t xml:space="preserve">Cisco DNA </t>
  </si>
  <si>
    <t>PMD/PR/2024/077</t>
  </si>
  <si>
    <t>FortiGuard</t>
  </si>
  <si>
    <t xml:space="preserve">24-0061P </t>
  </si>
  <si>
    <t>PMD/PR/2024/078</t>
  </si>
  <si>
    <t>Product Cisco  Zcom</t>
  </si>
  <si>
    <t>INTERLINK</t>
  </si>
  <si>
    <t>PMD/PR/2024/079</t>
  </si>
  <si>
    <t>PATCH CORD</t>
  </si>
  <si>
    <t>Prosoft</t>
  </si>
  <si>
    <t>FAB/PR/2024/018</t>
  </si>
  <si>
    <t>MA WinSpeed</t>
  </si>
  <si>
    <t>SMB/PR/2024/018</t>
  </si>
  <si>
    <t>Flash Drive ยี่ห้อ Kingston (ขนาด 64 GB)</t>
  </si>
  <si>
    <t>FAB/PR/2024/017</t>
  </si>
  <si>
    <t>สายพานแอร์ V-BELT B-58</t>
  </si>
  <si>
    <t>Memo: FAB/2024/006</t>
  </si>
  <si>
    <t>CSW</t>
  </si>
  <si>
    <t>FAB/PR/2024/019</t>
  </si>
  <si>
    <t>ค่าขนส่งอุปกรณ์ Network</t>
  </si>
  <si>
    <t>PMD/PR/2024/085</t>
  </si>
  <si>
    <t>MA ตรวจเช็ค Battery</t>
  </si>
  <si>
    <t>PMD/PR/2024/083</t>
  </si>
  <si>
    <t>24-0062M</t>
  </si>
  <si>
    <t>NIRUT</t>
  </si>
  <si>
    <t>PMD/PR/2024/082</t>
  </si>
  <si>
    <t>onsite support</t>
  </si>
  <si>
    <t>POS/PR/2024/061</t>
  </si>
  <si>
    <t>Power Injector</t>
  </si>
  <si>
    <t>SMB/PR/2024/022</t>
  </si>
  <si>
    <t>23-0238M</t>
  </si>
  <si>
    <t>SMB/PR/2024/020</t>
  </si>
  <si>
    <t>RildFire subscription</t>
  </si>
  <si>
    <t>24-0066M</t>
  </si>
  <si>
    <t>SMB/PR/2024/021</t>
  </si>
  <si>
    <t>Renewal MA</t>
  </si>
  <si>
    <t>24-0065M</t>
  </si>
  <si>
    <t>PMD/PR/2024/086</t>
  </si>
  <si>
    <t>FortiCare</t>
  </si>
  <si>
    <t>24-0064M</t>
  </si>
  <si>
    <t>2402097</t>
  </si>
  <si>
    <t>SMB/PR/2024/080</t>
  </si>
  <si>
    <t>Project Management Fee</t>
  </si>
  <si>
    <t>2402098</t>
  </si>
  <si>
    <t>SMB/PR/2024/082</t>
  </si>
  <si>
    <t>2402099</t>
  </si>
  <si>
    <t>SMB/PR/2024/129</t>
  </si>
  <si>
    <t>SMB/PR/2024/132</t>
  </si>
  <si>
    <t>24-0085</t>
  </si>
  <si>
    <t>POS/PR/2024/077</t>
  </si>
  <si>
    <t>สาย UFP542D31-03</t>
  </si>
  <si>
    <t>Powermatic</t>
  </si>
  <si>
    <t>PMD/PR/2024/081</t>
  </si>
  <si>
    <t>T-20K33LV2</t>
  </si>
  <si>
    <t>24-0063-M</t>
  </si>
  <si>
    <t>PMD/PR/2024/084</t>
  </si>
  <si>
    <t>Training:CompTIA</t>
  </si>
  <si>
    <t>DCSS</t>
  </si>
  <si>
    <t>POS/PR/2024/062</t>
  </si>
  <si>
    <t>CISCO ISR 4451</t>
  </si>
  <si>
    <t>22-0088M</t>
  </si>
  <si>
    <t>POS/PR/2024/063, 082</t>
  </si>
  <si>
    <t>POS/PR/2024/064</t>
  </si>
  <si>
    <t>POS/PR/2024/065</t>
  </si>
  <si>
    <t>POS/PR/2024/078</t>
  </si>
  <si>
    <t>22-0265M</t>
  </si>
  <si>
    <t>POS/PR/2024/079</t>
  </si>
  <si>
    <t>23-0336M</t>
  </si>
  <si>
    <t>POS/PR/2024/081</t>
  </si>
  <si>
    <t>23-0063M</t>
  </si>
  <si>
    <t>POS/PR/2024/083</t>
  </si>
  <si>
    <t>23-0023P</t>
  </si>
  <si>
    <t>POS/PR/2024/084</t>
  </si>
  <si>
    <t>23-0237M</t>
  </si>
  <si>
    <t>POS/PR/2024/085</t>
  </si>
  <si>
    <t>POS/PR/2024/060</t>
  </si>
  <si>
    <t>POS/PR/2024/066</t>
  </si>
  <si>
    <t>23-0246M</t>
  </si>
  <si>
    <t>POS/PR/2024/067</t>
  </si>
  <si>
    <t>POS/PR/2024/068</t>
  </si>
  <si>
    <t>POS/PR/2024/069</t>
  </si>
  <si>
    <t>20-0081P</t>
  </si>
  <si>
    <t>POS/PR/2024/070</t>
  </si>
  <si>
    <t>POS/PR/2024/071</t>
  </si>
  <si>
    <t>22-0008M</t>
  </si>
  <si>
    <t>POS/PR/2024/072</t>
  </si>
  <si>
    <t>23-0185M</t>
  </si>
  <si>
    <t>POS/PR/2024/073</t>
  </si>
  <si>
    <t>23-0188M</t>
  </si>
  <si>
    <t>POS/PR/2024/074</t>
  </si>
  <si>
    <t>22-0256M</t>
  </si>
  <si>
    <t>POS/PR/2024/075</t>
  </si>
  <si>
    <t>23-0048M</t>
  </si>
  <si>
    <t>POS/PR/2024/076</t>
  </si>
  <si>
    <t xml:space="preserve">Cancelled </t>
  </si>
  <si>
    <t>Thaipatt</t>
  </si>
  <si>
    <t>FAB/PR/2024/020</t>
  </si>
  <si>
    <t>SMB/PR/2024/023</t>
  </si>
  <si>
    <t>FAB/PR/2024/021</t>
  </si>
  <si>
    <t>POS/PR/024/086</t>
  </si>
  <si>
    <t>CISCO1921 &amp; ASA5525</t>
  </si>
  <si>
    <t>23-0259-R</t>
  </si>
  <si>
    <t>ออฟฟิศเมท</t>
  </si>
  <si>
    <t>SMB/PR/2024/025</t>
  </si>
  <si>
    <t>ผงหมึก Canon 047 MF110/LBP110 (พี่พรสันต์)</t>
  </si>
  <si>
    <t>PMD/PR/2024/088</t>
  </si>
  <si>
    <t>Renew MA F5</t>
  </si>
  <si>
    <t>24-0070M</t>
  </si>
  <si>
    <t>PMD/PR/2024/089</t>
  </si>
  <si>
    <t>Product Cisco Siampiwat</t>
  </si>
  <si>
    <t>24-0071P</t>
  </si>
  <si>
    <t>PSD/PR/2024/003</t>
  </si>
  <si>
    <t>SDCZ48_032G_U46</t>
  </si>
  <si>
    <t>23-0011S</t>
  </si>
  <si>
    <t>PSD/PR/2024/004</t>
  </si>
  <si>
    <t>แฟ้ม</t>
  </si>
  <si>
    <t>PMD/PR/2024/087</t>
  </si>
  <si>
    <t>SUPPORT &amp; HARDWARE LOAN</t>
  </si>
  <si>
    <t>CON-PSRT-C9215A31</t>
  </si>
  <si>
    <t>Partner Support 8x5xNBD for C9215A31</t>
  </si>
  <si>
    <t>IV4112403000942</t>
  </si>
  <si>
    <t>PMD/PR/2024/090</t>
  </si>
  <si>
    <t>24-0072M</t>
  </si>
  <si>
    <t>POS/PR/2024/087</t>
  </si>
  <si>
    <t>Cariber</t>
  </si>
  <si>
    <t>CEO/PR/2024/002</t>
  </si>
  <si>
    <t>ค่าสัมมนา Generative_AL</t>
  </si>
  <si>
    <t>AIT</t>
  </si>
  <si>
    <t>POS/PR/2024/088</t>
  </si>
  <si>
    <t>Exam:300-610</t>
  </si>
  <si>
    <t>SMB/PR/2024/019</t>
  </si>
  <si>
    <t>Memo:SMB/2024/025</t>
  </si>
  <si>
    <t>FAB/PR/2024/023</t>
  </si>
  <si>
    <t>PRE/PR/2024/002</t>
  </si>
  <si>
    <t>NAMECARD</t>
  </si>
  <si>
    <t>SMB/PR/2024/024</t>
  </si>
  <si>
    <t>Product Cisco TCRB</t>
  </si>
  <si>
    <t>24-0074P</t>
  </si>
  <si>
    <t>PMD/PR/2024/095</t>
  </si>
  <si>
    <t>24-0073M</t>
  </si>
  <si>
    <t>POS/PR/2024/089</t>
  </si>
  <si>
    <t>พัดลมระบายอากาศ 4" ครบชุด</t>
  </si>
  <si>
    <t>23-0064R</t>
  </si>
  <si>
    <t>Puntila</t>
  </si>
  <si>
    <t>PSD/PR/2024/005</t>
  </si>
  <si>
    <t>Training:Virtual ClassrooM</t>
  </si>
  <si>
    <t>SMB/PR/2024/026</t>
  </si>
  <si>
    <t>Cabling</t>
  </si>
  <si>
    <t>Memo:SMB/2024/028</t>
  </si>
  <si>
    <t>PMD/PR/2024/097</t>
  </si>
  <si>
    <t>CISCO Product Boon Rawd</t>
  </si>
  <si>
    <t>24-0077-P</t>
  </si>
  <si>
    <t>NETPOLEON</t>
  </si>
  <si>
    <t>PMD/PR/2024/091</t>
  </si>
  <si>
    <t xml:space="preserve">MA Renew </t>
  </si>
  <si>
    <t>24-0075M</t>
  </si>
  <si>
    <t>PMD/PR/2024/092</t>
  </si>
  <si>
    <t>PMD/PR/2024/093</t>
  </si>
  <si>
    <t>Service Support</t>
  </si>
  <si>
    <t>PMD/PR/2024/094</t>
  </si>
  <si>
    <t>PMD/PR/2024/096</t>
  </si>
  <si>
    <t>MA PLK-BPL</t>
  </si>
  <si>
    <t>24-0078M</t>
  </si>
  <si>
    <t>CISCO Service Boon Rawd</t>
  </si>
  <si>
    <t>PMD/PR/2024/098</t>
  </si>
  <si>
    <t>CISCO Product น้ำมันพืชปทุม</t>
  </si>
  <si>
    <t>24-0084-P</t>
  </si>
  <si>
    <t>CISCO Service น้ำมันพืชปทุม</t>
  </si>
  <si>
    <t>PMD/PR/2024/101</t>
  </si>
  <si>
    <t>CISCO Service</t>
  </si>
  <si>
    <t>24-0083-M</t>
  </si>
  <si>
    <t>PMD/PR/2024/102</t>
  </si>
  <si>
    <t>Vmwarev</t>
  </si>
  <si>
    <t>24-0093-M</t>
  </si>
  <si>
    <t>PMD/PR/2024/114</t>
  </si>
  <si>
    <t>24-0085-M</t>
  </si>
  <si>
    <t>PMD/PR/2024/115</t>
  </si>
  <si>
    <t>CISCO Product NTL</t>
  </si>
  <si>
    <t>24-0079-P</t>
  </si>
  <si>
    <t>LIC  DNA</t>
  </si>
  <si>
    <t>IT GREEN</t>
  </si>
  <si>
    <t>PMD/PR/2024/116</t>
  </si>
  <si>
    <t>24-0080-P</t>
  </si>
  <si>
    <t>POS/PR/2024/090</t>
  </si>
  <si>
    <t>PMD/PR/2024/103</t>
  </si>
  <si>
    <t>UPS ML-850Q</t>
  </si>
  <si>
    <t>Mtech</t>
  </si>
  <si>
    <t>PMD/PR/2024/107</t>
  </si>
  <si>
    <t>SolarWinds SL250</t>
  </si>
  <si>
    <t>PMD/PR/2024/108</t>
  </si>
  <si>
    <t>Implement &amp; Training</t>
  </si>
  <si>
    <t>PMD/PR/2024/109</t>
  </si>
  <si>
    <t>USB WiFi</t>
  </si>
  <si>
    <t>PMD/PR/2024/111</t>
  </si>
  <si>
    <t>FG-401F</t>
  </si>
  <si>
    <t>24-0092-P</t>
  </si>
  <si>
    <t>PMD/PR/2024/112</t>
  </si>
  <si>
    <t>PMD/PR/2024/113</t>
  </si>
  <si>
    <t>SFP &amp; GLC</t>
  </si>
  <si>
    <t>PMD/PR/2024/117</t>
  </si>
  <si>
    <t>MA FortiGate</t>
  </si>
  <si>
    <t>24-0095-M</t>
  </si>
  <si>
    <t xml:space="preserve">CISCO Service </t>
  </si>
  <si>
    <t>24-0074-P</t>
  </si>
  <si>
    <t>24-0071-P</t>
  </si>
  <si>
    <t>Agile</t>
  </si>
  <si>
    <t>SMB/PR/2024/027</t>
  </si>
  <si>
    <t>MA F5</t>
  </si>
  <si>
    <t>24-0150-M</t>
  </si>
  <si>
    <t>mail Date:26/3/2024</t>
  </si>
  <si>
    <t>PMD/PR/2024/118</t>
  </si>
  <si>
    <t>CISCO Product  WiFi Warehouse</t>
  </si>
  <si>
    <t>24-0100P</t>
  </si>
  <si>
    <t>LIC DNA</t>
  </si>
  <si>
    <t>PMD/PR/2024/119</t>
  </si>
  <si>
    <t>MA FortiGate-101F</t>
  </si>
  <si>
    <t>PMD/PR/2024/120</t>
  </si>
  <si>
    <t>SFP/RJ45 10/100/1000 BASE-T</t>
  </si>
  <si>
    <t>PMD/PR/2024/121</t>
  </si>
  <si>
    <t>PMD/PR/2024/122</t>
  </si>
  <si>
    <t>CISCO Product ICONSIAM</t>
  </si>
  <si>
    <t>24-0094P</t>
  </si>
  <si>
    <t>PMD/PR/2024/123</t>
  </si>
  <si>
    <t>Notebook Thinkpad E14</t>
  </si>
  <si>
    <t>24-0101P</t>
  </si>
  <si>
    <t>PMD/PR/2024/124</t>
  </si>
  <si>
    <t>DG7GMGF0D7FZ COMOffice</t>
  </si>
  <si>
    <t>PMD/PR/2024/125</t>
  </si>
  <si>
    <t>24-0102P</t>
  </si>
  <si>
    <t>PMD/PR/2024/126</t>
  </si>
  <si>
    <t>PMD/PR/2024/127</t>
  </si>
  <si>
    <t>24-0103P</t>
  </si>
  <si>
    <t>PMD/PR/2024/128</t>
  </si>
  <si>
    <t>PMD/PR/2024/129</t>
  </si>
  <si>
    <t xml:space="preserve">CISCO Product </t>
  </si>
  <si>
    <t>24-0104P</t>
  </si>
  <si>
    <t>ST COM</t>
  </si>
  <si>
    <t>PMD/PR/2024/130</t>
  </si>
  <si>
    <t>SFP+ 10GBase</t>
  </si>
  <si>
    <t>PMD/PR/2024/131</t>
  </si>
  <si>
    <t>Wifi Cabling</t>
  </si>
  <si>
    <t>PMD/PR/2024/132</t>
  </si>
  <si>
    <t>Cabling for Data Network</t>
  </si>
  <si>
    <t>PMD/PR/2024/133</t>
  </si>
  <si>
    <t>Install Fiber Uplink SM 12C</t>
  </si>
  <si>
    <t>PMD/PR/2024/134</t>
  </si>
  <si>
    <t>FortiGate -900D</t>
  </si>
  <si>
    <t>24-0106M</t>
  </si>
  <si>
    <t>SMB/PR/2024/032</t>
  </si>
  <si>
    <t>Renew Fortigate 600E</t>
  </si>
  <si>
    <t>24-0105M</t>
  </si>
  <si>
    <t>PSD/PR/2024/006</t>
  </si>
  <si>
    <t>Training : Ansible for Network Engineer</t>
  </si>
  <si>
    <t>POS/PR/2024/092</t>
  </si>
  <si>
    <t>ต่อสัญญา MA S5-800</t>
  </si>
  <si>
    <t>PMD/PR/2024/135</t>
  </si>
  <si>
    <t>CISCO Product สยามพิวรรธน์</t>
  </si>
  <si>
    <t>24-0107-P</t>
  </si>
  <si>
    <t>CISCO Service สยามพิวรรธน์</t>
  </si>
  <si>
    <t>AIA</t>
  </si>
  <si>
    <t>HRD/PR/2024/004</t>
  </si>
  <si>
    <t>ค่าประกันกลุ่มสวัสดิการ PTT</t>
  </si>
  <si>
    <t>TAS</t>
  </si>
  <si>
    <t>PMD/PR/2024/136</t>
  </si>
  <si>
    <t>เช่า N9K-C9396TX</t>
  </si>
  <si>
    <t>SMB/PR/2024/136</t>
  </si>
  <si>
    <t>24-0127P</t>
  </si>
  <si>
    <t>SMB/PR/2024/134</t>
  </si>
  <si>
    <t>SMB/PR/2024/028</t>
  </si>
  <si>
    <t>SERVICE RMA</t>
  </si>
  <si>
    <t>24-0108P</t>
  </si>
  <si>
    <t>SMB/PR/2024/029</t>
  </si>
  <si>
    <t>NATTHASAK</t>
  </si>
  <si>
    <t>SMB/PR/2024/030</t>
  </si>
  <si>
    <t>Service of Configuration</t>
  </si>
  <si>
    <t>SMB/PR/2024/031</t>
  </si>
  <si>
    <t>FAB/PR/2024/024</t>
  </si>
  <si>
    <t>POS/PR/2024/080</t>
  </si>
  <si>
    <t>PMD/PR/2024/137</t>
  </si>
  <si>
    <t>CISCO Service (ใส่ข้อมูล End user )</t>
  </si>
  <si>
    <t>24-0113M</t>
  </si>
  <si>
    <t>PMD/PR/2024/138</t>
  </si>
  <si>
    <t>24-0111M</t>
  </si>
  <si>
    <t>SOFTNIX</t>
  </si>
  <si>
    <t>PMD/PR/2024/139</t>
  </si>
  <si>
    <t>Maintenance Softnix</t>
  </si>
  <si>
    <t>PMD/PR/2024/140</t>
  </si>
  <si>
    <t>24-0112M</t>
  </si>
  <si>
    <t>PPBANGKAEW</t>
  </si>
  <si>
    <t>PMD/PR/2024/141</t>
  </si>
  <si>
    <t>AMS-MA</t>
  </si>
  <si>
    <t>PMD/PR/2024/142</t>
  </si>
  <si>
    <t>A-FLEX</t>
  </si>
  <si>
    <t>24-0109M</t>
  </si>
  <si>
    <t>PMD/PR/2024/143</t>
  </si>
  <si>
    <t>CABLING240110S</t>
  </si>
  <si>
    <t>24-0110S</t>
  </si>
  <si>
    <t>PMD/PR/2024/144</t>
  </si>
  <si>
    <t>FortiAuthenticator</t>
  </si>
  <si>
    <t>24-0114P</t>
  </si>
  <si>
    <t>PMD/PR/2024/145</t>
  </si>
  <si>
    <t>IN007 - INSTALLATION</t>
  </si>
  <si>
    <t>PMD/PR/2024/146</t>
  </si>
  <si>
    <t>SUPPORT &amp; ONSITE ENGINEER</t>
  </si>
  <si>
    <t>PMD/PR/2024/100</t>
  </si>
  <si>
    <t>24-0082M</t>
  </si>
  <si>
    <t>PMD/PR/2024/099</t>
  </si>
  <si>
    <t>24-0081M</t>
  </si>
  <si>
    <t>POS/PR/2024/091</t>
  </si>
  <si>
    <t>ค่าเปลี่ยนพัดลมระบายอากาศตู้ Rack อาคาร</t>
  </si>
  <si>
    <t>Mastertech</t>
  </si>
  <si>
    <t>HRD/PR/2024/006</t>
  </si>
  <si>
    <t>บัตร PVC ชิป &amp; ไดคัท</t>
  </si>
  <si>
    <t>POS/PR/2024/110</t>
  </si>
  <si>
    <t>Sandisk USB</t>
  </si>
  <si>
    <t>POS/PR/2024/111</t>
  </si>
  <si>
    <t>TravelMania</t>
  </si>
  <si>
    <t>HRD/PR/2024/005</t>
  </si>
  <si>
    <t>สัมมนา: กิจกรรม Team Building</t>
  </si>
  <si>
    <t>SMB/PR/2024/033</t>
  </si>
  <si>
    <t>MA Improve security for Plant</t>
  </si>
  <si>
    <t>24-0117M- 24-0125</t>
  </si>
  <si>
    <t>ISTORE</t>
  </si>
  <si>
    <t>PMD/PR/2024/147</t>
  </si>
  <si>
    <t>SFP+ 10GBase-SR</t>
  </si>
  <si>
    <t>23-0318P</t>
  </si>
  <si>
    <t>PMD/PR/2024/148</t>
  </si>
  <si>
    <t>สาย Pacth</t>
  </si>
  <si>
    <t>PMD/PR/2024/149</t>
  </si>
  <si>
    <t>MA Araki  License,</t>
  </si>
  <si>
    <t>24-0115M</t>
  </si>
  <si>
    <t>CENTERCOM</t>
  </si>
  <si>
    <t>PMD/PR/2024/150</t>
  </si>
  <si>
    <t>MAINTENANCE</t>
  </si>
  <si>
    <t>PMD/PR/2024/152</t>
  </si>
  <si>
    <t>24-0116M</t>
  </si>
  <si>
    <t>PMD/PR/2024/153</t>
  </si>
  <si>
    <t>ค่าเช่า QSFP-40G-SR-BD</t>
  </si>
  <si>
    <t>POINT_SYSTEM</t>
  </si>
  <si>
    <t>PMD/PR/2024/104</t>
  </si>
  <si>
    <t>ENTA</t>
  </si>
  <si>
    <t>PMD/PR/2024/110</t>
  </si>
  <si>
    <t>SFP</t>
  </si>
  <si>
    <t>SMB/PR/2024/034</t>
  </si>
  <si>
    <t>APC Smart-UPS</t>
  </si>
  <si>
    <t>24-0126P</t>
  </si>
  <si>
    <t>SMB/PR/2024/035</t>
  </si>
  <si>
    <t>CISCO Product PWC</t>
  </si>
  <si>
    <t>24-0128P</t>
  </si>
  <si>
    <t xml:space="preserve">SDWAN Subscription </t>
  </si>
  <si>
    <t>PMD/PR/2024/106</t>
  </si>
  <si>
    <t>RACK &amp; Installation</t>
  </si>
  <si>
    <t>PMD/PR/2024/105</t>
  </si>
  <si>
    <t>Steel &amp; Installation</t>
  </si>
  <si>
    <t>FAB/PR/2024/025</t>
  </si>
  <si>
    <t>PMD/PR/2024/162</t>
  </si>
  <si>
    <t xml:space="preserve">CISCO Product KU Satit IP </t>
  </si>
  <si>
    <t>PMD/PR/2024/163</t>
  </si>
  <si>
    <t>PMD/PR/2024/164</t>
  </si>
  <si>
    <t>SFP-10G-LR</t>
  </si>
  <si>
    <t>PMD/PR/2024/165</t>
  </si>
  <si>
    <t>Cabling for Internet &amp; AP</t>
  </si>
  <si>
    <t>PMD/PR/2024/166</t>
  </si>
  <si>
    <t>PMD/PR/2024/167</t>
  </si>
  <si>
    <t xml:space="preserve">CISCO Product อีซูซุมอเตอร์ </t>
  </si>
  <si>
    <t>24-0129P</t>
  </si>
  <si>
    <t>PMD/PR/2024/168</t>
  </si>
  <si>
    <t xml:space="preserve">HP Product อีซูซุมอเตอร์ </t>
  </si>
  <si>
    <t>PMD/PR/2024/169</t>
  </si>
  <si>
    <t>VMware</t>
  </si>
  <si>
    <t>PMD/PR/2024/156</t>
  </si>
  <si>
    <t>PC Lenovo</t>
  </si>
  <si>
    <t>24-0130P</t>
  </si>
  <si>
    <t>PMD/PR/2024/157</t>
  </si>
  <si>
    <t>PMD/PR/2024/158</t>
  </si>
  <si>
    <t>PMD/PR/2024/159</t>
  </si>
  <si>
    <t>PMD/PR/2024/160</t>
  </si>
  <si>
    <t>PMD/PR/2024/161</t>
  </si>
  <si>
    <t>PMD/PR/2024/155</t>
  </si>
  <si>
    <t>Installation Electrical System</t>
  </si>
  <si>
    <t>PMD/PR/2024/154</t>
  </si>
  <si>
    <t>RACK 42U.(60)</t>
  </si>
  <si>
    <t>Measuretronix</t>
  </si>
  <si>
    <t>PRE/PR/2024/003</t>
  </si>
  <si>
    <t>MA WiFi Planner &amp; Site Survey</t>
  </si>
  <si>
    <t>Memo:PRE/2024/011</t>
  </si>
  <si>
    <t>MACROCARE</t>
  </si>
  <si>
    <t>PMD/PR/2024/172</t>
  </si>
  <si>
    <t>PDU 4-Outlet IP Control</t>
  </si>
  <si>
    <t>24-0131P</t>
  </si>
  <si>
    <t>PMD/PR/2024/171</t>
  </si>
  <si>
    <t>HP Product  สยามพารากอน</t>
  </si>
  <si>
    <t>PMD/PR/2024/173</t>
  </si>
  <si>
    <t>CABLING</t>
  </si>
  <si>
    <t>POS/PR/2024/105</t>
  </si>
  <si>
    <t>22-0226P</t>
  </si>
  <si>
    <t>FAB/PR/2024/026-7</t>
  </si>
  <si>
    <t>ค่าบริการเช่ารถตู้-ชลบุรี</t>
  </si>
  <si>
    <t>Superre</t>
  </si>
  <si>
    <t>HRD/PR/2024/007</t>
  </si>
  <si>
    <t>ค่าโฆษณาลงประกาศงาน</t>
  </si>
  <si>
    <t>POS/PR/2024/114</t>
  </si>
  <si>
    <t>Battery</t>
  </si>
  <si>
    <t>20-0002-P</t>
  </si>
  <si>
    <t>POS/PR/2024/115</t>
  </si>
  <si>
    <t>22-0286-M</t>
  </si>
  <si>
    <t>CSLOX</t>
  </si>
  <si>
    <t>SMB/PR/2024/036</t>
  </si>
  <si>
    <t>Monthly Service: Cloud for Web Hosting</t>
  </si>
  <si>
    <t>Memo:SMB/2024/033</t>
  </si>
  <si>
    <t>Officemate</t>
  </si>
  <si>
    <t>SMB/PR/2024/042</t>
  </si>
  <si>
    <t>FAB/PR/2024/028</t>
  </si>
  <si>
    <t>ค่าบริการเช่ารถตู้-โรจนะ</t>
  </si>
  <si>
    <t>NTC</t>
  </si>
  <si>
    <t>SMB/PR/2024/041</t>
  </si>
  <si>
    <t>23-0097-M</t>
  </si>
  <si>
    <t>POS/PR/2024/103</t>
  </si>
  <si>
    <t>22-0191-P</t>
  </si>
  <si>
    <t>POS/PR/2024/107</t>
  </si>
  <si>
    <t>23-0213-M</t>
  </si>
  <si>
    <t>POS/PR/2024/102</t>
  </si>
  <si>
    <t>23-0280-M</t>
  </si>
  <si>
    <t>POS/PR/2024/106</t>
  </si>
  <si>
    <t>23-0284-M</t>
  </si>
  <si>
    <t>POS/PR/2024/101</t>
  </si>
  <si>
    <t>24-0043-M</t>
  </si>
  <si>
    <t>Techwell</t>
  </si>
  <si>
    <t>POS/PR/2024/097</t>
  </si>
  <si>
    <t>22-0050-P</t>
  </si>
  <si>
    <t>POS/PR/2024/096</t>
  </si>
  <si>
    <t>22-0173-P</t>
  </si>
  <si>
    <t>POS/PR/2024/094</t>
  </si>
  <si>
    <t>22-0197-M</t>
  </si>
  <si>
    <t>POS/PR/2024/099</t>
  </si>
  <si>
    <t>22-0203-M</t>
  </si>
  <si>
    <t>POS/PR/2024/093</t>
  </si>
  <si>
    <t>22-0275-R</t>
  </si>
  <si>
    <t>POS/PR/2024/098</t>
  </si>
  <si>
    <t>23-0041-P</t>
  </si>
  <si>
    <t>POS/PR/2024/095</t>
  </si>
  <si>
    <t>23-0164-M</t>
  </si>
  <si>
    <t>POS/PR/2024/100</t>
  </si>
  <si>
    <t>23-0346-M</t>
  </si>
  <si>
    <t>PMD/PR/2024/151</t>
  </si>
  <si>
    <t>24-0117-M</t>
  </si>
  <si>
    <t>SMB/PR/2024/043</t>
  </si>
  <si>
    <t>SRV1KIL-E</t>
  </si>
  <si>
    <t>24-0133-P</t>
  </si>
  <si>
    <t>POS/PR/2024/112</t>
  </si>
  <si>
    <t xml:space="preserve">Onsite </t>
  </si>
  <si>
    <t>21-0194P</t>
  </si>
  <si>
    <t>POS/PR/2024/113</t>
  </si>
  <si>
    <t>23-0213M</t>
  </si>
  <si>
    <t>POS/PR/2024/006</t>
  </si>
  <si>
    <t>23-0232M</t>
  </si>
  <si>
    <t>POS/PR/2024/007</t>
  </si>
  <si>
    <t>23-0272M</t>
  </si>
  <si>
    <t>PMD/PR/2024/174</t>
  </si>
  <si>
    <t>CISCO Product NSM</t>
  </si>
  <si>
    <t>24-0137-P</t>
  </si>
  <si>
    <t>CISCO Service NSM</t>
  </si>
  <si>
    <t>POS/PR/2024/104</t>
  </si>
  <si>
    <t>21-0242P</t>
  </si>
  <si>
    <t>POS/PR/2024/108, 109</t>
  </si>
  <si>
    <t>PMD/PR/2024/178</t>
  </si>
  <si>
    <t>สาย Patch</t>
  </si>
  <si>
    <t>24-0014-P</t>
  </si>
  <si>
    <t>Cost PM</t>
  </si>
  <si>
    <t>PMD/PR/2024/176</t>
  </si>
  <si>
    <t>Cost 1.2</t>
  </si>
  <si>
    <t>HRD/PR/2024/008</t>
  </si>
  <si>
    <t>ค่าอาหาร สัมมนา</t>
  </si>
  <si>
    <t>FAB/PR/2024/029</t>
  </si>
  <si>
    <t>ค่าซ่อมและเปลี่ยนอะไหล่เครื่องปรับอากาศ 50BY025</t>
  </si>
  <si>
    <t>PMD/PR/2024/179</t>
  </si>
  <si>
    <t>24-0139-P</t>
  </si>
  <si>
    <t>SMB/PR/2024/044</t>
  </si>
  <si>
    <t>CISCO Service FSS-HQ</t>
  </si>
  <si>
    <t>24-0141M</t>
  </si>
  <si>
    <t>SMB/PR/2024/045</t>
  </si>
  <si>
    <t>MA-PA-820</t>
  </si>
  <si>
    <t>INV_4191856</t>
  </si>
  <si>
    <t>SMB/PR/2024/046</t>
  </si>
  <si>
    <t>PMD/PR/2024/175</t>
  </si>
  <si>
    <t>CISCO Product SCG</t>
  </si>
  <si>
    <t>24-0138P</t>
  </si>
  <si>
    <t>CISCO Service DNA</t>
  </si>
  <si>
    <t>CISCO Service SCG</t>
  </si>
  <si>
    <t>PMD/PR/2024/177</t>
  </si>
  <si>
    <t>INSTALL240014P</t>
  </si>
  <si>
    <t>PMD/PR/2024/180</t>
  </si>
  <si>
    <t>24-0140M</t>
  </si>
  <si>
    <t>PMD/PR/2024/181</t>
  </si>
  <si>
    <t>MA - FortiGate</t>
  </si>
  <si>
    <t>24-0136M</t>
  </si>
  <si>
    <t>SMB/PR/2024/051</t>
  </si>
  <si>
    <t>FAB/PR/2024/031</t>
  </si>
  <si>
    <t>FAB/PR/2024/032</t>
  </si>
  <si>
    <t>ค่าบริการรับ-ส่งพนักงาน งานประปา</t>
  </si>
  <si>
    <t>23-0302-M</t>
  </si>
  <si>
    <t>POS/PR/2024/116</t>
  </si>
  <si>
    <t>Exam:400-007</t>
  </si>
  <si>
    <t>SMB/PR/2024/047</t>
  </si>
  <si>
    <t>24-0142P</t>
  </si>
  <si>
    <t>FAB/PR/2024/033</t>
  </si>
  <si>
    <t>FAB/PR/2024/034</t>
  </si>
  <si>
    <t>23-0339-P</t>
  </si>
  <si>
    <t>PMD/PR/2024/184</t>
  </si>
  <si>
    <t>PMD/PR/2024/182</t>
  </si>
  <si>
    <t>Con Service NSM</t>
  </si>
  <si>
    <t>WESTCON</t>
  </si>
  <si>
    <t>PMD/PR/2024/185</t>
  </si>
  <si>
    <t>24-0096P</t>
  </si>
  <si>
    <t>POS/PR/2024/120</t>
  </si>
  <si>
    <t>Wireless Controller</t>
  </si>
  <si>
    <t>23-0159M</t>
  </si>
  <si>
    <t>CHAWALIT</t>
  </si>
  <si>
    <t>PMD/PR/2024/170</t>
  </si>
  <si>
    <t>Install</t>
  </si>
  <si>
    <t>POS/PR/2024/121</t>
  </si>
  <si>
    <t>23-0340P</t>
  </si>
  <si>
    <t>PMD/PR/2024/183</t>
  </si>
  <si>
    <t>UNpgEr-aMdeA UZC</t>
  </si>
  <si>
    <t>SMB/PR/2024/130</t>
  </si>
  <si>
    <t>24-0063M</t>
  </si>
  <si>
    <t>SMB/PR/2024/133</t>
  </si>
  <si>
    <t>SMB/PR/2024/137</t>
  </si>
  <si>
    <t>SMB/PR/2024/138</t>
  </si>
  <si>
    <t>SMB/PR/2024/055</t>
  </si>
  <si>
    <t>MA-Palo</t>
  </si>
  <si>
    <t>24-0147M</t>
  </si>
  <si>
    <t>POS/PR/2024/126</t>
  </si>
  <si>
    <t>Exam: 400-007 CCDE K.Nathapon</t>
  </si>
  <si>
    <t>POS/PR/2024/128</t>
  </si>
  <si>
    <t>24-0097M</t>
  </si>
  <si>
    <t>PMD/PR/2024/189</t>
  </si>
  <si>
    <t>LINE BK - Additional : Bandwidth 15 TB</t>
  </si>
  <si>
    <t>24-0144P</t>
  </si>
  <si>
    <t>TT</t>
  </si>
  <si>
    <t>PMD/PR/2024/187</t>
  </si>
  <si>
    <t>Kaspersky</t>
  </si>
  <si>
    <t>24-0145P</t>
  </si>
  <si>
    <t>PMD/PR/2024/186</t>
  </si>
  <si>
    <t>POS/PR/2024/119</t>
  </si>
  <si>
    <t>Con Service MWA</t>
  </si>
  <si>
    <t>23-0345-M</t>
  </si>
  <si>
    <t>POS/PR/2024/117</t>
  </si>
  <si>
    <t>Con Service</t>
  </si>
  <si>
    <t>23-0178M</t>
  </si>
  <si>
    <t>POS/PR/2024/118</t>
  </si>
  <si>
    <t>Nexus 7700-6 Slot</t>
  </si>
  <si>
    <t>PMD/PR/2024/188</t>
  </si>
  <si>
    <t>24-0143-P</t>
  </si>
  <si>
    <t>Con Service NHSO</t>
  </si>
  <si>
    <t>Netpoleon</t>
  </si>
  <si>
    <t>PMD/PR/2024/190</t>
  </si>
  <si>
    <t>Trend Micro</t>
  </si>
  <si>
    <t>24-0135-P</t>
  </si>
  <si>
    <t>INV_4191854</t>
  </si>
  <si>
    <t>PMD/PR/2024/191</t>
  </si>
  <si>
    <t>InsightVM</t>
  </si>
  <si>
    <t>PMD/PR/2024/193</t>
  </si>
  <si>
    <t>Optimus</t>
  </si>
  <si>
    <t>POS/PR/2024/142</t>
  </si>
  <si>
    <t>สาย Ethernet SFP+Cable Assembly</t>
  </si>
  <si>
    <t>23-0115-M</t>
  </si>
  <si>
    <t>POS/PR/2024/143</t>
  </si>
  <si>
    <t>AIR-CAP2702E-E-K9</t>
  </si>
  <si>
    <t>POS/PR/2024/145</t>
  </si>
  <si>
    <t>Cisco 5520 Wireless Controller</t>
  </si>
  <si>
    <t>ASANEE</t>
  </si>
  <si>
    <t>POS/PR/2024/144</t>
  </si>
  <si>
    <t>Training: CISCO SD-WAN</t>
  </si>
  <si>
    <t>Memo:POS/2024/026</t>
  </si>
  <si>
    <t>FAB/PR/2024/037</t>
  </si>
  <si>
    <t>หมึก CE285A, CF210A</t>
  </si>
  <si>
    <t>Paragoncar</t>
  </si>
  <si>
    <t>FAB/PR/2024/036</t>
  </si>
  <si>
    <t>ค่าเช่ารถ Toyota Revo</t>
  </si>
  <si>
    <t>Memo: FAB/2024/013</t>
  </si>
  <si>
    <t>FAB/PR/2024/035</t>
  </si>
  <si>
    <t>PMD/PR/2024/192</t>
  </si>
  <si>
    <t>MacBook Air:</t>
  </si>
  <si>
    <t>PMD/PR/2024/194</t>
  </si>
  <si>
    <t>CISCO Product NHSQ</t>
  </si>
  <si>
    <t>FAB/PR/2024/039</t>
  </si>
  <si>
    <t>จอ Huawei IdeaHub &amp; Mount</t>
  </si>
  <si>
    <t>Memo:FAB/2024/009</t>
  </si>
  <si>
    <t>Softnix</t>
  </si>
  <si>
    <t>SMB/PR/2024/037</t>
  </si>
  <si>
    <t>MA Logger</t>
  </si>
  <si>
    <t>Intelligence</t>
  </si>
  <si>
    <t>SMB/PR/2024/038</t>
  </si>
  <si>
    <t>MA Splunk</t>
  </si>
  <si>
    <t>I-Secure</t>
  </si>
  <si>
    <t>SMB/PR/2024/039</t>
  </si>
  <si>
    <t>SMB/PR/2024/040</t>
  </si>
  <si>
    <t>SMB/PR/2024/048</t>
  </si>
  <si>
    <t>Server _ESA</t>
  </si>
  <si>
    <t>SMB/PR/2024/049</t>
  </si>
  <si>
    <t xml:space="preserve">Implement </t>
  </si>
  <si>
    <t>SMB/PR/2024/050</t>
  </si>
  <si>
    <t>CISCO Service+ ISE Yuanta</t>
  </si>
  <si>
    <t>Con Servier Yuanta</t>
  </si>
  <si>
    <t>SMB/PR/2024/053</t>
  </si>
  <si>
    <t>PMD/PR/2024/200</t>
  </si>
  <si>
    <t>SMB/PR/2024/056</t>
  </si>
  <si>
    <t>Microsoft 365</t>
  </si>
  <si>
    <t>24-0149P</t>
  </si>
  <si>
    <t>SMB/PR/2024/060</t>
  </si>
  <si>
    <t>Meraki MS350-24X</t>
  </si>
  <si>
    <t>24-0158M</t>
  </si>
  <si>
    <t>INV_C060234</t>
  </si>
  <si>
    <t>PMD/PR/2024/195</t>
  </si>
  <si>
    <t>Radware Renew</t>
  </si>
  <si>
    <t>24-0148M</t>
  </si>
  <si>
    <t>PMD/PR/2024/197</t>
  </si>
  <si>
    <t>24-0153M</t>
  </si>
  <si>
    <t>PMD/PR/2024/198</t>
  </si>
  <si>
    <t>MA-Onsite service</t>
  </si>
  <si>
    <t>DIGITECH</t>
  </si>
  <si>
    <t>PMD/PR/2024/199</t>
  </si>
  <si>
    <t>MA-Support</t>
  </si>
  <si>
    <t>TOPPAN</t>
  </si>
  <si>
    <t>PMD/PR/2024/196</t>
  </si>
  <si>
    <t>S100หมึกพิมพ์ชนิดสี Color Ribbon Kit YMCKT</t>
  </si>
  <si>
    <t>24-0152M</t>
  </si>
  <si>
    <t>FAB/PR/2024/041</t>
  </si>
  <si>
    <t>PMD/PR/2024/201</t>
  </si>
  <si>
    <t>MA UTP</t>
  </si>
  <si>
    <t>PMD/PR/2024/205</t>
  </si>
  <si>
    <t>ThinkSystem 32GB</t>
  </si>
  <si>
    <t>24-0151P</t>
  </si>
  <si>
    <t>PMD/PR/2024/206</t>
  </si>
  <si>
    <t>Service available</t>
  </si>
  <si>
    <t>PMD/PR/2024/210</t>
  </si>
  <si>
    <t>ค่าบริการวิศวกร (System Engineer)</t>
  </si>
  <si>
    <t>24-0134S</t>
  </si>
  <si>
    <t>PMD/PR/2024/219</t>
  </si>
  <si>
    <t>PATCH CORD CAT6/15M</t>
  </si>
  <si>
    <t>PMD/PR/2024/220</t>
  </si>
  <si>
    <t>MA</t>
  </si>
  <si>
    <t>24-0160M</t>
  </si>
  <si>
    <t>POS/PR/2024/123</t>
  </si>
  <si>
    <t>POS/PR/2024/125</t>
  </si>
  <si>
    <t>POS/PR/2024/129</t>
  </si>
  <si>
    <t>23-0097M</t>
  </si>
  <si>
    <t>Plantec</t>
  </si>
  <si>
    <t>POS/PR/2024/149</t>
  </si>
  <si>
    <t>Training: Aruba Clearpass</t>
  </si>
  <si>
    <t>POS/PR/2024/127</t>
  </si>
  <si>
    <t>CON-PSUP-C9115AIX</t>
  </si>
  <si>
    <t>Growpro</t>
  </si>
  <si>
    <t>PMD/PR/2024/207</t>
  </si>
  <si>
    <t>CISCO-ESA</t>
  </si>
  <si>
    <t>PMD/PR/2024/208</t>
  </si>
  <si>
    <t>POS/PR/2024/148</t>
  </si>
  <si>
    <t>WS-C3650-48FS-L</t>
  </si>
  <si>
    <t>23-0091-M</t>
  </si>
  <si>
    <t>POS/PR/2024/122</t>
  </si>
  <si>
    <t>POS/PR/2024/130</t>
  </si>
  <si>
    <t>POS/PR/2024/131</t>
  </si>
  <si>
    <t>POS/PR/2024/132</t>
  </si>
  <si>
    <t>POS/PR/2024/133</t>
  </si>
  <si>
    <t>22-0106M</t>
  </si>
  <si>
    <t>POS/PR/2024/134</t>
  </si>
  <si>
    <t>POS/PR/2024/135</t>
  </si>
  <si>
    <t>POS/PR/2024/136</t>
  </si>
  <si>
    <t>23-0087M</t>
  </si>
  <si>
    <t>POS/PR/2024/137</t>
  </si>
  <si>
    <t>23-0111M</t>
  </si>
  <si>
    <t>POS/PR/2024/138</t>
  </si>
  <si>
    <t>POS/PR/2024/139</t>
  </si>
  <si>
    <t>POS/PR/2024/140</t>
  </si>
  <si>
    <t>23-0075M</t>
  </si>
  <si>
    <t>POS/PR/2024/141</t>
  </si>
  <si>
    <t>PMD/PR/2024/202</t>
  </si>
  <si>
    <t>CISCOProduct บริษัท สยามพิวรรธน์ จำกัด</t>
  </si>
  <si>
    <t>24-0155P</t>
  </si>
  <si>
    <t>PMD/PR/2024/218</t>
  </si>
  <si>
    <t>PATCH CORD CAT6/10M</t>
  </si>
  <si>
    <t>SMB/PR/2024/061</t>
  </si>
  <si>
    <t>24-0163M</t>
  </si>
  <si>
    <t>SMB/PR/2024/062</t>
  </si>
  <si>
    <t>PMD/PR/2024/221</t>
  </si>
  <si>
    <t>CISCOProduct บริษัท สยาม ริเวีย จำกัด</t>
  </si>
  <si>
    <t>24-0162P</t>
  </si>
  <si>
    <t>POS/PR/2024/150</t>
  </si>
  <si>
    <t>Exam:500-490 K.Narongsak</t>
  </si>
  <si>
    <t>PMD/PR/2024/216</t>
  </si>
  <si>
    <t>24-0159-M</t>
  </si>
  <si>
    <t>PMD/PR/2024/217</t>
  </si>
  <si>
    <t>PMD/PR/2024/215</t>
  </si>
  <si>
    <t>เอ็ม ซี แอร์</t>
  </si>
  <si>
    <t>FAB/PR/2024/030</t>
  </si>
  <si>
    <t>เครื่องปรับอากาศ แคเรียร์ 220V</t>
  </si>
  <si>
    <t>Memo: FAB/2024/012</t>
  </si>
  <si>
    <t>POS/PR/2024/151</t>
  </si>
  <si>
    <t>PMD/PR/2024/203</t>
  </si>
  <si>
    <t>24-0154P</t>
  </si>
  <si>
    <t>POS/PR/2024/152</t>
  </si>
  <si>
    <t>support renewal, PA-850</t>
  </si>
  <si>
    <t>23-0073M</t>
  </si>
  <si>
    <t>PMD/PR/2024/204</t>
  </si>
  <si>
    <t xml:space="preserve">SE-VM-K9= &amp;  CISCO Service </t>
  </si>
  <si>
    <t>24-0156M</t>
  </si>
  <si>
    <t>PMD/PR/2024/211</t>
  </si>
  <si>
    <t>24-0161M</t>
  </si>
  <si>
    <t>PMD/PR/2024/212</t>
  </si>
  <si>
    <t>PMD/PR/2024/213</t>
  </si>
  <si>
    <t>PMD/PR/2024/214</t>
  </si>
  <si>
    <t>POS/PR/2024/153</t>
  </si>
  <si>
    <t>KSC</t>
  </si>
  <si>
    <t>PMD/PR/2024/222</t>
  </si>
  <si>
    <t>F5 &amp; Service</t>
  </si>
  <si>
    <t>24-0157-P</t>
  </si>
  <si>
    <t>PMD/PR/2024/223</t>
  </si>
  <si>
    <t>PMD/PR/2024/224</t>
  </si>
  <si>
    <t>PMD/PR/2024/232</t>
  </si>
  <si>
    <t>QSFP4X10GAOC10M</t>
  </si>
  <si>
    <t>PMD/PR/2024/225</t>
  </si>
  <si>
    <t>24-0167M</t>
  </si>
  <si>
    <t>SITEM</t>
  </si>
  <si>
    <t>PMD/PR/2024/226</t>
  </si>
  <si>
    <t>PMD/PR/2024/227</t>
  </si>
  <si>
    <t>POS/PR/2024/155</t>
  </si>
  <si>
    <t>HUAWEI SFP-10G-SR</t>
  </si>
  <si>
    <t>PMD/PR/2024/229</t>
  </si>
  <si>
    <t>24-0165M</t>
  </si>
  <si>
    <t>TECHDIRECT</t>
  </si>
  <si>
    <t>PMD/PR/2024/230</t>
  </si>
  <si>
    <t>WS-C2960L-16PS-LL</t>
  </si>
  <si>
    <t>PMD/PR/2024/228</t>
  </si>
  <si>
    <t>AIR-CAP1702I-S-K9</t>
  </si>
  <si>
    <t>PMD/PR/2024/231</t>
  </si>
  <si>
    <t>Renew : Extreme</t>
  </si>
  <si>
    <t>24-0166M</t>
  </si>
  <si>
    <t>FAB/PR/2024/044</t>
  </si>
  <si>
    <t>FAB/PR/2024/043</t>
  </si>
  <si>
    <t>PMD/PR/2024/234</t>
  </si>
  <si>
    <t>RACK 9U &amp; 27U</t>
  </si>
  <si>
    <t>POS/PR/2024/154</t>
  </si>
  <si>
    <t>23-0327M</t>
  </si>
  <si>
    <t>PMD/PR/2024/233</t>
  </si>
  <si>
    <t>PATCH CORD CAT6/5M</t>
  </si>
  <si>
    <t>PMD/PR/2024/235</t>
  </si>
  <si>
    <t>ONE Consulting</t>
  </si>
  <si>
    <t>SMB/PR/2024/065</t>
  </si>
  <si>
    <t>24-0170P</t>
  </si>
  <si>
    <t>PRE/PR/2024/005</t>
  </si>
  <si>
    <t>โต๊ะประชุม ห้อง Presale</t>
  </si>
  <si>
    <t>Sinsiam</t>
  </si>
  <si>
    <t>POS/PR/2024/147, PRE/PR/2024/004</t>
  </si>
  <si>
    <t>ทีวี LED Smart TV55" Sumsung พร้อมขาแขวน</t>
  </si>
  <si>
    <t>Memo:POS/2024/019, PRE/2024/016</t>
  </si>
  <si>
    <t>PANTAVANIJ</t>
  </si>
  <si>
    <t>SMB/PR/2024/052</t>
  </si>
  <si>
    <t>ค่าบริการ</t>
  </si>
  <si>
    <t>23-0258R</t>
  </si>
  <si>
    <t>POS/PR/2024/156</t>
  </si>
  <si>
    <t>PMD/PR/2024/239</t>
  </si>
  <si>
    <t>HPE Server</t>
  </si>
  <si>
    <t>PMD/PR/2024/240</t>
  </si>
  <si>
    <t>JIGSAW</t>
  </si>
  <si>
    <t>PMD/PR/2024/236</t>
  </si>
  <si>
    <t>MA Assumption College Bangrak 8x5</t>
  </si>
  <si>
    <t>24-0164S</t>
  </si>
  <si>
    <t>PMD/PR/2024/237</t>
  </si>
  <si>
    <t>CM Service</t>
  </si>
  <si>
    <t>FAB/PR/2024/045</t>
  </si>
  <si>
    <t>งานตัดเปลี่ยนท่อแอร์</t>
  </si>
  <si>
    <t>Memo: FAB/2024/016</t>
  </si>
  <si>
    <t>PMD/PR/2024/242</t>
  </si>
  <si>
    <t>Huawei IdeaHub</t>
  </si>
  <si>
    <t>24-0171-P</t>
  </si>
  <si>
    <t>PMD/PR/2024/243</t>
  </si>
  <si>
    <t>Huawei Con Service</t>
  </si>
  <si>
    <t>SMB/PR/2024/064</t>
  </si>
  <si>
    <t>APC Smart-UPS 3000VA</t>
  </si>
  <si>
    <t>24-0169P</t>
  </si>
  <si>
    <t>PMD/PR/2024/238</t>
  </si>
  <si>
    <t>23-0335P</t>
  </si>
  <si>
    <t>PMD/PR/2024/241</t>
  </si>
  <si>
    <t>SFP-10G-LR (Linkage) -SFP+ 10GBase</t>
  </si>
  <si>
    <t>สหธุรกิจ</t>
  </si>
  <si>
    <t>SMB/PR/2024/067</t>
  </si>
  <si>
    <t>iPad 512GB</t>
  </si>
  <si>
    <t>Memo:SMB/PR/2024/050</t>
  </si>
  <si>
    <t>HRD/PR/2024/010</t>
  </si>
  <si>
    <t>Neoconnect</t>
  </si>
  <si>
    <t>POS/PR/2024/159</t>
  </si>
  <si>
    <t>Gbase 40GB</t>
  </si>
  <si>
    <t>23-0286-M</t>
  </si>
  <si>
    <t>Kaspersky Endpoint Security</t>
  </si>
  <si>
    <t>24-0172M</t>
  </si>
  <si>
    <t>PMD/PR/2024/244</t>
  </si>
  <si>
    <t>SMB/PR/2024/135</t>
  </si>
  <si>
    <t>SMB/PR/2024/131</t>
  </si>
  <si>
    <t>SMB/PR/2025/011</t>
  </si>
  <si>
    <t>24-0135P</t>
  </si>
  <si>
    <t>POS/PR/2024/161</t>
  </si>
  <si>
    <t>CISCO Service T-Post</t>
  </si>
  <si>
    <t>PMD/PR/2024/245</t>
  </si>
  <si>
    <t>Nexus 9300 48p 1/10GBASE-T</t>
  </si>
  <si>
    <t>PMD/PR/2024/246</t>
  </si>
  <si>
    <t>PMD/PR/2024/247</t>
  </si>
  <si>
    <t>FC-10-00306-950-02-12</t>
  </si>
  <si>
    <t>24-0175M</t>
  </si>
  <si>
    <t>PMD/PR/2024/248</t>
  </si>
  <si>
    <t>MA-Dell PowerEdge R740</t>
  </si>
  <si>
    <t>24-0176M</t>
  </si>
  <si>
    <t>WARRIX</t>
  </si>
  <si>
    <t>HRD/PR/2024/009</t>
  </si>
  <si>
    <t>เสื้อแจ็คเก็ตแขนยาวสีดำ NNS</t>
  </si>
  <si>
    <t>YMicrosoft 365 Business</t>
  </si>
  <si>
    <t>24-0177M</t>
  </si>
  <si>
    <t>ITGreen</t>
  </si>
  <si>
    <t>PMD/PR/2024/260</t>
  </si>
  <si>
    <t>NSF7100A</t>
  </si>
  <si>
    <t>24-0174-P</t>
  </si>
  <si>
    <t>POS/PR/2024/160</t>
  </si>
  <si>
    <t>Exam:820-605 K.Phuchiss</t>
  </si>
  <si>
    <t>PMD/PR/2024/253</t>
  </si>
  <si>
    <t>24-0180-P</t>
  </si>
  <si>
    <t>PMD/PR/2024/254</t>
  </si>
  <si>
    <t>CISCO Service NTL</t>
  </si>
  <si>
    <t>POS/PR/2024/157</t>
  </si>
  <si>
    <t>ASF-CEI-G-INSP-HC</t>
  </si>
  <si>
    <t>PMD/PR/2024/250</t>
  </si>
  <si>
    <t>24-0178M</t>
  </si>
  <si>
    <t>PMD/PR/2024/251</t>
  </si>
  <si>
    <t>FortiCloud Management,</t>
  </si>
  <si>
    <t>PMD/PR/2024/252</t>
  </si>
  <si>
    <t>POS/PR/2024/158</t>
  </si>
  <si>
    <t>23-0259M</t>
  </si>
  <si>
    <t>SMB/PR/2024/068</t>
  </si>
  <si>
    <t>PMD/PR/2024/256</t>
  </si>
  <si>
    <t>APC Easy UPS</t>
  </si>
  <si>
    <t>24-0179P</t>
  </si>
  <si>
    <t>PMD/PR/2024/257</t>
  </si>
  <si>
    <t>CISCO Product BEM</t>
  </si>
  <si>
    <t>CISCO Service BEM</t>
  </si>
  <si>
    <t>PMD/PR/2024/258</t>
  </si>
  <si>
    <t>SMB/PR/2024/069</t>
  </si>
  <si>
    <t>SDSSDE61-2T00-G25</t>
  </si>
  <si>
    <t>Memo:SMB/2024/052</t>
  </si>
  <si>
    <t>PMD/PR/2024/255</t>
  </si>
  <si>
    <t>24-0181P</t>
  </si>
  <si>
    <t>PMD/PR/2024/262</t>
  </si>
  <si>
    <t>Unitec UPS 3KVA</t>
  </si>
  <si>
    <t>24-0185P</t>
  </si>
  <si>
    <t>PMD/PR/2024/263</t>
  </si>
  <si>
    <t>G7-05002</t>
  </si>
  <si>
    <t>24-0183P</t>
  </si>
  <si>
    <t>PMD/PR/2024/264</t>
  </si>
  <si>
    <t>Pace</t>
  </si>
  <si>
    <t>FAB/PR/2024/046</t>
  </si>
  <si>
    <t>MA APC UPS S/N:AS2204271920</t>
  </si>
  <si>
    <t>Memo:FAB/2024/017</t>
  </si>
  <si>
    <t>POS/PR/2024/162</t>
  </si>
  <si>
    <t>POS/PR/2024/163</t>
  </si>
  <si>
    <t>POS/PR/2024/164, 182</t>
  </si>
  <si>
    <t>POS/PR/2024/165</t>
  </si>
  <si>
    <t>POS/PR/2024/177</t>
  </si>
  <si>
    <t>POS/PR/2024/178</t>
  </si>
  <si>
    <t>POS/PR/2024/179</t>
  </si>
  <si>
    <t>POS/PR/2024/180</t>
  </si>
  <si>
    <t>POS/PR/2024/181</t>
  </si>
  <si>
    <t>POS/PR/2024/166</t>
  </si>
  <si>
    <t>POS/PR/2024/183</t>
  </si>
  <si>
    <t>23-0341M</t>
  </si>
  <si>
    <t>PMD/PR/2024/274</t>
  </si>
  <si>
    <t>23-0339P</t>
  </si>
  <si>
    <t>FAB/PR/2024/047</t>
  </si>
  <si>
    <t>FAB/PR/2024/048</t>
  </si>
  <si>
    <t>FAB/PR/2024/049</t>
  </si>
  <si>
    <t>PMD/PR/2024/261</t>
  </si>
  <si>
    <t>Cisco Product Siampiwat</t>
  </si>
  <si>
    <t>24-0184P</t>
  </si>
  <si>
    <t>CISCO Service Siampiwat</t>
  </si>
  <si>
    <t>PMD/PR/2024/265</t>
  </si>
  <si>
    <t>24-0182P</t>
  </si>
  <si>
    <t>PMD/PR/2024/266</t>
  </si>
  <si>
    <t>H3C S6520X-26C</t>
  </si>
  <si>
    <t>24-0186-P</t>
  </si>
  <si>
    <t>PMD/PR/2024/267</t>
  </si>
  <si>
    <t>Sangtor HCI</t>
  </si>
  <si>
    <t>Box Brown</t>
  </si>
  <si>
    <t>PMD/PR/2024/268</t>
  </si>
  <si>
    <t>PMD/PR/2024/269</t>
  </si>
  <si>
    <t>H3C S6813-48X6C</t>
  </si>
  <si>
    <t>24-0190-P</t>
  </si>
  <si>
    <t>PMD/PR/2024/270</t>
  </si>
  <si>
    <t>UPS T-1000, T1500</t>
  </si>
  <si>
    <t>Netbright</t>
  </si>
  <si>
    <t>PMD/PR/2024/271</t>
  </si>
  <si>
    <t>WhatsUp</t>
  </si>
  <si>
    <t>PMD/PR/2024/272</t>
  </si>
  <si>
    <t>Windows</t>
  </si>
  <si>
    <t>PMD/PR/2024/273</t>
  </si>
  <si>
    <t>SMB/PR/2024/070</t>
  </si>
  <si>
    <t>Product Patum Vegetable Oil</t>
  </si>
  <si>
    <t>24-0192P</t>
  </si>
  <si>
    <t>PMD/PR/2024/275</t>
  </si>
  <si>
    <t>Cooling System</t>
  </si>
  <si>
    <t>24-0187M</t>
  </si>
  <si>
    <t>POS/PR/2024/167</t>
  </si>
  <si>
    <t>POS/PR/2024/168,170</t>
  </si>
  <si>
    <t>POS/PR/2024/169</t>
  </si>
  <si>
    <t>POS/PR/2024/171</t>
  </si>
  <si>
    <t>21-0044P</t>
  </si>
  <si>
    <t>POS/PR/2024/172</t>
  </si>
  <si>
    <t>POS/PR/2024/174</t>
  </si>
  <si>
    <t>POS/PR/2024/175</t>
  </si>
  <si>
    <t>POS/PR/2024/176</t>
  </si>
  <si>
    <t>POS/PR/2024/173</t>
  </si>
  <si>
    <t>JS</t>
  </si>
  <si>
    <t>FAB/PR/2024/050</t>
  </si>
  <si>
    <t>ค่าซ่อมประตูกลางออฟฟิต</t>
  </si>
  <si>
    <t>FAB/PR/2024/051</t>
  </si>
  <si>
    <t>MINE</t>
  </si>
  <si>
    <t>FAB/PR/2024/053</t>
  </si>
  <si>
    <t>ปรับปรุงห้องประชุม</t>
  </si>
  <si>
    <t>Memo: FAB/2024/020</t>
  </si>
  <si>
    <t>FAB/PR/2024/054</t>
  </si>
  <si>
    <t>ปรับปรุงโซนด้านหน้า</t>
  </si>
  <si>
    <t>FAB/PR/2024/052</t>
  </si>
  <si>
    <t>ปรับปรุงห้องน้ำชาย-หญิง</t>
  </si>
  <si>
    <t>PMD/PR/2024/259</t>
  </si>
  <si>
    <t>SDCZ48-032G_U46 Sanddisk ULTRA USD</t>
  </si>
  <si>
    <t>23-0190-P</t>
  </si>
  <si>
    <t>PMD/PR/2024/279</t>
  </si>
  <si>
    <t>Product บริษัท ไอคอนสยาม จำกัด</t>
  </si>
  <si>
    <t>24-0195P</t>
  </si>
  <si>
    <t>Cisco Service</t>
  </si>
  <si>
    <t>PMD/PR/2024/280</t>
  </si>
  <si>
    <t>24-0196P</t>
  </si>
  <si>
    <t>PMD/PR/2024/281</t>
  </si>
  <si>
    <t>Platform-X Premium</t>
  </si>
  <si>
    <t>24-0194P</t>
  </si>
  <si>
    <t>PMD/PR/2024/276</t>
  </si>
  <si>
    <t>HP</t>
  </si>
  <si>
    <t>24-0191P</t>
  </si>
  <si>
    <t>PMD/PR/2024/277</t>
  </si>
  <si>
    <t>Dell 22 Monitor</t>
  </si>
  <si>
    <t>24-0193P</t>
  </si>
  <si>
    <t>PMD/PR/2024/282</t>
  </si>
  <si>
    <t>FAB/PR/2024/056</t>
  </si>
  <si>
    <t>FAB/PR/2024/055</t>
  </si>
  <si>
    <t>ต่อและซื้อเพิ่ม Acrobat</t>
  </si>
  <si>
    <t>Memo:FAB/2024/021</t>
  </si>
  <si>
    <t>POS/PR/2024/184</t>
  </si>
  <si>
    <t>23-0245M</t>
  </si>
  <si>
    <t>PMD/PR/2024/278</t>
  </si>
  <si>
    <t>CABLECNG</t>
  </si>
  <si>
    <t>FAB/PR/2024/057</t>
  </si>
  <si>
    <t>เครื่องแสกนลายนิ้วมือ SMART_AC1</t>
  </si>
  <si>
    <t>Memo:FAB/2024/018</t>
  </si>
  <si>
    <t>FAB/PR/2024/058</t>
  </si>
  <si>
    <t>ค่ารับ-ส่งพนักงาน ราชภัฎกาญฯ</t>
  </si>
  <si>
    <t>Zodiac</t>
  </si>
  <si>
    <t>PRE/PR/2024/006</t>
  </si>
  <si>
    <t>PMD/PR/2024/283</t>
  </si>
  <si>
    <t>ISE-VMC-K9</t>
  </si>
  <si>
    <t>SYNDOME</t>
  </si>
  <si>
    <t>POS/PR/2024/186</t>
  </si>
  <si>
    <t>ต่อสํญญาเครืองสำรองไฟ</t>
  </si>
  <si>
    <t>20-0194P</t>
  </si>
  <si>
    <t>SR</t>
  </si>
  <si>
    <t>PMD/PR/2024/286</t>
  </si>
  <si>
    <t>Cisco Nexus 2348TQ 10GE</t>
  </si>
  <si>
    <t>SMB/PR/2024/072</t>
  </si>
  <si>
    <t>LIC-ENT-1YR</t>
  </si>
  <si>
    <t>24-0197P</t>
  </si>
  <si>
    <t>HRD/PR/2024/011</t>
  </si>
  <si>
    <t>สัมมนา: Team Building 30 ท่าน</t>
  </si>
  <si>
    <t>Boonthavorn</t>
  </si>
  <si>
    <t>FAB/PR/2024/042</t>
  </si>
  <si>
    <t>อุปกรณ์สำหรับห้องน้ำ</t>
  </si>
  <si>
    <t>PMD/PR/2024/284</t>
  </si>
  <si>
    <t>PMD/PR/2024/285</t>
  </si>
  <si>
    <t>FAB/PR/2024/060</t>
  </si>
  <si>
    <t>สาย HDMI 10 M</t>
  </si>
  <si>
    <t>FAB/PR/2024/061</t>
  </si>
  <si>
    <t>โถปัสสะวะชาย</t>
  </si>
  <si>
    <t>Memo:FAB/2024/020</t>
  </si>
  <si>
    <t>PMD/PR/2024/287</t>
  </si>
  <si>
    <t>24-0198M</t>
  </si>
  <si>
    <t>PMD/PR/2024/288</t>
  </si>
  <si>
    <t>SFP Module</t>
  </si>
  <si>
    <t>POS/PR/2024/187</t>
  </si>
  <si>
    <t>POS/PR/2024/188</t>
  </si>
  <si>
    <t>CISCO Produck for NTL</t>
  </si>
  <si>
    <t>22-0266-P</t>
  </si>
  <si>
    <t>COST MIS</t>
  </si>
  <si>
    <t>PMD/PR/2024/291</t>
  </si>
  <si>
    <t>POS/PR/2024/185</t>
  </si>
  <si>
    <t>Exam:Palo Alto Networks Certified</t>
  </si>
  <si>
    <t>TOT_OUTSOURC</t>
  </si>
  <si>
    <t>SMB/PR/2024/076</t>
  </si>
  <si>
    <t>SERVICE230336M</t>
  </si>
  <si>
    <t>NETBRIGHT</t>
  </si>
  <si>
    <t>SMB/PR/2024/077</t>
  </si>
  <si>
    <t xml:space="preserve">Training PRTG </t>
  </si>
  <si>
    <t>PMD/PR/2024/293</t>
  </si>
  <si>
    <t>23-0207P</t>
  </si>
  <si>
    <t>PMD/PR/2024/289</t>
  </si>
  <si>
    <t>Kaspersky Endpoint</t>
  </si>
  <si>
    <t>24-0200M</t>
  </si>
  <si>
    <t>FAB/PR/2024/062</t>
  </si>
  <si>
    <t>PG152C ปลั๊กไฟรางยาว 5 ช่อง สายยาว 2 เมตร</t>
  </si>
  <si>
    <t>FAB/PR/2024/063</t>
  </si>
  <si>
    <t>License CISCO IP Phone</t>
  </si>
  <si>
    <t>Memo:FAB/2024/024</t>
  </si>
  <si>
    <t>Phahol_8</t>
  </si>
  <si>
    <t>FAB/PR/2024/066</t>
  </si>
  <si>
    <t>ค่าเช่าพื้นที่ สำนักงานชั้น 2</t>
  </si>
  <si>
    <t>Memo:FAB/2024/029</t>
  </si>
  <si>
    <t>FAB/PR/2024/064</t>
  </si>
  <si>
    <t>Memo:FAB/2024/026</t>
  </si>
  <si>
    <t>9NET</t>
  </si>
  <si>
    <t>FAB/PR/2024/065</t>
  </si>
  <si>
    <t>นามบัตร Digita YourQR NFC Card</t>
  </si>
  <si>
    <t>Memo:FAB/2024/025</t>
  </si>
  <si>
    <t>SMB/PR/2024/139</t>
  </si>
  <si>
    <t>SMB/PR/2024/140</t>
  </si>
  <si>
    <t>24-0137P</t>
  </si>
  <si>
    <t>SMB/PR/2024/210</t>
  </si>
  <si>
    <t>24-0143P</t>
  </si>
  <si>
    <t>SMB/PR/2024/211</t>
  </si>
  <si>
    <t>SMB/PR/2024/212</t>
  </si>
  <si>
    <t>Implement and testing</t>
  </si>
  <si>
    <t>24-0174P</t>
  </si>
  <si>
    <t>SMB/PR/2024/213</t>
  </si>
  <si>
    <t>SMB/PR/2024/214</t>
  </si>
  <si>
    <t>SMB/PR/2024/215</t>
  </si>
  <si>
    <t>24-0261S</t>
  </si>
  <si>
    <t>PMD/PR/2024/307</t>
  </si>
  <si>
    <t>GravityZone</t>
  </si>
  <si>
    <t>24-0201-P</t>
  </si>
  <si>
    <t>PMD/PR/2024/301</t>
  </si>
  <si>
    <t>Homepod - Midnight</t>
  </si>
  <si>
    <t>DOUBLE P</t>
  </si>
  <si>
    <t>PMD/PR/2024/308</t>
  </si>
  <si>
    <t>EPSON Scanner</t>
  </si>
  <si>
    <t>24-0227P</t>
  </si>
  <si>
    <t>PMD/PR/2024/309</t>
  </si>
  <si>
    <t>Installation Service</t>
  </si>
  <si>
    <t>PMD/PR/2024/310</t>
  </si>
  <si>
    <t>PMD/PR/2024/295</t>
  </si>
  <si>
    <t>Cisco service</t>
  </si>
  <si>
    <t>24-0232M</t>
  </si>
  <si>
    <t>PMD/PR/2024/294</t>
  </si>
  <si>
    <t>24-0233M</t>
  </si>
  <si>
    <t>PMD/PR/2024/305</t>
  </si>
  <si>
    <t>Cisco Product ธนาคารไทยเครดิต จำกัด (มหาชน)</t>
  </si>
  <si>
    <t>24-0228P</t>
  </si>
  <si>
    <t>PMD/PR/2024/304</t>
  </si>
  <si>
    <t>Asiawarehouse</t>
  </si>
  <si>
    <t>FAB/PR/2024/069</t>
  </si>
  <si>
    <t>กล่องเก็บเอกสารขนาดมาตรฐาน</t>
  </si>
  <si>
    <t>POS/PR/2024/191</t>
  </si>
  <si>
    <t>POS/PR/2024/192</t>
  </si>
  <si>
    <t>Sandisk</t>
  </si>
  <si>
    <t>LJ</t>
  </si>
  <si>
    <t>POS/PR/2024/196</t>
  </si>
  <si>
    <t>เทปพิมพ์อักษร 9 มม</t>
  </si>
  <si>
    <t>Memo:POS/2023/028</t>
  </si>
  <si>
    <t>Telepart</t>
  </si>
  <si>
    <t>POS/PR/2024/197</t>
  </si>
  <si>
    <t>Cable Ties</t>
  </si>
  <si>
    <t>BKI</t>
  </si>
  <si>
    <t>FAB/PR/2024/067</t>
  </si>
  <si>
    <t>ต่อประกันภัยความเสี่ยงภัยทรัพย์สิน</t>
  </si>
  <si>
    <t>Memo:FAB/2024/022</t>
  </si>
  <si>
    <t>FAB/PR/2024/068</t>
  </si>
  <si>
    <t>ต่อประกันภัยความรับผิดตามกฏหมายต่อบุคคลภายนอก</t>
  </si>
  <si>
    <t>Memo:FAB/2024/023</t>
  </si>
  <si>
    <t>PMD/PR/2024/303</t>
  </si>
  <si>
    <t>Gigabit PoE</t>
  </si>
  <si>
    <t>24-0231M</t>
  </si>
  <si>
    <t>AirEngine</t>
  </si>
  <si>
    <t>PMD/PR/2024/302</t>
  </si>
  <si>
    <t>PMD/PR/2024/312</t>
  </si>
  <si>
    <t>PMD/PR/2024/311</t>
  </si>
  <si>
    <t xml:space="preserve">Rack 42u </t>
  </si>
  <si>
    <t>PMD/PR/2024/292</t>
  </si>
  <si>
    <t>PREVENTIVE MAINTENANCE</t>
  </si>
  <si>
    <t>24-0199S</t>
  </si>
  <si>
    <t>POS/PR/2024/190</t>
  </si>
  <si>
    <t>PMD/PR/2024/299</t>
  </si>
  <si>
    <t>24-0229P</t>
  </si>
  <si>
    <t>PMD/PR/2024/296</t>
  </si>
  <si>
    <t>Catalvst 1000 48oort GE POE 4x1G SFP</t>
  </si>
  <si>
    <t>CABLEMAN</t>
  </si>
  <si>
    <t>PMD/PR/2024/300</t>
  </si>
  <si>
    <t>PMD/PR/2024/298</t>
  </si>
  <si>
    <t>LC/LC MM.PATCH CORD 1M</t>
  </si>
  <si>
    <t>Indoor WiFi 6 AP</t>
  </si>
  <si>
    <t>POS/PR/2024/202</t>
  </si>
  <si>
    <t>โต๊ะประชุม+โต๊ะลิ้นชัก 2 ชั้นขวา ทีม Install</t>
  </si>
  <si>
    <t>PSD/PR/2024/007</t>
  </si>
  <si>
    <t>MA-Suport</t>
  </si>
  <si>
    <t>23-0277S</t>
  </si>
  <si>
    <t>HOMENET48</t>
  </si>
  <si>
    <t>PMD/PR/2024/315</t>
  </si>
  <si>
    <t>สาย AC Power (IEC C14 to C15)</t>
  </si>
  <si>
    <t>PMD/PR/2024/313</t>
  </si>
  <si>
    <t>24-0235P</t>
  </si>
  <si>
    <t>PMD/PR/2024/316</t>
  </si>
  <si>
    <t>FAB/PR/2024/070</t>
  </si>
  <si>
    <t>HILAND</t>
  </si>
  <si>
    <t>FAB/PR/2024/071</t>
  </si>
  <si>
    <t>PMD/PR/2024/317</t>
  </si>
  <si>
    <t>ถาดครองอุปกรณ์ยึดน๊อต</t>
  </si>
  <si>
    <t>Cost Installation</t>
  </si>
  <si>
    <t>PMD/PR/2024/314</t>
  </si>
  <si>
    <t>C9200L-STACK-KIT=</t>
  </si>
  <si>
    <t>INET</t>
  </si>
  <si>
    <t>PSD/PR/2024/008</t>
  </si>
  <si>
    <t>21-0084S</t>
  </si>
  <si>
    <t>POS/PR/2024/217</t>
  </si>
  <si>
    <t>ต่อ Microsoft Member Ship</t>
  </si>
  <si>
    <t>Memo:POS/2024/030</t>
  </si>
  <si>
    <t>CLASS&amp;COOL</t>
  </si>
  <si>
    <t>HRD/PR/2024/012</t>
  </si>
  <si>
    <t>สัมมนา: หลักสูตร Selling Techniques &amp; Image for Sales</t>
  </si>
  <si>
    <t>Memo:HRD/2024/012</t>
  </si>
  <si>
    <t>KMP</t>
  </si>
  <si>
    <t>FAB/PR/2024/072</t>
  </si>
  <si>
    <t>ซ่อมเครื่องพิมพ์ดีดไฟฟ้า IBM S/N:11DA600</t>
  </si>
  <si>
    <t>POS/PR/2024/218</t>
  </si>
  <si>
    <t>Training &amp; Exam:CDCP</t>
  </si>
  <si>
    <t>FAB/PR/2024/073</t>
  </si>
  <si>
    <t>SMB/PR/2024/066</t>
  </si>
  <si>
    <t>PDU Cheval ACU</t>
  </si>
  <si>
    <t>Memo:SMB/2024/059</t>
  </si>
  <si>
    <t>SMB/PR/2024/071</t>
  </si>
  <si>
    <t>Training: PRTG</t>
  </si>
  <si>
    <t>Memo:SMB/2024/060</t>
  </si>
  <si>
    <t>POS/PR/2024/219</t>
  </si>
  <si>
    <t>AMATA</t>
  </si>
  <si>
    <t>FAB/PR/2024/074</t>
  </si>
  <si>
    <t>ชุดหลอดไฟ ชั้น19</t>
  </si>
  <si>
    <t>FAB/PR/2024/075</t>
  </si>
  <si>
    <t>ตู้บานเลื่อน 80x40x81 สีเทา/เทา บานเทา</t>
  </si>
  <si>
    <t>Memo:FAB/2024/031</t>
  </si>
  <si>
    <t>POS/PR/2024/198</t>
  </si>
  <si>
    <t>POS/PR/2024/199</t>
  </si>
  <si>
    <t>POS/PR/2024/200</t>
  </si>
  <si>
    <t>POS/PR/2024/201</t>
  </si>
  <si>
    <t>POS/PR/2024/203</t>
  </si>
  <si>
    <t>POS/PR/2024/204</t>
  </si>
  <si>
    <t>POS/PR/2024/205</t>
  </si>
  <si>
    <t>POS/PR/2024/206</t>
  </si>
  <si>
    <t>POS/PR/2024/207</t>
  </si>
  <si>
    <t>23-0286M</t>
  </si>
  <si>
    <t>POS/PR/2024/208</t>
  </si>
  <si>
    <t>POS/PR/2024/193</t>
  </si>
  <si>
    <t>POS/PR/2024/194,195, 215,214</t>
  </si>
  <si>
    <t>POS/PR/2024/220</t>
  </si>
  <si>
    <t>24-0085M</t>
  </si>
  <si>
    <t>POS/PR/2024/209</t>
  </si>
  <si>
    <t>POS/PR/2024/210</t>
  </si>
  <si>
    <t>POS/PR/2024/211</t>
  </si>
  <si>
    <t>23-0107P</t>
  </si>
  <si>
    <t>POS/PR/2024/212</t>
  </si>
  <si>
    <t>23-0284M</t>
  </si>
  <si>
    <t>POS/PR/2024/213</t>
  </si>
  <si>
    <t>POS/PR/2024/222</t>
  </si>
  <si>
    <t>POS/PR/2024/216</t>
  </si>
  <si>
    <t>PMD/PR/2024/338</t>
  </si>
  <si>
    <t>24-0241M</t>
  </si>
  <si>
    <t>PMD/PR/2024/331</t>
  </si>
  <si>
    <t>CISCO Product GET-HQ</t>
  </si>
  <si>
    <t>24-0239P</t>
  </si>
  <si>
    <t>Cisco service CON &amp; DNA</t>
  </si>
  <si>
    <t>PMD/PR/2024/332</t>
  </si>
  <si>
    <t xml:space="preserve">Cisco service </t>
  </si>
  <si>
    <t>24-0242M</t>
  </si>
  <si>
    <t>PMD/PR/2024/333</t>
  </si>
  <si>
    <t>PMD/PR/2024/334</t>
  </si>
  <si>
    <t>PMD/PR/2024/355</t>
  </si>
  <si>
    <t>USS</t>
  </si>
  <si>
    <t>FAB/PR/2024/076</t>
  </si>
  <si>
    <t>ค่ากั้นห้องกระจกอลูมิเนียม ชั้น 2</t>
  </si>
  <si>
    <t>Memo:FAB/2024/030</t>
  </si>
  <si>
    <t>ธรรมนิติ</t>
  </si>
  <si>
    <t>FAB/PR/2024/077</t>
  </si>
  <si>
    <t>สัมมนา:เทคนิคการสอนงานสำหรับหัวหน้างาน</t>
  </si>
  <si>
    <t>FAB/PR/2024/078</t>
  </si>
  <si>
    <t>สัมมนา:การบันทึกการ์ดคุมสินค้า</t>
  </si>
  <si>
    <t>PMD/PR/2024/319</t>
  </si>
  <si>
    <t>CISCO 9300</t>
  </si>
  <si>
    <t>24-0238P</t>
  </si>
  <si>
    <t>PMD/PR/2024/321</t>
  </si>
  <si>
    <t>Check Point</t>
  </si>
  <si>
    <t>DNA</t>
  </si>
  <si>
    <t>CON</t>
  </si>
  <si>
    <t>PMD/PR/2024/330</t>
  </si>
  <si>
    <t>PMD/PR/2024/337</t>
  </si>
  <si>
    <t>สำยไฟ AC Power UPS PDU</t>
  </si>
  <si>
    <t>Knowledge</t>
  </si>
  <si>
    <t>POS/PR/2024/221</t>
  </si>
  <si>
    <t xml:space="preserve">สัมมนา: Intensive PMP </t>
  </si>
  <si>
    <t>POS/PR/2024/224</t>
  </si>
  <si>
    <t>POS/PR/2024/223</t>
  </si>
  <si>
    <t>TG-3468</t>
  </si>
  <si>
    <t>PMD/PR/2024/325</t>
  </si>
  <si>
    <t>Thunder 1040S</t>
  </si>
  <si>
    <t>PMD/PR/2024/322</t>
  </si>
  <si>
    <t>Trellix Network</t>
  </si>
  <si>
    <t>PMD/PR/2024/320</t>
  </si>
  <si>
    <t>DefensePro X10</t>
  </si>
  <si>
    <t>PMD/PR/2024/328</t>
  </si>
  <si>
    <t>APC</t>
  </si>
  <si>
    <t>Cancelled</t>
  </si>
  <si>
    <t>PMD/PR/2024/326</t>
  </si>
  <si>
    <t>Vsphere Standard</t>
  </si>
  <si>
    <t>PMD/PR/2024/339</t>
  </si>
  <si>
    <t>PMD/PR/2024/340</t>
  </si>
  <si>
    <t>FAB/PR/2024/080</t>
  </si>
  <si>
    <t>ค่าบริการขนส่งอุปกรณ์ Network</t>
  </si>
  <si>
    <t>24-0170--P</t>
  </si>
  <si>
    <t>PMD/PR/2024/324</t>
  </si>
  <si>
    <t>Installation &amp; Training</t>
  </si>
  <si>
    <t>PMD/PR/2024/342</t>
  </si>
  <si>
    <t>10GE SFP+ transceiver module</t>
  </si>
  <si>
    <t>PMD/PR/2024/341</t>
  </si>
  <si>
    <t>MA HPE Foundation</t>
  </si>
  <si>
    <t>24-0240M</t>
  </si>
  <si>
    <t>SMB/PR/2024/087</t>
  </si>
  <si>
    <t>โต๊ะประชุม+ตู้ ฝ่ายเซล</t>
  </si>
  <si>
    <t>Memo:SMB/2024/069</t>
  </si>
  <si>
    <t>PMD/PR/2024/343</t>
  </si>
  <si>
    <t>CISCO Apex</t>
  </si>
  <si>
    <t>RD</t>
  </si>
  <si>
    <t>Memo:SMB/2024/076</t>
  </si>
  <si>
    <t>PMD/PR/2024/323</t>
  </si>
  <si>
    <t>FlexProtect</t>
  </si>
  <si>
    <t>Royaltec</t>
  </si>
  <si>
    <t>PMD/PR/2024/327</t>
  </si>
  <si>
    <t>JODOI</t>
  </si>
  <si>
    <t>SMB/PR/2024/084</t>
  </si>
  <si>
    <t xml:space="preserve"> Training</t>
  </si>
  <si>
    <t>PMD/PR/2024/345</t>
  </si>
  <si>
    <t>FAB/PR/2024/084</t>
  </si>
  <si>
    <t>ติดตั้ง Access Contral ชั้น19</t>
  </si>
  <si>
    <t>FAB/PR/2024/083</t>
  </si>
  <si>
    <t>เดินระบบไฟและ สาย Lan</t>
  </si>
  <si>
    <t>SMB/PR/2024/086</t>
  </si>
  <si>
    <t>RJ45 TO RJ45 PATCH CORD CAT6/15M</t>
  </si>
  <si>
    <t>FAB/PR/2024/079</t>
  </si>
  <si>
    <t>ค่าบริการรับ-ส่งพนักงาน ราชภัฎกาญจนบุรี</t>
  </si>
  <si>
    <t>NYC</t>
  </si>
  <si>
    <t>FAB/PR/2024/082</t>
  </si>
  <si>
    <t>สัมมนา: ครบครันกฎหมายลูกหนี้และเช็คสำหรับนักบัญชี</t>
  </si>
  <si>
    <t>FAB/PR/2024/081</t>
  </si>
  <si>
    <t>PMD/PR/2024/346</t>
  </si>
  <si>
    <t>สาย Patch Cord</t>
  </si>
  <si>
    <t>PMD/PR/2024/336</t>
  </si>
  <si>
    <t>Aruba AP</t>
  </si>
  <si>
    <t>24-0243P</t>
  </si>
  <si>
    <t>POS/PR/2024/227, 226</t>
  </si>
  <si>
    <t>Enterprise Re</t>
  </si>
  <si>
    <t>POS/PR/2024/225</t>
  </si>
  <si>
    <t>Training: AWS</t>
  </si>
  <si>
    <t>FAB/PR/2024/085</t>
  </si>
  <si>
    <t>HRD/PR/2024/013</t>
  </si>
  <si>
    <t>สัมมนา:หลักสูตร Communication &amp; Image fr Success</t>
  </si>
  <si>
    <t>SMB/PR/2024/085</t>
  </si>
  <si>
    <t>PDF Element New Lic</t>
  </si>
  <si>
    <t>Memo:SMB/2024/068</t>
  </si>
  <si>
    <t>CEO/PR/2024/003</t>
  </si>
  <si>
    <t>ค่าอบรมหลักสูตรภาษาอังกฤษ</t>
  </si>
  <si>
    <t>Bunne</t>
  </si>
  <si>
    <t>PSD/PR/2024/009</t>
  </si>
  <si>
    <t>สัมมนา:CRM and CEM are new strategies</t>
  </si>
  <si>
    <t>NATTADECH</t>
  </si>
  <si>
    <t>PMD/PR/2024/350</t>
  </si>
  <si>
    <t>TRAINING</t>
  </si>
  <si>
    <t>PMD/PR/2024/347</t>
  </si>
  <si>
    <t xml:space="preserve">LINE BK </t>
  </si>
  <si>
    <t>24-0244P</t>
  </si>
  <si>
    <t>FAB/PR/2024/087</t>
  </si>
  <si>
    <t>MA Software SolarWinds Kiwi Syslog</t>
  </si>
  <si>
    <t>Memo:FAB/2024/034</t>
  </si>
  <si>
    <t>Jenbunjerd</t>
  </si>
  <si>
    <t>FAB/PR/2024/086</t>
  </si>
  <si>
    <t>ฉากกั้นหน้าโต๊ะ ไม้ปาร์ติเคิล</t>
  </si>
  <si>
    <t>Memo:FAB/2024/033</t>
  </si>
  <si>
    <t>POS/PR/2024/228</t>
  </si>
  <si>
    <t>PANDA</t>
  </si>
  <si>
    <t>FAB/PR/2024/088</t>
  </si>
  <si>
    <t>กระดาษหัวจดหมาย NNS</t>
  </si>
  <si>
    <t>FAB/PR/2024/089</t>
  </si>
  <si>
    <t>สัมมนา: การวางแผนภาษีอากรเกี่ยวกับค่าจ้าง</t>
  </si>
  <si>
    <t>Starbucks</t>
  </si>
  <si>
    <t>PSD/PR/2024/010</t>
  </si>
  <si>
    <t>Card Starbucks</t>
  </si>
  <si>
    <t>Memo:PSD/2024/011</t>
  </si>
  <si>
    <t>PMD/PR/2024/352</t>
  </si>
  <si>
    <t xml:space="preserve">Installation </t>
  </si>
  <si>
    <t>POS/PR/2024/229</t>
  </si>
  <si>
    <t>Cisco service MWA</t>
  </si>
  <si>
    <t>สั่งซื้อแค่ 2 ตัว</t>
  </si>
  <si>
    <t>Swindow</t>
  </si>
  <si>
    <t>FAB/PR/2024/090</t>
  </si>
  <si>
    <t>ค่าติดสติ๊กเกอร์และโลโก้ ชั้น2</t>
  </si>
  <si>
    <t>FAB/PR/2024/091</t>
  </si>
  <si>
    <t>Memo: FAB/2024/029</t>
  </si>
  <si>
    <t>FAB/PR/2024/092</t>
  </si>
  <si>
    <t>Adisorn_n</t>
  </si>
  <si>
    <t>PMD/PR/2024/357</t>
  </si>
  <si>
    <t>Training: Security Awareness</t>
  </si>
  <si>
    <t>PMD/PR/2024/351</t>
  </si>
  <si>
    <t>PATCH CORD CAT6/5M.,</t>
  </si>
  <si>
    <t>PMD/PR/2024/353</t>
  </si>
  <si>
    <t>24-0248M</t>
  </si>
  <si>
    <t>PMD/PR/2024/354</t>
  </si>
  <si>
    <t xml:space="preserve"> service</t>
  </si>
  <si>
    <t>24-0249S</t>
  </si>
  <si>
    <t>24-0250S</t>
  </si>
  <si>
    <t>PMD/PR/2024/356</t>
  </si>
  <si>
    <t>MA-FortiGate-200F</t>
  </si>
  <si>
    <t>24-0247M</t>
  </si>
  <si>
    <t>SMB/PR/2024/090</t>
  </si>
  <si>
    <t xml:space="preserve">MA-FortiGate-501E </t>
  </si>
  <si>
    <t>24-0256M</t>
  </si>
  <si>
    <t>PMD/PR/2024/358</t>
  </si>
  <si>
    <t xml:space="preserve"> PATCH CORD</t>
  </si>
  <si>
    <t>SMB/PR/2024/216</t>
  </si>
  <si>
    <t>SMB/PR/2024/217</t>
  </si>
  <si>
    <t>24-0186P</t>
  </si>
  <si>
    <t>SMB/PR/2024/218</t>
  </si>
  <si>
    <t>24-0190P</t>
  </si>
  <si>
    <t>SMB/PR/2024/225</t>
  </si>
  <si>
    <t>SMB/PR/2024/224</t>
  </si>
  <si>
    <t>SMB/PR/2024/226</t>
  </si>
  <si>
    <t>PMD/PR/2024/359</t>
  </si>
  <si>
    <t>ค่าขนย้าย RACK และอุปกรณ์ Network</t>
  </si>
  <si>
    <t>SMB/PR/2024/089</t>
  </si>
  <si>
    <t xml:space="preserve"> Cisco service</t>
  </si>
  <si>
    <t>SMB/PR/2024/091</t>
  </si>
  <si>
    <t>VTV-MA1YR</t>
  </si>
  <si>
    <t>PMD/PR/2024/376</t>
  </si>
  <si>
    <t>Panduit</t>
  </si>
  <si>
    <t>WIN</t>
  </si>
  <si>
    <t>PMD/PR/2024/348</t>
  </si>
  <si>
    <t>DNSBOX420 DNS Master-up</t>
  </si>
  <si>
    <t>24-0245P</t>
  </si>
  <si>
    <t>PMD/PR/2024/349</t>
  </si>
  <si>
    <t>Ipnstallation</t>
  </si>
  <si>
    <t>PMD/PR/2024/371</t>
  </si>
  <si>
    <t>24-0255M</t>
  </si>
  <si>
    <t>PMD/PR/2024/360</t>
  </si>
  <si>
    <t>Lenovo Legion Active</t>
  </si>
  <si>
    <t>24-0257M</t>
  </si>
  <si>
    <t>PMD/PR/2024/361</t>
  </si>
  <si>
    <t>APC Easv UPS On-Line SRV 10OOVA</t>
  </si>
  <si>
    <t>PMD/PR/2024/362</t>
  </si>
  <si>
    <t>Product HP</t>
  </si>
  <si>
    <t>PMD/PR/2024/363</t>
  </si>
  <si>
    <t>ST Cyber</t>
  </si>
  <si>
    <t>PMD/PR/2024/377</t>
  </si>
  <si>
    <t>ติดตั้ง Router พร้อม Setup ระบบ</t>
  </si>
  <si>
    <t>PMD/PR/2024/372</t>
  </si>
  <si>
    <t>Maintenance renewal</t>
  </si>
  <si>
    <t>24-0258M</t>
  </si>
  <si>
    <t>PMD/PR/2024/373</t>
  </si>
  <si>
    <t>MA FortiCare</t>
  </si>
  <si>
    <t>24-0259M</t>
  </si>
  <si>
    <t>PMD/PR/2024/375</t>
  </si>
  <si>
    <t>24-0251P</t>
  </si>
  <si>
    <t>PMD/PR/2024/364</t>
  </si>
  <si>
    <t>Product Cisco</t>
  </si>
  <si>
    <t>24-0253P</t>
  </si>
  <si>
    <t>PMD/PR/2024/365</t>
  </si>
  <si>
    <t>SFP+L2+Managed</t>
  </si>
  <si>
    <t>PMD/PR/2024/366</t>
  </si>
  <si>
    <t>power Rating</t>
  </si>
  <si>
    <t>PMD/PR/2024/367</t>
  </si>
  <si>
    <t>PATCH CORD 3M.</t>
  </si>
  <si>
    <t>PMD/PR/2024/368</t>
  </si>
  <si>
    <t>Cabllng</t>
  </si>
  <si>
    <t>FAB/PR/2024/093</t>
  </si>
  <si>
    <t>CMSERVICE</t>
  </si>
  <si>
    <t>FAB/PR/2024/096</t>
  </si>
  <si>
    <t>งานติดตั้งชุดโคมไฟ LED ห้องน้ำ ชั้น 19</t>
  </si>
  <si>
    <t>MEMO;FAB/2024/020</t>
  </si>
  <si>
    <t>FAB/PR/2024/094</t>
  </si>
  <si>
    <t>24-0169-P</t>
  </si>
  <si>
    <t>SBBROKERS</t>
  </si>
  <si>
    <t>HRD/PR/2024/014</t>
  </si>
  <si>
    <t>ต่ออายุกรมธรรม์ประกันอุบัติเหตุ</t>
  </si>
  <si>
    <t>HRD/PR/2024/015</t>
  </si>
  <si>
    <t>ต่ออายุกรมธรรม์ประกันชีวิต</t>
  </si>
  <si>
    <t>PMD/PR/2024/378</t>
  </si>
  <si>
    <t>ตู้ 4 บานเปิด 80x40x195 สีเทา/เทา บานเทา</t>
  </si>
  <si>
    <t>Memo:PMD/PR/2024/003</t>
  </si>
  <si>
    <t>PMD/PR/2024/370</t>
  </si>
  <si>
    <t>Remote Support</t>
  </si>
  <si>
    <t>24-0252M</t>
  </si>
  <si>
    <t>THAIWARE</t>
  </si>
  <si>
    <t>PMD/PR/2024/369</t>
  </si>
  <si>
    <t>AnyDesk Advanced</t>
  </si>
  <si>
    <t>PMD/PR/2024/379</t>
  </si>
  <si>
    <t>สาย Power C13 ot C14 1.8M</t>
  </si>
  <si>
    <t>FAB/PR/2024/097</t>
  </si>
  <si>
    <t>กั้นห้องกระจก ชั้น19 ห้องCall Center</t>
  </si>
  <si>
    <t>Memo: FAB/2024/037</t>
  </si>
  <si>
    <t>FAB/PR/2024/098</t>
  </si>
  <si>
    <t>งานติดตั้งหัวจ่ายแอร์เพิ่ม ชั้น19</t>
  </si>
  <si>
    <t>FAB/PR/2024/099</t>
  </si>
  <si>
    <t>ซ่อมจอ Huawei Pro 65</t>
  </si>
  <si>
    <t>Memo: FAB/2024/035</t>
  </si>
  <si>
    <t>SMB/PR/2024/093</t>
  </si>
  <si>
    <t>PMD/PR/2024/374</t>
  </si>
  <si>
    <t>SERVICE240195P</t>
  </si>
  <si>
    <t>NTPCL</t>
  </si>
  <si>
    <t>PMD/PR/2024/380</t>
  </si>
  <si>
    <t>ค่าบริการ NT Corporate</t>
  </si>
  <si>
    <t>BIZINNO</t>
  </si>
  <si>
    <t>PMD/PR/2024/381</t>
  </si>
  <si>
    <t>SFP-10G-ER</t>
  </si>
  <si>
    <t>TECHWELL</t>
  </si>
  <si>
    <t>POS/PR/2024/231</t>
  </si>
  <si>
    <t> 7,000.00</t>
  </si>
  <si>
    <t>POS/PR/2024/232</t>
  </si>
  <si>
    <t> 23-0264M</t>
  </si>
  <si>
    <t>POS/PR/2024/233</t>
  </si>
  <si>
    <t> 4,500.00</t>
  </si>
  <si>
    <t>24-0063M </t>
  </si>
  <si>
    <t>POS/PR/2024/234</t>
  </si>
  <si>
    <t> 9,000.00</t>
  </si>
  <si>
    <t>24-0167M </t>
  </si>
  <si>
    <t>POS/PR/2024/235</t>
  </si>
  <si>
    <t>23-0346M </t>
  </si>
  <si>
    <t>POS/PR/2024/236</t>
  </si>
  <si>
    <t> 10,500.00</t>
  </si>
  <si>
    <t>23-0064R </t>
  </si>
  <si>
    <t>POS/PR/2024/237</t>
  </si>
  <si>
    <t> 23-0258R</t>
  </si>
  <si>
    <t>POS/PR/2024/239</t>
  </si>
  <si>
    <t>  12,000.00</t>
  </si>
  <si>
    <t>POS/PR/2024/240</t>
  </si>
  <si>
    <t>21-0073-P</t>
  </si>
  <si>
    <t>POS/PR/2024/241</t>
  </si>
  <si>
    <t>POS/PR/2024/242</t>
  </si>
  <si>
    <t>POS/PR/2024/243,445</t>
  </si>
  <si>
    <t>POS/PR/2024/244</t>
  </si>
  <si>
    <t>POS/PR/2024/246</t>
  </si>
  <si>
    <t>POS/PR/2024/247</t>
  </si>
  <si>
    <t>POS/PR/2024/248</t>
  </si>
  <si>
    <t>POS/PR/2024/249</t>
  </si>
  <si>
    <t>24-0087M</t>
  </si>
  <si>
    <t>POS/PR/2024/250</t>
  </si>
  <si>
    <t>POS/PR/2024/251</t>
  </si>
  <si>
    <t>POS/PR/2024/252</t>
  </si>
  <si>
    <t>POS/PR/2024/253</t>
  </si>
  <si>
    <t>23-0321P</t>
  </si>
  <si>
    <t>POS/PR/2024/254</t>
  </si>
  <si>
    <t>PMD/PR/2024/384-5</t>
  </si>
  <si>
    <t>สาย C13-C14 &amp; C14-C15</t>
  </si>
  <si>
    <t>PMD/PR/2024/388</t>
  </si>
  <si>
    <t>CISCO SERVICE NTL</t>
  </si>
  <si>
    <t>24-0262-M</t>
  </si>
  <si>
    <t>Vens</t>
  </si>
  <si>
    <t>PMD/PR/2024/389</t>
  </si>
  <si>
    <t>MA Dell R440</t>
  </si>
  <si>
    <t>Intersite</t>
  </si>
  <si>
    <t>FAB/PR/2024/100</t>
  </si>
  <si>
    <t>เครื่องนับธนบัตรตรวจจับธนบัตรปลอม</t>
  </si>
  <si>
    <t>Memo:FAB/2024/039</t>
  </si>
  <si>
    <t>POS/PR/2024/238</t>
  </si>
  <si>
    <t>Professional Service Vmware</t>
  </si>
  <si>
    <t>Memo:POS/2024/034</t>
  </si>
  <si>
    <t>FAB/PR/2024/101</t>
  </si>
  <si>
    <t>PMD/PR/2024/390</t>
  </si>
  <si>
    <t>CISCO Product  MBK</t>
  </si>
  <si>
    <t>24-0267P</t>
  </si>
  <si>
    <t>CISCO SERVICE MBK</t>
  </si>
  <si>
    <t>FAB/PR/2024/102</t>
  </si>
  <si>
    <t>ปลั๊กไฟฟ้า</t>
  </si>
  <si>
    <t>FAB/PR/2024/103</t>
  </si>
  <si>
    <t>ค่าเดินสาย LAN ห้อง Server ชั้น19</t>
  </si>
  <si>
    <t>Memo:FAB/2024/038</t>
  </si>
  <si>
    <t>FAB/PR/2024/104</t>
  </si>
  <si>
    <t>ติดสติ๊กเกอร์เพิ่มเติม ชั้น2</t>
  </si>
  <si>
    <t>Dhamniti</t>
  </si>
  <si>
    <t>FAB/PR/2024/105</t>
  </si>
  <si>
    <t>สัมมนา:เทคนิคคิดบวกอย่างสร้างสรรค์</t>
  </si>
  <si>
    <t>PMD/PR/2024/382</t>
  </si>
  <si>
    <t xml:space="preserve">CISCO SERVICE </t>
  </si>
  <si>
    <t>24-0265M</t>
  </si>
  <si>
    <t>PMD/PR/2024/387</t>
  </si>
  <si>
    <t>24-0263P</t>
  </si>
  <si>
    <t>PMD/PR/2024/386</t>
  </si>
  <si>
    <t>HP Product</t>
  </si>
  <si>
    <t>PMD/PR/2024/383</t>
  </si>
  <si>
    <t>24-0266M</t>
  </si>
  <si>
    <t>PMD/PR/2024/391</t>
  </si>
  <si>
    <t>Maintenance Support</t>
  </si>
  <si>
    <t>24-0260P</t>
  </si>
  <si>
    <t>PMD/PR/2024/392</t>
  </si>
  <si>
    <t xml:space="preserve"> Poonsub</t>
  </si>
  <si>
    <t>FAB/PR/2024/106</t>
  </si>
  <si>
    <t>ค่าบริการรับ-ส่งพนักงาน</t>
  </si>
  <si>
    <t>Imperial</t>
  </si>
  <si>
    <t>FAB/PR/2024/107</t>
  </si>
  <si>
    <t>เครื่องดับเพลิง ชนิดน้ำยาเหลวระเหย</t>
  </si>
  <si>
    <t>Memo:FAB/2024/040</t>
  </si>
  <si>
    <t>Genius</t>
  </si>
  <si>
    <t>POS/PR/2024/255</t>
  </si>
  <si>
    <t>Training:Veeam Backup</t>
  </si>
  <si>
    <t>POS/PR/2024/256</t>
  </si>
  <si>
    <t>Exam:Aruba ACSA</t>
  </si>
  <si>
    <t>PMD/PR/2024/393</t>
  </si>
  <si>
    <t>MA Huawei</t>
  </si>
  <si>
    <t>24-0264-M</t>
  </si>
  <si>
    <t>Gable</t>
  </si>
  <si>
    <t>PMD/PR/2024/394</t>
  </si>
  <si>
    <t>MA infoblox</t>
  </si>
  <si>
    <t>PMD/PR/2024/396</t>
  </si>
  <si>
    <t>MA UPS</t>
  </si>
  <si>
    <t>PMD/PR/2024/397</t>
  </si>
  <si>
    <t>PMD/PR/2024/398</t>
  </si>
  <si>
    <t>PMD/PR/2024/399</t>
  </si>
  <si>
    <t>PMD/PR/2024/400</t>
  </si>
  <si>
    <t>Cisco Product  สยามพารากอน</t>
  </si>
  <si>
    <t>24-0270P</t>
  </si>
  <si>
    <t>PMD/PR/2024/401</t>
  </si>
  <si>
    <t>CABLING240270P</t>
  </si>
  <si>
    <t>PMD/PR/2024/405</t>
  </si>
  <si>
    <t>24-0271M</t>
  </si>
  <si>
    <t>PMD/PR/2024/406</t>
  </si>
  <si>
    <t>24-0272M</t>
  </si>
  <si>
    <t>PMD/PR/2024/407</t>
  </si>
  <si>
    <t>Cisco Product มหาวิทยาลัยเกษตรศาสตร์</t>
  </si>
  <si>
    <t>24-0274P</t>
  </si>
  <si>
    <t>POS/PR/2024/257</t>
  </si>
  <si>
    <t>PMD/PR/2024/419</t>
  </si>
  <si>
    <t>ยกเลิก เนื่องจากหยุดการผลิตจากโรงงาน</t>
  </si>
  <si>
    <t>PMD/PR/2024/403</t>
  </si>
  <si>
    <t>SSD  USB</t>
  </si>
  <si>
    <t>24-0269-P</t>
  </si>
  <si>
    <t>PMD/PR/2024/404</t>
  </si>
  <si>
    <t>PMD/PR/2024/408</t>
  </si>
  <si>
    <t>AX3000 Dual Band Gigabit Wi-Fi 6 Router,</t>
  </si>
  <si>
    <t>PMD/PR/2024/417</t>
  </si>
  <si>
    <t>24-0277M</t>
  </si>
  <si>
    <t>PMD/PR/2024/418</t>
  </si>
  <si>
    <t>Maintenance-Enterprise</t>
  </si>
  <si>
    <t>24-0273M</t>
  </si>
  <si>
    <t>PMD/PR/2024/415</t>
  </si>
  <si>
    <t>Cisco Product TCB</t>
  </si>
  <si>
    <t>24-0275P</t>
  </si>
  <si>
    <t>PMD/PR/2024/416</t>
  </si>
  <si>
    <t>24-0276M</t>
  </si>
  <si>
    <t>PMD/PR/2024/420</t>
  </si>
  <si>
    <t>CISCO ISE Siampiwat &amp; CON SERVICE</t>
  </si>
  <si>
    <t>SMB/PR/2024/092</t>
  </si>
  <si>
    <t>24-0254M</t>
  </si>
  <si>
    <t>PMD/PR/2024/414</t>
  </si>
  <si>
    <t>24-0278-P</t>
  </si>
  <si>
    <t>PMD/PR/2024/410</t>
  </si>
  <si>
    <t>Server ICT SR630</t>
  </si>
  <si>
    <t>PMD/PR/2024/411</t>
  </si>
  <si>
    <t>APC UPS</t>
  </si>
  <si>
    <t>PMD/PR/2024/412</t>
  </si>
  <si>
    <t xml:space="preserve">LCD RACK </t>
  </si>
  <si>
    <t>Istore</t>
  </si>
  <si>
    <t>PMD/PR/2024/413</t>
  </si>
  <si>
    <t>Modulle Linkage</t>
  </si>
  <si>
    <t>PMD/PR/2024/409</t>
  </si>
  <si>
    <t>CISCO Produck for Kasetsart</t>
  </si>
  <si>
    <t>CISCO Service for Kasetsart</t>
  </si>
  <si>
    <t>FAB/PR/2024/109</t>
  </si>
  <si>
    <t>ค่าติดสติ๊กเกอร์และม่านม้วน ชั้น 19</t>
  </si>
  <si>
    <t>FAB/PR/2024/110</t>
  </si>
  <si>
    <t>สัมมนา: การจัดซื้อแบบมืออาชีพ</t>
  </si>
  <si>
    <t>PMD/PR/2024/402</t>
  </si>
  <si>
    <t>eSight Backbone Ethernet Switch</t>
  </si>
  <si>
    <t>24-0268-P</t>
  </si>
  <si>
    <t>PMD/PR/2024/433</t>
  </si>
  <si>
    <t>24-0238-P</t>
  </si>
  <si>
    <t>PMD/PR/2024/427</t>
  </si>
  <si>
    <t>24-0280M</t>
  </si>
  <si>
    <t>PMD/PR/2024/428</t>
  </si>
  <si>
    <t>24-0289M</t>
  </si>
  <si>
    <t>PMD/PR/2024/395</t>
  </si>
  <si>
    <t>POS/PR/2024/258</t>
  </si>
  <si>
    <t>with WS-F6K-DFC4-A</t>
  </si>
  <si>
    <t>PMD/PR/2024/430</t>
  </si>
  <si>
    <t>MA Trellix</t>
  </si>
  <si>
    <t>24-0287-M</t>
  </si>
  <si>
    <t>BNB</t>
  </si>
  <si>
    <t>PMD/PR/2024/431</t>
  </si>
  <si>
    <t>Onsite &amp; Service</t>
  </si>
  <si>
    <t>Ingram</t>
  </si>
  <si>
    <t>PMD/PR/2024/421</t>
  </si>
  <si>
    <t>Server</t>
  </si>
  <si>
    <t>24-0288-P</t>
  </si>
  <si>
    <t>PMD/PR/2024/422</t>
  </si>
  <si>
    <t>WLAN AP HW</t>
  </si>
  <si>
    <t>PMD/PR/2024/423</t>
  </si>
  <si>
    <t>PMD/PR/2024/426</t>
  </si>
  <si>
    <t>WLAN AP Service</t>
  </si>
  <si>
    <t>PMD/PR/2024/424</t>
  </si>
  <si>
    <t>M5800-AC-I</t>
  </si>
  <si>
    <t>PMD/PR/2024/425</t>
  </si>
  <si>
    <t>Installation &amp; Service</t>
  </si>
  <si>
    <t>PMD/PR/2024/429</t>
  </si>
  <si>
    <t>ONSITE240286S</t>
  </si>
  <si>
    <t>24-0286S</t>
  </si>
  <si>
    <t>PMD/PR/2024/432</t>
  </si>
  <si>
    <t>CABLING240184P</t>
  </si>
  <si>
    <t>PMD/PR/2024/435</t>
  </si>
  <si>
    <t>SERVICE240279S</t>
  </si>
  <si>
    <t>24-0279S</t>
  </si>
  <si>
    <t>FAB/PR/2024/112</t>
  </si>
  <si>
    <t>SECURED</t>
  </si>
  <si>
    <t>PMD/PR/2024/440</t>
  </si>
  <si>
    <t>Scope Pentest</t>
  </si>
  <si>
    <t>PMD/PR/2024/437</t>
  </si>
  <si>
    <t>Cisco Product KU</t>
  </si>
  <si>
    <t>24-0291P</t>
  </si>
  <si>
    <t>PMD/PR/2024/459</t>
  </si>
  <si>
    <t>Phakkhanat</t>
  </si>
  <si>
    <t>PMD/PR/2024/441</t>
  </si>
  <si>
    <t>Training: CISCO ISE &amp; SDWAN</t>
  </si>
  <si>
    <t>24-0096-P</t>
  </si>
  <si>
    <t>FAB/PR/2024/111</t>
  </si>
  <si>
    <t>Mcair</t>
  </si>
  <si>
    <t>FAB/PR/2024/113</t>
  </si>
  <si>
    <t>ตีกล่องระบบลมร้อน</t>
  </si>
  <si>
    <t>Memo:FAB/2024/041</t>
  </si>
  <si>
    <t>FAB/PR/2024/114</t>
  </si>
  <si>
    <t>Rockworth</t>
  </si>
  <si>
    <t>FAB/PR/2024/115</t>
  </si>
  <si>
    <t>เปลี่ยนล้อเก้าอี้ป่าน</t>
  </si>
  <si>
    <t>Memo:FAB/2024/042</t>
  </si>
  <si>
    <t>FAB/PR/2024/116</t>
  </si>
  <si>
    <t>Memo:FAB/2024/043</t>
  </si>
  <si>
    <t>FAB/PR/2024/117</t>
  </si>
  <si>
    <t>POS/PR/2024/259</t>
  </si>
  <si>
    <t>Exam:Palo</t>
  </si>
  <si>
    <t>PMD/PR/2024/443</t>
  </si>
  <si>
    <t>PMD/PR/2024/442</t>
  </si>
  <si>
    <t>Pointsystem</t>
  </si>
  <si>
    <t>PMD/PR/2024/445</t>
  </si>
  <si>
    <t>อายุทธ</t>
  </si>
  <si>
    <t>IV6704004</t>
  </si>
  <si>
    <t>SMB/PR/2024/227</t>
  </si>
  <si>
    <t>POINTSYSTEM</t>
  </si>
  <si>
    <t>PMD/PR/2024/444</t>
  </si>
  <si>
    <t>PMD/PR/2024/452</t>
  </si>
  <si>
    <t>24-0302P</t>
  </si>
  <si>
    <t>SCSYSTEM</t>
  </si>
  <si>
    <t>SMB/PR/2024/109</t>
  </si>
  <si>
    <t>24-0296M</t>
  </si>
  <si>
    <t>VENS</t>
  </si>
  <si>
    <t>SMB/PR/2024/110</t>
  </si>
  <si>
    <t>QNP-TS-432PXU-2G</t>
  </si>
  <si>
    <t>GABLE</t>
  </si>
  <si>
    <t>SMB/PR/2024/111</t>
  </si>
  <si>
    <t>FusionServer</t>
  </si>
  <si>
    <t>SMB/PR/2024/112</t>
  </si>
  <si>
    <t>Renew MA F02 Server</t>
  </si>
  <si>
    <t>SMB/PR/2024/075</t>
  </si>
  <si>
    <t>PRTG Network Monitor 500 (Renew)</t>
  </si>
  <si>
    <t>24-0294R</t>
  </si>
  <si>
    <t>SMB/PR/2024/100</t>
  </si>
  <si>
    <t>Maintenance Softnix Logger</t>
  </si>
  <si>
    <t>Venterprise</t>
  </si>
  <si>
    <t>SMB/PR/2024/101</t>
  </si>
  <si>
    <t>MA UCS C220 M4 SFF</t>
  </si>
  <si>
    <t>SMB/PR/2024/102</t>
  </si>
  <si>
    <t>SMB/PR/2024/103</t>
  </si>
  <si>
    <t>SMB/PR/2024/104</t>
  </si>
  <si>
    <t>INTERNET</t>
  </si>
  <si>
    <t>POS/PR/2024/265</t>
  </si>
  <si>
    <t>LEOCH UPS</t>
  </si>
  <si>
    <t>22-0286M</t>
  </si>
  <si>
    <t>Memo:SMB/2024/008</t>
  </si>
  <si>
    <t>POS/PR/2024/266</t>
  </si>
  <si>
    <t>PMD/PR/2024/446</t>
  </si>
  <si>
    <t>PMD/PR/2024/434</t>
  </si>
  <si>
    <t>24-0290M</t>
  </si>
  <si>
    <t>PMD/PR/2024/447</t>
  </si>
  <si>
    <t>24-0281M</t>
  </si>
  <si>
    <t>FAB/PR/2024/119</t>
  </si>
  <si>
    <t>ค่าเช่าชั้น 2 09/67 ถึง 06/70</t>
  </si>
  <si>
    <t>Ariyapong</t>
  </si>
  <si>
    <t>POS/PR/2024/260</t>
  </si>
  <si>
    <t>Insatallation</t>
  </si>
  <si>
    <t>FAB/PR/2024/122</t>
  </si>
  <si>
    <t>Macrocare</t>
  </si>
  <si>
    <t>FAB/PR/2024/123</t>
  </si>
  <si>
    <t>NET BRIGHT</t>
  </si>
  <si>
    <t>SMB/PR/2024/074</t>
  </si>
  <si>
    <t>pRTG Network Monitor</t>
  </si>
  <si>
    <t>24-0297R</t>
  </si>
  <si>
    <t>Bandwidth mangement</t>
  </si>
  <si>
    <t>ATB</t>
  </si>
  <si>
    <t>Service-permium</t>
  </si>
  <si>
    <t>FAB/PR/2024/118</t>
  </si>
  <si>
    <t>Cabling ชั้น2</t>
  </si>
  <si>
    <t>Mermo:FAB/2024/044</t>
  </si>
  <si>
    <t>FAB/PR/2024/120</t>
  </si>
  <si>
    <t>FAB/PR/2024/121</t>
  </si>
  <si>
    <t>FAB/PR/2024/125</t>
  </si>
  <si>
    <t>ค่ารื้อถอนและอุปกรณ์แอร์</t>
  </si>
  <si>
    <t>FAB/PR/2024/126-127</t>
  </si>
  <si>
    <t>ค่าย้ายม่านห้อง D2 ไป C2 &amp; ติดสติ๊กเกอร์ฝ้าเพิ่มเติม</t>
  </si>
  <si>
    <t>FAB/PR/2024/128</t>
  </si>
  <si>
    <t>ค่ารับ-ส่งพนักงาน สยามพารากอน</t>
  </si>
  <si>
    <t>22-0008-M</t>
  </si>
  <si>
    <t>POS/PR/2024/281</t>
  </si>
  <si>
    <t>Ultimate</t>
  </si>
  <si>
    <t>PSD/PR/2024/011</t>
  </si>
  <si>
    <t>Training: Bootcarm สร้างแอปด้วย Appsheet</t>
  </si>
  <si>
    <t>STATISTA</t>
  </si>
  <si>
    <t>MKT/PR/2024/001</t>
  </si>
  <si>
    <t>ต่ออายุเว๊ปไซด์วิจัยและเก็บสถิติการตลาด</t>
  </si>
  <si>
    <t>Memo:MKT/2024/007</t>
  </si>
  <si>
    <t>BIG O</t>
  </si>
  <si>
    <t>MKT/PR/2024/002</t>
  </si>
  <si>
    <t>กระเป๋า อเนกประสงค์</t>
  </si>
  <si>
    <t>Memo:MKT/2024/006</t>
  </si>
  <si>
    <t>PMD/PR/2024/449</t>
  </si>
  <si>
    <t>ตู้บานเลื่อน 80x40x117.5 สีเทา/เทา บานเทา</t>
  </si>
  <si>
    <t>Memo:PMD/2024/004</t>
  </si>
  <si>
    <t>PMD/PR/2024/448</t>
  </si>
  <si>
    <t>24-0299M</t>
  </si>
  <si>
    <t>PMD/PR/2024/450</t>
  </si>
  <si>
    <t xml:space="preserve">PDN-UTP28SP10MRD </t>
  </si>
  <si>
    <t>PEN K</t>
  </si>
  <si>
    <t>FAB/PR/2024/129</t>
  </si>
  <si>
    <t>เปลี่ยนอะไหล่ช่องทำความเย็นในตู้น้ำ ห้องครัว</t>
  </si>
  <si>
    <t>SMB/PR/2024/142</t>
  </si>
  <si>
    <t>POS/PR/2024/268</t>
  </si>
  <si>
    <t>POS/PR/2024/270</t>
  </si>
  <si>
    <t>POS/PR/2024/271</t>
  </si>
  <si>
    <t>POS/PR/2024/272</t>
  </si>
  <si>
    <t>POS/PR/2024/273,274</t>
  </si>
  <si>
    <t>POS/PR/2024/275</t>
  </si>
  <si>
    <t>POS/PR/2024/276</t>
  </si>
  <si>
    <t>POS/PR/2024/277</t>
  </si>
  <si>
    <t>POS/PR/2024/278, 079</t>
  </si>
  <si>
    <t>POS/PR/2024/280</t>
  </si>
  <si>
    <t>23-0064M</t>
  </si>
  <si>
    <t>POS/PR/2024/282</t>
  </si>
  <si>
    <t>POS/PR/2024/283</t>
  </si>
  <si>
    <t>POS/PR/2024/284</t>
  </si>
  <si>
    <t>POS/PR/2024/285</t>
  </si>
  <si>
    <t>POS/PR/2024/286</t>
  </si>
  <si>
    <t>22-0156M</t>
  </si>
  <si>
    <t>POS/PR/2024/287</t>
  </si>
  <si>
    <t>POS/PR/2024/288</t>
  </si>
  <si>
    <t>POS/PR/2024/269</t>
  </si>
  <si>
    <t>TGCell-Surawong</t>
  </si>
  <si>
    <t>POS/PR/2024/289</t>
  </si>
  <si>
    <t>Samsung A15</t>
  </si>
  <si>
    <t>Cost MA (MEMO:POS/2024/037)</t>
  </si>
  <si>
    <t>POS/PR/2024/290</t>
  </si>
  <si>
    <t>SMB/PR/2024/147</t>
  </si>
  <si>
    <t>MA Trinzic</t>
  </si>
  <si>
    <t>24-0306-M</t>
  </si>
  <si>
    <t>SMB/PR/2024/148</t>
  </si>
  <si>
    <t>BloxOne</t>
  </si>
  <si>
    <t>SMB/PR/2024/149</t>
  </si>
  <si>
    <t>Sujpport &amp; Spare</t>
  </si>
  <si>
    <t>SMB/PR/2024/094</t>
  </si>
  <si>
    <t>MA FortiAuthenticator</t>
  </si>
  <si>
    <t>24-0310-M</t>
  </si>
  <si>
    <t>SMB/PR/2024/095</t>
  </si>
  <si>
    <t>SMB/PR/2024/096</t>
  </si>
  <si>
    <t>SMB/PR/2024/097</t>
  </si>
  <si>
    <t>MA Qnap</t>
  </si>
  <si>
    <t>SMB/PR/2024/098</t>
  </si>
  <si>
    <t>FortiNAC</t>
  </si>
  <si>
    <t>SMB/PR/2024/099</t>
  </si>
  <si>
    <t>MA Core Switch</t>
  </si>
  <si>
    <t>SMB/PR/2024/127</t>
  </si>
  <si>
    <t>V-enterprise</t>
  </si>
  <si>
    <t>SMB/PR/2024/150</t>
  </si>
  <si>
    <t>MA Server Dell PowerEdgs R440</t>
  </si>
  <si>
    <t>24-0307M</t>
  </si>
  <si>
    <t>SMB/PR/2024/151</t>
  </si>
  <si>
    <t>Renewal of Advance Support</t>
  </si>
  <si>
    <t>PMD/PR/2024/453</t>
  </si>
  <si>
    <t>24-0304M</t>
  </si>
  <si>
    <t>PMD/PR/2024/454</t>
  </si>
  <si>
    <t>MA APC</t>
  </si>
  <si>
    <t>PMD/PR/2024/461</t>
  </si>
  <si>
    <t xml:space="preserve">Palo </t>
  </si>
  <si>
    <t>24-0311-P</t>
  </si>
  <si>
    <t>POS/PR/2024/291</t>
  </si>
  <si>
    <t>แผงจัดสา Cable management</t>
  </si>
  <si>
    <t>SMB/PR/2024/153</t>
  </si>
  <si>
    <t>ค่าเช่ารถ Toyota City</t>
  </si>
  <si>
    <t>Zonelink</t>
  </si>
  <si>
    <t>FAB/PR/2024/124</t>
  </si>
  <si>
    <t>Wireless Router TL-MR200 ชั้น2</t>
  </si>
  <si>
    <t>FAB/PR/2024/130</t>
  </si>
  <si>
    <t>FAB/PR/2024/131</t>
  </si>
  <si>
    <t>งานติดตั้งและแก้ไขหัวจ่ายแอร์ ชั้น19</t>
  </si>
  <si>
    <t>Memo:FAB/2024/048</t>
  </si>
  <si>
    <t>FAB/PR/2024/133</t>
  </si>
  <si>
    <t>Memo:FAB/2024/047</t>
  </si>
  <si>
    <t>Rojanan</t>
  </si>
  <si>
    <t>FAB/PR/2024/134</t>
  </si>
  <si>
    <t>ค่าประกันภัยการให้บริการบำรุงรักษาอุปกรณ์เครือข่ายคอมฯ กับลูกค้า 90 ล้าน</t>
  </si>
  <si>
    <t>Memo:FAB/2024/050</t>
  </si>
  <si>
    <t>BSL</t>
  </si>
  <si>
    <t>FAB/PR/2024/135</t>
  </si>
  <si>
    <t>Wireless Hagibis G9W ห้องประชุม 2</t>
  </si>
  <si>
    <t>BOX BROWN</t>
  </si>
  <si>
    <t>PMD/PR/2024/455</t>
  </si>
  <si>
    <t>ครุภัณฑ์เครื่องเสียงประชาสัมพันธ์</t>
  </si>
  <si>
    <t>24-0300P</t>
  </si>
  <si>
    <t>PMD/PR/2024/460</t>
  </si>
  <si>
    <t>24-0309M</t>
  </si>
  <si>
    <t>24-0308M</t>
  </si>
  <si>
    <t>PMD/PR/2024/457</t>
  </si>
  <si>
    <t>24-0305M</t>
  </si>
  <si>
    <t>PMD/PR/2024/458</t>
  </si>
  <si>
    <t>PMD/PR/2024/456</t>
  </si>
  <si>
    <t>24-0301P</t>
  </si>
  <si>
    <t>PMD/PR/2024/462</t>
  </si>
  <si>
    <t>Power Cord</t>
  </si>
  <si>
    <t>PMD/PR/2024/463</t>
  </si>
  <si>
    <t>SFP 10G</t>
  </si>
  <si>
    <t>POS/PR/2024/293</t>
  </si>
  <si>
    <t>PMD/PR/2024/468</t>
  </si>
  <si>
    <t>PMD/PR/2024/467</t>
  </si>
  <si>
    <t>Wealthy</t>
  </si>
  <si>
    <t>PMD/PR/2024/469</t>
  </si>
  <si>
    <t>เครื่องสำรองไฟ 10KV 23,000 Watt</t>
  </si>
  <si>
    <t>ยกเลิกเปลี่ยน PO2411083</t>
  </si>
  <si>
    <t>Ultech</t>
  </si>
  <si>
    <t>CEO/PR/2024/005</t>
  </si>
  <si>
    <t>เสื้อโปโลสีขาว NNS</t>
  </si>
  <si>
    <t>PMD/PR/2024/470</t>
  </si>
  <si>
    <t>POS/PR/2024/261</t>
  </si>
  <si>
    <t>POS/PR/2024/262</t>
  </si>
  <si>
    <t>POS/PR/2024/263</t>
  </si>
  <si>
    <t>22-0088P</t>
  </si>
  <si>
    <t>POS/PR/2024/264</t>
  </si>
  <si>
    <t>POS/PR/2024/267</t>
  </si>
  <si>
    <t>24-0237S</t>
  </si>
  <si>
    <t>Zen Square</t>
  </si>
  <si>
    <t>SMB/PR/2024/157</t>
  </si>
  <si>
    <t>1000BASE-SX SFP</t>
  </si>
  <si>
    <t>24-0317P</t>
  </si>
  <si>
    <t>SMB/PR/2024/158</t>
  </si>
  <si>
    <t>TOCCAMBO</t>
  </si>
  <si>
    <t>SMB/PR/2024/159</t>
  </si>
  <si>
    <t>SMB/PR/2024/160</t>
  </si>
  <si>
    <t>SMB/PR/2024/161</t>
  </si>
  <si>
    <t>Aruba Networking AP</t>
  </si>
  <si>
    <t>SMB/PR/2024/162</t>
  </si>
  <si>
    <t>INSALL</t>
  </si>
  <si>
    <t>SMB/PR/2024/163</t>
  </si>
  <si>
    <t>FortiGat</t>
  </si>
  <si>
    <t>PMD/PR/2024/465-466</t>
  </si>
  <si>
    <t>SMB/PR/2024/154</t>
  </si>
  <si>
    <t>Cisco Catalyst 9115AX Series</t>
  </si>
  <si>
    <t>24-0316P</t>
  </si>
  <si>
    <t>SMB/PR/2024/156</t>
  </si>
  <si>
    <t>SMB/PR/2024/155</t>
  </si>
  <si>
    <t>PMD/PR/2024/464</t>
  </si>
  <si>
    <t>POS/PR/2024/294</t>
  </si>
  <si>
    <t>Exam:300-630</t>
  </si>
  <si>
    <t>SMB/PR/2024/116</t>
  </si>
  <si>
    <t>MA Storage</t>
  </si>
  <si>
    <t>24-0313-R</t>
  </si>
  <si>
    <t>SMB/PR/2024/122, 123</t>
  </si>
  <si>
    <t>MA Cleanline UPS</t>
  </si>
  <si>
    <t>SMB/PR/2024/119</t>
  </si>
  <si>
    <t>MA Network</t>
  </si>
  <si>
    <t>SMB/PR/2024/120</t>
  </si>
  <si>
    <t>Attribute</t>
  </si>
  <si>
    <t>SMB/PR/2024/121</t>
  </si>
  <si>
    <t>Servcie Alt4208</t>
  </si>
  <si>
    <t>MTECH</t>
  </si>
  <si>
    <t>SMB/PR/2024/105</t>
  </si>
  <si>
    <t>Renew MA Security HQ</t>
  </si>
  <si>
    <t>24-0314M</t>
  </si>
  <si>
    <t>SMB/PR/2024/106</t>
  </si>
  <si>
    <t>SMB/PR/2024/107</t>
  </si>
  <si>
    <t>SMB/PR/2024/108</t>
  </si>
  <si>
    <t>FAB/PR/2024/136</t>
  </si>
  <si>
    <t>MA เครื่องปรับอากาศรายปี NNS</t>
  </si>
  <si>
    <t>Memo:FAB/2024/046</t>
  </si>
  <si>
    <t>SMB/PR/2024/146</t>
  </si>
  <si>
    <t>CON SERVICE TOAT Rama4</t>
  </si>
  <si>
    <t>POS/PR/2024/295</t>
  </si>
  <si>
    <t>CON SERVICE SiaM</t>
  </si>
  <si>
    <t>DYN</t>
  </si>
  <si>
    <t>SMB/PR/2024/124</t>
  </si>
  <si>
    <t>Dynamic DNS Pro</t>
  </si>
  <si>
    <t>SMB/PR/2024/144</t>
  </si>
  <si>
    <t>SMB/PR/2024/145</t>
  </si>
  <si>
    <t>SMB/PR/2024/143</t>
  </si>
  <si>
    <t>AWN</t>
  </si>
  <si>
    <t>SMB/PR/2024/117</t>
  </si>
  <si>
    <t>SMB/PR/2024/118</t>
  </si>
  <si>
    <t>LIC CISCO</t>
  </si>
  <si>
    <t>LIC MERAKI</t>
  </si>
  <si>
    <t>PMD/PR/2024/474</t>
  </si>
  <si>
    <t>ค่าประกันขนส่งสินค้าพร้อมติดตั้ง</t>
  </si>
  <si>
    <t>PMD/PR/2024/476</t>
  </si>
  <si>
    <t>PMD/PR/2024/477</t>
  </si>
  <si>
    <t>TUSCAN</t>
  </si>
  <si>
    <t>CEO/PR/2024/004</t>
  </si>
  <si>
    <t>ค่าที่พัก เขาใหญ่</t>
  </si>
  <si>
    <t>PMD/PR/2024/475</t>
  </si>
  <si>
    <t>Cisco Product PCC</t>
  </si>
  <si>
    <t>24-0312-P</t>
  </si>
  <si>
    <t>CISCO SERVICE PCC</t>
  </si>
  <si>
    <t>SMB/PR/2024/176</t>
  </si>
  <si>
    <t>PRTG 1000</t>
  </si>
  <si>
    <t>PMD/PR/2024/471</t>
  </si>
  <si>
    <t>24-0315M</t>
  </si>
  <si>
    <t>CISCO SERVICE อีซูซูมอเตอร์</t>
  </si>
  <si>
    <t>PMD/PR/2024/472</t>
  </si>
  <si>
    <t>UPS</t>
  </si>
  <si>
    <t>PMD/PR/2024/473</t>
  </si>
  <si>
    <t>FAB/PR/2024/137</t>
  </si>
  <si>
    <t>FAB/PR/2024/138-9</t>
  </si>
  <si>
    <t>ติดตั้งวอลล์เปเปอร์+ม่านปรับแสง B6</t>
  </si>
  <si>
    <t>Memo:FAB/2024/051</t>
  </si>
  <si>
    <t>FAB/PR/2024/140</t>
  </si>
  <si>
    <t>FAB/PR/2024/141</t>
  </si>
  <si>
    <t>SMB/PR/2024/178</t>
  </si>
  <si>
    <t>23/96/2024</t>
  </si>
  <si>
    <t>Web Hosting</t>
  </si>
  <si>
    <t>PMD/PR/2024/478</t>
  </si>
  <si>
    <t>CISCO Product พีพีลุกซ์ จำกัด</t>
  </si>
  <si>
    <t>24-0320P</t>
  </si>
  <si>
    <t>CISCO SERVICE พีพีลุกซ์ จำกัด</t>
  </si>
  <si>
    <t>PMD/PR/2024/479</t>
  </si>
  <si>
    <t>SCOUT</t>
  </si>
  <si>
    <t>SMB/PR/2024/173</t>
  </si>
  <si>
    <t>Service</t>
  </si>
  <si>
    <t>24-0170-P</t>
  </si>
  <si>
    <t>Mofernform</t>
  </si>
  <si>
    <t>FAB/PR/2024/132</t>
  </si>
  <si>
    <t>Memo:FAB/2024/045</t>
  </si>
  <si>
    <t>Mine</t>
  </si>
  <si>
    <t>FAB/PR/2024/142</t>
  </si>
  <si>
    <t>ค่าบริการทาสีผนังห้อง C3</t>
  </si>
  <si>
    <t>Memo:FAB/2024/052</t>
  </si>
  <si>
    <t>FAB/PR/2024/143</t>
  </si>
  <si>
    <t>ค่าบริการรับ-ส่ง พนักงาน</t>
  </si>
  <si>
    <t>PMD/PR/2024/480</t>
  </si>
  <si>
    <t>Notebook ThinkPad E14 Gen6</t>
  </si>
  <si>
    <t>24-0318P</t>
  </si>
  <si>
    <t>PMD/PR/2024/481</t>
  </si>
  <si>
    <t xml:space="preserve">ยกเลิก </t>
  </si>
  <si>
    <t>PMD/PR/2024/482</t>
  </si>
  <si>
    <t>Microsoft 365 Business</t>
  </si>
  <si>
    <t>PMD/PR/2024/485</t>
  </si>
  <si>
    <t>PMD/PR/2024/484</t>
  </si>
  <si>
    <t>POS/PR/2024/296</t>
  </si>
  <si>
    <t>Memo:POS/2024/041</t>
  </si>
  <si>
    <t>PMD/PR/2024/487</t>
  </si>
  <si>
    <t>PATCH CORD 3 M</t>
  </si>
  <si>
    <t>24-0323P</t>
  </si>
  <si>
    <t>PMD/PR/2024/488</t>
  </si>
  <si>
    <t>MA - FortiCare</t>
  </si>
  <si>
    <t>NEOCONNECT</t>
  </si>
  <si>
    <t>PMD/PR/2024/489</t>
  </si>
  <si>
    <t>10GBASE-SR SFP Module</t>
  </si>
  <si>
    <t>PMD/PR/2024/491</t>
  </si>
  <si>
    <t>FortiGate-120G</t>
  </si>
  <si>
    <t>24-0321P</t>
  </si>
  <si>
    <t>Coterm 3 months</t>
  </si>
  <si>
    <t>PMD/PR/2024/492</t>
  </si>
  <si>
    <t>INSTALLATION</t>
  </si>
  <si>
    <t>PMD/PR/2024/490</t>
  </si>
  <si>
    <t>CISCO Product Siam Paragon</t>
  </si>
  <si>
    <t>24-0319P</t>
  </si>
  <si>
    <t>CISCO SERVICE Siam Paragon</t>
  </si>
  <si>
    <t>FAB/PR/2024/145</t>
  </si>
  <si>
    <t>POS/PR/2024/297</t>
  </si>
  <si>
    <t>Exam:300-615</t>
  </si>
  <si>
    <t>Westcon</t>
  </si>
  <si>
    <t>SMB/PR/2024/180</t>
  </si>
  <si>
    <t>AP</t>
  </si>
  <si>
    <t>24-0331-P</t>
  </si>
  <si>
    <t>SMB/PR/2024/181</t>
  </si>
  <si>
    <t>24-0329M</t>
  </si>
  <si>
    <t>SMB/PR/2024/184</t>
  </si>
  <si>
    <t>interlink</t>
  </si>
  <si>
    <t>SMB/PR/2024/187</t>
  </si>
  <si>
    <t>SMB/PR/2024/182</t>
  </si>
  <si>
    <t>PMD/PR/2024/493</t>
  </si>
  <si>
    <t>Cisco Unified SIP Phone 390</t>
  </si>
  <si>
    <t>24-0326M</t>
  </si>
  <si>
    <t>PMD/PR/2024/494</t>
  </si>
  <si>
    <t>24-0328M</t>
  </si>
  <si>
    <t>SMB/PR/2024/174</t>
  </si>
  <si>
    <t>NS9500</t>
  </si>
  <si>
    <t>24-0325-P</t>
  </si>
  <si>
    <t>9D</t>
  </si>
  <si>
    <t>SMB/PR/2024/175</t>
  </si>
  <si>
    <t>สาย MPO</t>
  </si>
  <si>
    <t>SMB/PR/2024/177</t>
  </si>
  <si>
    <t>Upgrade Software</t>
  </si>
  <si>
    <t>PMD/PR/2024/495</t>
  </si>
  <si>
    <t>Service Huawei</t>
  </si>
  <si>
    <t>PMD/PR/2024/483</t>
  </si>
  <si>
    <t>24-0322M</t>
  </si>
  <si>
    <t>PMD/PR/2024/496</t>
  </si>
  <si>
    <t>CISCO AMP</t>
  </si>
  <si>
    <t>24-0327M</t>
  </si>
  <si>
    <t>SMB/PR/2024/228</t>
  </si>
  <si>
    <t>SMB/PR/2024/229</t>
  </si>
  <si>
    <t>SMB/PR/2024/230</t>
  </si>
  <si>
    <t>SMB/PR/2024/231</t>
  </si>
  <si>
    <t>SMB/PR/2024/232</t>
  </si>
  <si>
    <t>SMB/PR/2024/233</t>
  </si>
  <si>
    <t>SMB/PR/2024/234</t>
  </si>
  <si>
    <t>SMB/PR/2024/235</t>
  </si>
  <si>
    <t>SMB/PR/2024/236</t>
  </si>
  <si>
    <t>24-0278P</t>
  </si>
  <si>
    <t>SMB/PR/2024/237</t>
  </si>
  <si>
    <t>SMB/PR/2024/238</t>
  </si>
  <si>
    <t>SMB/PR/2024/245</t>
  </si>
  <si>
    <t>24-0288P</t>
  </si>
  <si>
    <t>SMB/PR/2024/246</t>
  </si>
  <si>
    <t>SMB/PR/2024/247</t>
  </si>
  <si>
    <t>SMB/PR/2024/260</t>
  </si>
  <si>
    <t>SMB/PR/2024/261</t>
  </si>
  <si>
    <t>24-0312P</t>
  </si>
  <si>
    <t>SMB/PR/2024/262</t>
  </si>
  <si>
    <t>Implement and Testing</t>
  </si>
  <si>
    <t>24-0313R</t>
  </si>
  <si>
    <t>FAB/PR/2024/146</t>
  </si>
  <si>
    <t>ขยายทุนประกันกรมธรรม์ขนส่งพร้อมติดตั้ง NNS 10 ล้าน</t>
  </si>
  <si>
    <t>Memo:FAB/2024/053</t>
  </si>
  <si>
    <t>FAB/PR/2024/147</t>
  </si>
  <si>
    <t>ค่าบริการรับ-ส่งพนักงาน กาญจนบุรี</t>
  </si>
  <si>
    <t>nForce</t>
  </si>
  <si>
    <t>SMB/PR/2024/165</t>
  </si>
  <si>
    <t>24-0335-M</t>
  </si>
  <si>
    <t>SMB/PR/2024/171</t>
  </si>
  <si>
    <t>MA Fortigate</t>
  </si>
  <si>
    <t>POS/PR/2024/298</t>
  </si>
  <si>
    <t>CISCO Product TOAT</t>
  </si>
  <si>
    <t>Memo:POS/2024/043</t>
  </si>
  <si>
    <t>PMD/PR/2024/497</t>
  </si>
  <si>
    <t>POS/PR/2024/300</t>
  </si>
  <si>
    <t>SINSIAM</t>
  </si>
  <si>
    <t>PMD/PR/2024/500</t>
  </si>
  <si>
    <t>LED SMART TV 43"</t>
  </si>
  <si>
    <t>POS/PR/2024/301</t>
  </si>
  <si>
    <t>PMD/PR/2024/504</t>
  </si>
  <si>
    <t>PMD/PR/2024/498</t>
  </si>
  <si>
    <t>SMB/PR/2024/188</t>
  </si>
  <si>
    <t>FAB/PR/2024/148</t>
  </si>
  <si>
    <t>PMD/PR/2024/499</t>
  </si>
  <si>
    <t>HPE Server &amp; Switch</t>
  </si>
  <si>
    <t>24-0330-P</t>
  </si>
  <si>
    <t>PMD/PR/2024/501</t>
  </si>
  <si>
    <t>SFP 40G</t>
  </si>
  <si>
    <t>PMD/PR/2024/502</t>
  </si>
  <si>
    <t>PMD/PR/2024/503</t>
  </si>
  <si>
    <t>PMD/PR/2024/508</t>
  </si>
  <si>
    <t>CISCO Product เกษตรศาสตร์ KU</t>
  </si>
  <si>
    <t>24-0336-P</t>
  </si>
  <si>
    <t>CISCO SERVICE เกษตรศาสตร์. KU</t>
  </si>
  <si>
    <t>PMD/PR/2024/509</t>
  </si>
  <si>
    <t>CISCO Product เกษตรศาสตร์ MU</t>
  </si>
  <si>
    <t>CISCO SERVICE เกษตรศาสตร์. MU</t>
  </si>
  <si>
    <t>PMD/PR/2024/510</t>
  </si>
  <si>
    <t>SFP-10G</t>
  </si>
  <si>
    <t>PMD/PR/2024/511</t>
  </si>
  <si>
    <t>PMD/PR/2024/513</t>
  </si>
  <si>
    <t>UPS TE-2K</t>
  </si>
  <si>
    <t>PMD/PR/2024/514</t>
  </si>
  <si>
    <t>INSTALLATION &amp; Cabling</t>
  </si>
  <si>
    <t>POS/PR/2024/334</t>
  </si>
  <si>
    <t>Exam:CCSA Check Point Certified Security Admin</t>
  </si>
  <si>
    <t>PMD/PR/2024/515</t>
  </si>
  <si>
    <t>Office LTSC Standard 2024</t>
  </si>
  <si>
    <t>POS/PR/2024/303</t>
  </si>
  <si>
    <t>POS/PR/2024/304</t>
  </si>
  <si>
    <t>POS/PR/2024/305</t>
  </si>
  <si>
    <t>POS/PR/2024/306</t>
  </si>
  <si>
    <t>POS/PR/2024/307</t>
  </si>
  <si>
    <t>SMB/PR/2024/166</t>
  </si>
  <si>
    <t>Service Palo</t>
  </si>
  <si>
    <t>SMB/PR/2024/167</t>
  </si>
  <si>
    <t>MA ArcSight</t>
  </si>
  <si>
    <t>SMB/PR/2024/168</t>
  </si>
  <si>
    <t>MA Red Hat</t>
  </si>
  <si>
    <t>SMB/PR/2024/169</t>
  </si>
  <si>
    <t>MA Tipping Point</t>
  </si>
  <si>
    <t>SMB/PR/2024/172</t>
  </si>
  <si>
    <t>Servicr HPE</t>
  </si>
  <si>
    <t>SMB/PR/2024/170</t>
  </si>
  <si>
    <t>MA Check Point</t>
  </si>
  <si>
    <t>SMB/PR/2024/183</t>
  </si>
  <si>
    <t>N9K</t>
  </si>
  <si>
    <t>24-0332-M</t>
  </si>
  <si>
    <t>SMB/PR/2024/185</t>
  </si>
  <si>
    <t>CISCO SERVICE SCG</t>
  </si>
  <si>
    <t>PMD/PR/2024/512</t>
  </si>
  <si>
    <t>POS/PR/2024/319</t>
  </si>
  <si>
    <t>20-0194M</t>
  </si>
  <si>
    <t>Memo: SMB/2023/008</t>
  </si>
  <si>
    <t>PMD/PR/2024/521</t>
  </si>
  <si>
    <t>HPE Foundation Care NBD Exchange</t>
  </si>
  <si>
    <t>24-0340M</t>
  </si>
  <si>
    <t>PMD/PR/2024/519</t>
  </si>
  <si>
    <t>24-0344M</t>
  </si>
  <si>
    <t>PMD/PR/2024/517</t>
  </si>
  <si>
    <t>FortiCare Premium</t>
  </si>
  <si>
    <t>24-0342M</t>
  </si>
  <si>
    <t>PMD/PR/2024/516</t>
  </si>
  <si>
    <t>SolarWinds</t>
  </si>
  <si>
    <t>24-0343M</t>
  </si>
  <si>
    <t>PMD/PR/2024/520</t>
  </si>
  <si>
    <t>CISCO ISE &amp; ANY CONNECT LICENSE</t>
  </si>
  <si>
    <t>24-0303R</t>
  </si>
  <si>
    <t>Lenovo Server</t>
  </si>
  <si>
    <t>PMD/PR/2024/523</t>
  </si>
  <si>
    <t xml:space="preserve">Vsphere </t>
  </si>
  <si>
    <t>Rhingle</t>
  </si>
  <si>
    <t>MKT/PR/2024/003</t>
  </si>
  <si>
    <t>ค่าสัมมนา NetONE Solution Day</t>
  </si>
  <si>
    <t>Juniper Fabric Spine</t>
  </si>
  <si>
    <t>POS/PR/2024/338</t>
  </si>
  <si>
    <t>ยกเลิก PO</t>
  </si>
  <si>
    <t xml:space="preserve">Professional Service </t>
  </si>
  <si>
    <t>POS/PR/2024/336</t>
  </si>
  <si>
    <t>23-0023</t>
  </si>
  <si>
    <t>POS/PR/2024/337</t>
  </si>
  <si>
    <t>23-0088</t>
  </si>
  <si>
    <t>POS/PR/2024/339</t>
  </si>
  <si>
    <t>23-0120</t>
  </si>
  <si>
    <t>POS/PR/2024/340</t>
  </si>
  <si>
    <t>23-0304</t>
  </si>
  <si>
    <t>FAB/PR/2024/154</t>
  </si>
  <si>
    <t>FAB/PR/2024/149</t>
  </si>
  <si>
    <t>ค่าบริการรับ-ส่งพนักงาน โรงแรมนิกโก้</t>
  </si>
  <si>
    <t>FAB/PR/2024/150,151,155</t>
  </si>
  <si>
    <t>ค่าบริการรับ-ส่งพนักงาน ลพบุรี,ชลบุรีและเพชรบุรี</t>
  </si>
  <si>
    <t>Noble</t>
  </si>
  <si>
    <t>FAB/PR/2024/152</t>
  </si>
  <si>
    <t>โต๊ะประชุมขาเหล็ก พร้อมกล่องไฟ</t>
  </si>
  <si>
    <t>FAB/PR/2024/157</t>
  </si>
  <si>
    <t>เปลี่ยนโช้คประตูบานเปลือยด้านหน้าออฟฟิต</t>
  </si>
  <si>
    <t>Memo:FAB/2024/056</t>
  </si>
  <si>
    <t>POS/PR/2024/308</t>
  </si>
  <si>
    <t>POS/PR/2024/309</t>
  </si>
  <si>
    <t>POS/PR/2024/310</t>
  </si>
  <si>
    <t>POS/PR/2024/311</t>
  </si>
  <si>
    <t>POS/PR/2024/312,318,320</t>
  </si>
  <si>
    <t>POS/PR/2024/313</t>
  </si>
  <si>
    <t>POS/PR/2024/314</t>
  </si>
  <si>
    <t>POS/PR/2024/315</t>
  </si>
  <si>
    <t>POS/PR/2024/316</t>
  </si>
  <si>
    <t>POS/PR/2024/317, 341</t>
  </si>
  <si>
    <t>POS/PR/2024/321</t>
  </si>
  <si>
    <t>22-0199P</t>
  </si>
  <si>
    <t>POS/PR/2024/322</t>
  </si>
  <si>
    <t>POS/PR/2024/342</t>
  </si>
  <si>
    <t>POS/PR/2024/323</t>
  </si>
  <si>
    <t>POS/PR/2024/324</t>
  </si>
  <si>
    <t>POS/PR/2024/325</t>
  </si>
  <si>
    <t>23-0164M</t>
  </si>
  <si>
    <t>POS/PR/2024/326</t>
  </si>
  <si>
    <t>POS/PR/2024/327</t>
  </si>
  <si>
    <t>POS/PR/2024/328</t>
  </si>
  <si>
    <t>POS/PR/2024/329</t>
  </si>
  <si>
    <t>POS/PR/2024/330</t>
  </si>
  <si>
    <t>POS/PR/2024/331</t>
  </si>
  <si>
    <t>POS/PR/2024/332</t>
  </si>
  <si>
    <t>POS/PR/2024/333</t>
  </si>
  <si>
    <t>PSD/PR/2024/012</t>
  </si>
  <si>
    <t>23-0220-M</t>
  </si>
  <si>
    <t>Cost Outsource</t>
  </si>
  <si>
    <t>PSD/PR/2024/013</t>
  </si>
  <si>
    <t>SMB/PR/2024/197</t>
  </si>
  <si>
    <t>24-0354-M</t>
  </si>
  <si>
    <t>KMIT</t>
  </si>
  <si>
    <t>SMB/PR/2024/189</t>
  </si>
  <si>
    <t>MA ระบบสำรองไฟฟ้า</t>
  </si>
  <si>
    <t>SMB/PR/2024/190</t>
  </si>
  <si>
    <t>MA-UPS 3KAV</t>
  </si>
  <si>
    <t>SMB/PR/2024/191</t>
  </si>
  <si>
    <t>UPS APC</t>
  </si>
  <si>
    <t>CBN</t>
  </si>
  <si>
    <t>SMB/PR/2024/192</t>
  </si>
  <si>
    <t>MA ระบบปรับอากาศ</t>
  </si>
  <si>
    <t>ITAS</t>
  </si>
  <si>
    <t>SMB/PR/2024/193</t>
  </si>
  <si>
    <t>MA River Sync Figo 3500AC 42U</t>
  </si>
  <si>
    <t>SMB/PR/2024/194</t>
  </si>
  <si>
    <t>SMB/PR/2024/195</t>
  </si>
  <si>
    <t>SMB/PR/2024/196</t>
  </si>
  <si>
    <t>MA Cyberark</t>
  </si>
  <si>
    <t>SetTech</t>
  </si>
  <si>
    <t>SMB/PR/2024/198</t>
  </si>
  <si>
    <t>MA Agreement.</t>
  </si>
  <si>
    <t>Sitem</t>
  </si>
  <si>
    <t>SMB/PR/2024/199</t>
  </si>
  <si>
    <t>MA ระบบแจ้งเตือนและดับเพลิงอัตโนมัติ</t>
  </si>
  <si>
    <t>VRComm</t>
  </si>
  <si>
    <t>SMB/PR/2024/186</t>
  </si>
  <si>
    <t>24-0346-M</t>
  </si>
  <si>
    <t>ACIS</t>
  </si>
  <si>
    <t>MKT/PR/2024/004</t>
  </si>
  <si>
    <t>ค่าออกบูช</t>
  </si>
  <si>
    <t>Memo:MKT/2024/009</t>
  </si>
  <si>
    <t>MKT/PR/2024/005</t>
  </si>
  <si>
    <t xml:space="preserve">ค่าสัมมนา </t>
  </si>
  <si>
    <t>SMB/PR/2024/203</t>
  </si>
  <si>
    <t>PMD/PR/2024/527</t>
  </si>
  <si>
    <t>CISCO Product Audit</t>
  </si>
  <si>
    <t>24-0348-P</t>
  </si>
  <si>
    <t>CISCO SERVICE Audit</t>
  </si>
  <si>
    <t>PMD/PR/2024/528</t>
  </si>
  <si>
    <t>Server Lenovo</t>
  </si>
  <si>
    <t>PMD/PR/2024/529</t>
  </si>
  <si>
    <t>SOMPHONG</t>
  </si>
  <si>
    <t>PMD/PR/2024/525</t>
  </si>
  <si>
    <t>Online Service</t>
  </si>
  <si>
    <t>24-0352M</t>
  </si>
  <si>
    <t>SMB/PR/2024/202</t>
  </si>
  <si>
    <t>Maintenance service</t>
  </si>
  <si>
    <t>24-0358M</t>
  </si>
  <si>
    <t>POS/PR/2024/344</t>
  </si>
  <si>
    <t>24-0310M</t>
  </si>
  <si>
    <t>PMD/PR/2024/530</t>
  </si>
  <si>
    <t>CISCO SERVICE Siampargon</t>
  </si>
  <si>
    <t>24-0349M</t>
  </si>
  <si>
    <t>SMB/PR/2024/204</t>
  </si>
  <si>
    <t>CISCO SERVICE MBKET</t>
  </si>
  <si>
    <t>TPS</t>
  </si>
  <si>
    <t>PMD/PR/2024/526</t>
  </si>
  <si>
    <t>CISCO Product A B Food</t>
  </si>
  <si>
    <t>PMD/PR/2024/531</t>
  </si>
  <si>
    <t>PMSERVICE</t>
  </si>
  <si>
    <t>24-0353S</t>
  </si>
  <si>
    <t>PMD/PR/2024/532</t>
  </si>
  <si>
    <t>24-0357M</t>
  </si>
  <si>
    <t>PMD/PR/2024/533</t>
  </si>
  <si>
    <t>8x5xNBD</t>
  </si>
  <si>
    <t>PMD/PR/2024/534</t>
  </si>
  <si>
    <t>MA-WS-C4506-E  </t>
  </si>
  <si>
    <t>PMD/PR/2024/506</t>
  </si>
  <si>
    <t>Renew : Check Point</t>
  </si>
  <si>
    <t>24-0334M</t>
  </si>
  <si>
    <t>PMD/PR/2024/522</t>
  </si>
  <si>
    <t xml:space="preserve">Service </t>
  </si>
  <si>
    <t>PMD/PR/2024/542</t>
  </si>
  <si>
    <t>CISCO SERVICE NHSO</t>
  </si>
  <si>
    <t>24-0347-P</t>
  </si>
  <si>
    <t>MFEC</t>
  </si>
  <si>
    <t>PMD/PR/2024/543</t>
  </si>
  <si>
    <t>จ้างเหมาบำรุงรักษาระบบคอมพิวเตอร์</t>
  </si>
  <si>
    <t>Arrowit</t>
  </si>
  <si>
    <t>PMD/PR/2024/544</t>
  </si>
  <si>
    <t>MA Aruba</t>
  </si>
  <si>
    <t>PMD/PR/2024/545</t>
  </si>
  <si>
    <t>MA A10</t>
  </si>
  <si>
    <t>Theexcellent</t>
  </si>
  <si>
    <t>PMD/PR/2024/546</t>
  </si>
  <si>
    <t>MA F5 &amp; jPalo</t>
  </si>
  <si>
    <t>POS/PR/2024/299</t>
  </si>
  <si>
    <t>Nexus 9300 with 48p 10G SFP+ and 6p 40G QSFP+</t>
  </si>
  <si>
    <t>24-0292M</t>
  </si>
  <si>
    <t>POS/PR/2024/343</t>
  </si>
  <si>
    <t>Catalyst 2960-X 24 GigE PoE 370W</t>
  </si>
  <si>
    <t>POS/PR/2024/345</t>
  </si>
  <si>
    <t>MA-EXTREME-1002</t>
  </si>
  <si>
    <t>PMD/PR/2024/547</t>
  </si>
  <si>
    <t>POS/PR/2024/346</t>
  </si>
  <si>
    <t>POS/PR/2024/347</t>
  </si>
  <si>
    <t>23-0323M</t>
  </si>
  <si>
    <t>POS/PR/2024/348</t>
  </si>
  <si>
    <t>PMD/PR/2024/524</t>
  </si>
  <si>
    <t>SMB/PR/2024/206</t>
  </si>
  <si>
    <t>INSTALL</t>
  </si>
  <si>
    <t>24-0364P</t>
  </si>
  <si>
    <t>ROYALTEC</t>
  </si>
  <si>
    <t>SMB/PR/2024/207</t>
  </si>
  <si>
    <t>PANDUIT</t>
  </si>
  <si>
    <t>PMD/PR/2024/548</t>
  </si>
  <si>
    <t>TraiNING</t>
  </si>
  <si>
    <t>FAB/PR/2024/159</t>
  </si>
  <si>
    <t>FAB/PR/2024/160</t>
  </si>
  <si>
    <t>FAB/PR/2024/161</t>
  </si>
  <si>
    <t>PMD/PR/2024/549</t>
  </si>
  <si>
    <t>Umbrella Cloud Security Subscription</t>
  </si>
  <si>
    <t>24-0363M</t>
  </si>
  <si>
    <t>PMD/PR/2024/550</t>
  </si>
  <si>
    <t>KIT-FTNMA190000058</t>
  </si>
  <si>
    <t>PMD/PR/2024/551</t>
  </si>
  <si>
    <t>Ultimate Endpoint Socure P e Protect Agent for PCW</t>
  </si>
  <si>
    <t>24-0362P</t>
  </si>
  <si>
    <t>PMD/PR/2024/536</t>
  </si>
  <si>
    <t xml:space="preserve">HP Laser 108a Printer </t>
  </si>
  <si>
    <t>24-0355P</t>
  </si>
  <si>
    <t>PMD/PR/2024/535</t>
  </si>
  <si>
    <t>PC-HP</t>
  </si>
  <si>
    <t>PMD/PR/2024/554</t>
  </si>
  <si>
    <t>PMD/PR/2024/539</t>
  </si>
  <si>
    <t>CISCO Product สยามพิวรรธน์ จำกัด</t>
  </si>
  <si>
    <t>24-0360P</t>
  </si>
  <si>
    <t>PMD/PR/2024/540</t>
  </si>
  <si>
    <t>PMD/PR/2024/541</t>
  </si>
  <si>
    <t>PMD/PR/2024/507</t>
  </si>
  <si>
    <t>CISCO Product KU</t>
  </si>
  <si>
    <t>24-0333P</t>
  </si>
  <si>
    <t>PMD/PR/2024/505</t>
  </si>
  <si>
    <t>SFP-10G-LR (Linkage) -SFP+ 10GBase-LR, 10km</t>
  </si>
  <si>
    <t>PMD/PR/2024/538</t>
  </si>
  <si>
    <t>สาย PATCH CORD</t>
  </si>
  <si>
    <t>24-0359P</t>
  </si>
  <si>
    <t>PMD/PR/2024/537</t>
  </si>
  <si>
    <t>CISCO Product ไอคอนสยาม จำกัด</t>
  </si>
  <si>
    <t>Jamour</t>
  </si>
  <si>
    <t>HRD/PR/2024/016</t>
  </si>
  <si>
    <t>ค่าบำรุงรักษา ซอฟต์แวร์ แผนกบุคคล</t>
  </si>
  <si>
    <t>SMB/PR/2024/220</t>
  </si>
  <si>
    <t>CISCO SERVICE  RD</t>
  </si>
  <si>
    <t>SMB/PR/2024/219</t>
  </si>
  <si>
    <t>CISCO Product RECOFTC</t>
  </si>
  <si>
    <t>24-0367P</t>
  </si>
  <si>
    <t>CISCO SERVICE RECOFTC</t>
  </si>
  <si>
    <t>POS/PR/2024/350</t>
  </si>
  <si>
    <t>PMD/PR/2024/557</t>
  </si>
  <si>
    <t xml:space="preserve">VA2708-4K-MHD </t>
  </si>
  <si>
    <t>24-0366-P</t>
  </si>
  <si>
    <t>FAB/PR/2024/156</t>
  </si>
  <si>
    <t>ค่าปรับปรุงห้องแมส</t>
  </si>
  <si>
    <t>Memo:FAB/2024/054</t>
  </si>
  <si>
    <t>FAB/PR/2024/162</t>
  </si>
  <si>
    <t>ค่าซ่อมเก้าอี้เหมียว</t>
  </si>
  <si>
    <t>FAB/PR/2024/163</t>
  </si>
  <si>
    <t>ค่ารถตู้รับ-ส่งพนักงาน อยุธยา</t>
  </si>
  <si>
    <t>PMD/PR/2024/562</t>
  </si>
  <si>
    <t>PMD/PR/2024/563</t>
  </si>
  <si>
    <t>Sandisk Flair USB</t>
  </si>
  <si>
    <t>PMD/PR/2024/552</t>
  </si>
  <si>
    <t>ค่าต่อสัญญาบริการเครื่องสำรองไฟฟ้า</t>
  </si>
  <si>
    <t>POS/PR/2024/353</t>
  </si>
  <si>
    <t>1-Port Power Over Ethernet</t>
  </si>
  <si>
    <t>PMD/PR/2024/565</t>
  </si>
  <si>
    <t>CISCO Product BoonRawd Skameda</t>
  </si>
  <si>
    <t>24-0369P</t>
  </si>
  <si>
    <t>CISCO SERVICE  BoonRawd Skameda</t>
  </si>
  <si>
    <t>PMD/PR/2024/564</t>
  </si>
  <si>
    <t>ISE-SEC-SUB</t>
  </si>
  <si>
    <t>24-0370M</t>
  </si>
  <si>
    <t>SUJITTRA</t>
  </si>
  <si>
    <t>PMD/PR/2024/561</t>
  </si>
  <si>
    <t>INSTALL240355P</t>
  </si>
  <si>
    <t>PMD/PR/2024/560</t>
  </si>
  <si>
    <t>24-0368P</t>
  </si>
  <si>
    <t>CISCO SERVICE  KU</t>
  </si>
  <si>
    <t>PMD/PR/2024/556</t>
  </si>
  <si>
    <t>PMD/PR/2024/555</t>
  </si>
  <si>
    <t xml:space="preserve">CISCO SERVICE  </t>
  </si>
  <si>
    <t>24-0365M</t>
  </si>
  <si>
    <t>POS/PR/2024/349</t>
  </si>
  <si>
    <t>PMD/PR/2024/553</t>
  </si>
  <si>
    <t>CABLING240104P</t>
  </si>
  <si>
    <t>Natthasak</t>
  </si>
  <si>
    <t>PMD/PR/2024/566</t>
  </si>
  <si>
    <t>ค่าติดตั้งและให้คำปรึกษา</t>
  </si>
  <si>
    <t>PMD/PR/2024/567</t>
  </si>
  <si>
    <t>GOLDLINK</t>
  </si>
  <si>
    <t>POS/PR/2024/352</t>
  </si>
  <si>
    <t>Onsite config</t>
  </si>
  <si>
    <t>23-0145P</t>
  </si>
  <si>
    <t>POS/PR/2024/351</t>
  </si>
  <si>
    <t>Console Adapter</t>
  </si>
  <si>
    <t>FAB/PR/2024/164</t>
  </si>
  <si>
    <t>ต่อ Kaspersky 135 LIC</t>
  </si>
  <si>
    <t>Memo:FAB/2024/059</t>
  </si>
  <si>
    <t>FAB/PR/2024/165</t>
  </si>
  <si>
    <t>งานติดตั้งชุด Timer Air ชั้น2</t>
  </si>
  <si>
    <t>Memo:FAB/2024/058</t>
  </si>
  <si>
    <t>SMB/PR/2024/205</t>
  </si>
  <si>
    <t>24-0379M</t>
  </si>
  <si>
    <t>SMB/PR/2024/239</t>
  </si>
  <si>
    <t>24-0269P</t>
  </si>
  <si>
    <t>SMB/PR/2025/012</t>
  </si>
  <si>
    <t>SMB/PR/2025/013</t>
  </si>
  <si>
    <t>24-0306M</t>
  </si>
  <si>
    <t>SMB/PR/2025/014</t>
  </si>
  <si>
    <t>SMB/PR/2025/015</t>
  </si>
  <si>
    <t>Implement &amp; Testing</t>
  </si>
  <si>
    <t>SMB/PR/2025/016</t>
  </si>
  <si>
    <t>SMB/PR/2025/017</t>
  </si>
  <si>
    <t>SMB/PR/2025/018</t>
  </si>
  <si>
    <t>PMD/PR/2024/578</t>
  </si>
  <si>
    <t>Install PDU for Network</t>
  </si>
  <si>
    <t>24-0373P</t>
  </si>
  <si>
    <t>PMD/PR/2024/579</t>
  </si>
  <si>
    <t>PDU20Universal Outlet</t>
  </si>
  <si>
    <t>PMD/PR/2024/575</t>
  </si>
  <si>
    <t>24-0372P</t>
  </si>
  <si>
    <t>PMD/PR/2024/571</t>
  </si>
  <si>
    <t>VSPHERE STANDARD 3 Years</t>
  </si>
  <si>
    <t>24-0376M</t>
  </si>
  <si>
    <t>PMD/PR/2024/572</t>
  </si>
  <si>
    <t>V-FDNVUL-0I-SU3YP</t>
  </si>
  <si>
    <t>PMD/PR/2024/573</t>
  </si>
  <si>
    <t>PMD/PR/2024/574</t>
  </si>
  <si>
    <t>Aruba HPE 1950 12XGT 4SFP+Switch</t>
  </si>
  <si>
    <t>FAB/PR/2024/167</t>
  </si>
  <si>
    <t>FAB/PR/2024/168</t>
  </si>
  <si>
    <t>FAB/PR/2024/169</t>
  </si>
  <si>
    <t>สัมมนา:ผู้ช่วยผู้บริหาร/เลขานุการรุ่นใหม่</t>
  </si>
  <si>
    <t>PMD/PR/2024/577</t>
  </si>
  <si>
    <t>FAB/PR/2024/166</t>
  </si>
  <si>
    <t>ค่าบริการรับ-ส่งพนักงาน ยะลา</t>
  </si>
  <si>
    <t>PMD/PR/2024/576</t>
  </si>
  <si>
    <t>ZONELINK</t>
  </si>
  <si>
    <t>PMD/PR/2024/558</t>
  </si>
  <si>
    <t>HDMI Cable 1.5M</t>
  </si>
  <si>
    <t>24-0366M</t>
  </si>
  <si>
    <t>PMD/PR/2024/559</t>
  </si>
  <si>
    <t>24-0374M</t>
  </si>
  <si>
    <t>PMD/PR/2024/569</t>
  </si>
  <si>
    <t>24-0378M</t>
  </si>
  <si>
    <t>PMD/PR/2024/570</t>
  </si>
  <si>
    <t>PMD/PR/2024/580</t>
  </si>
  <si>
    <t>Install LAN Outlet</t>
  </si>
  <si>
    <t>24-0371S</t>
  </si>
  <si>
    <t>POS/PR/2024/357</t>
  </si>
  <si>
    <t>LINE Verify NNS</t>
  </si>
  <si>
    <t>Memo: POS/2024/049</t>
  </si>
  <si>
    <t>PMD/PR/2024/568</t>
  </si>
  <si>
    <t>SMB/PR/2024/125</t>
  </si>
  <si>
    <t>24-0381M</t>
  </si>
  <si>
    <t>SMB/PR/2024/126</t>
  </si>
  <si>
    <t>GPSIAM</t>
  </si>
  <si>
    <t>PSD/PR/2024/015</t>
  </si>
  <si>
    <t>GPS Tracker</t>
  </si>
  <si>
    <t>PSD/PR/2024/014</t>
  </si>
  <si>
    <t>PMD/PR/2024/584</t>
  </si>
  <si>
    <t>CISCO Product Siam Piwat</t>
  </si>
  <si>
    <t>24-0377P</t>
  </si>
  <si>
    <t>PMD/PR/2024/583</t>
  </si>
  <si>
    <t>สาย Patch Cord 10M</t>
  </si>
  <si>
    <t>POS/PR/2024/367</t>
  </si>
  <si>
    <t>Power Injector (802.3at</t>
  </si>
  <si>
    <t>PMD/PR/2024/581</t>
  </si>
  <si>
    <t>24-0375M</t>
  </si>
  <si>
    <t>PMD/PR/2024/590</t>
  </si>
  <si>
    <t>24-0387M</t>
  </si>
  <si>
    <t>POS/PR/2024/302</t>
  </si>
  <si>
    <t>PMD/PR/2024/589</t>
  </si>
  <si>
    <t>CABLING240337P</t>
  </si>
  <si>
    <t>24-0337P</t>
  </si>
  <si>
    <t>PMD/PR/2024/585</t>
  </si>
  <si>
    <t>24-0383P</t>
  </si>
  <si>
    <t>PMD/PR/2024/582</t>
  </si>
  <si>
    <t>Finisar GLC-TE</t>
  </si>
  <si>
    <t>เปลี่ยนฝาหน้าตู้ RACK</t>
  </si>
  <si>
    <t>PMD/PR/2024/586</t>
  </si>
  <si>
    <t>F5</t>
  </si>
  <si>
    <t>24-0382-P</t>
  </si>
  <si>
    <t>Installation and Onsite</t>
  </si>
  <si>
    <t>PMD/PR/2024/587</t>
  </si>
  <si>
    <t>SFP F5</t>
  </si>
  <si>
    <t>POS/PR/2024/354</t>
  </si>
  <si>
    <t>Memo:POS/PR/2024/052</t>
  </si>
  <si>
    <t>PMD/PR/2024/592</t>
  </si>
  <si>
    <t>24-0385-P</t>
  </si>
  <si>
    <t>PMD/PR/2024/591</t>
  </si>
  <si>
    <t>HPE Switch</t>
  </si>
  <si>
    <t>PMD/PR/2024/593</t>
  </si>
  <si>
    <t>Power Rating</t>
  </si>
  <si>
    <t>PMD/PR/2024/594</t>
  </si>
  <si>
    <t>24-0384-P</t>
  </si>
  <si>
    <t>PMD/PR/2024/595</t>
  </si>
  <si>
    <t>PMD/PR/2024/596</t>
  </si>
  <si>
    <t>FAB/PR/2024/170</t>
  </si>
  <si>
    <t>สาย HDMI</t>
  </si>
  <si>
    <t>POS/PR/2024/362</t>
  </si>
  <si>
    <t>POS/PR/2024/363</t>
  </si>
  <si>
    <t>23-0340M</t>
  </si>
  <si>
    <t>POS/PR/2024/364</t>
  </si>
  <si>
    <t>POS/PR/2024/365</t>
  </si>
  <si>
    <t>POS/PR/2024/366</t>
  </si>
  <si>
    <t>24-0237M</t>
  </si>
  <si>
    <t>POS/PR/2024/355</t>
  </si>
  <si>
    <t>POS/PR/2024/356</t>
  </si>
  <si>
    <t>POS/PR/2024/358</t>
  </si>
  <si>
    <t>POS/PR/2024/359</t>
  </si>
  <si>
    <t>POS/PR/2024/360</t>
  </si>
  <si>
    <t>POS/PR/2024/361</t>
  </si>
  <si>
    <t>POS/PR/2024/368</t>
  </si>
  <si>
    <t>POS/PR/2024/369</t>
  </si>
  <si>
    <t>24-0150M</t>
  </si>
  <si>
    <t>POS/PR/2024/370</t>
  </si>
  <si>
    <t>POS/PR/2024/371</t>
  </si>
  <si>
    <t>POS/PR/2024/372</t>
  </si>
  <si>
    <t>POS/PR/2024/373</t>
  </si>
  <si>
    <t>PSD/PR/2024/016</t>
  </si>
  <si>
    <t>DELL</t>
  </si>
  <si>
    <t>POS/PR/2024/375</t>
  </si>
  <si>
    <t>HRDEE</t>
  </si>
  <si>
    <t>HRD/PR/2024/017</t>
  </si>
  <si>
    <t>ค่าสัมมนา:การสอบสวน, การลงโทษ การใช้มาตรการทางวินัย</t>
  </si>
  <si>
    <t>PMD/PR/2024/598</t>
  </si>
  <si>
    <t>24-0391M</t>
  </si>
  <si>
    <t>PMD/PR/2024/599</t>
  </si>
  <si>
    <t>24-0393M</t>
  </si>
  <si>
    <t>FAB/PR/2024/171</t>
  </si>
  <si>
    <t>PMD/PR/2024/597</t>
  </si>
  <si>
    <t>PM SERVICE</t>
  </si>
  <si>
    <t>Janus</t>
  </si>
  <si>
    <t>PMD/PR/2024/602</t>
  </si>
  <si>
    <t>Packet NPT-1021</t>
  </si>
  <si>
    <t>24-0394-P</t>
  </si>
  <si>
    <t>PMD/PR/2024/603</t>
  </si>
  <si>
    <t>OTS</t>
  </si>
  <si>
    <t>PMD/PR/2024/600</t>
  </si>
  <si>
    <t>MA Cisco C9300-24T-E</t>
  </si>
  <si>
    <t>24-0386M</t>
  </si>
  <si>
    <t>PMD/PR/2024/601</t>
  </si>
  <si>
    <t>24-0392M</t>
  </si>
  <si>
    <t>PMD/PR/2024/606</t>
  </si>
  <si>
    <t>CISCO Product</t>
  </si>
  <si>
    <t>24-0396P</t>
  </si>
  <si>
    <t>CISCO Hardware Service</t>
  </si>
  <si>
    <t>CISCO Subscription</t>
  </si>
  <si>
    <t>PUNTILA</t>
  </si>
  <si>
    <t>PMD/PR/2024/607</t>
  </si>
  <si>
    <t>Training</t>
  </si>
  <si>
    <t>PMD/PR/2024/608</t>
  </si>
  <si>
    <t>24-0397M</t>
  </si>
  <si>
    <t>PMD/PR/2024/604</t>
  </si>
  <si>
    <t>24-0377M</t>
  </si>
  <si>
    <t>POS/PR/2024/374</t>
  </si>
  <si>
    <t>Site Survey and Drawing</t>
  </si>
  <si>
    <t>24-0264M</t>
  </si>
  <si>
    <t>NEO</t>
  </si>
  <si>
    <t>PMD/PR/2024/605</t>
  </si>
  <si>
    <t>เปลี่ยนจาก PO2409095</t>
  </si>
  <si>
    <t>PMD/PR/2024/609</t>
  </si>
  <si>
    <t>SMB/PR/2024/240</t>
  </si>
  <si>
    <t>GigaVUE</t>
  </si>
  <si>
    <t>24-0400-R</t>
  </si>
  <si>
    <t>SMB/PR/2024/241</t>
  </si>
  <si>
    <t>Colasoft</t>
  </si>
  <si>
    <t>PMD/PR/2024/619</t>
  </si>
  <si>
    <t>Ultimate Endpoint Secure Protect Agent</t>
  </si>
  <si>
    <t>24-0399P</t>
  </si>
  <si>
    <t>PMD/PR/2024/620</t>
  </si>
  <si>
    <t>PMD/PR/2024/621</t>
  </si>
  <si>
    <t>SMB/PR/2024/223</t>
  </si>
  <si>
    <t>MA HPE</t>
  </si>
  <si>
    <t>24-0398-M</t>
  </si>
  <si>
    <t>FAB/PR/2024/176</t>
  </si>
  <si>
    <t>สัมมนา: TFRS ปี 68</t>
  </si>
  <si>
    <t>FAB/PR/2024/177</t>
  </si>
  <si>
    <t>สัมมนา: ESG in Accounting</t>
  </si>
  <si>
    <t>PMD/PR/2024/622</t>
  </si>
  <si>
    <t>PMD/PR/2024/625</t>
  </si>
  <si>
    <t>SFP-10G-SR</t>
  </si>
  <si>
    <t>PMD/PR/2024/626</t>
  </si>
  <si>
    <t>aruba</t>
  </si>
  <si>
    <t>PMD/PR/2024/623</t>
  </si>
  <si>
    <t>installation</t>
  </si>
  <si>
    <t>PMD/PR/2024/624</t>
  </si>
  <si>
    <t>สาย OM4</t>
  </si>
  <si>
    <t>PSD/PR/2024/017</t>
  </si>
  <si>
    <t>เครื่องพิมพ์ Brother+เทป</t>
  </si>
  <si>
    <t>24-0018-S</t>
  </si>
  <si>
    <t>PSD/PR/2024/018</t>
  </si>
  <si>
    <t>อริยพงศ์</t>
  </si>
  <si>
    <t>POS/PR/2024/376</t>
  </si>
  <si>
    <t>POS/PR/2024/377</t>
  </si>
  <si>
    <t>PMD/PR/2024/611</t>
  </si>
  <si>
    <t>Thinkstation P3 Tower</t>
  </si>
  <si>
    <t>24-0395-P</t>
  </si>
  <si>
    <t>PMD/PR/2024/612</t>
  </si>
  <si>
    <t>CISCO Product GISTDA</t>
  </si>
  <si>
    <t>CISCO SERVICE DNA</t>
  </si>
  <si>
    <t>PMD/PR/2024/613</t>
  </si>
  <si>
    <t>Win Pro11</t>
  </si>
  <si>
    <t>PMD/PR/2024/614</t>
  </si>
  <si>
    <t>Acrobat Pro</t>
  </si>
  <si>
    <t>PMD/PR/2024/615</t>
  </si>
  <si>
    <t>Monitor</t>
  </si>
  <si>
    <t>PMD/PR/2024/616</t>
  </si>
  <si>
    <t>UPS Cleanline</t>
  </si>
  <si>
    <t>PMD/PR/2024/617</t>
  </si>
  <si>
    <t>Sandisk Extreme Pro</t>
  </si>
  <si>
    <t>PMD/PR/2024/618</t>
  </si>
  <si>
    <t>อัศนี</t>
  </si>
  <si>
    <t>POS/PR/2024/381</t>
  </si>
  <si>
    <t>POS/PR/2024/380</t>
  </si>
  <si>
    <t>Battery UPS 12V 7Ah. (LEOCH)</t>
  </si>
  <si>
    <t>PMD/PR/2024/628</t>
  </si>
  <si>
    <t>PMD/PR/2024/629</t>
  </si>
  <si>
    <t>FAB/PR/2024/172</t>
  </si>
  <si>
    <t>ค่าบริการรถตู้รับ-ส่งพนักงาน -กาญจนบุรี</t>
  </si>
  <si>
    <t>FAB/PR/2024/173</t>
  </si>
  <si>
    <t>ค่าบริการรถตู้รับ-ส่งพนักงาน -เพชรบุรี</t>
  </si>
  <si>
    <t>24-0297-R</t>
  </si>
  <si>
    <t>FAB/PR/2024/174</t>
  </si>
  <si>
    <t>ค่าบริการรถตู้รับ-ส่งพนักงาน -สายอีสาน</t>
  </si>
  <si>
    <t>FAB/PR/2024/175</t>
  </si>
  <si>
    <t>ค่าบริการรถตู้รับ-ส่งพนักงาน -อยุธยา</t>
  </si>
  <si>
    <t>Watcharaphon</t>
  </si>
  <si>
    <t>POS/PR/2024/382</t>
  </si>
  <si>
    <t>Pacharapol</t>
  </si>
  <si>
    <t>POS/PR/2024/383</t>
  </si>
  <si>
    <t>PMD/PR/2024/630</t>
  </si>
  <si>
    <t>TRUVISOR</t>
  </si>
  <si>
    <t>SMB/PR/2024/242</t>
  </si>
  <si>
    <t>24-0402M</t>
  </si>
  <si>
    <t>PMD/PR/2024/610</t>
  </si>
  <si>
    <t>POS/PR/2024/384</t>
  </si>
  <si>
    <t>ยกเลิก</t>
  </si>
  <si>
    <t>PMD/PR/2024/631</t>
  </si>
  <si>
    <t>S10GBASE-LR SFP Module,</t>
  </si>
  <si>
    <t>24-0403P</t>
  </si>
  <si>
    <t>PMD/PR/2024/632</t>
  </si>
  <si>
    <t>FAB/PR/2024/178</t>
  </si>
  <si>
    <t>ขยายทุนประกันกรมธรรม์ขนส่งพร้อมติดตั้ง NNS 60 ล้าน</t>
  </si>
  <si>
    <t>Memo:FAB/2024/064</t>
  </si>
  <si>
    <t>POS/PR/2024/385</t>
  </si>
  <si>
    <t>ค่าต่อสัญญาบริการเคร􀁃ืองสารองไฟฟ้า</t>
  </si>
  <si>
    <t>FAB/PR/2024/184</t>
  </si>
  <si>
    <t>ต่อเบี้ยประกันการขนส่งสินค้าพร้อมติดตั้ง 300 ล้าน</t>
  </si>
  <si>
    <t>FAB/PR/2024/193</t>
  </si>
  <si>
    <t>แท่นโบว์ชั่วร์ 6 แผ่น K-6106</t>
  </si>
  <si>
    <t>FAB/PR/2024/192</t>
  </si>
  <si>
    <t>ซองเอกสารสีน้ำตาลตรา NNS</t>
  </si>
  <si>
    <t>FAB/PR/2024/185</t>
  </si>
  <si>
    <t>ค่าบริการทำความสะอาดท่อลม AHU</t>
  </si>
  <si>
    <t>Memo:FAB/2024/069</t>
  </si>
  <si>
    <t>FAB/PR/2024/187</t>
  </si>
  <si>
    <t>เปลี่ยนล้อเก้าอี้ FAB &amp; เก้าอี้ เนย</t>
  </si>
  <si>
    <t>Memo:FAB/2024/071</t>
  </si>
  <si>
    <t>FAB/PR/2024/188</t>
  </si>
  <si>
    <t>MA เครื่องปรับอากาศรายปี NNS ชั้น2</t>
  </si>
  <si>
    <t>Memo:FAB/2024/066</t>
  </si>
  <si>
    <t>FAB/PR/2024/189</t>
  </si>
  <si>
    <t>เครื่องปรับอากาศ แคเรียร์ 220V ชั้น2</t>
  </si>
  <si>
    <t>Memo:FAB/2024/065</t>
  </si>
  <si>
    <t>FAB/PR/2024/190</t>
  </si>
  <si>
    <t>ค่าบริการวอลล์เปเปอร์ ห้องประชุม 4 (ห้องแมสเก่า)</t>
  </si>
  <si>
    <t>Memo:FAB/2024/067</t>
  </si>
  <si>
    <t>FAB/PR/2024/179</t>
  </si>
  <si>
    <t>งานเพิ่มเติมห้องประชุมเล็ก</t>
  </si>
  <si>
    <t>Memo:FAB/2024/057</t>
  </si>
  <si>
    <t>FAB/PR/2024/191</t>
  </si>
  <si>
    <t>งานเพิมเติมตู้เก็บของ</t>
  </si>
  <si>
    <t>Memo:FAB/2024/068</t>
  </si>
  <si>
    <t>FAB/PR/2024/196</t>
  </si>
  <si>
    <t>K400PLUS-WIRELESS-KB-BK</t>
  </si>
  <si>
    <t>SMB/PR/2024/243</t>
  </si>
  <si>
    <t>24-0405M</t>
  </si>
  <si>
    <t>Thaweesap</t>
  </si>
  <si>
    <t>FAB/PR/2024/183</t>
  </si>
  <si>
    <t>ค่ารถตู้รับ-ส่งพนักงาน ยาสูบภาคเหนือ</t>
  </si>
  <si>
    <t>PMD/PR/2024/634</t>
  </si>
  <si>
    <t>XGS 136 Security Appliance</t>
  </si>
  <si>
    <t>24-0415M</t>
  </si>
  <si>
    <t>PMD/PR/2024/635</t>
  </si>
  <si>
    <t>PMD/PR/2024/636</t>
  </si>
  <si>
    <t>24-0404M</t>
  </si>
  <si>
    <t>PMD/PR/2024/637</t>
  </si>
  <si>
    <t>24-0409M</t>
  </si>
  <si>
    <t>Punsuk</t>
  </si>
  <si>
    <t>FAB/PR/2024/186</t>
  </si>
  <si>
    <t>ค่าเช่าชุดอุปกรณ์พิธีสงฆ์สีครีมทอง</t>
  </si>
  <si>
    <t>Memo:FAB/2024/072</t>
  </si>
  <si>
    <t>POS/PR/2024/387</t>
  </si>
  <si>
    <t>PMD/PR/2024/633</t>
  </si>
  <si>
    <t>FAB/PR/2024/180</t>
  </si>
  <si>
    <t>ค่าบริการรถตู้ ลพบุรี</t>
  </si>
  <si>
    <t>FAB/PR/2024/181</t>
  </si>
  <si>
    <t>ค่าบริการรถตู้ เพชรบูรณ์</t>
  </si>
  <si>
    <t>FAB/PR/2024/182</t>
  </si>
  <si>
    <t>ค่าบริการรถตู้ PEA สายเหนือ</t>
  </si>
  <si>
    <t>PMD/PR/2024/642</t>
  </si>
  <si>
    <t>VM FortiCare</t>
  </si>
  <si>
    <t>PMD/PR/2024/641</t>
  </si>
  <si>
    <t>ISE-E-LIC</t>
  </si>
  <si>
    <t>24-0410M</t>
  </si>
  <si>
    <t>PMD/PR/2024/640</t>
  </si>
  <si>
    <t>KL40654A*T9</t>
  </si>
  <si>
    <t>24-0416M</t>
  </si>
  <si>
    <t>PMD/PR/2024/638</t>
  </si>
  <si>
    <t>หมึกพิมพ์ชนิดสี Color Ribbon</t>
  </si>
  <si>
    <t>24-0406P</t>
  </si>
  <si>
    <t>FAB/PR/2024/195</t>
  </si>
  <si>
    <t>ค่าขนส่งอุปกรณ์</t>
  </si>
  <si>
    <t>FAB/PR/2024/194</t>
  </si>
  <si>
    <t>24-0355-P</t>
  </si>
  <si>
    <t>POS/PR/2024/379</t>
  </si>
  <si>
    <t>CON-SNTP</t>
  </si>
  <si>
    <t>22-0156P</t>
  </si>
  <si>
    <t>FAB/PR/2024/197</t>
  </si>
  <si>
    <t>Inmind</t>
  </si>
  <si>
    <t>FAB/PR/2024/199</t>
  </si>
  <si>
    <t>ค่าทำความสะอาดครั้งใหญ่ Big Cleaning</t>
  </si>
  <si>
    <t>Memo: FAB/2024/075</t>
  </si>
  <si>
    <t>Index</t>
  </si>
  <si>
    <t>FAB/PR/2024/198</t>
  </si>
  <si>
    <t>โต๊ะทำงานขาไม้พร้อมลิ้นชัก ห้องแมส</t>
  </si>
  <si>
    <t>Memo: FAB/2024/076</t>
  </si>
  <si>
    <t>MKT/PR/2024/006</t>
  </si>
  <si>
    <t>Robolingo</t>
  </si>
  <si>
    <t>POS/PR/2024/386</t>
  </si>
  <si>
    <t>LINE Official SME</t>
  </si>
  <si>
    <t>Memo: POS/2024/061</t>
  </si>
  <si>
    <t>POS/PR/2024/378</t>
  </si>
  <si>
    <t>FAB/PR/2024/201</t>
  </si>
  <si>
    <t>FAB/PR/2024/200</t>
  </si>
  <si>
    <t>PMD/PR/2024/644</t>
  </si>
  <si>
    <t>Rack + พัดลม</t>
  </si>
  <si>
    <t>PRE/PR/2024/007</t>
  </si>
  <si>
    <t>LIC Microsoft 365 Business Basic</t>
  </si>
  <si>
    <t>Memo:PRE/2024/055</t>
  </si>
  <si>
    <t>PMD/PR/2024/639</t>
  </si>
  <si>
    <t>APC Easy UPS On-Line</t>
  </si>
  <si>
    <t>24-0408P</t>
  </si>
  <si>
    <t>POS/PR/2024/402</t>
  </si>
  <si>
    <t>PMD/PR/2024/645</t>
  </si>
  <si>
    <t>Palo Alto Networks PA-1420</t>
  </si>
  <si>
    <t>24-0417M</t>
  </si>
  <si>
    <t>POS/PR/2024/410</t>
  </si>
  <si>
    <t>ค่าต่อสัญญาบริการเครืองสำรองไฟฟ้า</t>
  </si>
  <si>
    <t>POS/PR/2024/414</t>
  </si>
  <si>
    <t>POS/PR/2024/388</t>
  </si>
  <si>
    <t>23-0340P </t>
  </si>
  <si>
    <t>POS/PR/2024/389</t>
  </si>
  <si>
    <t>24-0237S </t>
  </si>
  <si>
    <t>POS/PR/2024/390</t>
  </si>
  <si>
    <t>24-0087M </t>
  </si>
  <si>
    <t>POS/PR/2024/391</t>
  </si>
  <si>
    <t> 23-0064R</t>
  </si>
  <si>
    <t>POS/PR/2024/392</t>
  </si>
  <si>
    <t>24-0085M </t>
  </si>
  <si>
    <t>POS/PR/2024/395</t>
  </si>
  <si>
    <t> 23-0341M</t>
  </si>
  <si>
    <t>PSD/PR/2024/019</t>
  </si>
  <si>
    <t>Fiber Optic</t>
  </si>
  <si>
    <t>PSD/PR/2024/020</t>
  </si>
  <si>
    <t>POS/PR/2024/396</t>
  </si>
  <si>
    <t>22-0008M </t>
  </si>
  <si>
    <t>POS/PR/2024/397</t>
  </si>
  <si>
    <t> 23-0285M</t>
  </si>
  <si>
    <t>POS/PR/2024/398</t>
  </si>
  <si>
    <t>24-0334M </t>
  </si>
  <si>
    <t>POS/PR/2024/399</t>
  </si>
  <si>
    <t xml:space="preserve">      22-0156P </t>
  </si>
  <si>
    <t>POS/PR/2024/400</t>
  </si>
  <si>
    <t> 24-0271M</t>
  </si>
  <si>
    <t>POS/PR/2024/401</t>
  </si>
  <si>
    <t> 24-0070M</t>
  </si>
  <si>
    <t>PMD/PR/2024/646</t>
  </si>
  <si>
    <t>Ipad</t>
  </si>
  <si>
    <t>24-0418P</t>
  </si>
  <si>
    <t>Rasberry</t>
  </si>
  <si>
    <t>PMD/PR/2024/647</t>
  </si>
  <si>
    <t>Access Point</t>
  </si>
  <si>
    <t>First inter Busines</t>
  </si>
  <si>
    <t>PMD/PR/2024/648</t>
  </si>
  <si>
    <t>Firewall</t>
  </si>
  <si>
    <t>MKT/PR/2024/007</t>
  </si>
  <si>
    <t>LINE OA:SME Basic Plan 1Year</t>
  </si>
  <si>
    <t>Chateau</t>
  </si>
  <si>
    <t>HRD/PR/2024/019</t>
  </si>
  <si>
    <t>โล่อะครีลิก</t>
  </si>
  <si>
    <t>FAB/PR/2024/203</t>
  </si>
  <si>
    <t>ค่าขนส่งอุปกรณ์ Network PEA ภาคเหนือ</t>
  </si>
  <si>
    <t>FAB/PR/2024/206</t>
  </si>
  <si>
    <t>ค่าขนส่งอุปกรณ์ Network PEA งามวงค์วาน</t>
  </si>
  <si>
    <t>FAB/PR/2024/202</t>
  </si>
  <si>
    <t>ค่าขนส่งอุปกรณ์ Network เงินติดล้อ</t>
  </si>
  <si>
    <t>FAB/PR/2024/204</t>
  </si>
  <si>
    <t>ค่าบริการรับ-ส่ง  NNS-สระบุรี</t>
  </si>
  <si>
    <t>FAB/PR/2024/205</t>
  </si>
  <si>
    <t>ค่าบริการรับ-ส่ง  NNS-TG</t>
  </si>
  <si>
    <t>24-0303-R</t>
  </si>
  <si>
    <t>PMD/PR/2024/654</t>
  </si>
  <si>
    <t>Cloud Optional Advanced 20Mbps</t>
  </si>
  <si>
    <t>24-0421P</t>
  </si>
  <si>
    <t>PMD/PR/2024/653</t>
  </si>
  <si>
    <t>PMD/PR/2024/650</t>
  </si>
  <si>
    <t>24-0391-M</t>
  </si>
  <si>
    <t>PMD/PR/2024/658</t>
  </si>
  <si>
    <t>PMD/PR/2024/655</t>
  </si>
  <si>
    <t>PMD/PR/2024/651</t>
  </si>
  <si>
    <t>24-0419M</t>
  </si>
  <si>
    <t>PMD/PR/2024/652</t>
  </si>
  <si>
    <t>Service Onsite Support</t>
  </si>
  <si>
    <t>PMD/PR/2024/656</t>
  </si>
  <si>
    <t>ONSITE240424S</t>
  </si>
  <si>
    <t>24-0424S</t>
  </si>
  <si>
    <t>Thaivivat Insur</t>
  </si>
  <si>
    <t>FAB/PR/2024/207</t>
  </si>
  <si>
    <t>ประกันภัยรภ BMW 9กว 2013 กท</t>
  </si>
  <si>
    <t>รอ Memo</t>
  </si>
  <si>
    <t>FAB/PR/2024/208</t>
  </si>
  <si>
    <t>Cableman</t>
  </si>
  <si>
    <t>PMD/PR/2024/659</t>
  </si>
  <si>
    <t>24-0303</t>
  </si>
  <si>
    <t>SMB/PR/2024/244</t>
  </si>
  <si>
    <t>24-0405P</t>
  </si>
  <si>
    <t>SMB/PR/2024/252</t>
  </si>
  <si>
    <t>24-0425P</t>
  </si>
  <si>
    <t> 24-0159M</t>
  </si>
  <si>
    <t>POS/PR/2024/403</t>
  </si>
  <si>
    <t>POS/PR/2024/404</t>
  </si>
  <si>
    <t>24-0296M </t>
  </si>
  <si>
    <t>POS/PR/2024/405</t>
  </si>
  <si>
    <t> 24-0297R</t>
  </si>
  <si>
    <t>POS/PR/2024/406</t>
  </si>
  <si>
    <t> 24-0310M</t>
  </si>
  <si>
    <t>POS/PR/2024/407, 408</t>
  </si>
  <si>
    <t>20-0081P </t>
  </si>
  <si>
    <t>POS/PR/2024/409</t>
  </si>
  <si>
    <t>POS/PR/2024/411</t>
  </si>
  <si>
    <t>23-0238M </t>
  </si>
  <si>
    <t>POS/PR/2024/412</t>
  </si>
  <si>
    <t> 23-0339P</t>
  </si>
  <si>
    <t>POS/PR/2024/413</t>
  </si>
  <si>
    <t> 24-0063M</t>
  </si>
  <si>
    <t>POS/PR/2024/415</t>
  </si>
  <si>
    <t> 24-0363M</t>
  </si>
  <si>
    <t>PMD/PR/2024/657</t>
  </si>
  <si>
    <t>Cisco 1000 BASE-T SFP</t>
  </si>
  <si>
    <t>SoundDD</t>
  </si>
  <si>
    <t>FAB/PR/2024/209</t>
  </si>
  <si>
    <t>Yamaha Sound ห้องประชุม1</t>
  </si>
  <si>
    <t>FAB/PR/2024/210</t>
  </si>
  <si>
    <t>ค่าบริการรับ-ส่งพนักงาน NNS-กาญ</t>
  </si>
  <si>
    <t>FAB/PR/2024/211</t>
  </si>
  <si>
    <t>ค่าบริการรับ-ส่งพนักงาน NNS-มหิดล</t>
  </si>
  <si>
    <t>24-0364-P</t>
  </si>
  <si>
    <t>PMD/PR/2024/661</t>
  </si>
  <si>
    <t xml:space="preserve">CISCO SERVICE  </t>
  </si>
  <si>
    <t>TWO A</t>
  </si>
  <si>
    <t>PMD/PR/2024/649</t>
  </si>
  <si>
    <t>ตู้สาขาโทรศัพท์ระบบ IP PBX</t>
  </si>
  <si>
    <t>PMD/PR/2024/662</t>
  </si>
  <si>
    <t>Meraki MR46E</t>
  </si>
  <si>
    <t>24-0420P</t>
  </si>
  <si>
    <t>CON-RO4-MR46EHW</t>
  </si>
  <si>
    <t>SMB/PR/2024/248</t>
  </si>
  <si>
    <t>Renew MA Consolidate</t>
  </si>
  <si>
    <t>24-0430M</t>
  </si>
  <si>
    <t>SMB/PR/2024/249</t>
  </si>
  <si>
    <t>SMB/PR/2024/250</t>
  </si>
  <si>
    <t xml:space="preserve">Renew MA </t>
  </si>
  <si>
    <t>SMB/PR/2024/251</t>
  </si>
  <si>
    <t>FortiGuard IPS Service</t>
  </si>
  <si>
    <t>SMB/PR/2024/254</t>
  </si>
  <si>
    <t>FortiGate-60F</t>
  </si>
  <si>
    <t>SMB/PR/2024/253</t>
  </si>
  <si>
    <t>WS-X45-SUP7L-E</t>
  </si>
  <si>
    <t>PMD/PR/2024/666</t>
  </si>
  <si>
    <t>Notebook ThinkPad E14</t>
  </si>
  <si>
    <t>24-0429P</t>
  </si>
  <si>
    <t>PMD/PR/2024/667</t>
  </si>
  <si>
    <t>PMD/PR/2024/668</t>
  </si>
  <si>
    <t>DG7GMGF0PN5D_COM</t>
  </si>
  <si>
    <t>POS/PR/2024/416</t>
  </si>
  <si>
    <t>PMD/PR/2024/669</t>
  </si>
  <si>
    <t>PMD/PR/2024/665</t>
  </si>
  <si>
    <t>24-0428M</t>
  </si>
  <si>
    <t>PMD/PR/2024/660</t>
  </si>
  <si>
    <t>PMD/PR/2024/664</t>
  </si>
  <si>
    <t>Product Cisco HNHSO</t>
  </si>
  <si>
    <t>24-0427P</t>
  </si>
  <si>
    <t>FAB/PR/2024/212</t>
  </si>
  <si>
    <t>ค่าเช่ารถยนต์ Toyota Revo Double Cab</t>
  </si>
  <si>
    <t>FAB/PR/2024/213</t>
  </si>
  <si>
    <t>MA จอ Huawei ห้องประขุม2 ชั้น19</t>
  </si>
  <si>
    <t>FAB/PR/2024/214</t>
  </si>
  <si>
    <t>MA จอ Huawei ห้องประขุม1 ชั้น19</t>
  </si>
  <si>
    <t>FAB/PR/2024/215</t>
  </si>
  <si>
    <t>ค่าบริการรับ-ส่งพนักงาน ประปาราษฎร์บูรณะ</t>
  </si>
  <si>
    <t>FAB/PR/2024/216</t>
  </si>
  <si>
    <t>ค่าบริการรับ-ส่งพนักงาน PEA โคราช</t>
  </si>
  <si>
    <t>TOYOTASUMMIT</t>
  </si>
  <si>
    <t>FAB/PR/2024/217</t>
  </si>
  <si>
    <t>เช่าซื้อรถยนต์</t>
  </si>
  <si>
    <t>PERFORMANCE</t>
  </si>
  <si>
    <t>FAB/PR/2024/218</t>
  </si>
  <si>
    <t>PMD/PR/2024/663</t>
  </si>
  <si>
    <t xml:space="preserve">HPE Aruba Networking </t>
  </si>
  <si>
    <t>24-0426P</t>
  </si>
  <si>
    <t>ORACLE</t>
  </si>
  <si>
    <t>FAB/PR/2024/219</t>
  </si>
  <si>
    <t>PMD/PR/2024/671</t>
  </si>
  <si>
    <t xml:space="preserve">Service Implement </t>
  </si>
  <si>
    <t>24-0432P</t>
  </si>
  <si>
    <t>PMD/PR/2024/672</t>
  </si>
  <si>
    <t>NSF3400 + MA 1 yr</t>
  </si>
  <si>
    <t>FAB/PR/2024/220</t>
  </si>
  <si>
    <t>FAB/PR/2024/221</t>
  </si>
  <si>
    <t>PMD/PR/2024/673</t>
  </si>
  <si>
    <t>TD3001TR Hardware Appliance</t>
  </si>
  <si>
    <t>24-0431P</t>
  </si>
  <si>
    <t>PMD/PR/2024/674</t>
  </si>
  <si>
    <t>Installation &amp; Implementation</t>
  </si>
  <si>
    <t>Unithai</t>
  </si>
  <si>
    <t>FAB/PR/2024/222</t>
  </si>
  <si>
    <t>อบรมสัมมนา</t>
  </si>
  <si>
    <t>ARXMPMPGD-MAM007</t>
  </si>
  <si>
    <t>MPOptimate Multimode OM4 MPO-12 (female) to MPO-12 (female),</t>
  </si>
  <si>
    <t>ARXMPMPGD-MAM010</t>
  </si>
  <si>
    <t>10MPOptimate Multimode OM4 MP0-12 (female) to MP0-12 (female), Array Cord, 12-Fiber, LSZH, Method A, aqua jacket, standard breakout without gland,10 m</t>
  </si>
  <si>
    <t>BNB-IMP-Trellix</t>
  </si>
  <si>
    <t>Upgrade software Trellix IPS existing system</t>
  </si>
  <si>
    <t>BNB-SUP-24X7X4</t>
  </si>
  <si>
    <t>Onsite and Service 24x7x4</t>
  </si>
  <si>
    <t>Order for Job Status Equipment for Sell 2024</t>
  </si>
  <si>
    <t>Job for order</t>
  </si>
  <si>
    <t>Equipment</t>
  </si>
  <si>
    <t>Qty.</t>
  </si>
  <si>
    <t>Price</t>
  </si>
  <si>
    <t>Order process</t>
  </si>
  <si>
    <t>Received</t>
  </si>
  <si>
    <t>Burn Test</t>
  </si>
  <si>
    <t>Stock Borrowing/Return</t>
  </si>
  <si>
    <t>Stock Picking Out</t>
  </si>
  <si>
    <t>Delivery</t>
  </si>
  <si>
    <t>Status</t>
  </si>
  <si>
    <t>JobID No</t>
  </si>
  <si>
    <t>Type</t>
  </si>
  <si>
    <t>Sales team</t>
  </si>
  <si>
    <t>Project Manager</t>
  </si>
  <si>
    <t>Purchasing</t>
  </si>
  <si>
    <t>Customer PO</t>
  </si>
  <si>
    <t>Job Amount</t>
  </si>
  <si>
    <t>Period</t>
  </si>
  <si>
    <t>Customer</t>
  </si>
  <si>
    <t>Product Code</t>
  </si>
  <si>
    <t>Product Description</t>
  </si>
  <si>
    <t>Ordered</t>
  </si>
  <si>
    <t>Remain</t>
  </si>
  <si>
    <t>Unit List Price</t>
  </si>
  <si>
    <t>Extend List Price</t>
  </si>
  <si>
    <t>Disc (%)</t>
  </si>
  <si>
    <t>Disc Amt</t>
  </si>
  <si>
    <t>Exetend Unit Net Price</t>
  </si>
  <si>
    <t>Extend Net Price</t>
  </si>
  <si>
    <t>Extend unit net price (THB)</t>
  </si>
  <si>
    <t>Total Net Price (THB)</t>
  </si>
  <si>
    <t>Ex. Rate</t>
  </si>
  <si>
    <t>P/R</t>
  </si>
  <si>
    <t>P/O Received Date</t>
  </si>
  <si>
    <t>P/O Receive Person</t>
  </si>
  <si>
    <t>Payment Term</t>
  </si>
  <si>
    <t>Expect Delivery Date</t>
  </si>
  <si>
    <t>PI./PL.NO.</t>
  </si>
  <si>
    <t>Date</t>
  </si>
  <si>
    <t>Stock Picking out for Test date</t>
  </si>
  <si>
    <t>Burn Test date</t>
  </si>
  <si>
    <t>Burn Test complete date</t>
  </si>
  <si>
    <t>Stock Storage in  date</t>
  </si>
  <si>
    <t>Burn Test Result</t>
  </si>
  <si>
    <t>Borrower</t>
  </si>
  <si>
    <t>Approved Document</t>
  </si>
  <si>
    <t>Loan Unit application no.</t>
  </si>
  <si>
    <t>DM No.</t>
  </si>
  <si>
    <t>RDM No.</t>
  </si>
  <si>
    <t>Request Picking Date</t>
  </si>
  <si>
    <t>PD.NO.</t>
  </si>
  <si>
    <t>D/O no.</t>
  </si>
  <si>
    <t>Deliver date</t>
  </si>
  <si>
    <t>Insurrance</t>
  </si>
  <si>
    <t>Start</t>
  </si>
  <si>
    <t>End</t>
  </si>
  <si>
    <t>24-0001</t>
  </si>
  <si>
    <t>M</t>
  </si>
  <si>
    <t>Auamporn/Jiraporn</t>
  </si>
  <si>
    <t>Wankamon</t>
  </si>
  <si>
    <t>Email Confirm</t>
  </si>
  <si>
    <t>บริษัท แมทธีเรียล ออโตเมชั่น (ไทยแลนด์) จำกัด</t>
  </si>
  <si>
    <t>CON-PSRT-AAP1852I</t>
  </si>
  <si>
    <t xml:space="preserve">Partner Support 8x5xNBD for AIR-AP1852I-S-K9 </t>
  </si>
  <si>
    <t>THB</t>
  </si>
  <si>
    <t>30 Days</t>
  </si>
  <si>
    <t>IV411240100828</t>
  </si>
  <si>
    <t>RS240001M-0</t>
  </si>
  <si>
    <t>30 ม.ค. 24 (3 unit), 31 ม.ค. 24 (1 unit)</t>
  </si>
  <si>
    <t>CON-PSRT-A382AIRP</t>
  </si>
  <si>
    <t>Partner Support 8x5xNBD for AIR-AP3802I-S-K9</t>
  </si>
  <si>
    <t>30 ม.ค. 24 (3 unit), 31 ม.ค. 24 (3 unit)</t>
  </si>
  <si>
    <t xml:space="preserve">PREVENTIVE MAINTENANCE 1/1 </t>
  </si>
  <si>
    <t>SC Systems</t>
  </si>
  <si>
    <t>RS240001M-A</t>
  </si>
  <si>
    <t>24-0002</t>
  </si>
  <si>
    <t>CON-PSRT-WSC248TS</t>
  </si>
  <si>
    <t>Partner Support 8x5xNBD for WS-C2960X-48TS-L</t>
  </si>
  <si>
    <t>RS240002M-0</t>
  </si>
  <si>
    <t>22 ก.พ. 24 (3 unit)</t>
  </si>
  <si>
    <t>24-0003</t>
  </si>
  <si>
    <t>P</t>
  </si>
  <si>
    <t>Nurulhuda</t>
  </si>
  <si>
    <t>บริษัท ฟอร์ท สมาร์ท เซอร์วิส จำกัด</t>
  </si>
  <si>
    <t>CBS250-48P-4G-EU</t>
  </si>
  <si>
    <t>CBS252 Smart 48-port GE,PoE,4x1G SFP</t>
  </si>
  <si>
    <t>INV_4160700</t>
  </si>
  <si>
    <t>CON-SMBS-CBS2504P</t>
  </si>
  <si>
    <t>CSCO XUP ESS 8X5XNBD Smart 48-port GE,PoE,4x1G SFP</t>
  </si>
  <si>
    <t>INV_4175899</t>
  </si>
  <si>
    <t>24-0004</t>
  </si>
  <si>
    <t>Dol</t>
  </si>
  <si>
    <t>บริษัท เบอร์ลี่ ยุคเกอร์ จำกัด (มหาชน)</t>
  </si>
  <si>
    <t>VOENM02201R12</t>
  </si>
  <si>
    <t>Trend Vision One - Endpoint Security (Essentials)</t>
  </si>
  <si>
    <t>IV2401-00038</t>
  </si>
  <si>
    <t>VOENM29500T12</t>
  </si>
  <si>
    <t>Trend Vision One - Endpoint Security (Pro) : VOENZBM1XLCZZZ</t>
  </si>
  <si>
    <t>NF-R-24704-C</t>
  </si>
  <si>
    <t>7x24X4 Remote and Call Support</t>
  </si>
  <si>
    <t>IV2401-00039</t>
  </si>
  <si>
    <t>INSTALL240004P</t>
  </si>
  <si>
    <t>Installation Trendmicro Vision One Endpoint</t>
  </si>
  <si>
    <t>Cash</t>
  </si>
  <si>
    <t>RL240004P-A</t>
  </si>
  <si>
    <t>24-0005</t>
  </si>
  <si>
    <t>บริษัท ไทยกลาสอินดัสทรี จำกัด (มหาชน)</t>
  </si>
  <si>
    <t>24-0006</t>
  </si>
  <si>
    <t>บริษัท ไทยมาลายากลาส จำกัด</t>
  </si>
  <si>
    <t>24-0007</t>
  </si>
  <si>
    <t>บริษัท เบอร์ลี่ ยุคเกอร์ ฟู้ดส์ จำกัด</t>
  </si>
  <si>
    <t>24-0008</t>
  </si>
  <si>
    <t>รูเบียอุตสาหกรรม จำกัด</t>
  </si>
  <si>
    <t>24-0009</t>
  </si>
  <si>
    <t>บริษัท เบอร์ลี่ ยุคเกอร์ เซลล็อกซ์ จำกัด</t>
  </si>
  <si>
    <t>24-0010</t>
  </si>
  <si>
    <t>บริษัท ไทย-สแกนดิค สตีล จำกัด</t>
  </si>
  <si>
    <t>24-0011</t>
  </si>
  <si>
    <t xml:space="preserve">บริษัท เบอร์ลี่ ยุคเกอร์ โลจิสติกส์ จำกัด </t>
  </si>
  <si>
    <t>24-0012</t>
  </si>
  <si>
    <t>Anusit</t>
  </si>
  <si>
    <t>บริษัท หลักทรัพย์หยวนต้า (ประเทศไทย) จำกัด</t>
  </si>
  <si>
    <t>R-A-FLEX-3</t>
  </si>
  <si>
    <t>Collaboration Flex Plan 3.0</t>
  </si>
  <si>
    <t>IV411240200548</t>
  </si>
  <si>
    <t>RS240012M-0</t>
  </si>
  <si>
    <t>R-A-AUD-VOIP</t>
  </si>
  <si>
    <t>Included VoIP (1)</t>
  </si>
  <si>
    <t>R-A-FLEX-FILESTG-ENT</t>
  </si>
  <si>
    <t>File Storage Entitlement</t>
  </si>
  <si>
    <t>R-A-FLEX-MSG-NU-ENT</t>
  </si>
  <si>
    <t>Messaging Named User Entitlement (1)</t>
  </si>
  <si>
    <t>R-SVS-FLEX-SUPT-BAS</t>
  </si>
  <si>
    <t>Basic Support for Flex Plan</t>
  </si>
  <si>
    <t>R-A-FLEX-PROPACK-ENT</t>
  </si>
  <si>
    <t>Pro Pack for Cisco Control Hub Entitlement 3</t>
  </si>
  <si>
    <t>R-A-FLEX-MTGC-ENT</t>
  </si>
  <si>
    <t>Meetings Entitlement</t>
  </si>
  <si>
    <t>R-A-FLEX-NBR-STG</t>
  </si>
  <si>
    <t>Webex Cloud Recording Storage Entitlement</t>
  </si>
  <si>
    <t>R-A-FLEX-NUM-MC</t>
  </si>
  <si>
    <t>NU Webex Meetings - Meetings</t>
  </si>
  <si>
    <t>R-LIC-ENT-1YR</t>
  </si>
  <si>
    <t>Meraki MR Enterprise License, 1YR</t>
  </si>
  <si>
    <t>24-0013</t>
  </si>
  <si>
    <t>Kochsipun/Juthatip</t>
  </si>
  <si>
    <t>บริษัท ครูเกอร์ เวนทิเลชั่น อินดัสทรีส์ เอเชีย จำกัด</t>
  </si>
  <si>
    <t>65N-0002</t>
  </si>
  <si>
    <t>Inv_3204618</t>
  </si>
  <si>
    <t>24-0014</t>
  </si>
  <si>
    <t>Waraporn/Prattana</t>
  </si>
  <si>
    <t>Parinya</t>
  </si>
  <si>
    <t>บริษัท ไอคอนสยาม จำกัด</t>
  </si>
  <si>
    <t>C9115AXI-S</t>
  </si>
  <si>
    <t>รับแล้ว</t>
  </si>
  <si>
    <t>RL240014P-0</t>
  </si>
  <si>
    <t>SW9115AX-CAPWAP-K9</t>
  </si>
  <si>
    <t>Capwap software for Catalyst 9115AX</t>
  </si>
  <si>
    <t>AIR-AP-BRACKET-1</t>
  </si>
  <si>
    <t xml:space="preserve">802.11n AP Low Profile Mounting Bracket </t>
  </si>
  <si>
    <t>C9115AX-DNA-OPTOUT</t>
  </si>
  <si>
    <t>CISCO DNA SUBSCRIPTION OPTOUT for C9115AX</t>
  </si>
  <si>
    <t>NETWORK-PNP-LIC</t>
  </si>
  <si>
    <t>Network Plug-n-Play License for zero-touch device deployment</t>
  </si>
  <si>
    <t>C9115AXI-SINGLE</t>
  </si>
  <si>
    <t>C9115AXI SINGLEPACK OPTION</t>
  </si>
  <si>
    <t>C9115-OVER</t>
  </si>
  <si>
    <t>C9115AX OVER OPTION</t>
  </si>
  <si>
    <t xml:space="preserve">AIR-DNA-E= </t>
  </si>
  <si>
    <t xml:space="preserve">Wireless Cisco DNA On-Prem Essential, Spare Lic </t>
  </si>
  <si>
    <t>E4239114</t>
  </si>
  <si>
    <t>AIR-DNA-E-3Y</t>
  </si>
  <si>
    <t>Aironet CISCO DNA Essentials 3 Year Term License</t>
  </si>
  <si>
    <t>RL240014P-D</t>
  </si>
  <si>
    <t xml:space="preserve">AIR-DNA-E-T </t>
  </si>
  <si>
    <t>Aironet AP License Term Licenses</t>
  </si>
  <si>
    <t>AIR-DNA-E-T-3Y</t>
  </si>
  <si>
    <t xml:space="preserve">Aironet CISCO DNA Essentials 3 Year Term License </t>
  </si>
  <si>
    <t>AIR-DNA-NWSTACK-E</t>
  </si>
  <si>
    <t xml:space="preserve">AIR CISCO DNA Perpetual Network Stack </t>
  </si>
  <si>
    <t>CON-PSRT-C9115AIX</t>
  </si>
  <si>
    <t>Partner Support 8x5xNBD for C9115AXI-S</t>
  </si>
  <si>
    <t>E4236029</t>
  </si>
  <si>
    <t>RL240014P-C</t>
  </si>
  <si>
    <t>UFP522D31-15</t>
  </si>
  <si>
    <t>LC/LC MM.PATCH CORD 15 M.50/125,DUPLEX</t>
  </si>
  <si>
    <t>SOHO-24-14082</t>
  </si>
  <si>
    <t>UFP522D31-03</t>
  </si>
  <si>
    <t>LC/LC MM.PATCH CORD 3 M.50/125.DUPLEX (UF-5223D</t>
  </si>
  <si>
    <t>US-5115LZ-4</t>
  </si>
  <si>
    <t>RJ45 TO RJ45 PATCH CORD CAT6/15M.,BLUE,LSZH</t>
  </si>
  <si>
    <t>US-5105LZ-4</t>
  </si>
  <si>
    <t>RJ45 TO RJ45 PATCH CORD CAT6/5M.,BLUE,LSZH</t>
  </si>
  <si>
    <t>US-5103LZ-4</t>
  </si>
  <si>
    <t>RJ45 TO RJ45 PATCH CORD CAT6/3M.,BLUE,LSZH</t>
  </si>
  <si>
    <t xml:space="preserve">INSTALL240014P </t>
  </si>
  <si>
    <t>for ICON SIAM</t>
  </si>
  <si>
    <t>PST Network</t>
  </si>
  <si>
    <t xml:space="preserve">40GBASE ActiveOpt QSFP-4SFP breakoutCable,10m.Compatible. </t>
  </si>
  <si>
    <t>Data Dynamic</t>
  </si>
  <si>
    <t>IV67/0261</t>
  </si>
  <si>
    <t>RL240014P-B</t>
  </si>
  <si>
    <t>N9K-C9396TX</t>
  </si>
  <si>
    <t>Nexus 9300 48p 1/10GBASE-T &amp; additional uplink module</t>
  </si>
  <si>
    <t>24-0015</t>
  </si>
  <si>
    <t>Sign Back Quotation</t>
  </si>
  <si>
    <t>บริษัท สยามพารากอน ดีเวลลอปเม้นท์ จำกัด</t>
  </si>
  <si>
    <t>KIT-FTNMA190000055</t>
  </si>
  <si>
    <t>ชุดนี้ประกอบด้วย</t>
  </si>
  <si>
    <t>INV_1413544117</t>
  </si>
  <si>
    <t>RS240015M-0</t>
  </si>
  <si>
    <t>FTN-00E809500212</t>
  </si>
  <si>
    <t>1Yr 24x7 RNW UTM Bundle FG80E</t>
  </si>
  <si>
    <t>FTN-SIS-FG-SPE-12R</t>
  </si>
  <si>
    <t>1Yr Local P&amp;E Support for Small Model</t>
  </si>
  <si>
    <t>VMW-VS8STDPSC-MA</t>
  </si>
  <si>
    <t>Production Support Coverage VMware vSphere 8 Standard</t>
  </si>
  <si>
    <t>INV_1413544116</t>
  </si>
  <si>
    <t>24-0016</t>
  </si>
  <si>
    <t>Pawinee</t>
  </si>
  <si>
    <t>บริษัท หลักทรัพย์ ฟินันเชียไซรัส จำกัด</t>
  </si>
  <si>
    <t>C9200L-48T-4X-E</t>
  </si>
  <si>
    <t>Catalyst 9200L 48-port data, 4 x 10G ,Network Essentials</t>
  </si>
  <si>
    <t>INV411240200273</t>
  </si>
  <si>
    <t>C9200L-NW-E-48</t>
  </si>
  <si>
    <t>C9200L Network Essentials, 48-port license</t>
  </si>
  <si>
    <t xml:space="preserve">CAB-TA-NA </t>
  </si>
  <si>
    <t>North America AC Type A Power Cable</t>
  </si>
  <si>
    <t>PWR-C5-BLANK</t>
  </si>
  <si>
    <t>Config 5 Power Supply Blank</t>
  </si>
  <si>
    <t>C9K-ACC-RBFT</t>
  </si>
  <si>
    <t>RUBBER FEET FOR TABLE TOP SETUP 9200 and 9300</t>
  </si>
  <si>
    <t>C9K-ACC-SCR-4</t>
  </si>
  <si>
    <t>12-24 and 10-32 SCREWS FOR RACK INSTALLATION, QT</t>
  </si>
  <si>
    <t>CAB-GUIDE-1RU</t>
  </si>
  <si>
    <t xml:space="preserve">1RU CABLE MANAGEMENT GUIDES 9200 and 9300 </t>
  </si>
  <si>
    <t>C9200L-DNA-E-48</t>
  </si>
  <si>
    <t>C9200L Cisco DNA Essentials, 48-port Term license</t>
  </si>
  <si>
    <t>C9200L-DNA-E-48-3Y</t>
  </si>
  <si>
    <t>C9200L Cisco DNA Essentials, 48-port, 3 Year Term license</t>
  </si>
  <si>
    <t>C9200L-STACK-KIT</t>
  </si>
  <si>
    <t>Cisco Catalyst 9200L Stack Module</t>
  </si>
  <si>
    <t>C9200-STACK</t>
  </si>
  <si>
    <t>Catalyst 9200 Stack Module</t>
  </si>
  <si>
    <t xml:space="preserve">STACK-T4-50CM </t>
  </si>
  <si>
    <t xml:space="preserve">50CM Type 4 Stacking Cable </t>
  </si>
  <si>
    <t xml:space="preserve">STACK-T4-3M= </t>
  </si>
  <si>
    <t>3M Type 4 Stacking Cable</t>
  </si>
  <si>
    <t>CON-PSRT-C920L4XE</t>
  </si>
  <si>
    <t xml:space="preserve">PRTNR SS 8X5XNBD Catalyst 9200L 48-port data, 4 x 10G ,Ne </t>
  </si>
  <si>
    <t>INV411240200432</t>
  </si>
  <si>
    <t>24-0017</t>
  </si>
  <si>
    <t>S</t>
  </si>
  <si>
    <t>Auamporn/Suwanan</t>
  </si>
  <si>
    <t>บริษัท พีทีที ดิจิตอล โซลูชั่น จำกัด</t>
  </si>
  <si>
    <t>อินเด็กซ์</t>
  </si>
  <si>
    <t xml:space="preserve">กระดาษปกแข็ง A4 สีฟ้า 180 แกรม </t>
  </si>
  <si>
    <t>PSD/PR/2025/002</t>
  </si>
  <si>
    <t>IV6800723</t>
  </si>
  <si>
    <t>แฟ้มสันรูด Bennon No.SC1130  11มม. (1x5)</t>
  </si>
  <si>
    <t xml:space="preserve">แฟ้ม ORCA 2 ห่วง สัน 1 นิ้ว สีขาว </t>
  </si>
  <si>
    <t>24-0018</t>
  </si>
  <si>
    <t>PT-D460BT</t>
  </si>
  <si>
    <t>เครื่องพิมพ์ฉลากอังกฤษ-ไทย (+Adaptor)</t>
  </si>
  <si>
    <t>นัยนา</t>
  </si>
  <si>
    <t>L.J.</t>
  </si>
  <si>
    <t>LJ67110614</t>
  </si>
  <si>
    <t>RS240018S-0</t>
  </si>
  <si>
    <t>TZe-FX631</t>
  </si>
  <si>
    <t>เทปพิมพ์อักษรแบบยืดหยุน 12 มม. ดำ/เหลือง</t>
  </si>
  <si>
    <t>TZE-221</t>
  </si>
  <si>
    <t>เทปพิมพ์อักษร 9 มม. ดํา/ขาว เคลือบพลาสติก</t>
  </si>
  <si>
    <t>US-5102LZ-1</t>
  </si>
  <si>
    <t>RJ45 TO RJ45 PATCH CORD CAT6/2M.,WHITE,LSZH</t>
  </si>
  <si>
    <t>กิ๊บ</t>
  </si>
  <si>
    <t>SOHO-24-43239</t>
  </si>
  <si>
    <t>US-1001</t>
  </si>
  <si>
    <t>LINK RJ45 MODULAR PLUG (10 PCS/PKG)</t>
  </si>
  <si>
    <t>US-6510</t>
  </si>
  <si>
    <t xml:space="preserve">CAT5E LOCKING PLUG BOOT, TRANSPARENT (10PCS./PKG) NEW </t>
  </si>
  <si>
    <t>US-1002</t>
  </si>
  <si>
    <t>LINK CAT6 RJ45 MODULAR PLUG (10PCS/PKG)</t>
  </si>
  <si>
    <t>US-6620</t>
  </si>
  <si>
    <t xml:space="preserve">CAT6 LOCKING PLUG BOOT, TRANSPARENT (10PCS./PKG) NEW </t>
  </si>
  <si>
    <t>US-8030</t>
  </si>
  <si>
    <t xml:space="preserve">LINK Professional Set of Tool &amp; Tester </t>
  </si>
  <si>
    <t>US-8015</t>
  </si>
  <si>
    <t>LINK NET TONNER &amp; PROBE KIT</t>
  </si>
  <si>
    <t>US-0044</t>
  </si>
  <si>
    <t xml:space="preserve">FLAT TELEPHONE CABLE 4C, 28AWG (100 M./Easy Box) </t>
  </si>
  <si>
    <t>US-8802</t>
  </si>
  <si>
    <t>INSERTION TOOL W/SENSOR (CONNECT&amp;CUT)</t>
  </si>
  <si>
    <t>SDCZ50-064G-B35</t>
  </si>
  <si>
    <t>CRUZER BLADE BLACK CZ50-READ; 10MB/SEC, WRITE; 5MB/SEC</t>
  </si>
  <si>
    <t>PSD/PR/2025/003</t>
  </si>
  <si>
    <t>มด</t>
  </si>
  <si>
    <t>60 Days</t>
  </si>
  <si>
    <t>IV411250200288</t>
  </si>
  <si>
    <t>เข้า office</t>
  </si>
  <si>
    <t>24-0019</t>
  </si>
  <si>
    <t>Napakul/Pimlada</t>
  </si>
  <si>
    <t>PricewaterhouseCoopers (Lao) Sloe Company Limited</t>
  </si>
  <si>
    <t>CON-PSRT-WSC3654T</t>
  </si>
  <si>
    <t xml:space="preserve">Partner Support 8x5xNBD for WS-C3650-48TS-S </t>
  </si>
  <si>
    <t>IV411240200128</t>
  </si>
  <si>
    <t>RS240019M-0</t>
  </si>
  <si>
    <t>CON-PSRT-WSC294SL</t>
  </si>
  <si>
    <t>Partner Support 8x5xNBD for WS-C2960X-48FPS-L</t>
  </si>
  <si>
    <t>CON-ROB-MS35024X</t>
  </si>
  <si>
    <t>RMA ONLY 8X5XNBD Meraki MS350-24X L3Cld-Mngd 24xGigEm</t>
  </si>
  <si>
    <t>CON-ROB-MR55HW</t>
  </si>
  <si>
    <t>Partner Support 8x5xNBD for MR55HW</t>
  </si>
  <si>
    <t>CON-ROB-MRWH56HW</t>
  </si>
  <si>
    <t>Partner Support 8x5xNBD for MRWH56HW</t>
  </si>
  <si>
    <t>CON-PSRT-ISR4331V</t>
  </si>
  <si>
    <t xml:space="preserve">Partner Support 8x5xNBD for ISR4331-V/K9 </t>
  </si>
  <si>
    <t>SMB/PR/20024/128</t>
  </si>
  <si>
    <t>RS240019M-A</t>
  </si>
  <si>
    <t>24-0020</t>
  </si>
  <si>
    <t>TE-1415-SWBSUB-NS1GD-3</t>
  </si>
  <si>
    <t>Trinzic 1415 Software Bundle Subscription</t>
  </si>
  <si>
    <t>Transition</t>
  </si>
  <si>
    <t>INTH010003374</t>
  </si>
  <si>
    <t>RS240020M-0</t>
  </si>
  <si>
    <t>TR-SWBSUB-5005-ACTIVATION</t>
  </si>
  <si>
    <t>TR-5005 Reporting &amp; Analytics Software Bundle,activation, requires I</t>
  </si>
  <si>
    <t>TR-SWTL-500mb</t>
  </si>
  <si>
    <t>Reporting and Analytics Subscription License, 1 License per Gri</t>
  </si>
  <si>
    <t>IB-SUB-THREAT-ESNTL-TE-1415</t>
  </si>
  <si>
    <t>BloxOne Threat Defense Essentials for TE-1415 per year,</t>
  </si>
  <si>
    <t xml:space="preserve">P-TO012-1Y-IB-001 </t>
  </si>
  <si>
    <t>TO012 - TALK 24X7 SUPPORT &amp; ONSITE ENGINEER &amp; Remote sup</t>
  </si>
  <si>
    <t>Add Name</t>
  </si>
  <si>
    <t>Supak</t>
  </si>
  <si>
    <t>ABB LIMITED</t>
  </si>
  <si>
    <t>3S</t>
  </si>
  <si>
    <t>120 Days</t>
  </si>
  <si>
    <t>Auamporn/Pimlada</t>
  </si>
  <si>
    <t>Manee</t>
  </si>
  <si>
    <t>9Expert</t>
  </si>
  <si>
    <t>20% Advance Payment, 60% After Equipment onsite, 20% After finish work</t>
  </si>
  <si>
    <t>R</t>
  </si>
  <si>
    <t>Jitrada</t>
  </si>
  <si>
    <t>Areeya</t>
  </si>
  <si>
    <t>Official PO</t>
  </si>
  <si>
    <t>Acer Computer Co., Ltd.</t>
  </si>
  <si>
    <t>SGD</t>
  </si>
  <si>
    <t>Auamporn/Tippawan</t>
  </si>
  <si>
    <t>Kusol</t>
  </si>
  <si>
    <t>Contract</t>
  </si>
  <si>
    <t xml:space="preserve">Amber Grand </t>
  </si>
  <si>
    <t>EUR</t>
  </si>
  <si>
    <t>A S C</t>
  </si>
  <si>
    <t>30 NET</t>
  </si>
  <si>
    <t>Jiraporn/Napakul</t>
  </si>
  <si>
    <t>Nanticha</t>
  </si>
  <si>
    <t>Confirm Letter</t>
  </si>
  <si>
    <t>Amundi</t>
  </si>
  <si>
    <t>A Supply</t>
  </si>
  <si>
    <t>30% เมื่อได้รับใบสั่งซื้อ เครดิต 30 วัน, 60% เมื่อติดตั้งแล้วเสร็จ เครดิต 30 วัน, 10% เมื่อส่งมอบงานแล้วเสร็จ เครดิต 30 วัน</t>
  </si>
  <si>
    <t>Juthatip</t>
  </si>
  <si>
    <t>Nathapon</t>
  </si>
  <si>
    <t>Asia Security Management</t>
  </si>
  <si>
    <t>ACA</t>
  </si>
  <si>
    <t>45 Days</t>
  </si>
  <si>
    <t>Juthatip/Auamporn</t>
  </si>
  <si>
    <t>Assumption University</t>
  </si>
  <si>
    <t>Access Work</t>
  </si>
  <si>
    <t>50% TT in Advance, 50% TT after delivery</t>
  </si>
  <si>
    <t>Juthatip/Jiraporn</t>
  </si>
  <si>
    <t>Ayudhaya Capital</t>
  </si>
  <si>
    <t>ACG</t>
  </si>
  <si>
    <t>Juthatip/Kochsipun</t>
  </si>
  <si>
    <t>Bangkok Marine Enterprises Ltd.</t>
  </si>
  <si>
    <t>Acinfotec</t>
  </si>
  <si>
    <t>60% หลังติดตั้งและคอนฟิค PDC 30 วัน 40% หลังจากเสร็จสิ้นอบรม PDC 30 วัน</t>
  </si>
  <si>
    <t>Juthatip/Napakul</t>
  </si>
  <si>
    <t>Sahachon</t>
  </si>
  <si>
    <t xml:space="preserve">Big C </t>
  </si>
  <si>
    <t>7 Days</t>
  </si>
  <si>
    <t>Juthatip/Pimlada</t>
  </si>
  <si>
    <t>CISCO</t>
  </si>
  <si>
    <t>Aerocom</t>
  </si>
  <si>
    <t>90 Days</t>
  </si>
  <si>
    <t>Kochsipun/Chompunuj</t>
  </si>
  <si>
    <t>Comp Trading Co., Ltd.</t>
  </si>
  <si>
    <t>Back to Back</t>
  </si>
  <si>
    <t>CS Loxinfo</t>
  </si>
  <si>
    <t>Kochsipun/Pimlada</t>
  </si>
  <si>
    <t>Daikin</t>
  </si>
  <si>
    <t>AllNetwork</t>
  </si>
  <si>
    <t>LC Sight</t>
  </si>
  <si>
    <t>Napakul/Kochsipun</t>
  </si>
  <si>
    <t>EGAT</t>
  </si>
  <si>
    <t>PDC 15 Days</t>
  </si>
  <si>
    <t>EMC Public Co., Ltd.</t>
  </si>
  <si>
    <t>Amonchet</t>
  </si>
  <si>
    <t>PDC 30 Days</t>
  </si>
  <si>
    <t>Parnisara/Pichet</t>
  </si>
  <si>
    <t>Global Power Synergy Co.,Ltd.</t>
  </si>
  <si>
    <t>ANTECH</t>
  </si>
  <si>
    <t>PDC 60 Days</t>
  </si>
  <si>
    <t>Parnisara/Senapee</t>
  </si>
  <si>
    <t>Goldlink</t>
  </si>
  <si>
    <t>ARIYAPONG</t>
  </si>
  <si>
    <t>T/T in Advance</t>
  </si>
  <si>
    <t>Parnisara/Thidarat</t>
  </si>
  <si>
    <t>Internet Solution &amp; Service Provider</t>
  </si>
  <si>
    <t>Arrow IT</t>
  </si>
  <si>
    <t>จ่ายเป็นงวด 36 เดือน</t>
  </si>
  <si>
    <t>Pimlada/Kochsipun</t>
  </si>
  <si>
    <t>KE.Land</t>
  </si>
  <si>
    <t>A-SMS</t>
  </si>
  <si>
    <t>ชำระเงินเป็นงวดๆ เครดิต 30 วัน</t>
  </si>
  <si>
    <t>Pimlada/Napakul</t>
  </si>
  <si>
    <t>King Power</t>
  </si>
  <si>
    <t>Asset Plus</t>
  </si>
  <si>
    <t>มัดจำ 20% เครดิต 30 วัน, งวดที่ 2 40% เครดิต 30 วัน, ส่วนที่เหลือ 40% เครดิต 30 วัน</t>
  </si>
  <si>
    <t>SO/PO/WC</t>
  </si>
  <si>
    <t>K-Line</t>
  </si>
  <si>
    <t>AT Emphasis</t>
  </si>
  <si>
    <t>มัดจำ 20% ส่วนที่เหลือ 80% เมื่องานเสร็จเรียบร้อย</t>
  </si>
  <si>
    <t>Suwanan/Auamporn</t>
  </si>
  <si>
    <t>L Business Process Outsoursing Co.,Ltd.</t>
  </si>
  <si>
    <t>มัดจำ 20% ส่วนที่เหลือวันส่งมอบสินค้า PDC 30 วัน นับจากวันที่ส่งสินค้า</t>
  </si>
  <si>
    <t>Thitiwat</t>
  </si>
  <si>
    <t>Loxley Public Company</t>
  </si>
  <si>
    <t>ATX</t>
  </si>
  <si>
    <t>มัดจำ 30% ส่วนที่เหลือ ณ วันส่งมอบงาน</t>
  </si>
  <si>
    <t>Thitiwat/Panisara</t>
  </si>
  <si>
    <t>Loxley Wireless</t>
  </si>
  <si>
    <t>AVNET</t>
  </si>
  <si>
    <t>มัดจำ 40% เครดิต 30 วัน ส่วนที่เหลือเมื่องานเสร็จสมบูรณ์ เครดิต 30 วัน</t>
  </si>
  <si>
    <t>Thitiwat/Titithip</t>
  </si>
  <si>
    <t>Maybank KimEng Securities (Thailand)</t>
  </si>
  <si>
    <t>มัดจำ 50% ส่วนที่เหลือชำระ ณ วันส่งสินค้า</t>
  </si>
  <si>
    <t>Thitiwat/Waraporn</t>
  </si>
  <si>
    <t>Metropolitan Electricity Authority</t>
  </si>
  <si>
    <t>Axentel</t>
  </si>
  <si>
    <t>มัดจำ 50% หลัง PO และ Invoice 15 วัน, 50% หลังส่งสินค้าและ Invoice 60 วัน</t>
  </si>
  <si>
    <t>Titithip</t>
  </si>
  <si>
    <t>NetONE Network Solution Co., Ltd.</t>
  </si>
  <si>
    <t>AZGA</t>
  </si>
  <si>
    <t>มัดจำ 50%, หลังติดตั้งเสร็จ 40%และเสร็จงานเรียบร้อย อีก 10%</t>
  </si>
  <si>
    <t>Titithip/Bencharat</t>
  </si>
  <si>
    <t>NR Engineering Co., Ltd.</t>
  </si>
  <si>
    <t>Berserk</t>
  </si>
  <si>
    <t>Titithip/Senapee</t>
  </si>
  <si>
    <t>ParexGroup Company Limited</t>
  </si>
  <si>
    <t>BINC</t>
  </si>
  <si>
    <t>Waraporn/Nanticha</t>
  </si>
  <si>
    <t>Biz Dimension</t>
  </si>
  <si>
    <t>PricewaterhouseCoopers ABAS Ltd.</t>
  </si>
  <si>
    <t>Biz Inno</t>
  </si>
  <si>
    <t>Waraporn/Senapee</t>
  </si>
  <si>
    <t>PricewaterhouseCoopers Consulting (Thailand) Ltd.</t>
  </si>
  <si>
    <t>BKK MSP</t>
  </si>
  <si>
    <t>Waraporn/Titithip</t>
  </si>
  <si>
    <t>PricewaterhouseCoopers FAS Ltd.</t>
  </si>
  <si>
    <t>BlueZebra</t>
  </si>
  <si>
    <t>PricewaterhouseCoopers Legal &amp; Tax Consultants Ltd.</t>
  </si>
  <si>
    <t>PricewaterhouseCoopers WMS Bangkok Ltd.</t>
  </si>
  <si>
    <t>Provicial Waterworks</t>
  </si>
  <si>
    <t>Brain Mag</t>
  </si>
  <si>
    <t>PTT ICT Solution Co., Ltd.</t>
  </si>
  <si>
    <t>Brother</t>
  </si>
  <si>
    <t>PWC International Assignment Service (Thailand) Ltd.</t>
  </si>
  <si>
    <t>BT Supply</t>
  </si>
  <si>
    <t>Schenker</t>
  </si>
  <si>
    <t>BYM</t>
  </si>
  <si>
    <t>SI Network</t>
  </si>
  <si>
    <t>ThinkNet Co., Ltd.</t>
  </si>
  <si>
    <t>CAPS LOCK</t>
  </si>
  <si>
    <t>TK Wireless</t>
  </si>
  <si>
    <t>CAT</t>
  </si>
  <si>
    <t>TOT</t>
  </si>
  <si>
    <t>CCSB</t>
  </si>
  <si>
    <t>Total E&amp;P</t>
  </si>
  <si>
    <t>CenterCom</t>
  </si>
  <si>
    <t>T-Post</t>
  </si>
  <si>
    <t>Chaiboon</t>
  </si>
  <si>
    <t>Triple T Internet</t>
  </si>
  <si>
    <t>CHUBB</t>
  </si>
  <si>
    <t>TTK Science</t>
  </si>
  <si>
    <t>Cisco Systems Inc.</t>
  </si>
  <si>
    <t>Yip In Tsoi</t>
  </si>
  <si>
    <t>COMCAST</t>
  </si>
  <si>
    <t>เอสดีแอล อิงค์</t>
  </si>
  <si>
    <t>Computer Peri</t>
  </si>
  <si>
    <t>โครงการศึกษานานาชาติ โรงเรียนสาธิตแห่งมหาวิทยาลัยเกษตรศาสตร์</t>
  </si>
  <si>
    <t>Connect 2</t>
  </si>
  <si>
    <t>โรงเรียนสาธิตนวัตกรรมมหาวิทยาลัยเทคโนโลยีราชมงคลธัญบุรี</t>
  </si>
  <si>
    <t>Copper &amp; Fiber</t>
  </si>
  <si>
    <t>โรงเรียนสามเสนวิทยาลัย</t>
  </si>
  <si>
    <t>Createlcom</t>
  </si>
  <si>
    <t>โรงเรียนอัสสัมชัญ</t>
  </si>
  <si>
    <t>CS LOXINFO</t>
  </si>
  <si>
    <t>โรงงานยาสูบ</t>
  </si>
  <si>
    <t>CS Technology</t>
  </si>
  <si>
    <t>โรงพยาบาล โรงงานยาสูบ</t>
  </si>
  <si>
    <t>โรงพยาบาลเซ็นต์หลุยส์</t>
  </si>
  <si>
    <t>CTC</t>
  </si>
  <si>
    <t>โรงพยาบาลเวชธานี</t>
  </si>
  <si>
    <t>CU</t>
  </si>
  <si>
    <t>โรงพยาบาลพญาไท</t>
  </si>
  <si>
    <t>Curvature</t>
  </si>
  <si>
    <t>โรงพยาบาลสรรพสิทธิประสงค์อุบลราชธานี</t>
  </si>
  <si>
    <t>Customer Engineering</t>
  </si>
  <si>
    <t>โรงพยาบาลสวนเบญจกิติ เฉลิมพระเกียรติ 84 พรรษา</t>
  </si>
  <si>
    <t>CWP</t>
  </si>
  <si>
    <t>โรงพิมพ์ตำรวจ</t>
  </si>
  <si>
    <t>CWT</t>
  </si>
  <si>
    <t>กรมการค้าต่างประเทศ</t>
  </si>
  <si>
    <t>CYN</t>
  </si>
  <si>
    <t>กรมที่ดิน</t>
  </si>
  <si>
    <t>CYNIUS</t>
  </si>
  <si>
    <t>กรมฝนหลวงและการบินเกษตร</t>
  </si>
  <si>
    <t>กรมพัฒนาสังคมและสวัสดิการ</t>
  </si>
  <si>
    <t>DataONE</t>
  </si>
  <si>
    <t>กรมราชองครักษ์</t>
  </si>
  <si>
    <t>กรมส่งเสริมและพัฒนาคุณภาพชีวิตคนพิการ</t>
  </si>
  <si>
    <t>Dell</t>
  </si>
  <si>
    <t>กรมสรรพากร</t>
  </si>
  <si>
    <t xml:space="preserve">Digitech One </t>
  </si>
  <si>
    <t>กรมอุตุนิยมวิทยา</t>
  </si>
  <si>
    <t>D-NET</t>
  </si>
  <si>
    <t>กองบริหารยุทธศาสตร์มหาวิทยาลัยเกษตรศาสตร์</t>
  </si>
  <si>
    <t>กองพัฒนานิสิตมหาวิทยาลัยเกษตรศาสตร์</t>
  </si>
  <si>
    <t>Dropbox</t>
  </si>
  <si>
    <t>การไฟฟ้านครหลวง</t>
  </si>
  <si>
    <t>D-THREE</t>
  </si>
  <si>
    <t>การทางพิเศษแห่งประเทศไทย</t>
  </si>
  <si>
    <t>การประปานครหลวง</t>
  </si>
  <si>
    <t>E.C.O.P.</t>
  </si>
  <si>
    <t>การยางแห่งประเทศไทย</t>
  </si>
  <si>
    <t>EB</t>
  </si>
  <si>
    <t>การยาสูบแห่งประเทศไทย</t>
  </si>
  <si>
    <t>EBAY</t>
  </si>
  <si>
    <t>การรถไฟฟ้าขนส่งมวลชนแห่งประเทศไทย [MRTA-HQ]</t>
  </si>
  <si>
    <t>EGuardian</t>
  </si>
  <si>
    <t>กิจการร่วมค้า แอลบีเอส</t>
  </si>
  <si>
    <t>คณะเกษตร มหาวิทยาลัยเกษตรศาสตร์</t>
  </si>
  <si>
    <t>Enterprise</t>
  </si>
  <si>
    <t>คณะแพทยศาสตร์ จุฬาลงกรณ์มหาวิทยาลัย</t>
  </si>
  <si>
    <t>E-RONG</t>
  </si>
  <si>
    <t>คณะกรรมาธิการเศรษฐกิจและสังคมแห่งสหประชาชาติสำหรับเอเชียและแปซิฟิก</t>
  </si>
  <si>
    <t>ERT</t>
  </si>
  <si>
    <t>คณะทันตแพทยศาสตร์มหาวิทยาลัยมหิดล</t>
  </si>
  <si>
    <t>ES</t>
  </si>
  <si>
    <t>คณะวิทยาศาสตร์ มหาวิทยาลัยเกษตรศาสตร์</t>
  </si>
  <si>
    <t>ESECURE</t>
  </si>
  <si>
    <t>คณะสถาปัตยกรรมศาสตร์ มหาวิทยาลัยเกษตรศาสตร์</t>
  </si>
  <si>
    <t>EST</t>
  </si>
  <si>
    <t>ตลาดสินค้าเกษตรล่วงหน้าแห่งประเทศไทย</t>
  </si>
  <si>
    <t>FastSpring</t>
  </si>
  <si>
    <t>ตลาดหลักทรัพย์แห่งประเทศไทย</t>
  </si>
  <si>
    <t>First Inter</t>
  </si>
  <si>
    <t>ธนาคารเกียรตินาคิน จำกัด (มหาชน)</t>
  </si>
  <si>
    <t>ธนาคารเกียรตินาคินภัทร</t>
  </si>
  <si>
    <t>Fulwell</t>
  </si>
  <si>
    <t>ธนาคารเพื่อการส่งออกและนำเข้าแห่งประเทศไทย</t>
  </si>
  <si>
    <t>ธนาคารแห่งประเทศไทย</t>
  </si>
  <si>
    <t>GBIC</t>
  </si>
  <si>
    <t>ธนาคารไทยเครดิต จำกัด (มหาชน)</t>
  </si>
  <si>
    <t>Get Insight</t>
  </si>
  <si>
    <t>ธนาคารซิตี้แบงกค์ เอ็น.เอ.สาขากรุงเทพฯ</t>
  </si>
  <si>
    <t>Get On</t>
  </si>
  <si>
    <t>ธนาคารอาคารสงเคราะห์</t>
  </si>
  <si>
    <t>GIS</t>
  </si>
  <si>
    <t>ธนาคารอิสลามแห่งประเทศไทย</t>
  </si>
  <si>
    <t>G-Net</t>
  </si>
  <si>
    <t>นายทวีศักดิ์ อัชรางกูร</t>
  </si>
  <si>
    <t>Go Green</t>
  </si>
  <si>
    <t>บมจ.โทเทิ่ล แอ็คเซ็ส คอมมูนิเคชั่น</t>
  </si>
  <si>
    <t>GOIP</t>
  </si>
  <si>
    <t>บริษัท 88ดีบี (ประเทศไทย)</t>
  </si>
  <si>
    <t>บริษัท เก็ต ไอที จำกัด</t>
  </si>
  <si>
    <t>บริษัท เก็ตออนเทคโนโลยี จำกัด</t>
  </si>
  <si>
    <t>HelpSystems</t>
  </si>
  <si>
    <t>บริษัท เค เอส ซี คอมเมอร์เชียล อินเตอร์เนต จำกัด</t>
  </si>
  <si>
    <t>บริษัท เค.อี.รีเทล จำกัด (KERetail-HQ)</t>
  </si>
  <si>
    <t>บริษัท เคมิท กรุ๊ป จำกัด</t>
  </si>
  <si>
    <t>I.O. Tech</t>
  </si>
  <si>
    <t>บริษัท เครื่องดื่มกระทิงแดง จำกัด</t>
  </si>
  <si>
    <t>IBM</t>
  </si>
  <si>
    <t>บริษัท เคิร์ซ จำกัด</t>
  </si>
  <si>
    <t>ICN</t>
  </si>
  <si>
    <t>บริษัท เงินติดล้อ จำกัด (มหาชน)</t>
  </si>
  <si>
    <t>INC</t>
  </si>
  <si>
    <t>บริษัท เจเนอรัล เอาท์ซอร์สซิ่ง จำกัด</t>
  </si>
  <si>
    <t>Indochina</t>
  </si>
  <si>
    <t>บริษัท เจเนอราลี่ ประกันชีวิต (ไทยแลนด์) จำกัด</t>
  </si>
  <si>
    <t>บริษัท เจนเนอราลี่ ประกันภัย (ไทยแลนด์)</t>
  </si>
  <si>
    <t>INFINITPLUS</t>
  </si>
  <si>
    <t>บริษัท เจนัส เทรดดิ้ง จำกัด</t>
  </si>
  <si>
    <t xml:space="preserve">บริษัท เช้งเกอร์ โลจิสติกส์ (ไทย) จำกัด </t>
  </si>
  <si>
    <t>Innovate</t>
  </si>
  <si>
    <t>บริษัท เชียงใหม่เบเวอเรช จำกัด</t>
  </si>
  <si>
    <t>บริษัท เซ็ท กรุ๊ป โซลูชั่น จำกัด</t>
  </si>
  <si>
    <t>บริษัท เซ็นคาร์ จำกัด</t>
  </si>
  <si>
    <t>IONON</t>
  </si>
  <si>
    <t>บริษัท เดลล์ คอร์ปอเรชั่น (ประเทศไทย) จำกัด</t>
  </si>
  <si>
    <t>บริษัท เดอะ คอมมูนิเคชั่น โซลูชั่น จำกัด</t>
  </si>
  <si>
    <t>ISTORELAND</t>
  </si>
  <si>
    <t>บริษัท เดอะแพรคทิเคิลโซลูชั่น จำกัด</t>
  </si>
  <si>
    <t>IT Distribution</t>
  </si>
  <si>
    <t>บริษัท เดอะมอลล์ กรุ๊ป จำกัด</t>
  </si>
  <si>
    <t>IT Green</t>
  </si>
  <si>
    <t>บริษัท เทเลไดเร็ค เทเลคอมเมิร์ซ (ประเทศไทย) จำกัด</t>
  </si>
  <si>
    <t>บริษัท เทค มาฮินดร้า (ไทยแลนด์) จำกัด</t>
  </si>
  <si>
    <t>ITK Connecting</t>
  </si>
  <si>
    <t>บริษัท เทิร์นออนโซลูชั่น จำกัด</t>
  </si>
  <si>
    <t>ITS</t>
  </si>
  <si>
    <t>บริษัท เน็กซ์เทค เอเซีย จำกัด</t>
  </si>
  <si>
    <t>JIB</t>
  </si>
  <si>
    <t>บริษัท เน็ตไบร์ท จำกัด</t>
  </si>
  <si>
    <t>บริษัท เน็ตมาร์ค (ประเทศไทย) จำกัด</t>
  </si>
  <si>
    <t>บริษัท เบรคทรูแมนเนจเม้นต์ จำกัด</t>
  </si>
  <si>
    <t>JSV</t>
  </si>
  <si>
    <t>K.T. Design</t>
  </si>
  <si>
    <t>KG Dataserve</t>
  </si>
  <si>
    <t>King Intelligent</t>
  </si>
  <si>
    <t>บริษัท เมกก้า เทคโนโลยี จำกัด</t>
  </si>
  <si>
    <t>บริษัท เมืองไทยประกันชีวิต จำกัด</t>
  </si>
  <si>
    <t>บริษัท เลอ กอร์ดอง เบลอดุสิต จำกัด</t>
  </si>
  <si>
    <t>LANWORKS</t>
  </si>
  <si>
    <t>บริษัท เวล็อชซิตี้ จำกัด</t>
  </si>
  <si>
    <t>LAW ENFORCE</t>
  </si>
  <si>
    <t>บริษัท เอเซอร์ คอมพิวเตอร์ จำกัด</t>
  </si>
  <si>
    <t>Le Siam</t>
  </si>
  <si>
    <t>บริษัท เอแอลที เทเลคอม จำกัด (มหาชน)</t>
  </si>
  <si>
    <t>LEE KIM</t>
  </si>
  <si>
    <t>บริษัท เอไอเอ จำกัด</t>
  </si>
  <si>
    <t>บริษัท เอ็กซ์เปิร์ท เอ็นจิเนียริ่ง แอนด์ คอมมูนิเคชั่น จำกัด</t>
  </si>
  <si>
    <t>Logo Master</t>
  </si>
  <si>
    <t>บริษัท เอ็กซ์ปิไดเตอร์ส (ประเทศไทย) จำกัด</t>
  </si>
  <si>
    <t>บริษัท เอคว็อนท์ (ไทยแลนด์) จำกัด</t>
  </si>
  <si>
    <t>M.Tech</t>
  </si>
  <si>
    <t>บริษัท เอซิส โปรเฟสชั่นนัล เซ็นเตอร์ จำกัด</t>
  </si>
  <si>
    <t>บริษัท เอ็นไอไอที เทคโนโลยี</t>
  </si>
  <si>
    <t>Magicroute</t>
  </si>
  <si>
    <t>บริษัท เอ็นทีที เดต้า (ประเทศไทย) จำกัด</t>
  </si>
  <si>
    <t>MAKEIO</t>
  </si>
  <si>
    <t>บริษัท เอ็นทีที คอมมิวนิเคชั่นส์ (ประเทศไทย) จำกัด</t>
  </si>
  <si>
    <t>MappointAsia</t>
  </si>
  <si>
    <t>บริษัท เอ็นพีเค โซล่าร์ เพาเวอร์ จำกัด</t>
  </si>
  <si>
    <t>Master</t>
  </si>
  <si>
    <t>บริษัท เอ็นอีซี คอร์ปอเรชั่น (ประเทศไทย) จำกัด</t>
  </si>
  <si>
    <t>Master Manage</t>
  </si>
  <si>
    <t>บริษัท เอบี ฟู้ด แอนด์ เบฟเวอร์เรจส์ (ประเทศไทย) จำกัด</t>
  </si>
  <si>
    <t>MatchPoint</t>
  </si>
  <si>
    <t>บริษัท เอบีบี เพาเวอร์กริดส์ (ประเทศไทย) จำกัด</t>
  </si>
  <si>
    <t>MAXIMUS</t>
  </si>
  <si>
    <t>บริษัท เอ็ม เอฟ อี ซี จำกัด (มหาชน)</t>
  </si>
  <si>
    <t>ME Technic</t>
  </si>
  <si>
    <t>บริษัท เอ็มเอ็มทีเอช เอนจิ้น จำกัด</t>
  </si>
  <si>
    <t>บริษัท เอ็ม-โซลูชั่นส์ เทคโนโลยี (ประเทศไทย) จำกัด</t>
  </si>
  <si>
    <t>Meraki</t>
  </si>
  <si>
    <t>บริษัท เอส คอมพานี จำกัด</t>
  </si>
  <si>
    <t>Metro Systems</t>
  </si>
  <si>
    <t>บริษัท เอสไอเอส ดิสทริบิวชั่น (ประเทศไทย) จำกัด (มหาชน)</t>
  </si>
  <si>
    <t>Metrolive</t>
  </si>
  <si>
    <t>บริษัท เอสวีโอเอ จำกัด (มหาชน)</t>
  </si>
  <si>
    <t>Mikrotik</t>
  </si>
  <si>
    <t>บริษัท เฮสโก โซลูชั่น จำกัด</t>
  </si>
  <si>
    <t>Mitsubishi</t>
  </si>
  <si>
    <t>บริษัท แกรนด์ ยูนิตี้ ดิเวลล็อปเม้นท์ จำกัด</t>
  </si>
  <si>
    <t>MR. C</t>
  </si>
  <si>
    <t>บริษัท แทนเจอรีน จำกัด</t>
  </si>
  <si>
    <t>Multi Line</t>
  </si>
  <si>
    <t>บริษัท แปซิฟิค เวิลด์ (ประเทศไทย)</t>
  </si>
  <si>
    <t>MV Communication</t>
  </si>
  <si>
    <t>บริษัท แปซิฟิค อินเตอร์เน็ต (ประเทศไทย) จำกัด</t>
  </si>
  <si>
    <t>MVMERGE</t>
  </si>
  <si>
    <t>บริษัท แมกซ์ เซฟวิงส์ (ประเทศไทย) จำกัด</t>
  </si>
  <si>
    <t>NAS</t>
  </si>
  <si>
    <t>NeoConnect</t>
  </si>
  <si>
    <t>บริษัท แอดวานซ์ โซลูชั่น แอนด์ เทคโนโลยี จำกัด</t>
  </si>
  <si>
    <t>Net Bright</t>
  </si>
  <si>
    <t>บริษัท แอดวานซ์ ไวร์เลส เน็ทเวอร์ค จำกัด</t>
  </si>
  <si>
    <t>NetCare</t>
  </si>
  <si>
    <t>บริษัท แอดวานซ์ คอร์ปอเรชั่น จำกัด</t>
  </si>
  <si>
    <t>Netcode</t>
  </si>
  <si>
    <t>บริษัท แอ็ดวานซ์ อินฟอร์เมชั่น</t>
  </si>
  <si>
    <t>บริษัท แอ็ดวานซ์โนว์เลจเทคโนโลยี จำกัด</t>
  </si>
  <si>
    <t>NetView</t>
  </si>
  <si>
    <t>บริษัท แอ็ดวานซ์อินฟอร์เมชั่นเทคโนโลยี จำกัด (มหาชน)</t>
  </si>
  <si>
    <t>Nextech</t>
  </si>
  <si>
    <t>บริษัท แอร์โรว์ ไอที ซิสเต็มส์ จำกัด</t>
  </si>
  <si>
    <t>Nextsys</t>
  </si>
  <si>
    <t>บริษัท แอลเลอร์แกน (ประเทศไทย) จำกัด</t>
  </si>
  <si>
    <t>บริษัท โกลบอล เจท เอ็กซ์เพลส (ไทยแลนด์) จำกัด สำนักงานใหญ่</t>
  </si>
  <si>
    <t>NHR</t>
  </si>
  <si>
    <t>บริษัท โชนัน ยูนิเทค (ประเทศไทย) จำกัด</t>
  </si>
  <si>
    <t>NICE SECURITY</t>
  </si>
  <si>
    <t>บริษัท โทเคนโนมิกส์ จำกัด</t>
  </si>
  <si>
    <t>บริษัท โทเทิ่ล แอ็คเซ็ส คอมมูนิเคชั่น จำกัด (มหาชน) (DTAC-HQ)</t>
  </si>
  <si>
    <t>บริษัท โททัล โซลูชั่น ซัพพลาย จำกัด</t>
  </si>
  <si>
    <t>บริษัท โทรคมนาคมแห่งชาติ จำกัด (มหาชน) หรือ NT</t>
  </si>
  <si>
    <t>บริษัท โนเกีย โซลูชั่นส์ แอนด์ เน็ตเวิร์คส (ประเทศไทย) จำกัด</t>
  </si>
  <si>
    <t>ONE.BKK</t>
  </si>
  <si>
    <t xml:space="preserve">บริษัท โนเกีย ซีเมนต์ เน็ตเวิร์คส </t>
  </si>
  <si>
    <t>Oneness</t>
  </si>
  <si>
    <t>บริษัท โปรเฟสชันแนลวัน จำกัด</t>
  </si>
  <si>
    <t>บริษัท โปรเฟสชั่นนัล คอมพิวเตอร์ จำกัด</t>
  </si>
  <si>
    <t>บริษัท โปรพรูฟ โรจนะ จำกัด</t>
  </si>
  <si>
    <t>P&amp;P</t>
  </si>
  <si>
    <t xml:space="preserve">บริษัท โฟร์พลัส คอนซัลติ้ง จำกัด </t>
  </si>
  <si>
    <t>Pace Design</t>
  </si>
  <si>
    <t>บริษัท โยโกกาวา (ประเทศไทย) จำกัด</t>
  </si>
  <si>
    <t>Pace Two</t>
  </si>
  <si>
    <t>บริษัท โรงพยาบาลแบงค็อก เมนทัล เฮลท์ จำกัด</t>
  </si>
  <si>
    <t>Pacific Tech</t>
  </si>
  <si>
    <t>บริษัท โรซี่ บลู ไดมอนด์ จำกัด</t>
  </si>
  <si>
    <t>บริษัท โอเพ่น เทคโนโลยี จำกัด (มหาชน)</t>
  </si>
  <si>
    <t>PARICHART</t>
  </si>
  <si>
    <t>บริษัท โอเพินไรซ์ (ประเทศไทย) จำกัด</t>
  </si>
  <si>
    <t>Partnerlink</t>
  </si>
  <si>
    <t>บริษัท โอจี เอ อินเตอร์เนชั่นแนล จำกัด</t>
  </si>
  <si>
    <t>Peak Plus</t>
  </si>
  <si>
    <t>บริษัท ไซเฟอร์เมต จำกัด</t>
  </si>
  <si>
    <t>PJTT</t>
  </si>
  <si>
    <t>บริษัท ไซท์ เพรพพาเรชั้น แมเนจเมนท์ จำกัด</t>
  </si>
  <si>
    <t>Planet Com</t>
  </si>
  <si>
    <t>บริษัท ไดเมนชั่น ดาต้า</t>
  </si>
  <si>
    <t>Plurium</t>
  </si>
  <si>
    <t>บริษัท ไทยเควสท์ จำกัด</t>
  </si>
  <si>
    <t>PMCT</t>
  </si>
  <si>
    <t>บริษัท ไทยแอร์เอเชีย จำกัด</t>
  </si>
  <si>
    <t>บริษัท ไทยทรานสมิชชั่น อินดัสทรี จำกัด</t>
  </si>
  <si>
    <t>Pop Network</t>
  </si>
  <si>
    <t>Porn Thavee</t>
  </si>
  <si>
    <t>บริษัท ไทยลู้บเบส จำกัด (มหาชน) (Thailube-HQ)</t>
  </si>
  <si>
    <t>PP BANGKAEW</t>
  </si>
  <si>
    <t>บริษัท ไทยออยล์ทูลแมชชีนเนอรี่เซอร์วิส จำกัด</t>
  </si>
  <si>
    <t>PRADITSILP</t>
  </si>
  <si>
    <t>บริษัท ไทย-อะมาดิอุส เซาท์อีสต์เอเซีย จำกัด</t>
  </si>
  <si>
    <t>Prism</t>
  </si>
  <si>
    <t>บริษัท ไนท์แฟรงค์ ชาร์เตอร์ (ประเทศไทย) จำกัด</t>
  </si>
  <si>
    <t>PROCURRI</t>
  </si>
  <si>
    <t>บริษัท ไบรท์ อินทิเกรชั่น เทคโนโลยี จำกัด</t>
  </si>
  <si>
    <t>Progressive</t>
  </si>
  <si>
    <t>บริษัท ไพร์ม รีเทล จำกัด</t>
  </si>
  <si>
    <t>ProjectCom</t>
  </si>
  <si>
    <t>บริษัท ไลเน็กซ์ อินเตอร์เนชั่นแนล (ประเทศไทย) จำกัด</t>
  </si>
  <si>
    <t>Projector World</t>
  </si>
  <si>
    <t>บริษัท ไวซ ซอฟท์ จำกัด</t>
  </si>
  <si>
    <t>บริษัท ไอ ทู เอ็นเตอร์ไพรส์ จำกัด</t>
  </si>
  <si>
    <t>RESEARCH</t>
  </si>
  <si>
    <t>บริษัท ไอเอสเอส เรสโซลูชั่น จำกัด</t>
  </si>
  <si>
    <t>Rojanant</t>
  </si>
  <si>
    <t>บริษัท ไอแพคโปรเฟสชั่นแนล ไอพี จำกัด</t>
  </si>
  <si>
    <t>RS</t>
  </si>
  <si>
    <t>บริษัท ไอคอนสยามซิกเนเจอร์ จำกัด</t>
  </si>
  <si>
    <t>RTB</t>
  </si>
  <si>
    <t>บริษัท ไอ-ทรี อินโนเวทีฟ เซอร์วิสเซส จำกัด</t>
  </si>
  <si>
    <t>S&amp;S</t>
  </si>
  <si>
    <t>บริษัท ไอที แมนเนจเมนท์ จำกัด (ITM-HQ)</t>
  </si>
  <si>
    <t>S.T. Communication</t>
  </si>
  <si>
    <t>บริษัท ไอวีจี อินทิเกรชั่น จำกัด</t>
  </si>
  <si>
    <t>บริษัท กรุงเทพโทรทัศน์และวิทยุ จำกัด</t>
  </si>
  <si>
    <t>Scout</t>
  </si>
  <si>
    <t>บริษัท กรุงไทยพานิชประกันภัย จำกัด (มหาชน)</t>
  </si>
  <si>
    <t>Seanet</t>
  </si>
  <si>
    <t>บริษัท กลางคุ้มครองผู้ประสบภัยจากรถ จำกัด</t>
  </si>
  <si>
    <t>SecureDoc</t>
  </si>
  <si>
    <t>บริษัท กสิกร เทคโนโลยี กรุ๊ป เซเครเทเรียต จำกัด</t>
  </si>
  <si>
    <t>SET GROUP</t>
  </si>
  <si>
    <t>บริษัท กสิกรไทย ไลน์ จำกัด</t>
  </si>
  <si>
    <t>SET Tech</t>
  </si>
  <si>
    <t>บริษัท กัลฟ์ เจที ซีอาร์เอ็น จำกัด</t>
  </si>
  <si>
    <t>Setechthai</t>
  </si>
  <si>
    <t>บริษัท กัลฟ์ เจพี เคพี1 จำกัด</t>
  </si>
  <si>
    <t>บริษัท กัลฟ์ เจพี เคพี2 จำกัด</t>
  </si>
  <si>
    <t>Sin Siam</t>
  </si>
  <si>
    <t>บริษัท กัลฟ์ เจพี เอ็นเค2 จำกัด</t>
  </si>
  <si>
    <t>บริษัท กัลฟ์ เจพี เอ็นเอ็นเค จำกัด</t>
  </si>
  <si>
    <t>Site Prep</t>
  </si>
  <si>
    <t>บริษัท กัลฟ์ เจพี เอ็นเอส จำกัด</t>
  </si>
  <si>
    <t>บริษัท กัลฟ์ เจพี เอ็นแอลแอล จำกัด</t>
  </si>
  <si>
    <t>SO SECURE</t>
  </si>
  <si>
    <t>บริษัท กัลฟ์ เจพี จำกัด</t>
  </si>
  <si>
    <t>Soft De</t>
  </si>
  <si>
    <t>บริษัท กัลฟ์ เจพี ทีแอลซี จำกัด</t>
  </si>
  <si>
    <t>บริษัท กัลฟ์ เจพี ยูที จำกัด</t>
  </si>
  <si>
    <t>Solution Expert</t>
  </si>
  <si>
    <t>บริษัท กัลฟ์ เพาเวอร์ เจเนอเรชั่น จำกัด</t>
  </si>
  <si>
    <t>Specialinter</t>
  </si>
  <si>
    <t>บริษัท กัลฟ์ เอ็นเนอร์จี ดีเวลลอปเมนท์ จำกัด (มหาชน)</t>
  </si>
  <si>
    <t>บริษัท กัลฟ์ เอ็นเอ็นเค จำกัด</t>
  </si>
  <si>
    <t>Starbuck</t>
  </si>
  <si>
    <t>บริษัท กัลฟ์ เอ็นแอลแอล2 จำกัด</t>
  </si>
  <si>
    <t>Stream I.T.</t>
  </si>
  <si>
    <t>บริษัท กัลฟ์ เอ็นซี จำกัด</t>
  </si>
  <si>
    <t>Supreme</t>
  </si>
  <si>
    <t>บริษัท กัลฟ์ เอ็นพีเอ็ม จำกัด</t>
  </si>
  <si>
    <t xml:space="preserve">Symphony </t>
  </si>
  <si>
    <t>บริษัท กัลฟ์ เอ็นอาร์วี จำกัด</t>
  </si>
  <si>
    <t>บริษัท กัลฟ์ เอ็นอาร์วี1 จำกัด</t>
  </si>
  <si>
    <t>บริษัท กัลฟ์ เอ็นอาร์วี2 จำกัด</t>
  </si>
  <si>
    <t>System 2000</t>
  </si>
  <si>
    <t>บริษัท กัลฟ์ ทีเอส1 จำกัด</t>
  </si>
  <si>
    <t>T O C</t>
  </si>
  <si>
    <t>บริษัท กัลฟ์ ทีเอส2 จำกัด</t>
  </si>
  <si>
    <t>Tangerine</t>
  </si>
  <si>
    <t>บริษัท กัลฟ์ ทีเอส3 จำกัด</t>
  </si>
  <si>
    <t>บริษัท กัลฟ์ ทีเอส4 จำกัด</t>
  </si>
  <si>
    <t>TCS</t>
  </si>
  <si>
    <t>บริษัท กัลฟ์ บีแอล จำกัด</t>
  </si>
  <si>
    <t>บริษัท กัลฟ์ บีพี จำกัด</t>
  </si>
  <si>
    <t>TDSCREEN</t>
  </si>
  <si>
    <t>บริษัท กัลฟ์ ยะลา กรีน จำกัด</t>
  </si>
  <si>
    <t>Tech Data Advanced</t>
  </si>
  <si>
    <t>บริษัท กัลฟ์ วีทีพี จำกัด</t>
  </si>
  <si>
    <t>Tech Titan</t>
  </si>
  <si>
    <t>บริษัท การ์เดียนแคปิตอล จำกัด</t>
  </si>
  <si>
    <t>TechDirect</t>
  </si>
  <si>
    <t>บริษัท การบินไทย จำกัด (มหาชน)</t>
  </si>
  <si>
    <t>บริษัท กิจการร่วมค้า โปรพรูฟ โรจนะ จำกัด</t>
  </si>
  <si>
    <t>Telco</t>
  </si>
  <si>
    <t>บริษัท กิฟฟารีน สกายไลน์ ยูนิตี้ จำกัด</t>
  </si>
  <si>
    <t>บริษัท ขอนแก่นบริวเวอรี่ จำกัด</t>
  </si>
  <si>
    <t>TENTECH</t>
  </si>
  <si>
    <t>บริษัท ครีเอเทลคอม จำกัด</t>
  </si>
  <si>
    <t>TG Cellular</t>
  </si>
  <si>
    <t>THAI NEXUS</t>
  </si>
  <si>
    <t>บริษัท คอนสตรัคชั่น ไลนส์ จำกัด</t>
  </si>
  <si>
    <t>บริษัท คอมเทรดดิ้ง จำกัด</t>
  </si>
  <si>
    <t>ThinkPos</t>
  </si>
  <si>
    <t>บริษัท คิตะโอจิ (ประเทศไทย) จำกัด</t>
  </si>
  <si>
    <t>TNT</t>
  </si>
  <si>
    <t>บริษัท จัดการและพัฒนาทรัพยากรน้ำภาคตะวันออก</t>
  </si>
  <si>
    <t>บริษัท จี แคปปิตอล จำกัด (มหาชน)</t>
  </si>
  <si>
    <t>TP TECH</t>
  </si>
  <si>
    <t>บริษัท จีเอเบิล จำกัด</t>
  </si>
  <si>
    <t>บริษัท ฉั่วฮะเส็ง ฟู้ดโปรดักส์ จำกัด</t>
  </si>
  <si>
    <t>Training Partner</t>
  </si>
  <si>
    <t>บริษัท ซี เอส ซี เอนจิเนียริ่ง จำกัด</t>
  </si>
  <si>
    <t>Trainocate</t>
  </si>
  <si>
    <t>บริษัท ซี.บี.โฮลดิ้ง จำกัด</t>
  </si>
  <si>
    <t>บริษัท ซีเอ็นเอ แอดว๊านซ์ จำกัด</t>
  </si>
  <si>
    <t>TRUE</t>
  </si>
  <si>
    <t>บริษัท ซีน่าเทคโนโลยี จำกัด</t>
  </si>
  <si>
    <t>บริษัท ซียูอีแอล จำกัด</t>
  </si>
  <si>
    <t>TTCOM</t>
  </si>
  <si>
    <t>บริษัท ดับเบิ้ลยู เค ที จำกัด</t>
  </si>
  <si>
    <t>บริษัท ดับเบิ้ลยู อาร์ที โซลูชั่น จำกัด</t>
  </si>
  <si>
    <t>Turnkey</t>
  </si>
  <si>
    <t>บริษัท ดาต้าโปร คอมพิวเตอร์ซิสเต็มส์ จำกัด</t>
  </si>
  <si>
    <t>Two A Plus</t>
  </si>
  <si>
    <t>บริษัท ดารามิค (ประเทศไทย) จำกัด</t>
  </si>
  <si>
    <t>UCALL</t>
  </si>
  <si>
    <t>บริษัท ดิ เอ็กซ์เซเล้นท์ คอมมูนิเคชั่น จำกัด</t>
  </si>
  <si>
    <t>Unicomm</t>
  </si>
  <si>
    <t>บริษัท ดิจิตอล สกรีน เพลย์ จำกัด</t>
  </si>
  <si>
    <t>บริษัท ดิสคัฟเวอรี่ รีเทล จำกัด (สำนักงานใหญ่)</t>
  </si>
  <si>
    <t>Unitrio</t>
  </si>
  <si>
    <t>บริษัท ดีแทค ไตรเน็ต จำกัด</t>
  </si>
  <si>
    <t>V Enterprise</t>
  </si>
  <si>
    <t>บริษัท ดีพซี เอ็นจิเนียริ่ง (ประเทศไทย) จำกัด (Deepsea-HQ)</t>
  </si>
  <si>
    <t>Value</t>
  </si>
  <si>
    <t>บริษัท ดุสิตธานี จำกัด (มหาชน)</t>
  </si>
  <si>
    <t>VAULT</t>
  </si>
  <si>
    <t>บริษัท ตรีเพชรอีซูซุเซลส์ จำกัด</t>
  </si>
  <si>
    <t>Verdancy</t>
  </si>
  <si>
    <t>บริษัท ทริปเปิ้ล บีบีบี เอ็นจิเนียริ่ง จำกัด</t>
  </si>
  <si>
    <t>Vertiv</t>
  </si>
  <si>
    <t>บริษัท ทรู คอนเน็คท์ จำกัด</t>
  </si>
  <si>
    <t>Victron</t>
  </si>
  <si>
    <t>บริษัท ทรู อินเตอร์เน็ต จำกัด</t>
  </si>
  <si>
    <t>View Tech</t>
  </si>
  <si>
    <t>บริษัท ทรู อินเทอร์เน็ต คอร์ปอเรชั่น จำกัด</t>
  </si>
  <si>
    <t>Vintcom</t>
  </si>
  <si>
    <t>บริษัท ทางด่วนและรถไฟฟ้ากรุงเทพ จำกัด (มหาชน)</t>
  </si>
  <si>
    <t>บริษัท ทางด่วนกรุงเทพ จำกัด (มหาชน) (BECL-HQ)</t>
  </si>
  <si>
    <t>VR Excellent</t>
  </si>
  <si>
    <t>บริษัท ทางด่วนกรุงเทพเหนือ จำกัด (NECL-HQ)</t>
  </si>
  <si>
    <t>บริษัท ที.ซี.ฟาร์มาซูติคอล อุตสาหกรรม จำกัด</t>
  </si>
  <si>
    <t>vServePlus</t>
  </si>
  <si>
    <t>บริษัท ทีซีเอ็ม จำกัด</t>
  </si>
  <si>
    <t>บริษัท นราภรณ์ จำกัด (มหาชน)</t>
  </si>
  <si>
    <t>VST ECS SERVICES</t>
  </si>
  <si>
    <t>บริษัท นวกิจประกันภัย จำกัด (มหาชน)</t>
  </si>
  <si>
    <t>บริษัท นอร์เต้ จำกัด</t>
  </si>
  <si>
    <t>บริษัท น้ำมันพืชปทุม จำกัด</t>
  </si>
  <si>
    <t>WECRAFT</t>
  </si>
  <si>
    <t>บริษัท บ๊อกซ์บราวน์ จำกัด</t>
  </si>
  <si>
    <t>Wedowells</t>
  </si>
  <si>
    <t>บริษัท บิวติ้ง แอดวานซต์ โซลูชั่น จำกัด</t>
  </si>
  <si>
    <t>WestconGroup</t>
  </si>
  <si>
    <t>บริษัท บี.กริม เพาเวอร์ จำกัด (มหาชน)</t>
  </si>
  <si>
    <t>WIN Solution</t>
  </si>
  <si>
    <t>บริษัท บีแอลซีพี เพาเวอร์ จำกัด (BLCP-HQ)</t>
  </si>
  <si>
    <t>Wise Soft</t>
  </si>
  <si>
    <t>บริษัท บีอาร์เอฟ โลจิสติคส์ จำกัด</t>
  </si>
  <si>
    <t>WRT</t>
  </si>
  <si>
    <t>บริษัท บุญรอด ซัพพลายเชน จำกัด</t>
  </si>
  <si>
    <t>บริษัท บุญรอดเทรดดิ้ง จำกัด</t>
  </si>
  <si>
    <t>เจมาร์ท</t>
  </si>
  <si>
    <t>บริษัท บุญรอดเอเชีย จำกัด</t>
  </si>
  <si>
    <t>บริษัท บุญรอดเอเชียเบเวอเรช จำกัด</t>
  </si>
  <si>
    <t>คณะเศรษฐศาสตร่ จุฬาฯ CHULA</t>
  </si>
  <si>
    <t>บริษัท บุญรอดบริเวอรี่ จำกัด</t>
  </si>
  <si>
    <t>ฆเนศศร</t>
  </si>
  <si>
    <t>บริษัท ปทุมธานี บริวเวอรี่ จำกัด</t>
  </si>
  <si>
    <t>ซีโอแอล</t>
  </si>
  <si>
    <t>บริษัท ปทุมวัน เอสเตท จำกัด</t>
  </si>
  <si>
    <t>ดิ เอ็กซ์เซเล้นท์</t>
  </si>
  <si>
    <t>บริษัท ปูนซิเมนต์ไทย (แก่งคอย) จำกัด</t>
  </si>
  <si>
    <t>ทรัพย์ โซลูชั่น</t>
  </si>
  <si>
    <t>บริษัท ปูนซิเมนต์ไทย จำกัด (มหาชน)</t>
  </si>
  <si>
    <t>นายธีรวัฒน์</t>
  </si>
  <si>
    <t>บริษัท พันวาบีช พรอพเพอร์ตี้ส์ จำกัด</t>
  </si>
  <si>
    <t>บริษัท สยาม โกลบอล กรุ๊ป จำกัด</t>
  </si>
  <si>
    <t>บริษัท พิษณุโลก บิ๊กซี จำกัด</t>
  </si>
  <si>
    <t>บริษัทสวนกุหลาบ</t>
  </si>
  <si>
    <t>บริษัท พีเจทีที จำกัด</t>
  </si>
  <si>
    <t>บี ที ซัพพลาย</t>
  </si>
  <si>
    <t>บุญยกนก</t>
  </si>
  <si>
    <t>บริษัท พีพี โหมด จำกัด</t>
  </si>
  <si>
    <t>บุรฉัตร ดอกบัว</t>
  </si>
  <si>
    <t>บริษัท พีพีลุกซ์ จำกัด</t>
  </si>
  <si>
    <t>พันธวณิช</t>
  </si>
  <si>
    <t>บริษัท ฟอร์ท คอร์ปอเรชั่น จำกัด (มหาชน)</t>
  </si>
  <si>
    <t>พูลทรัพย์</t>
  </si>
  <si>
    <t>ยูฟิคอน</t>
  </si>
  <si>
    <t>บริษัท ฟิโก้ เทคโนโลยี แอนด์ เอ็นจิเนียริ่ง จำกัด</t>
  </si>
  <si>
    <t>ศรีเจริญ</t>
  </si>
  <si>
    <t>บริษัท ฟู้ด แฟคเตอร์ จำกัด</t>
  </si>
  <si>
    <t xml:space="preserve">สถาบันวิจัยและให้คำปรึกษาแห่งมหาวิทยาลัยธรรมศาสตร์ </t>
  </si>
  <si>
    <t xml:space="preserve">บริษัท มหาสารคาม เบเวอเรช จำกัด </t>
  </si>
  <si>
    <t>สมพงษ์</t>
  </si>
  <si>
    <t>บริษัท มหาสารคามเมดิคอล จำกัด</t>
  </si>
  <si>
    <t>สมาร์ท ไอเดนทิฟาย</t>
  </si>
  <si>
    <t>บริษัท มายด์เทอร่า จำกัด</t>
  </si>
  <si>
    <t>บริษัท มารุเซ็นฟู้ด (ประเทศไทย) จำกัด</t>
  </si>
  <si>
    <t>สุรสิทธิ์</t>
  </si>
  <si>
    <t>บริษัท มาสด้า เซลล์ (ประเทศไทย) จำกัด</t>
  </si>
  <si>
    <t>บริษัท มิตซูบิชิ มอเตอร์ส (ประเทศไทย) จำกัด</t>
  </si>
  <si>
    <t>บริษัท มิตซูบิชิ อีเล็คทริค แฟคทอรี่ ออโตเมชั่น (ประเทศไทย) จำกัด</t>
  </si>
  <si>
    <t>บริษัท มิลเลเนียม พลัส เน็ตเวิร์ค จำกัด</t>
  </si>
  <si>
    <t>บริษัท มิวซิกมูฟ จำกัด</t>
  </si>
  <si>
    <t>บริษัท ยิบอินซอย จำกัด</t>
  </si>
  <si>
    <t>บริษัท ยู อินสไปร์ แอนด์ เอ็นจิเนียริ่ง จำกัด</t>
  </si>
  <si>
    <t>บริษัท ยูไนเต็ด อินเตอร์เนชั่นแนล พิคเจอร์ส (ฟาร์ อีสต์) จำกัด</t>
  </si>
  <si>
    <t>บริษัท ยูไนเต็ด อินฟอร์เมชั่น ไฮเวย์ จำกัด</t>
  </si>
  <si>
    <t>บริษัท ยูนิเวนเจอร์ จำกัด (มหาชน)</t>
  </si>
  <si>
    <t>บริษัท รอยัล พารากอน เอ็นเตอร์ไพรส์</t>
  </si>
  <si>
    <t>บริษัท รักษาความปลอดภัย เอเอสเอ็ม แมเนจเมนท์ จำกัด</t>
  </si>
  <si>
    <t>บริษัท รีไลแอนซ์ จำกัด</t>
  </si>
  <si>
    <t>บริษัท ล็อกซ์เล่ย์ อีโวลูชั่น เทคโนโลยี จำกัด</t>
  </si>
  <si>
    <t>บริษัท ล็อกซบิท จำกัด (มหาชน)</t>
  </si>
  <si>
    <t>บริษัท ล็อคตั้น วัฒนา อินชัวรันส์ โบรคเกอร์ส (ประเทศไทย)</t>
  </si>
  <si>
    <t>บริษัท วังน้อยเบเวอเรช จำกัด (สาขา 1)</t>
  </si>
  <si>
    <t>บริษัท วังน้อยเบเวอเรช จำกัด (สำนักงานใหญ่)</t>
  </si>
  <si>
    <t>บริษัท วิทยุการบินแห่งประเทศไทย จำกัด</t>
  </si>
  <si>
    <t>บริษัท วี เอ็น ที อินเตอร์พริ้นท์ จำกัด</t>
  </si>
  <si>
    <t xml:space="preserve">บริษัท วี จี ไอ จำกัด (มหาชน) </t>
  </si>
  <si>
    <t>บริษัท วี.บราเดอร์ อินดัสตรี้ จำกัด</t>
  </si>
  <si>
    <t>บริษัท วีเทค เดคคอร์ จำกัด</t>
  </si>
  <si>
    <t>บริษัท วีทูบีเน็ตเวิร์ค จำกัด</t>
  </si>
  <si>
    <t>บริษัท สงขลาฟินิชชิ่ง จำกัด</t>
  </si>
  <si>
    <t>บริษัท สบายใจมันนี่ จำกัด</t>
  </si>
  <si>
    <t>บริษัท สมุทรปราการ โคเจนเนอร์เรชั่น จำกัด</t>
  </si>
  <si>
    <t>บริษัท สยาม รีเวีย จำกัด</t>
  </si>
  <si>
    <t>บริษัท สยามพิวรรธน์ จำกัด</t>
  </si>
  <si>
    <t>บริษัท สยามพิวรรธน์ รีเทล โฮลดิ้ง จำกัด</t>
  </si>
  <si>
    <t>บริษัท สยามสเปเชียลลิตี้ จำกัด</t>
  </si>
  <si>
    <t>บริษัท สหมิตรถังแก๊ส จำกัด</t>
  </si>
  <si>
    <t>บริษัท สามารถคอมมิวนิเคชั่น เซอร์วิส จำกัด</t>
  </si>
  <si>
    <t>บริษัท สิงห์ เบเวอเรซ จำกัด</t>
  </si>
  <si>
    <t>บริษัท สิงห์ เวิร์ลวาย อินเตอร์เนชั่นแนล จำกัด</t>
  </si>
  <si>
    <t>บริษัท สิงห์ คาเมดะ(ประเทศไทย) จำกัด</t>
  </si>
  <si>
    <t>บริษัท สิงห์ อินเตอร์เนชั่นแนล เฮดควอเตอร์ จำกัด</t>
  </si>
  <si>
    <t>บริษัท สิงห์คอร์เปอเรชั่น จำกัด</t>
  </si>
  <si>
    <t>บริษัท สิงห์ปาร์ค เชียงราย จำกัด</t>
  </si>
  <si>
    <t>บริษัท สินมั่นคงประกันภัย จำกัด (มหาชน)</t>
  </si>
  <si>
    <t>บริษัท สี่พระยาก่อสร้าง จำกัด</t>
  </si>
  <si>
    <t>บริษัท สุราษฎร์ธานี เบเวอเรช จำกัด</t>
  </si>
  <si>
    <t>บริษัท หนองแค โคเจนเนอเรชั่น จำกัด</t>
  </si>
  <si>
    <t>บริษัท หลักทรัพย์ เกียรตินาคินภัทร จำกัด</t>
  </si>
  <si>
    <t>บริษัท หลักทรัพย์ เคจีไอ (ประเทศไทย) จำกัด (มหาชน)</t>
  </si>
  <si>
    <t>บริษัท หลักทรัพย์ แอพเพิล เวลธ์ จำกัด</t>
  </si>
  <si>
    <t>บริษัท หลักทรัพย์ โกลเบล็ก จำกัด</t>
  </si>
  <si>
    <t>บริษัท หลักทรัพย์ ไอร่า จำกัด</t>
  </si>
  <si>
    <t>บริษัท หลักทรัพย์ จีเอ็มโอ-แซด คอม (ประเทศไทย) จำกัด</t>
  </si>
  <si>
    <t>บริษัท หลักทรัพย์ ดีบีเอส วิคเคอร์ส จำกัด</t>
  </si>
  <si>
    <t>บริษัท หลักทรัพย์ ภัทร จำกัด (มหาชน)</t>
  </si>
  <si>
    <t>บริษัท หลักทรัพย์กสิกรไทย</t>
  </si>
  <si>
    <t>บริษัท หลักทรัพย์จัดการกองทุน การ์เดียนแคปิตอล จำกัด</t>
  </si>
  <si>
    <t>บริษัท หลักทรัพย์วีบูลล์ (ประเทศไทย) จำกัด</t>
  </si>
  <si>
    <t>บริษัท หอแว่นกรุ๊ป จำกัด</t>
  </si>
  <si>
    <t>บริษัท ห้องปฏิบัติการกลาง (ประเทศไทย) จำกัด</t>
  </si>
  <si>
    <t>บริษัท อลิอันซ์ อยุธยา ประกันชีวิต</t>
  </si>
  <si>
    <t>บริษัท ออเร้นจ์ บิสซิเนส เซอร์วิสเซส โฮลดิ้ง (ประเทศไทย) จำกัด</t>
  </si>
  <si>
    <t>บริษัท อ๊อกฟอร์ท จำกัด</t>
  </si>
  <si>
    <t>บริษัท ออล แลนเน็ต จำกัด</t>
  </si>
  <si>
    <t>บริษัท อะเฮดออล จำกัด</t>
  </si>
  <si>
    <t>บริษัท อั๊คโซ่ โนเบล</t>
  </si>
  <si>
    <t>บริษัท อัลลิอันซ์ อยุธยา เจนเนอรัล ประกันภัย จำกัด (มหาชน)</t>
  </si>
  <si>
    <t>บริษัท อาร์เอ็มไอ คอนซัลติ้ง แอนด์  แมเนจเม้นท์ จำกัด</t>
  </si>
  <si>
    <t>บริษัท อินโฟเควสท์ จำกัด</t>
  </si>
  <si>
    <t>บริษัท อินจีนิโก้ (ประเทศไทย) จำกัด</t>
  </si>
  <si>
    <t>บริษัท อินฟอร์เมชั่น แอนด์ คอมมิวนิเคชั่น เน็ทเวิร์คส จำกัด (มหาชน)</t>
  </si>
  <si>
    <t>บริษัท อีเลคโทรลักซ์ ประเทศไทย จำกัด</t>
  </si>
  <si>
    <t>บริษัท อีซูซุมอเตอร์ (ประเทศไทย) จำกัด</t>
  </si>
  <si>
    <t>บริษัท อีริคสัน (ประเทศไทย) จำกัด</t>
  </si>
  <si>
    <t>บริษัท อีสเทิร์น เฟอร์นิเจอร์ แอนด์ อินทีเรีย ดีไซน์ จำกัด</t>
  </si>
  <si>
    <t>บริษัท ฮาสโก้ - ซีพี จำกัด</t>
  </si>
  <si>
    <t>บริษัท ฮิตาชิ เอ็นเนอร์ยี่ (ประเทศไทย) จำกัด</t>
  </si>
  <si>
    <t>บริษัทศูนย์ประมวลผล จำกัด</t>
  </si>
  <si>
    <t>พรรคประชาธิปัตย์</t>
  </si>
  <si>
    <t>พัทธ์วริน กมนต์ประเสิรฐ</t>
  </si>
  <si>
    <t>มหาวิทยาลัยเกษตรศาสตร์</t>
  </si>
  <si>
    <t>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</si>
  <si>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</si>
  <si>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มหาวิทยาลัยเทคโนโลยีราชมงคลธัญบุรี (RMUTT-HQ)</t>
  </si>
  <si>
    <t>มหาวิทยาลัยธุรกิจบัณฑิตย์</t>
  </si>
  <si>
    <t>มหาวิทยาลัยมหิดล</t>
  </si>
  <si>
    <t>มหาวิทยาลัยมหิดล (คณะพยาบาลศาสตร์)</t>
  </si>
  <si>
    <t>มหาวิทยาลัยรังสิต</t>
  </si>
  <si>
    <t>มหาวิทยาลัยราชภัฎกาญจนบุรี</t>
  </si>
  <si>
    <t>มหาวิทยาลัยราชภัฎพระนคร</t>
  </si>
  <si>
    <t>มหาวิทยาลัยอัสสัมชัญ</t>
  </si>
  <si>
    <t>วิทยาลัยดุสิตธานี</t>
  </si>
  <si>
    <t>วิทยาลัยนานาชาติมหาวิทยาลัยมหิดล</t>
  </si>
  <si>
    <t>วิทยาลัยพยาบาลบรมราชชนนี กรุงเทพ</t>
  </si>
  <si>
    <t>ศูนย์การแพทย์สมเด็จพระเทพรัตนราชสุดาสยามบรมราชกุมารี</t>
  </si>
  <si>
    <t>ศูนย์ฝึกอบรมวนศาสตร์ชุมชนแห่งภูมิภาคเอเชียแปซิฟิค</t>
  </si>
  <si>
    <t>สถานทูตสหรัฐฯ และสถานกงสุลแห่งประเทศไทย</t>
  </si>
  <si>
    <t>สถาบันเพื่อการยุติธรรมแห่งประเทศไทย (องค์การมหาชน)</t>
  </si>
  <si>
    <t>สถาบันการพยาบาลศรีสวรินทิรา สภากาชาดไทย</t>
  </si>
  <si>
    <t>สถาบันบัณฑิตศึกษาจุฬาภรณ์</t>
  </si>
  <si>
    <t>สถาบันวิจัยวิทยาศาสตร์และเทคโนโลยีแห่งประเทศไทย</t>
  </si>
  <si>
    <t>สถาบันวิจัยวิทยาศาสตร์การแพทย์ทหาร</t>
  </si>
  <si>
    <t>สภาวิชาชีพบัญชีในพระบรมราชูปถัมภ์</t>
  </si>
  <si>
    <t>สมาคมผู้วิจัยและผลิตเภสัชภัณฑ์</t>
  </si>
  <si>
    <t>สหกรณ์ออมทรัพย์การไฟฟ้าฝ่ายผลิตแห่งประเทศไทย</t>
  </si>
  <si>
    <t>สหกรณ์ออมทรัพย์พนักงานบริษัทการบินไทย</t>
  </si>
  <si>
    <t>สำนักงานเศรษฐกิจและวัฒนธรรมไทเป</t>
  </si>
  <si>
    <t>สำนักงานกองทุนสงเคราะห์การทำสวนยาง</t>
  </si>
  <si>
    <t>สำนักงานการตรวจเงินแผ่นดิน (ศูนย์เทคโนโลยีสารสนเทศ)</t>
  </si>
  <si>
    <t>สำนักงานคณะกรรมการพิเศษเพื่อประสานงานโครงการอันเนื่องมาจากพระราชดำริ</t>
  </si>
  <si>
    <t>สำนักงานตรวจเงินแผ่นดิน</t>
  </si>
  <si>
    <t>สำนักงานนโยบายและแผนพลังงาน</t>
  </si>
  <si>
    <t>สำนักงานประสานงานโครงการพัมนาดองตุง</t>
  </si>
  <si>
    <t>สำนักงานผู้ตรวจการแผ่นดิน</t>
  </si>
  <si>
    <t>สำนักงานพัฒนาเทคโนโลยีอวกาศและภูมิสารสนเทศ (องค์การมหาขน)</t>
  </si>
  <si>
    <t>สำนักงานศาลปกครอง</t>
  </si>
  <si>
    <t>สำนักงานหลักประกันสุขภาพแห่งชาติ</t>
  </si>
  <si>
    <t>หจก. วี เอ็น ที อินเตอร์พริ้นท์</t>
  </si>
  <si>
    <t>ห้างหุ้นส่วนจำกัด เฟเวอวิทดีไซน์</t>
  </si>
  <si>
    <t>ห้างหุ้นส่วนจำกัด ที.ซี. เพาว์เวอร์ เอ็นจิเนียริ่ง</t>
  </si>
  <si>
    <t>องค์การกระจายเสียงและแพร่ภาพสาธารณแห่งประเทศไทย</t>
  </si>
  <si>
    <t>องค์การพิพิธภัณฑ์วิทยาศาสตร์แห่งชาติ</t>
  </si>
  <si>
    <t>องค์การอนามัยโลก</t>
  </si>
  <si>
    <t>Order for Job Status Equipment for Internal Use</t>
  </si>
  <si>
    <t>Request for</t>
  </si>
  <si>
    <t>Department</t>
  </si>
  <si>
    <t>Request Person</t>
  </si>
  <si>
    <t>Refer Job ID/Dept.</t>
  </si>
  <si>
    <t>จำนวนที่สั่ง</t>
  </si>
  <si>
    <t>ได้รับ</t>
  </si>
  <si>
    <t>ค้างส่ง</t>
  </si>
  <si>
    <t>Extend Price</t>
  </si>
  <si>
    <t>Extend Unit Net price</t>
  </si>
  <si>
    <t>Extend Unit Net Price (THB)</t>
  </si>
  <si>
    <t>Receiver Name</t>
  </si>
  <si>
    <t>FAB</t>
  </si>
  <si>
    <t xml:space="preserve">Pathitta  </t>
  </si>
  <si>
    <t>NNS</t>
  </si>
  <si>
    <t>ตลับหมึก</t>
  </si>
  <si>
    <t>Colop Printer สีน้ำเงิน R45</t>
  </si>
  <si>
    <t>ฮวง</t>
  </si>
  <si>
    <t>ประดิษฐ์ศิลป์</t>
  </si>
  <si>
    <t>โอนเงิน</t>
  </si>
  <si>
    <t>Close</t>
  </si>
  <si>
    <t>ปากกา</t>
  </si>
  <si>
    <t>ปากกาลูกลื่น Quantum ชนิดกด #007 สีนํ้าเงิน</t>
  </si>
  <si>
    <t>พัช</t>
  </si>
  <si>
    <t>เทป</t>
  </si>
  <si>
    <t>สก๊อตเทปใสรุ่น 500 ขนาด 18 มม. x 33 ม. (แพ็ค 10 ม้วน)</t>
  </si>
  <si>
    <t>แถบ</t>
  </si>
  <si>
    <t>แถบลบคำผิด Tombow (10ชิ้น)</t>
  </si>
  <si>
    <t>กาว</t>
  </si>
  <si>
    <t>กาวตราช้าง ขนาด 3 กรัม</t>
  </si>
  <si>
    <t>EVOBOND กาวร้อน ขนาด 20 กรัม</t>
  </si>
  <si>
    <t>คัตเตอร์</t>
  </si>
  <si>
    <t>คัตเตอร์สแตนเลส ตราม้ารุ่น H-110</t>
  </si>
  <si>
    <t>คลิปดำ</t>
  </si>
  <si>
    <t>คลิปดํา 2 ขา เบอร์ 112</t>
  </si>
  <si>
    <t>คลิปดํา 2 ขา เบอร์ 113</t>
  </si>
  <si>
    <t>กรรไกร</t>
  </si>
  <si>
    <t>กรรไกร ตราช้าง ขนาด 7 นิ้ว</t>
  </si>
  <si>
    <t>สมุด</t>
  </si>
  <si>
    <t>Baipo สมุดเสนอเซ็น F4 สีเทา (ปกกระดาษ)</t>
  </si>
  <si>
    <t>เว็บโฮสติ้งและจดชื่อโดเมน</t>
  </si>
  <si>
    <t>กันยรัตน์</t>
  </si>
  <si>
    <t>ถุงขยะ</t>
  </si>
  <si>
    <t>ถุงขยะดำ ขนาด 24"x28"</t>
  </si>
  <si>
    <t>ตูน</t>
  </si>
  <si>
    <t>ไฮแลนด์</t>
  </si>
  <si>
    <t>ถุงขยะดำ ขนาด 28"x36"</t>
  </si>
  <si>
    <t>ถุงขยะดำ ขนาด 30"x40"</t>
  </si>
  <si>
    <t>HRD</t>
  </si>
  <si>
    <t>Saowaluck</t>
  </si>
  <si>
    <t>เงินมัดจำ-อบรม</t>
  </si>
  <si>
    <t>สัมมนา  Group1</t>
  </si>
  <si>
    <t>ใจ</t>
  </si>
  <si>
    <t>มัดจำ 50% ส่วนที่เหลือ 50%</t>
  </si>
  <si>
    <t>สัมมนา  Group2</t>
  </si>
  <si>
    <t>POS</t>
  </si>
  <si>
    <t xml:space="preserve">Jiratchaya  </t>
  </si>
  <si>
    <t>แบบฟอร์ม</t>
  </si>
  <si>
    <t>Intervention Report (IR)</t>
  </si>
  <si>
    <t>จุ๋ม</t>
  </si>
  <si>
    <t>SDCZ73_032G_G46B</t>
  </si>
  <si>
    <t>SanDisk Ultra Flair USB 3.0 Flash Drive, CZ73 32GB</t>
  </si>
  <si>
    <t>PSD</t>
  </si>
  <si>
    <t>Yaowapha</t>
  </si>
  <si>
    <t>Other Cost</t>
  </si>
  <si>
    <t>ISO/IEC 20000-1:2018 4th Re-Certification</t>
  </si>
  <si>
    <t>1st Surveillance Visit (2.0 MD.)</t>
  </si>
  <si>
    <t>2nd Surveillance Visit (2.0 MD.)</t>
  </si>
  <si>
    <t>ISO/IEC 27001:2022 1st Surveillance Visit (2.0 MD.) &amp; Upgra</t>
  </si>
  <si>
    <t>Traveling cost for ISO Audit 2024</t>
  </si>
  <si>
    <t>23/1/202</t>
  </si>
  <si>
    <t>กระดาษ</t>
  </si>
  <si>
    <t>จัมโบ้โรล LIVI300M. 2 ชั้น</t>
  </si>
  <si>
    <t>อ้อ</t>
  </si>
  <si>
    <t>สหศรีรัตนสมบุญ</t>
  </si>
  <si>
    <t>เงินสด</t>
  </si>
  <si>
    <t>เช็ดมือแผ่น LIVI 2 ชั้น (24ห่อx250แผ่น )</t>
  </si>
  <si>
    <t>ซอง</t>
  </si>
  <si>
    <t>ซองใส่ผ้าอนามัย (1 ห่อ = 100 ชิ้น)</t>
  </si>
  <si>
    <t>PMD</t>
  </si>
  <si>
    <t>แท่ง UHU 40กรัม</t>
  </si>
  <si>
    <t>เดือน</t>
  </si>
  <si>
    <t>ถ่ายเอกสาร A4 80แกรม Idea Green</t>
  </si>
  <si>
    <t>ขาวหุ้มใส 2 ห่วง สีขาว ขนาด 1"ORCA</t>
  </si>
  <si>
    <t>ขาวหุ้มใส 2 ห่วง สีขาว ขนาด 1.5"ORCA</t>
  </si>
  <si>
    <t>ขาวหุ้มใส 2 ห่วง สีขาว ขนาด 2"ORCA</t>
  </si>
  <si>
    <t>สติ๊กเกอร์</t>
  </si>
  <si>
    <t>สติ๊กเกอร์กระดาษขาวดาน้ ขนาด A4 ( 1 x 50 )</t>
  </si>
  <si>
    <t>แฟ้มรายงานสันรัด BENON ขนาด 11 มม. สีขาวใส (1x5)</t>
  </si>
  <si>
    <t>ลิ้นแฟ้ม</t>
  </si>
  <si>
    <t>Elephant ลิ้นแฟ้มโลหะ 8 ซม.</t>
  </si>
  <si>
    <t>CRM</t>
  </si>
  <si>
    <t>Soontaree</t>
  </si>
  <si>
    <t>Service Charge</t>
  </si>
  <si>
    <t>Palalee</t>
  </si>
  <si>
    <t>Egg Digital</t>
  </si>
  <si>
    <t>Aoy</t>
  </si>
  <si>
    <t>เครื่องปรับอากาศ WATER COOLED TYPE</t>
  </si>
  <si>
    <t>อุษา</t>
  </si>
  <si>
    <t>แคเรียร์</t>
  </si>
  <si>
    <t>B92009 : OPN Membership 18/Jan/24 - 17/Jan/25</t>
  </si>
  <si>
    <t>Wire</t>
  </si>
  <si>
    <t>B92008 : License and Hardware Track 18/Jan/24 - 17/Jan/25</t>
  </si>
  <si>
    <t>ถ่ายเอกสาร A4 70แกรม "ALCOTT"</t>
  </si>
  <si>
    <t>เทปโฟม 3M ขนาด 21 มม. ยาว 3 เมตร</t>
  </si>
  <si>
    <t>เครื่องเย็บกระดาษ</t>
  </si>
  <si>
    <t>ตราม้า รุ่น HD-10</t>
  </si>
  <si>
    <t>HPI-CE285A</t>
  </si>
  <si>
    <t>HP LaserJet P1102/P1102W Print Cartridge</t>
  </si>
  <si>
    <t>โรส</t>
  </si>
  <si>
    <t>OKI-44641601</t>
  </si>
  <si>
    <t>Ribbon/Boxed (1pcs) for ML380/381, ML390/391</t>
  </si>
  <si>
    <t>คณะกรรมการความปลอดภัยอาชีวอนามัย</t>
  </si>
  <si>
    <t>Kanajak</t>
  </si>
  <si>
    <t>SMB</t>
  </si>
  <si>
    <t>Nattakarn</t>
  </si>
  <si>
    <t>นามบัตร ขนาด 9x5.5 cm</t>
  </si>
  <si>
    <t>อนันต์</t>
  </si>
  <si>
    <t>CASH</t>
  </si>
  <si>
    <t>SVS-FLEX-SUPT-BAS</t>
  </si>
  <si>
    <t>A-FLEX-NUM-MC</t>
  </si>
  <si>
    <t>NU Meetings - Meetings Center (12 Months)</t>
  </si>
  <si>
    <t>A-FLEX-C-DEV-REG</t>
  </si>
  <si>
    <t>Cloud Device Registration</t>
  </si>
  <si>
    <t>A-AUD-VOIP</t>
  </si>
  <si>
    <t>A-FLEX-P-CALL</t>
  </si>
  <si>
    <t>Prem to Webex Calling / UCM Cloud</t>
  </si>
  <si>
    <t>A-FLEX-CA-DEV</t>
  </si>
  <si>
    <t>Webex Calling Workspace for CA Entitlement for Video</t>
  </si>
  <si>
    <t>A-FLEX-C-DEV-ENT</t>
  </si>
  <si>
    <t>Cloud Device Registration Entitlement</t>
  </si>
  <si>
    <t>A-FLEX-NBR-STG</t>
  </si>
  <si>
    <t>A-FLEX-MTGC-ENT</t>
  </si>
  <si>
    <t>A-FLEX-FILESTG-ENT</t>
  </si>
  <si>
    <t>A-FLEX-PROPACK-ENT</t>
  </si>
  <si>
    <t>Pro Pack for Cisco Control Hub Entitlement</t>
  </si>
  <si>
    <t>A-FLEX-MSG-NU-ENT</t>
  </si>
  <si>
    <t>Scotch สก๊อตเทปใสรุ่น 500 ขนาด 18 มม.x 33 ม. (แพ็ค 10 ม้วน)</t>
  </si>
  <si>
    <t>ถ่านไฟ</t>
  </si>
  <si>
    <t xml:space="preserve">ถ่านไฟ PANASONIC ALKALINE AA (1x8) </t>
  </si>
  <si>
    <t>POST-IT</t>
  </si>
  <si>
    <t>กระดาษโน๊ต ขนาด 3x3"สติ๊กเอน (คละสี 6 เล่ม)</t>
  </si>
  <si>
    <t>เทปกาว 2 หน้าบาง ขนาด 1/2" 20 หลา MBA</t>
  </si>
  <si>
    <t xml:space="preserve">กาวแท่ง ตราช้าง ขนาด 10 กรัม </t>
  </si>
  <si>
    <t xml:space="preserve">โฟมแท่ง 3M ขนาด 21 มม. ยาว 3 เมตร </t>
  </si>
  <si>
    <t>684-SH Sing Here 30แผ่น /สี</t>
  </si>
  <si>
    <t>ปากกาไฮไลท์สะท้อนแสง FABER-CASTELL (คละสี)</t>
  </si>
  <si>
    <t>ปกอ่อน วีนัส</t>
  </si>
  <si>
    <t>แท่น</t>
  </si>
  <si>
    <t>แท่นตัดเทป ตราม้า H-15</t>
  </si>
  <si>
    <t>แฟ้มสันรูด BENNON BC-915 9mm.</t>
  </si>
  <si>
    <t>CEO</t>
  </si>
  <si>
    <t>Pawisa</t>
  </si>
  <si>
    <t>ค่าหลักสูตรคอร์สภาษาอังกฤษ Globish</t>
  </si>
  <si>
    <t>จอย</t>
  </si>
  <si>
    <t>GLOBISH</t>
  </si>
  <si>
    <t xml:space="preserve">ฝึกอบรมหลักสูตรกอล์ฟเพื่อผู้บริหาร 
</t>
  </si>
  <si>
    <t>กระเป๋าเป้</t>
  </si>
  <si>
    <t>สปันบอนด์ 75 แกรม เบอร์ 61 สีกาแฟ</t>
  </si>
  <si>
    <t>บุ</t>
  </si>
  <si>
    <t xml:space="preserve">ค่าขนส่ง
</t>
  </si>
  <si>
    <t>Nimmita</t>
  </si>
  <si>
    <t>CELLOPOINT</t>
  </si>
  <si>
    <t xml:space="preserve">Cellopoint Defender Subscirption </t>
  </si>
  <si>
    <t>PRE</t>
  </si>
  <si>
    <t xml:space="preserve">Monthira  </t>
  </si>
  <si>
    <t>CLCOR</t>
  </si>
  <si>
    <t>Implementing and Operating CISCO Collaboratin Core Techno</t>
  </si>
  <si>
    <t>เมย์</t>
  </si>
  <si>
    <t>กระดาษจัมโบ้โรล</t>
  </si>
  <si>
    <t>JRT LIVI 2 ชั้น เยื้อบริสุทธิ์ (8.5 ซม.) 300 m</t>
  </si>
  <si>
    <t>น้ำยาล้างจาน</t>
  </si>
  <si>
    <t>ซันไลต์ 3.2 ลิตร</t>
  </si>
  <si>
    <t>สเปรย์ปรับอากาศ</t>
  </si>
  <si>
    <t>Glade 5 in 1 กลิ่น Oceane Scape</t>
  </si>
  <si>
    <t>เช็ดหน้าซูพรีม 170 แผ่น x 36 กล่อง</t>
  </si>
  <si>
    <t>อารียา, พัชรา</t>
  </si>
  <si>
    <t>5-M-SR1100M111A2B</t>
  </si>
  <si>
    <t>ธารสิตา</t>
  </si>
  <si>
    <t>โมเดอร์นฟอร์ม</t>
  </si>
  <si>
    <t>WINS-COR-MA-10</t>
  </si>
  <si>
    <t>Maintenance WINSpeed</t>
  </si>
  <si>
    <t>WINS-COR-SV-10</t>
  </si>
  <si>
    <t>Maintenance &amp; After Sale Service for WINSpeed</t>
  </si>
  <si>
    <t>MA-TERM</t>
  </si>
  <si>
    <t>การชำระเงินโดยการโอนเงินเข้าธนาคาร</t>
  </si>
  <si>
    <t>Kruawan</t>
  </si>
  <si>
    <t>DTX/64GB</t>
  </si>
  <si>
    <t>64GB USB 3.2 Gen 1 DataTraveler Exodia (Black + Teal)</t>
  </si>
  <si>
    <t>close</t>
  </si>
  <si>
    <t>Patchara</t>
  </si>
  <si>
    <t>V-BELT</t>
  </si>
  <si>
    <t>B-58</t>
  </si>
  <si>
    <t xml:space="preserve">ค่าขนส่งอุปกรณ์ Network
</t>
  </si>
  <si>
    <t>จันทนา</t>
  </si>
  <si>
    <t>Nitimas</t>
  </si>
  <si>
    <t>UFP542D31-03</t>
  </si>
  <si>
    <t>ST/LC MM.PATCH Cord 3M 50/125, Duplex</t>
  </si>
  <si>
    <t xml:space="preserve">T-20K33LV2 </t>
  </si>
  <si>
    <t>CLEANLINE UPS T-Series TOWER-T-20K33LV2</t>
  </si>
  <si>
    <t>เอ็ม</t>
  </si>
  <si>
    <t>CompTIA Project+ Certifi cation Training</t>
  </si>
  <si>
    <t>ถ่ายเอกสาร 70 แกรม  A4 ALCOTT</t>
  </si>
  <si>
    <t>ลวด</t>
  </si>
  <si>
    <t>ลวดเสียบกระดาษ ตราม้า เบอร์ 1 (1x10)</t>
  </si>
  <si>
    <t>ลวดเย็บกระดาษ MAX No.10-1M (1x24)</t>
  </si>
  <si>
    <t>ลวดเย็บกระดาษ MAX No.35-1M (1x24)</t>
  </si>
  <si>
    <t>กระดาษถ่ายเอกสาร 80 แกรม ขนาด A4 SMART COPY</t>
  </si>
  <si>
    <t>กระดาษจัมโบ้โรล LIVI 2 ชั้น</t>
  </si>
  <si>
    <t>กระดาษเช็ดมือ LIVI 2 ชั้น *24 ห่อ</t>
  </si>
  <si>
    <t>นํ้ายาล้างจานซันไลต์ 3.2 ลิตร</t>
  </si>
  <si>
    <t>ผงหมึกดํา Canon Cartridge 047 MF110/LBP110</t>
  </si>
  <si>
    <t>ตาล</t>
  </si>
  <si>
    <t xml:space="preserve">แฟ้ม E-FILE 51 A สีฟ้า (1*12 อัน) </t>
  </si>
  <si>
    <t>ค่าอบรมหลักสูตร Generative AI for Leaders</t>
  </si>
  <si>
    <t>EXAM</t>
  </si>
  <si>
    <t>300-610 DCID Designing Cisco Data Center Infrastructure</t>
  </si>
  <si>
    <t>ยุ</t>
  </si>
  <si>
    <t>15 Days</t>
  </si>
  <si>
    <t>Piyasiri</t>
  </si>
  <si>
    <t>Baipo สมุดเสนอเซ็น(F4) สีเขียว (ปกกระดาษ)</t>
  </si>
  <si>
    <t>Scotch สก๊อตเทปใสรุ่น 500 ขนาด 18 มม.x33 มม. (1x10)</t>
  </si>
  <si>
    <t>กาวร้อน EVOBORN ขนาด 20 กรัม</t>
  </si>
  <si>
    <t>ถ่านอัลคาไลน์ Panasonic (รุ่น LR6T/8B AA)</t>
  </si>
  <si>
    <t>ถ่านอัลคาไลน์ Panasonic (รุ่น LR03T/4B AAA)</t>
  </si>
  <si>
    <t>Stick N กระดาษโน้ต ขนาด 3x3 นิ้ว (สีฟ้า ชมพู)</t>
  </si>
  <si>
    <t>ตราม้าแท่นตัดเทป รุ่น H-15 (คละสี)</t>
  </si>
  <si>
    <t>ORCA แฟ้มซองพลาสติก A4 สีขาว 3 ,สีเขียว 1</t>
  </si>
  <si>
    <t>3M เทปแดงสองหน้า 4229 (ขนาด 12 มม.x 10 ม.)</t>
  </si>
  <si>
    <t>ออน</t>
  </si>
  <si>
    <t>Python for Network Engineer (Virtual Classroom)</t>
  </si>
  <si>
    <t>18 Days</t>
  </si>
  <si>
    <t>TOUCHE KLEAN</t>
  </si>
  <si>
    <t>น้ำยาทำความสะอาดอุปกรณ์คอมฯ กลิ่นส้ม</t>
  </si>
  <si>
    <t>K.Kittikhun</t>
  </si>
  <si>
    <t>Ansible for Network Engineer</t>
  </si>
  <si>
    <t>ภัณฑิลา</t>
  </si>
  <si>
    <t>Insurance Cost</t>
  </si>
  <si>
    <t xml:space="preserve">ค่าประกันกลุ่มสวัสดิการพนักงานสัญญาจ้าง PTT </t>
  </si>
  <si>
    <t>รุ่งทิพย์ (AIA)</t>
  </si>
  <si>
    <t>การ์ดสีขาว หนา 180 แกรม A4 (100แผ่น)</t>
  </si>
  <si>
    <t>เสียบกระดาษ ตราม้า เบอร์ 1 (1x10)</t>
  </si>
  <si>
    <t>PVC-S41P</t>
  </si>
  <si>
    <t>บัตร PVC ชิป 1 KB ด้านหน้า</t>
  </si>
  <si>
    <t>Master Tech</t>
  </si>
  <si>
    <t>None</t>
  </si>
  <si>
    <t>ไดคัท</t>
  </si>
  <si>
    <t>SDCZ48_016G_U46</t>
  </si>
  <si>
    <t xml:space="preserve">SANDISK ULTRA USB3.0 (CZ48) SPEED UP TO 80MB/SEC </t>
  </si>
  <si>
    <t>กระดาษถ่ายเอกสารสีหนา 80 gm. A4 VENUS #06 สีฟ้า</t>
  </si>
  <si>
    <t>สติกเกอร์กระดาษขาวด้าน ขนาด A4 (1X50)</t>
  </si>
  <si>
    <t>ค่ากิจกรรม Team Building</t>
  </si>
  <si>
    <t>น้ำยาถูพื้น</t>
  </si>
  <si>
    <t>MR. Muscle Glade 5200 มล. สีชมพู</t>
  </si>
  <si>
    <t>AM/A4018G-1YS</t>
  </si>
  <si>
    <t>1 Year Support for AirMagnet Survey PRO-AM/A4018G</t>
  </si>
  <si>
    <t>มนตรี</t>
  </si>
  <si>
    <t xml:space="preserve">AIRCHECK-G3-PRO-1 </t>
  </si>
  <si>
    <t>1 Year AllyCare Support for AIRCHECK G3</t>
  </si>
  <si>
    <t xml:space="preserve">ค่าใช้จ่าย </t>
  </si>
  <si>
    <t>Nattadit</t>
  </si>
  <si>
    <t>ซูเปอร์ เรซูเม่</t>
  </si>
  <si>
    <t xml:space="preserve">ค่าอาหารว่าง เพิ่ม 2 รายการ </t>
  </si>
  <si>
    <t>ค่าอาหารกลางวัน เพิ่ม 2 รายการ</t>
  </si>
  <si>
    <t>ซ่อมและเปลี่ยนอะไหล่เครื่องปรับอากาศ</t>
  </si>
  <si>
    <t>อุ๊</t>
  </si>
  <si>
    <t xml:space="preserve">สันรูด ORCA (สีขาว) ขนาด 22.5x31 ซม. (12 ชิ้น) </t>
  </si>
  <si>
    <t>กระดาษขาวด้าน (ตราช้าง) ขนาด A4 ( 1 x 50 )</t>
  </si>
  <si>
    <t>น้ำตาล ขนาด 11 x 17"ขยายข้าง ( 1 x 50 )</t>
  </si>
  <si>
    <t>ซองพลาสติก ตราช้าง 410 A4</t>
  </si>
  <si>
    <t>ไวท์บอร์ด PILOT</t>
  </si>
  <si>
    <t>ไฮไลท์FABER-CASTELL (คละสี)</t>
  </si>
  <si>
    <t>กาว 2 หน้า ขนาด1/2" 20 หลา MBA</t>
  </si>
  <si>
    <t>Panda ขนาด 7 นิ้ว รุ่น 207</t>
  </si>
  <si>
    <t xml:space="preserve">สแตนเลส ขนาดเล็ก ตราม้ารุ่น H-110 </t>
  </si>
  <si>
    <t>2 ขา รุ่น 110 (12 กล่องเล็ก)</t>
  </si>
  <si>
    <t>สแตนเลส Aroma silver 21</t>
  </si>
  <si>
    <t>400-007 CCDE Cisco Certified Design Expert (K.Phuchiss)</t>
  </si>
  <si>
    <t>ขาวหุ้มใส 2 ห่วง สีขาว ขนาด 3" ORCA</t>
  </si>
  <si>
    <t>แฟ้มรายงานสันรูด A4 – 10 มม. สีขาวทึบ BENNON</t>
  </si>
  <si>
    <t>แฟ้มเจาะพลาสติกe-fileรุ่น 51A (สีขาว)</t>
  </si>
  <si>
    <t>400-007 CCDE Cisco Certified Design Expert  (K.Nathapon)</t>
  </si>
  <si>
    <t>ดรัม Canon 049</t>
  </si>
  <si>
    <t>Cisco SD-WAN (Viptela)</t>
  </si>
  <si>
    <t>โต้ง</t>
  </si>
  <si>
    <t>CE285A</t>
  </si>
  <si>
    <t>HP LaserJet P1102/P1102w Print Cartridge</t>
  </si>
  <si>
    <t>CF210A</t>
  </si>
  <si>
    <t>HP LaserJet Pro M251/M276 Black Crtg</t>
  </si>
  <si>
    <t>No.112</t>
  </si>
  <si>
    <t>No.113</t>
  </si>
  <si>
    <t>กระดาษต่อเนื่อง 9x11" 2 ชั้น TKS ธรรมดา</t>
  </si>
  <si>
    <t>กระดาษโน๊ต Stick'N ขนาด 3x3 คละสี</t>
  </si>
  <si>
    <t>แฟ้ม BOX FILE ตราช้าง No.120 A4 (1x12)</t>
  </si>
  <si>
    <t>เช่ารถยนต์ของบริษัทคันใหม่</t>
  </si>
  <si>
    <t>แอน</t>
  </si>
  <si>
    <t>พารากอน คาร์</t>
  </si>
  <si>
    <t>INDEX</t>
  </si>
  <si>
    <t>อินเด็กซ์พลาสติก ออร์ก้า 6 หยัก (ขนาด 22.5 X 29.8 cm.)</t>
  </si>
  <si>
    <t>อินเด็กซ์พลาสติก ออร์ก้า 10 หยัก (ขนาด 22.5 X 29.8 cm.)</t>
  </si>
  <si>
    <t>อินเด็กซ์พลาสติก ออร์ก้า 12 หยัก (ขนาด 22.5 X 29.8 cm.)</t>
  </si>
  <si>
    <t>สติ๊กเกอร์ใส ขนาด A4 ( 50แผ่น )</t>
  </si>
  <si>
    <t>สก๊อตซ์เทปใส ขนาด 12 มม. X 36 หลา แกนเล็ก ( 1 x 12 )</t>
  </si>
  <si>
    <t xml:space="preserve">เช็ดมือ LIVI 2ชั้น </t>
  </si>
  <si>
    <t>Glade 5 in 1 กลิ่น FRESH LEMON</t>
  </si>
  <si>
    <t>คุณยุทธภูมิ, คุณประทินพรและคุณณภัทร</t>
  </si>
  <si>
    <t>Aruba Clearpass</t>
  </si>
  <si>
    <t>วีรนันท์</t>
  </si>
  <si>
    <t>คุณณรงค์ศักดิ์</t>
  </si>
  <si>
    <t xml:space="preserve">500-490 Designing CISCO Enterprise Networks for </t>
  </si>
  <si>
    <t>HW-TP-55150705#EKIT</t>
  </si>
  <si>
    <t>HUAWEI IdeaHub B2,IHB2-86PU, Intelligent Collaboration</t>
  </si>
  <si>
    <t>HW-TP-21156005#EKIT</t>
  </si>
  <si>
    <t>Wall Mount bracket</t>
  </si>
  <si>
    <t>HW-TP-06190001#EKIT</t>
  </si>
  <si>
    <t>OPS,15-10500,DDR4 8GB,128GB SSD,Windows 10 IOT</t>
  </si>
  <si>
    <t>HW-TP-21155908#EKIT</t>
  </si>
  <si>
    <t>HUAWEI IdeaHub White Rolling Stand II</t>
  </si>
  <si>
    <t>HW-TP-23080128#EKIT</t>
  </si>
  <si>
    <t>Digital Conference System Components , IHC, IdeaHub</t>
  </si>
  <si>
    <t>HW-TP-02170477#EKIT</t>
  </si>
  <si>
    <t>Ideashare Key</t>
  </si>
  <si>
    <t>38TGF0361A3</t>
  </si>
  <si>
    <t>40TGF0361 UP 36,000 BTU แคเรียร์ 220 V</t>
  </si>
  <si>
    <t>สมสวย</t>
  </si>
  <si>
    <t xml:space="preserve">เอ็ม ซี แอร์ </t>
  </si>
  <si>
    <t xml:space="preserve">ค่าบริการ </t>
  </si>
  <si>
    <t>ติดตั้งเชื่อมเข้าระบบ</t>
  </si>
  <si>
    <t>ขาวหุ้มใส 2 ห่วง สีขาว ขนาด 2" ORCA</t>
  </si>
  <si>
    <t xml:space="preserve">ขาแฟ้มเจาะพลาสติกe-fileรุ่น 51A (สีฟ้า) </t>
  </si>
  <si>
    <t>ถ่ายเอกสาร A4 70 แกรม "ALCOTT"</t>
  </si>
  <si>
    <t>ถ่ายเอกสาร A4 80 แกรม Idea Green</t>
  </si>
  <si>
    <t>Alkaline Panasonic (รุ่น LR6T/8B AA)</t>
  </si>
  <si>
    <t>Alkaline Panasonic (รุ่u LR03T/4B AAA)</t>
  </si>
  <si>
    <t>ตราม้า ตัดเทป รุ่น H-15 (คละสี)</t>
  </si>
  <si>
    <t>panda ขนาด 7 นิ้ว รุ่น 207</t>
  </si>
  <si>
    <t>กาวแท่ง ตราช้าง ขบาด 10 กรัม</t>
  </si>
  <si>
    <t>684-SH Sing Here 30แผ่น/สี</t>
  </si>
  <si>
    <t>ลบคำผิด Tombo ขนาด 6 mm. x 8 m. (10 ชิ้น)</t>
  </si>
  <si>
    <t>QUANTUM ชนิดกด #007 สีแดง</t>
  </si>
  <si>
    <t>QUANTUM ขนิดกด #007 สีน้ำเงิน</t>
  </si>
  <si>
    <t>5-MCOSMT02412TB2WHUWH</t>
  </si>
  <si>
    <t xml:space="preserve">โต๊ะประชุมตรง+กล่องปลั๊กไฟ  240Wx120Dx72H ท.ขาว ข.ยู/ขาว </t>
  </si>
  <si>
    <t>UA55DU8100</t>
  </si>
  <si>
    <t>LED SMART TV55" SUMSUNG</t>
  </si>
  <si>
    <t>POS/PR/2024/147</t>
  </si>
  <si>
    <t>อนุชา</t>
  </si>
  <si>
    <t>MTT3000</t>
  </si>
  <si>
    <t>ขาแขวน</t>
  </si>
  <si>
    <t>PRE/PR/2024/004</t>
  </si>
  <si>
    <t>ค่าบริการงานตัดเปลี่ยนท่อ CDS, CDR</t>
  </si>
  <si>
    <t>ชัยศักดิ์</t>
  </si>
  <si>
    <t>Napat</t>
  </si>
  <si>
    <t>Phichamon</t>
  </si>
  <si>
    <t>820-605: Cisco Customer Success Manager</t>
  </si>
  <si>
    <t>15 วัน</t>
  </si>
  <si>
    <t xml:space="preserve">สมุดเสนอเซ็นต์ ใบโพธิ์F4 สีเขียว </t>
  </si>
  <si>
    <t>ซองสีขาว ขนาด A4 ขยายข้าง ( 1 x 50 )</t>
  </si>
  <si>
    <t>ซองน้ำตาล ขนาด 7 x 10" ( 1 x 50 )</t>
  </si>
  <si>
    <t>SanDisk Extreme Portable SSD, SDSSDE61 2TB, USB 3.2</t>
  </si>
  <si>
    <t>MA-SRT10KXL1</t>
  </si>
  <si>
    <t>APC UPS Warranty Exclude Battery</t>
  </si>
  <si>
    <t>ชล</t>
  </si>
  <si>
    <t>เพชดีไซน์</t>
  </si>
  <si>
    <t>ค่าแรงซ่อมประตู</t>
  </si>
  <si>
    <t>จ๊ะโอ๋</t>
  </si>
  <si>
    <t>Narinrat</t>
  </si>
  <si>
    <t>เบอร์ 108</t>
  </si>
  <si>
    <t>กระดาษโน๊ต สติ๊กเอ็น ขนาด3*3 คละสี</t>
  </si>
  <si>
    <t>ซองพลาสติกใส F4 สีแดง</t>
  </si>
  <si>
    <t>เสนอเซ็นต์ใบโพธิ์ F4 สีน้ำเงิน</t>
  </si>
  <si>
    <t>ปรับปรุงห้องประชุมและห้องน้ำ#01</t>
  </si>
  <si>
    <t>รัสรินทร์</t>
  </si>
  <si>
    <t>MINE DESIGN</t>
  </si>
  <si>
    <t>มัตจำ 50%, งวดที่ 2 30 % เครดิต 30 วันและส่วนที่เหลือ 20 % เครดิต 30 วัน</t>
  </si>
  <si>
    <t>ปรับปรุงพร้อมตกแต่งโถงทางเข้า</t>
  </si>
  <si>
    <t>ปรับปรุงพร้อมตกแต่งห้องน้ำชาย, หญิง</t>
  </si>
  <si>
    <t>SMART_AC1</t>
  </si>
  <si>
    <t>แอม</t>
  </si>
  <si>
    <t xml:space="preserve">ขาวหุ้มใส 2 ห่วง สีขาว ขนาด 2" ORCA </t>
  </si>
  <si>
    <t>แฟ้มรายงานสันรูด A4 สีขาวทึบ BENNON No. SC1130</t>
  </si>
  <si>
    <t>กระดาษการ์ด 6 หยัก ตราใบโพธิ์</t>
  </si>
  <si>
    <t>ORCA แฟ้มซองพลาสติก A4</t>
  </si>
  <si>
    <t xml:space="preserve">ค่ากิจกรรม Team Building 30 ท่าน </t>
  </si>
  <si>
    <t>65324109BA02A12</t>
  </si>
  <si>
    <t xml:space="preserve">Acrobat Pro for teams ALL Multiple Platforms Multi Asian Languages </t>
  </si>
  <si>
    <t>บิว</t>
  </si>
  <si>
    <t xml:space="preserve">65324057BA02A12 </t>
  </si>
  <si>
    <t xml:space="preserve">Acrobar Pro for teams ALL Multiple Platforms Multi Asian Languages </t>
  </si>
  <si>
    <t xml:space="preserve">ถังขยะเหลี่ยม+ฝาสปริง 20 ลิตร HH-308P*เทา </t>
  </si>
  <si>
    <t>บุญถาวร (สาขาพุทธมณฑล)</t>
  </si>
  <si>
    <t>CT4902DC ก๊อกเดี่ยวอ่างล้างหน้าอัตโนมัติ</t>
  </si>
  <si>
    <t>C02607 อ่างล้างหน้า เซเรน่า สีขาว</t>
  </si>
  <si>
    <t>เครื่อง</t>
  </si>
  <si>
    <t xml:space="preserve">เครื่องเจาะกระดาษ ตราช้าง HDP-2320 </t>
  </si>
  <si>
    <t>อะไหล่</t>
  </si>
  <si>
    <t xml:space="preserve">อะไหล่ เหล็กเจาะ OPEN PU-3000 </t>
  </si>
  <si>
    <t>C31237DC โถปัสสาวะชายเซ็นเซอร์แบตเตอรี่ สีขาว</t>
  </si>
  <si>
    <t>ปัท</t>
  </si>
  <si>
    <t>2L-7D10H</t>
  </si>
  <si>
    <t>Aten 10M HDMT Cable</t>
  </si>
  <si>
    <t>ทัช</t>
  </si>
  <si>
    <t>K.Sakda</t>
  </si>
  <si>
    <t>PCNSE</t>
  </si>
  <si>
    <t>Palo Alto Networks Certified Network Security Engineer</t>
  </si>
  <si>
    <t>PG152C</t>
  </si>
  <si>
    <t>ปลั๊กไฟรางยาว 5 ช่อง สายยาว 2 เมตร สวิสซ์สี</t>
  </si>
  <si>
    <t>เบล</t>
  </si>
  <si>
    <t xml:space="preserve">SVS-FLEX-SUPT-BAS </t>
  </si>
  <si>
    <t xml:space="preserve">A-FLEX-NUPL-P </t>
  </si>
  <si>
    <t>NU On-Premises Calling Professional</t>
  </si>
  <si>
    <t xml:space="preserve">A-FLEX-NUPL-A </t>
  </si>
  <si>
    <t>NU On-Premises Calling Access</t>
  </si>
  <si>
    <t>A-FLEX-SRST-E</t>
  </si>
  <si>
    <t>SRST Endpoints (1)</t>
  </si>
  <si>
    <t xml:space="preserve">A-FLEX-P-PRO </t>
  </si>
  <si>
    <t>Unified Communications Manager Smart License</t>
  </si>
  <si>
    <t xml:space="preserve">A-FLEX-P-ACC </t>
  </si>
  <si>
    <t>Access Smart License</t>
  </si>
  <si>
    <t>A-FLEX-P-UCXN</t>
  </si>
  <si>
    <t>Unity Connection Smart License</t>
  </si>
  <si>
    <t>A-FLEX-P-ER</t>
  </si>
  <si>
    <t>Emergency Responder Smart License</t>
  </si>
  <si>
    <t>A-FLEX-SW-14-XU-K9</t>
  </si>
  <si>
    <t>On-Premises SW Bundle v14 (1)</t>
  </si>
  <si>
    <t>ค่าเช่าพื้นที่ ชั้น2 เดือน กค 67</t>
  </si>
  <si>
    <t>วัชรี</t>
  </si>
  <si>
    <t>ค่าบริการภายในพื้นที่เช่า-สำนักงาน ชั้น2</t>
  </si>
  <si>
    <t>เงินประกันการเช่า-สำนักงาน 3 เดือน</t>
  </si>
  <si>
    <t>เงินประกันการบริการการเช่า-สำนักงาน 3 เดือน</t>
  </si>
  <si>
    <t>CABLING-NNS</t>
  </si>
  <si>
    <t>ติดตั้ง Face Scan</t>
  </si>
  <si>
    <t>ใหญ่</t>
  </si>
  <si>
    <t>manee</t>
  </si>
  <si>
    <t xml:space="preserve">YR09 </t>
  </si>
  <si>
    <t>YourQR NFC Card</t>
  </si>
  <si>
    <t>สิริพร</t>
  </si>
  <si>
    <t>กล่อง</t>
  </si>
  <si>
    <t>เก็บเอกสารขนาดมาตรฐาน</t>
  </si>
  <si>
    <t>อาเชียคลังสินค้า</t>
  </si>
  <si>
    <t>สติกเกอร์กระดาษขาวด้าน ขนาด A4 (1*50 แผน)</t>
  </si>
  <si>
    <t xml:space="preserve">Sandisk ULTRA USB 3.0 32 GB (CZ48) SPEED UP TO 80MB/SEC </t>
  </si>
  <si>
    <t>เจษฎา</t>
  </si>
  <si>
    <t xml:space="preserve">BD-CT1002B2 </t>
  </si>
  <si>
    <t>CABLE TIES 2.5x4 สีดํา (BANDEX)</t>
  </si>
  <si>
    <t>BD-MS65</t>
  </si>
  <si>
    <t xml:space="preserve">MARKER STRIP 65x9 </t>
  </si>
  <si>
    <t>ค่าเบี้ยประกันภัย</t>
  </si>
  <si>
    <t>ประกันความเสี่ยงภัยทรัพย์สิน</t>
  </si>
  <si>
    <t>พัชรินทร์</t>
  </si>
  <si>
    <t>บริษัท กรุงเทพประกันภัย จำกัด (มหาชน)</t>
  </si>
  <si>
    <t>อากร</t>
  </si>
  <si>
    <t>อากรแสตมป์</t>
  </si>
  <si>
    <t>ประกันความรับผิดชอบตามกฎหมายต่อบุคคลภายนอก</t>
  </si>
  <si>
    <t>5-M-COS-MT-0-2412TB2-WH-U-WH</t>
  </si>
  <si>
    <t>โต๊ะประชุมตรง+กล่องปลักไฟ  220Wx120Dx72H สีขาว</t>
  </si>
  <si>
    <t>5-MEXTS2SD1ES02128EE-024-DG</t>
  </si>
  <si>
    <t>โต๊ะ ลิ้นชัก 2 ชั้นขวา ท็อปขาว/ขาขาว 120x80x74.5</t>
  </si>
  <si>
    <t xml:space="preserve">โฟม 3M ขนาด 21.มม ยาว 1 เมตร </t>
  </si>
  <si>
    <t>Flag 3M No. 684-SH ( Sign Here )</t>
  </si>
  <si>
    <t>ลบคําผิด Tombow ขนาด 6 มม.</t>
  </si>
  <si>
    <t>เย็บกระดาษ MAX No. 10-1M ( 1 x 24 )</t>
  </si>
  <si>
    <t>ถ่ายเอกสาร 70 gm. A4 " ALCOTT "</t>
  </si>
  <si>
    <t xml:space="preserve">ใส Scotch รุ่น 500 ขนาด 18 มม. X 33 ม. </t>
  </si>
  <si>
    <t>สีดํา ขนาด 24"x28"</t>
  </si>
  <si>
    <t>สีดํา ขนาด 28"x36"</t>
  </si>
  <si>
    <t>สีดํา ขนาด 30"x40"</t>
  </si>
  <si>
    <t>Microsoft 365 Business Basic Upgrade Plan</t>
  </si>
  <si>
    <t>Jack</t>
  </si>
  <si>
    <t>Microsoft Office 365</t>
  </si>
  <si>
    <t>Microsoft Office 365 Plan E3</t>
  </si>
  <si>
    <t>A-240326A-1.6M</t>
  </si>
  <si>
    <t>ชุดหลอดไฟ ยาว 1.6 เมตร</t>
  </si>
  <si>
    <t>รดา</t>
  </si>
  <si>
    <t>ติดตั้ง ปลาย สค</t>
  </si>
  <si>
    <t>A-240326A-1.2M</t>
  </si>
  <si>
    <t>ชุดหลอดไฟ ยาว 1.2 เมตร</t>
  </si>
  <si>
    <t>A240326A-0.9M</t>
  </si>
  <si>
    <t>ชุดหลอดไฟ ยาว 0.9 เมตร</t>
  </si>
  <si>
    <t xml:space="preserve">หลักสูตร Selling Techniques &amp; Image for Sales </t>
  </si>
  <si>
    <t>Aey</t>
  </si>
  <si>
    <t>Class &amp; Cool</t>
  </si>
  <si>
    <t xml:space="preserve">เปลี่ยนมอเตอร์ CARIAGE WK5100C </t>
  </si>
  <si>
    <t>อำพรพันธ์</t>
  </si>
  <si>
    <t>ซ่อมตรวจเช็ค</t>
  </si>
  <si>
    <t>CDCP</t>
  </si>
  <si>
    <t xml:space="preserve">Training &amp; Exam: Certified Data Center Professional </t>
  </si>
  <si>
    <t>นุ่น</t>
  </si>
  <si>
    <t>LIVI 2 ชั้น 300 ม.</t>
  </si>
  <si>
    <t xml:space="preserve">5-M-UNI-CBSD804081DGDGDGE </t>
  </si>
  <si>
    <t xml:space="preserve">ตู้บานเลื่อน 80x40x81 สีเทา/เทา บานเทา (อี) </t>
  </si>
  <si>
    <t xml:space="preserve">กั้นห้องกระจกอลูมิเนียม ขนาด413.2x459x255 ซม. </t>
  </si>
  <si>
    <t>UNITED SAFETY</t>
  </si>
  <si>
    <t>K.Manee</t>
  </si>
  <si>
    <t>เทคนิคการสอนงานสําหรับหัวหน้างาน</t>
  </si>
  <si>
    <t>K.Pathitta</t>
  </si>
  <si>
    <t>การบันทึกการ์ดคุมสินค้า</t>
  </si>
  <si>
    <t>K.Weerachai</t>
  </si>
  <si>
    <t>Intensive PMP Exam Preparation-Guarantee 7 Days</t>
  </si>
  <si>
    <t>ดวงกมล</t>
  </si>
  <si>
    <t>SDCZ73-016G-G46</t>
  </si>
  <si>
    <t xml:space="preserve">SANDISK ULTRA FLAIR USB 3.0 (CZ73) 16GB - SPEED UP TO 130MB/SEC </t>
  </si>
  <si>
    <t>5-M-COS-MT-02412TB</t>
  </si>
  <si>
    <t>โต๊ะประชุมตรง+กล่องปลั๊กไฟ 240Wx100Dx72H</t>
  </si>
  <si>
    <t xml:space="preserve">5-M-UNI-CB-SD80408 </t>
  </si>
  <si>
    <t>ตู้บานเลื่อน 80x40x81 บอดี้เทา/ท๊อปขาว บานเทา</t>
  </si>
  <si>
    <t>ติดตั้งAccess Control และย้าย Switch พร้อม Group ใหม่</t>
  </si>
  <si>
    <t>เดินระบบไฟและLAN ชั้น19</t>
  </si>
  <si>
    <t>รับ-ส่งพนักงาน  (กรุงเทพฯ - กาญจนบุรี)</t>
  </si>
  <si>
    <t>ชมพู</t>
  </si>
  <si>
    <t>ครอบครัวกฎหมายลูกหนี้และเช็คสำหรับนักบัญชี</t>
  </si>
  <si>
    <t>K.Patch</t>
  </si>
  <si>
    <t>Architecting on AWS</t>
  </si>
  <si>
    <t>Enterprise RE</t>
  </si>
  <si>
    <t>Cloud Operations On AWS</t>
  </si>
  <si>
    <t>K.Pasusak &amp; K.Yaowapha</t>
  </si>
  <si>
    <t>สัมมนา: หลักสูตร อบรมเพื่อพัฒนาบุคลากรในการทำงาน</t>
  </si>
  <si>
    <t>ปูณ</t>
  </si>
  <si>
    <t>BUNNE</t>
  </si>
  <si>
    <t>K. Duangshewan</t>
  </si>
  <si>
    <t>ภูริ</t>
  </si>
  <si>
    <t>JENBUNJERD</t>
  </si>
  <si>
    <t>K. Duangshewan &amp; K.Panit</t>
  </si>
  <si>
    <t>ศิริวรรณ</t>
  </si>
  <si>
    <t>โน๊ต สติ๊กเอ็น ขนาด 3x3 คละสี</t>
  </si>
  <si>
    <t>ซองพลาสติก ออร์กา สีขาว  A4</t>
  </si>
  <si>
    <t>ตราม้า รุ่น H-110</t>
  </si>
  <si>
    <t>ตราม้า HD-45S</t>
  </si>
  <si>
    <t>เสนอเซ็น(F4) สีแดง</t>
  </si>
  <si>
    <t>เบอร์ 113</t>
  </si>
  <si>
    <t>เบอร์ 112</t>
  </si>
  <si>
    <t>ตาไก่</t>
  </si>
  <si>
    <t>พลาสติก</t>
  </si>
  <si>
    <t>ขนาด 7 นิ้ว</t>
  </si>
  <si>
    <t>เบอร์ 111</t>
  </si>
  <si>
    <t>เยื่อกาวสองหน้า</t>
  </si>
  <si>
    <t xml:space="preserve">NEW-PDF </t>
  </si>
  <si>
    <t xml:space="preserve">PDF Element New License V.10 (Perpetual) </t>
  </si>
  <si>
    <t>แจ็ค</t>
  </si>
  <si>
    <t xml:space="preserve">UPGRADE-PDF </t>
  </si>
  <si>
    <t>PDF ELEMENT UPGRADE</t>
  </si>
  <si>
    <t>ค่าอบรมหลักสูตรภาษาอังกฤษ กับสถาบัน  GLobish</t>
  </si>
  <si>
    <t>SolarWinds Kiwi Syslog Server NG - Single Install Annual</t>
  </si>
  <si>
    <t>Jub</t>
  </si>
  <si>
    <t>หัวจดหมาย</t>
  </si>
  <si>
    <t>อ้อย</t>
  </si>
  <si>
    <t>CARD</t>
  </si>
  <si>
    <t>เช็ค</t>
  </si>
  <si>
    <t>ค่าสติ๊กเกอร์ฝ้าและโลโก้ชั้น 2</t>
  </si>
  <si>
    <t>สุทิตย์</t>
  </si>
  <si>
    <t>S.Window</t>
  </si>
  <si>
    <t>ค่าเช่าพื้นที่-สำนักงาน ชั้น 2</t>
  </si>
  <si>
    <t xml:space="preserve">ค่าบริการภายในพื้นที่เช่า-สำนักงาน </t>
  </si>
  <si>
    <t xml:space="preserve">2L-7D10H </t>
  </si>
  <si>
    <t xml:space="preserve">ATEN 10M HDMI Cable Version 1.4 </t>
  </si>
  <si>
    <t xml:space="preserve">AC-HW1 </t>
  </si>
  <si>
    <t>1-Port HDMI Wall Plate</t>
  </si>
  <si>
    <t xml:space="preserve">อัลคาไลนพานาโซนิค ขนาด 1.5V AA </t>
  </si>
  <si>
    <t>สันกว้าง ตราช้าง 112 สัน 3 นิ้ว สีดํา ขนาด F4</t>
  </si>
  <si>
    <t>สันกว้าง ตราช้าง 2101 สัน 2 นิ้ว สีดํา ขนาด F4</t>
  </si>
  <si>
    <t>Scotch สก๊อตเทปใสรุ่น 500 ขนาด 18 มม. X 33 ม.</t>
  </si>
  <si>
    <t>ลูกลื่น ควอนตั้ม M5 MAXX</t>
  </si>
  <si>
    <t>ถนอมเอกสาร 11 รู ORCA</t>
  </si>
  <si>
    <t>กาวย่น TIGER ขนาด 1/2 นิ้ว</t>
  </si>
  <si>
    <t>กาวย่น TIGER ขนาด 2 นิ้ว</t>
  </si>
  <si>
    <t>บันทึกมุมมันริมลวด ตราช้าง สีเขียว</t>
  </si>
  <si>
    <t>บันทึกมุมมันริมลวด ตราช้าง สีม่วง</t>
  </si>
  <si>
    <t>โอพีพี 48 มม. X 45 หลา สีใส</t>
  </si>
  <si>
    <t>การ์ดสี หนา 180 แกรม A4 สีขาว</t>
  </si>
  <si>
    <t>งานติดตั้งชุดโคมไฟ LED</t>
  </si>
  <si>
    <t>ตี๋</t>
  </si>
  <si>
    <t xml:space="preserve">ค่าประกัน </t>
  </si>
  <si>
    <t>ตติยา</t>
  </si>
  <si>
    <t>Sbbrokers</t>
  </si>
  <si>
    <t>แสตมป์</t>
  </si>
  <si>
    <t>ปรับปรุงเบี้ย 2566-2567</t>
  </si>
  <si>
    <t>ต่ออายุกรมธรรม์สุขภาพ</t>
  </si>
  <si>
    <t>เบี้ยปรับปรุงปี 2567</t>
  </si>
  <si>
    <t xml:space="preserve">ค่าประกันคุณวรวิทย์ </t>
  </si>
  <si>
    <t xml:space="preserve">5MUNICBFHDD804019DGDGDGE </t>
  </si>
  <si>
    <t xml:space="preserve">ตู้สีบานเปิด 80x40x195 สีเทา/เทา บานเทา (อี) </t>
  </si>
  <si>
    <t>กั้นห้องกระจก แบบประตูบานสวิง</t>
  </si>
  <si>
    <t>วิภารันต์</t>
  </si>
  <si>
    <t>งานติดตั้งหัวจ่ายแอร์เพิ่ม</t>
  </si>
  <si>
    <t xml:space="preserve">02312YNL_88134UGQ-5F4_36 </t>
  </si>
  <si>
    <t>5F4_36 88134UGQ-5F4 HUAWEI IdeaHub Pro 65</t>
  </si>
  <si>
    <t>ดอส</t>
  </si>
  <si>
    <t>พัข</t>
  </si>
  <si>
    <t>ขาวหุ้มใส 2 ห่วง สีขาว ขนาด 1" ORCA</t>
  </si>
  <si>
    <t>สติ๊กเกอร์กระดาษขาวด้าน ขนาด A4 ( 1 x 50 )</t>
  </si>
  <si>
    <t>กระดาษถ่ายเอกสารสี หนา 80 gm. A4 VENUS #06 สีฟ้า/สีชมพู</t>
  </si>
  <si>
    <t xml:space="preserve">แฟ้มเจาะพลาสติก : อีไฟล์ 51A หรือ แฟ้มเสนองานแบบมีปกสอด </t>
  </si>
  <si>
    <t xml:space="preserve">WINMAS-AL7200 </t>
  </si>
  <si>
    <t>ต้อม</t>
  </si>
  <si>
    <t>จ่ายเช็ครับสินค้า</t>
  </si>
  <si>
    <t>PG155-C</t>
  </si>
  <si>
    <t>ปลั๊กไฟ PC Guard Plus 5 ช่อง สายยาว 5 เมตร สี</t>
  </si>
  <si>
    <t>ค่าเดินสาย LAN มาที่ห้อง Server</t>
  </si>
  <si>
    <t xml:space="preserve">Aruba Certified Switching Associate (ACSA) (HPE6-A72) </t>
  </si>
  <si>
    <t>เครื่องดับเพลิง</t>
  </si>
  <si>
    <t>ชนิดสารสะอาด HALOTRON 1</t>
  </si>
  <si>
    <t>ชไมพร</t>
  </si>
  <si>
    <t>รายการเสนอราคาสติ๊กเกอร์ฝ้าเพิ่มเติม</t>
  </si>
  <si>
    <t>อู๋</t>
  </si>
  <si>
    <t>K.Narinrat</t>
  </si>
  <si>
    <t xml:space="preserve">เทคนิคคิดบวกอยางสร้างสรรค์ สู่การพัฒนาตนเอง พัฒนาทีมงาน ที่มีประสิทธิภาพ </t>
  </si>
  <si>
    <t>K.Chatchai Naksena</t>
  </si>
  <si>
    <t>ค่าบริการอบรม</t>
  </si>
  <si>
    <t>K. Sakkatja , K.Porameth</t>
  </si>
  <si>
    <t>ค่าติดม่านม้วนและสติ๊กเกอร์ฝ้า</t>
  </si>
  <si>
    <t>K.areeya</t>
  </si>
  <si>
    <t>กลยุทธ์ การจัดซื้อแบบมืออาชีพ</t>
  </si>
  <si>
    <t>PMD/PR/2024/439</t>
  </si>
  <si>
    <t>288/2024</t>
  </si>
  <si>
    <t>ไวท์บอร์ด PILOT สีน้ำเงิน</t>
  </si>
  <si>
    <t>ไวท์บอร์ด PILOT สีแดง</t>
  </si>
  <si>
    <t>ไวท์บอร์ด PILOT สีดำ</t>
  </si>
  <si>
    <t>ไวท์บอร์ด PILOT สีเขียว</t>
  </si>
  <si>
    <t>โชว์เอกสารสันรูด BENON 9 มม.</t>
  </si>
  <si>
    <t xml:space="preserve">แท่ง ตราช้าง 10 กรัม </t>
  </si>
  <si>
    <t>เคมี 2 หัว ตราม้า สีดำ</t>
  </si>
  <si>
    <t>เคมี 2 หัว ตราม้า สีน้ำเงิน</t>
  </si>
  <si>
    <t>น้ำตาล ขนาด A4 ขยายข้าง</t>
  </si>
  <si>
    <t>ร้อน EVOBOND</t>
  </si>
  <si>
    <t>ตีกล่องระบายลมร้อน/พร้อมแผนฝ้าพร้อม</t>
  </si>
  <si>
    <t xml:space="preserve">TZE-621 </t>
  </si>
  <si>
    <t>เทปพิมพ์อักษร 9 มม. ดํา/เหลือง เคลือบพลาสติก</t>
  </si>
  <si>
    <t>60-192031</t>
  </si>
  <si>
    <t>Black Nylon Castor 60/25, En64-03230 ล้อเก้าอี้</t>
  </si>
  <si>
    <t>29/8/204</t>
  </si>
  <si>
    <t>60-192030</t>
  </si>
  <si>
    <t>BJ330-2 Nylon Base, En67-03047 ขาเก้าอี้</t>
  </si>
  <si>
    <t xml:space="preserve">SolarWinds Network Performance Monitor SL100 </t>
  </si>
  <si>
    <t>ฝ้าย</t>
  </si>
  <si>
    <t>611104T</t>
  </si>
  <si>
    <t>แฟ้มเจาะพลาสติก อี-ไฟล์ 51A A4 สีเทา</t>
  </si>
  <si>
    <t>รายงานสันรูด A4 สีขาวทึบ BENNON No. SC1130</t>
  </si>
  <si>
    <t>กระดาษขาวด้าน ขนาด A4 ( 1 x 50 )</t>
  </si>
  <si>
    <t>พีวีซีใส ขนาด A4 ( 1 x 50 )</t>
  </si>
  <si>
    <t>ค่าเช่าพื้นที่สำนักงานชั้น 2 09/2567-06/2570</t>
  </si>
  <si>
    <t>ค่าบริการภายในพื้นที่เช่า สำนักงาน</t>
  </si>
  <si>
    <t>ปลั๊กไฟรางยาว 5 ช่อง สายยาว 5 เมตร สวิสซ์สี</t>
  </si>
  <si>
    <t>PG132C</t>
  </si>
  <si>
    <t>ปลั๊กไฟรางยาว 3 ช่อง สายยาว 2 เมตร สวิสซ์สี</t>
  </si>
  <si>
    <t>K.PaSusak</t>
  </si>
  <si>
    <t>แพรว (Ultimate)</t>
  </si>
  <si>
    <t>MKT</t>
  </si>
  <si>
    <t>กระเป๋า อเนกประสงค์ สีน้ำตาล พกพาง่าย</t>
  </si>
  <si>
    <t>บุญเกิด (BIG O)</t>
  </si>
  <si>
    <t>ขนส่งสินค้า</t>
  </si>
  <si>
    <t>รื้อถอนและอุปกรณ์ต่อแอร์</t>
  </si>
  <si>
    <t xml:space="preserve">CABLING-NNS </t>
  </si>
  <si>
    <t>for NNS</t>
  </si>
  <si>
    <t>ค่าย้ายม่าน</t>
  </si>
  <si>
    <t>ติดตั้งสติ๊กเกอร์ฝ้าเพิ่มเติม</t>
  </si>
  <si>
    <t>INTERVENTION REPORT (IR)</t>
  </si>
  <si>
    <t>279/2024</t>
  </si>
  <si>
    <t>9/9/202</t>
  </si>
  <si>
    <t>ทราย</t>
  </si>
  <si>
    <t>5-M-UNICBHDD804011DGDGDGE</t>
  </si>
  <si>
    <t>ตู้บานเลื่อน 80x40x117.5 สีเทา/เทา บานเทา (อี)</t>
  </si>
  <si>
    <t>5-M-DIGI-AC-BLUEKEY</t>
  </si>
  <si>
    <t>กุญแจกดรหัส Blue Key สำหรับตู้ล็อกเกอร์</t>
  </si>
  <si>
    <t>17463000004325</t>
  </si>
  <si>
    <t>COLD WATER SENSOR</t>
  </si>
  <si>
    <t>S005</t>
  </si>
  <si>
    <t xml:space="preserve">ค่ายกเครื่องเข้าตรวจสอบพร้อมทําความสะอาด </t>
  </si>
  <si>
    <t>G7-06003B</t>
  </si>
  <si>
    <t>แผงจัดสาย Cable Management Panel W/Cover</t>
  </si>
  <si>
    <t xml:space="preserve">TL-MR200 </t>
  </si>
  <si>
    <t xml:space="preserve">Wireless Router 4G TP-LINK AC750 Dual Band </t>
  </si>
  <si>
    <t>อัญชัน</t>
  </si>
  <si>
    <t>งานติดตั้งและแก้ไขหัวจ่ายแอร์ ชั้น 19</t>
  </si>
  <si>
    <t xml:space="preserve">Insurance Cost </t>
  </si>
  <si>
    <t>ต่อกรมประกันการให้บริการบำรุงรักษาอุปกรณ์เครือข่ายคอมฯ กับลูกค้า</t>
  </si>
  <si>
    <t>วันเพ็ญ</t>
  </si>
  <si>
    <t>G9W</t>
  </si>
  <si>
    <t>Hagibis Wireless Display set G9W 1Y</t>
  </si>
  <si>
    <t>สิทธิชัย</t>
  </si>
  <si>
    <t>เสื้อโปโลสีขาว S - 3XL NNS</t>
  </si>
  <si>
    <t>CAKE</t>
  </si>
  <si>
    <t>เสื้อโปโลสีขาว 3XL-5XL</t>
  </si>
  <si>
    <t>Elephant โลหะ 8 ซม</t>
  </si>
  <si>
    <t xml:space="preserve">พลาสติก ORCA FTN-1 20 cm. ( 1 x50 ) </t>
  </si>
  <si>
    <t xml:space="preserve">ถ่ายเอกสาร 80 gm. A4 " I DEA Green " </t>
  </si>
  <si>
    <t>2 ห่วง 1 นิ้ว ORCA สีขาว</t>
  </si>
  <si>
    <t>2 ห่วง 3 นิ้ว ORCA สีขาว</t>
  </si>
  <si>
    <t>K.Paween</t>
  </si>
  <si>
    <t xml:space="preserve">300-630 Implementing Cisco Application Centric Infrastructure </t>
  </si>
  <si>
    <t>6000874</t>
  </si>
  <si>
    <t>แฟ้มโชว์เอกสารสันรูด 11 มม. ขาว แพ็ค 5 เล่ม เบนน่อน SC1130</t>
  </si>
  <si>
    <t>ทาสีผนังห้อง C2</t>
  </si>
  <si>
    <t>Maintenance เครื่องปรับอากาศรายปี</t>
  </si>
  <si>
    <t>ค่าที่พักและค่าสัมมนา</t>
  </si>
  <si>
    <t>ตราช้าง ขนาด 8 ซ.</t>
  </si>
  <si>
    <t>ตราม้ารุ่น H-110</t>
  </si>
  <si>
    <t>โฟมกาวสองหน้า</t>
  </si>
  <si>
    <t xml:space="preserve">ตราม้า No.10 </t>
  </si>
  <si>
    <t>อัคคาไลน์ พานาโซนิค ขนาด 1.5V 3A</t>
  </si>
  <si>
    <t>ค่าติดตั้งวอลเปเปอร์</t>
  </si>
  <si>
    <t>รายการเสนอราคาม่านปรับแสง</t>
  </si>
  <si>
    <t>5-M-UNICBHDD80401</t>
  </si>
  <si>
    <t>ตู้บานเปิด 80x40x117.5 สีบอดี้ DGเทา/ท็อปเทาอ่อน บานDGเทา</t>
  </si>
  <si>
    <t>CSP-365-E3</t>
  </si>
  <si>
    <t>ตัดเทป อโรม่า EX-213</t>
  </si>
  <si>
    <t>OPP ขนาด 48 มม. X 45 หลา สีใส</t>
  </si>
  <si>
    <t>300-615</t>
  </si>
  <si>
    <t>JRT LIVI 2 ชั้น เยื่อบริสุทธิ์ (8.5 ซม.) 300m</t>
  </si>
  <si>
    <t>เช็ดหน้า BJC 170 แผ่น</t>
  </si>
  <si>
    <t>ใส่ผ้าอนามัย</t>
  </si>
  <si>
    <t>แอร์สเปรย์เกลด กลิ่นมะนาว</t>
  </si>
  <si>
    <t>ขยายทุนประกันกรมธรรม์ขนส่งสินค้าพร้อมติดตั้ง</t>
  </si>
  <si>
    <t xml:space="preserve">ขาวหุ้มใส 2 ห่วง สีขาว ขนาด 1" ORCA </t>
  </si>
  <si>
    <t>แฟม</t>
  </si>
  <si>
    <t xml:space="preserve">ขาวหุ้มใส 2 ห่วง สีขาว ขนาด 3" ORCA </t>
  </si>
  <si>
    <t>ป้ายสติกเกอร์คอมฯ A4 80 x 46มม. ขาว (แพ็ค50แผ่น)  Click</t>
  </si>
  <si>
    <t>Check Point Certified Security Administrator – R81.20</t>
  </si>
  <si>
    <t>Thnipat</t>
  </si>
  <si>
    <t>ME-AMT</t>
  </si>
  <si>
    <t>เฟิร์น</t>
  </si>
  <si>
    <t>เสนอเซ็น ตราใบโพธิ์ ขนาด A4 สีน้ำเงิน</t>
  </si>
  <si>
    <t>684-SH Sing Here 30 แผ่น/สี</t>
  </si>
  <si>
    <t xml:space="preserve">น้ำตาล ขนาด A4 </t>
  </si>
  <si>
    <t>แดง แบบกด Faber Catel Grip X5</t>
  </si>
  <si>
    <t>เจาะกระดาษ ตราช้าง DP-480G</t>
  </si>
  <si>
    <t>CDIC-SN01</t>
  </si>
  <si>
    <t>The Cyber Defense Initiative Conference</t>
  </si>
  <si>
    <t>CDIC-BO01</t>
  </si>
  <si>
    <t>เจาะพลาสติก e-file รุ่น 51A สีเทา</t>
  </si>
  <si>
    <t>ถาด</t>
  </si>
  <si>
    <t>เอกสาร 3 ชั้น ORCA  H-0831 สีเงิน</t>
  </si>
  <si>
    <t>การ์ดสี หนา 180 แกรม A4 สีฟ้า</t>
  </si>
  <si>
    <t xml:space="preserve">SDCZ73_032G_G46B </t>
  </si>
  <si>
    <t xml:space="preserve">SanDisk Ultra Flair USB 3.0 Flash Drive, CZ73 32GB </t>
  </si>
  <si>
    <t>ไลปอนเอฟชามะนาว</t>
  </si>
  <si>
    <t>น้ำยาเช็ดกระจก</t>
  </si>
  <si>
    <t>คิงส์สเตลล่า 5,200 มล.</t>
  </si>
  <si>
    <t xml:space="preserve">มาจิคคลีน ชมพู </t>
  </si>
  <si>
    <t>น้ำยาล้างห้องน้ำ</t>
  </si>
  <si>
    <t>วิกซอล พิ้งค์ 3,500 มล.</t>
  </si>
  <si>
    <t>ค่าบำรุงรักษารายปี</t>
  </si>
  <si>
    <t>ปภาดา</t>
  </si>
  <si>
    <t>JAMOUR</t>
  </si>
  <si>
    <t xml:space="preserve">หมวดงานรื้อถอน-ขนทิ้ง </t>
  </si>
  <si>
    <t>หมวดงานสถาปัตย์</t>
  </si>
  <si>
    <t>หมวดงานเฟอร์นิเจอร์</t>
  </si>
  <si>
    <t>หมวดงานเบ็ดเตล็ด</t>
  </si>
  <si>
    <t xml:space="preserve">ค่าดำเนินการ </t>
  </si>
  <si>
    <t>A-M-CASTER-S1</t>
  </si>
  <si>
    <t>ล้อ S1</t>
  </si>
  <si>
    <t>นก</t>
  </si>
  <si>
    <t>KL47434A*F9</t>
  </si>
  <si>
    <t>Kaspersky Endpoint Security Cloud Plus, User</t>
  </si>
  <si>
    <t>KL8051NMZ**</t>
  </si>
  <si>
    <t>Media Pack (Flash Drive 32 GB)</t>
  </si>
  <si>
    <t>งานติดตั้งชุด Time Air ชั้น 2</t>
  </si>
  <si>
    <t>เน้นข้อความ Faber Castell Textliner 38</t>
  </si>
  <si>
    <t xml:space="preserve">684-SH Sing Here 30แผ่น/สี </t>
  </si>
  <si>
    <t>(แบบกด) Faber Castell Grip X5 สีน้ำเงิน</t>
  </si>
  <si>
    <t>เอส เอ็ม อี ขนาด A4 (SME10-A15) 46*80mm</t>
  </si>
  <si>
    <t>เคมี 2 หัว Horse</t>
  </si>
  <si>
    <t>Scotch รุ่น 500 ขนาด 18 มม. X 33 ม. ( 1 x 10 )</t>
  </si>
  <si>
    <t>ผู้ช่วยผู้บริหาร/เลขานุการรุ่นใหม่, Digital 5.0</t>
  </si>
  <si>
    <t>Line Verify</t>
  </si>
  <si>
    <t>สาโรจน์</t>
  </si>
  <si>
    <t>K.Panarat</t>
  </si>
  <si>
    <t>300-615 DCIT Troubleshooting Cisco Data Center</t>
  </si>
  <si>
    <t>UFA433B3-15S</t>
  </si>
  <si>
    <t xml:space="preserve">MPO-MPO PATCH CORD MM/OM3, 15M.(O.D.3.0mm.)B,12Fx1,STAN </t>
  </si>
  <si>
    <t>UFA433B3-05S</t>
  </si>
  <si>
    <t xml:space="preserve">MPO-MPO PATCH CORD MM/OM3, 5M.(O.D.3.0mm.)B,12Fx1,STAN </t>
  </si>
  <si>
    <t>UFP422D31-10</t>
  </si>
  <si>
    <t xml:space="preserve">LC/LC MM.PATCH CORD 10 M., XG,50/125, DUPLEX (UF-5220DXG </t>
  </si>
  <si>
    <t>2L-7D02H-1</t>
  </si>
  <si>
    <t>ATEN 2m HDMI Cable</t>
  </si>
  <si>
    <t>2L-7D03H</t>
  </si>
  <si>
    <t>ATEN 3m HDMI Cable</t>
  </si>
  <si>
    <t>2L-7D05H</t>
  </si>
  <si>
    <t>ATEN 5m HDMI Cable</t>
  </si>
  <si>
    <t>ถนอมเอกสาร 11 รู ORCA ( 1 x 20 )</t>
  </si>
  <si>
    <t>BAIPO Binder Clips เบอร์ 113</t>
  </si>
  <si>
    <t>BAIPO Binder Clips เบอร์ 112</t>
  </si>
  <si>
    <t>BAIPO Binder Clips เบอร์ 111</t>
  </si>
  <si>
    <t>สะท้อนแสง FABER-CASTELL Texliner38</t>
  </si>
  <si>
    <t>BOX FILE ตราช้าง No.120 A4 (1x12)</t>
  </si>
  <si>
    <t>เครื่องคิดเลข</t>
  </si>
  <si>
    <t>CASIO DX-120</t>
  </si>
  <si>
    <t>กระดาษโน๊ต สติ๊กเอ็น ขนาด 3*3</t>
  </si>
  <si>
    <t>TFRS ปี 68 (รุ่นที่2)</t>
  </si>
  <si>
    <t>ESG in Accounting</t>
  </si>
  <si>
    <t>Living Room Keyboard K400 Plus - Black</t>
  </si>
  <si>
    <t>200-3640</t>
  </si>
  <si>
    <t>แท่นโชว์เอกสารเปิดได้ วัน K-6106</t>
  </si>
  <si>
    <t>A-M-LEG-NBB-BK</t>
  </si>
  <si>
    <t>ขา NBB/สีดำ+ลูกล้อS1 (ไม่มีเบรค)+เดือยลูกล้อSE</t>
  </si>
  <si>
    <t>38TGF0241A1</t>
  </si>
  <si>
    <t>เครื่องปรับอากาศแบบแขวนใต้ฝ้าขนาด 24,000BTU</t>
  </si>
  <si>
    <t>ติดตั้งเชื่อมเข้าระบบแว็คคั้มติมน้ำยาเต็มระบบ</t>
  </si>
  <si>
    <t>เดินท่อน้ำยาใช้งานจริง 8 เมตร</t>
  </si>
  <si>
    <t>ติดตั้งเซฟตี้สวิทไฟ 220V</t>
  </si>
  <si>
    <t>ดินเมนไฟพร้อมร้อยแฟกซ์ใหม่</t>
  </si>
  <si>
    <t>ดีดี้</t>
  </si>
  <si>
    <t>รับเช็ค</t>
  </si>
  <si>
    <t>ค่าทำความสะอาดเก้าอี้ 113 ตัว</t>
  </si>
  <si>
    <t>CSP-365-BE</t>
  </si>
  <si>
    <t>Microsoft 365 Business Basic</t>
  </si>
  <si>
    <t>ถ่ายเอกสาร A3 80 แกรม ALCOTT</t>
  </si>
  <si>
    <t>อัลคาไลน์พานาโซนิค ขนาด 1.5V AA แพ็ค 2 ( 1 x 24 )</t>
  </si>
  <si>
    <t>อัลคาไลน์พานาโซนิค ขนาด 1.5V AAA แพ็ค 2 ( 1 x 24 )</t>
  </si>
  <si>
    <t>ไวท์บอร์ด PILOT สีแดง สีดำ สีเขียว</t>
  </si>
  <si>
    <t>ลบคำผิด Tombo CF-6 (1x10)</t>
  </si>
  <si>
    <t>เบอร์ 110</t>
  </si>
  <si>
    <t>ถนอมเอกสาร</t>
  </si>
  <si>
    <t>เบี้ยต่อกรมธรรม์ประกันภัย</t>
  </si>
  <si>
    <t>เอกสารสีน้ำตาล ขนาด 10*13</t>
  </si>
  <si>
    <t>Pachara</t>
  </si>
  <si>
    <t>รายการเสนอราคาวอล์เปเปอร์</t>
  </si>
  <si>
    <t>รายการงานเพิ่ม ห้องประชุมเล็ก</t>
  </si>
  <si>
    <t>เสนอราคาเพิ่ม</t>
  </si>
  <si>
    <t>ค่าเช่า</t>
  </si>
  <si>
    <t>ชุดอุปกรณ์พิธีสงฆ์สีครีมทอง</t>
  </si>
  <si>
    <t>กระดาษอาร์ตมัน A4 (100 แผ่น) หนา 230 gm.</t>
  </si>
  <si>
    <t xml:space="preserve">7898_FUR_24001578_43790BF </t>
  </si>
  <si>
    <t>โต๊ะทำงานขาไม้พร้อมลิ้นชัก รุ่นแอคทีฟ ขนาด 120 ซม.</t>
  </si>
  <si>
    <t>ตั๊ม</t>
  </si>
  <si>
    <t>SME Chatbot Package Advanced 1 year- Chatbot</t>
  </si>
  <si>
    <t>Dynamic Rich Menu (BOI)</t>
  </si>
  <si>
    <t>จับโบ้โรล LIVI 2 ชั้น 300 m.</t>
  </si>
  <si>
    <t>ใส้ผ้าอนามัย</t>
  </si>
  <si>
    <t>Line OA: SME Basic Plan 1 Year</t>
  </si>
  <si>
    <t>Parlalee</t>
  </si>
  <si>
    <t xml:space="preserve">ID:1 Year </t>
  </si>
  <si>
    <t>Management Fee</t>
  </si>
  <si>
    <t>ขนาด 7 นิ้ว หนา 15 ฐานอะครีลิก หนา 20 มิล</t>
  </si>
  <si>
    <t>ศศิสุภา</t>
  </si>
  <si>
    <t>ชาโด เดอ อาร์ต</t>
  </si>
  <si>
    <t>รับ-ส่งพนักงาน  (เน็ทวัน-สระบุรี)</t>
  </si>
  <si>
    <t>ประกันภัยรถยนต์</t>
  </si>
  <si>
    <t>พัชรี</t>
  </si>
  <si>
    <t>ค่า พรบ.</t>
  </si>
  <si>
    <t>สีดำ ขนาด 24"x28"</t>
  </si>
  <si>
    <t>สีดำ ขนาด 28"x36"</t>
  </si>
  <si>
    <t>สีดำ ขนาด 30"x40"</t>
  </si>
  <si>
    <t>ค่าเช่าซื้อรถยนต์ TOYOTA รุ่น Revo D Cab 2.4 Entry Auto Prerunner</t>
  </si>
  <si>
    <t>ToyotaSummit Ratchada</t>
  </si>
  <si>
    <t>ตามสัญญาเช่าซื้อ</t>
  </si>
  <si>
    <t>ค่าเช่าซื้อรถยนต์ BMW รุ่น 530e M Sport Pro</t>
  </si>
  <si>
    <t>Performance</t>
  </si>
  <si>
    <t>YAMAHA-YVC-1000-USB</t>
  </si>
  <si>
    <t>MEDIUM GROUP SPEAKER MICROPHONE</t>
  </si>
  <si>
    <t>YAMAHA-YVC-MIC1000EX</t>
  </si>
  <si>
    <t>EXTENSION MICROPHONE</t>
  </si>
  <si>
    <t>เช่ารถยนต์ของบริษัท สำหรับโครงการ</t>
  </si>
  <si>
    <t>88134UJL-4GU</t>
  </si>
  <si>
    <t>02313HLN_88134UJL-4GU_12 HUAWEI IdeaHub Pro 65</t>
  </si>
  <si>
    <t xml:space="preserve">HW-MERE-88134UJL#NETONE </t>
  </si>
  <si>
    <t>HUAWI IdeaHub B2,IHB2-86PU</t>
  </si>
  <si>
    <t>HW-MERE-88134UJL-4LG#</t>
  </si>
  <si>
    <t>NETONEOPS,I5-10500,DDR4 8GB,128GB SSD</t>
  </si>
  <si>
    <t>HPI-CF230A</t>
  </si>
  <si>
    <t>HP 30A Black LaserJet Toner Cartridge</t>
  </si>
  <si>
    <t>DLK-DWA-X305</t>
  </si>
  <si>
    <t>WiFi 6 High Gain USB Adapter</t>
  </si>
  <si>
    <t>OPN Member Principal Membership</t>
  </si>
  <si>
    <t>License and Hardware Track</t>
  </si>
  <si>
    <t>Juthatip/Aumporn</t>
  </si>
  <si>
    <t>Aekkapon</t>
  </si>
  <si>
    <t>9HUA</t>
  </si>
  <si>
    <t>Juthatip/Krittima</t>
  </si>
  <si>
    <t>Chanudom</t>
  </si>
  <si>
    <t>Juthatip/Suthida</t>
  </si>
  <si>
    <t>Nattawut/Ninnet</t>
  </si>
  <si>
    <t>Keerati</t>
  </si>
  <si>
    <t>Ninnet</t>
  </si>
  <si>
    <t>Kompisit</t>
  </si>
  <si>
    <t>ACINFOTEC</t>
  </si>
  <si>
    <t>Pasusak/Ukrit</t>
  </si>
  <si>
    <t>Patcharee/Ninnet</t>
  </si>
  <si>
    <t>Active</t>
  </si>
  <si>
    <t>Rattanarat/Thanaporn</t>
  </si>
  <si>
    <t>Pornsonti</t>
  </si>
  <si>
    <t>Advance Wireless</t>
  </si>
  <si>
    <t>Sorrawit/Chayanich</t>
  </si>
  <si>
    <t>Sorrawit/Potchaman</t>
  </si>
  <si>
    <t>Sakonthorn</t>
  </si>
  <si>
    <t>Thitiwat/Krittapong</t>
  </si>
  <si>
    <t>Ukrit</t>
  </si>
  <si>
    <t>Thitiwat/Nattawut</t>
  </si>
  <si>
    <t>Wiwat</t>
  </si>
  <si>
    <t>Thitiwat/Ninnet</t>
  </si>
  <si>
    <t>ALLDESIGN</t>
  </si>
  <si>
    <t>Titithip/Kanungnid</t>
  </si>
  <si>
    <t>AMERICAN INFO</t>
  </si>
  <si>
    <t>Titithip/Waraporn</t>
  </si>
  <si>
    <t>Ukrit/Nathapon</t>
  </si>
  <si>
    <t>Analyst</t>
  </si>
  <si>
    <t>ARIP</t>
  </si>
  <si>
    <t>BOOM MEDIA</t>
  </si>
  <si>
    <t>Boondee</t>
  </si>
  <si>
    <t>B-Quik</t>
  </si>
  <si>
    <t>CODEMOBILE</t>
  </si>
  <si>
    <t>COL</t>
  </si>
  <si>
    <t>CS LOX</t>
  </si>
  <si>
    <t>Cybertron</t>
  </si>
  <si>
    <t>ECON CHULA</t>
  </si>
  <si>
    <t>EUROPA</t>
  </si>
  <si>
    <t>Factorysafe</t>
  </si>
  <si>
    <t>FirstChapter</t>
  </si>
  <si>
    <t>Fuji</t>
  </si>
  <si>
    <t>GENUINE</t>
  </si>
  <si>
    <t>Global Cyber</t>
  </si>
  <si>
    <t>Godaddy</t>
  </si>
  <si>
    <t>Homepro Ratchada</t>
  </si>
  <si>
    <t>HONDA_SAMUTPR</t>
  </si>
  <si>
    <t>HPS</t>
  </si>
  <si>
    <t>HR</t>
  </si>
  <si>
    <t>IMAB</t>
  </si>
  <si>
    <t>IMC</t>
  </si>
  <si>
    <t>JOB BKK</t>
  </si>
  <si>
    <t>Job Thaiweb</t>
  </si>
  <si>
    <t>JOBSDB</t>
  </si>
  <si>
    <t>KAP</t>
  </si>
  <si>
    <t>KCAR</t>
  </si>
  <si>
    <t>KNC</t>
  </si>
  <si>
    <t>Krungthai Carrent</t>
  </si>
  <si>
    <t>KS Air</t>
  </si>
  <si>
    <t>Lyreco</t>
  </si>
  <si>
    <t>Magicroutes</t>
  </si>
  <si>
    <t>Mandom</t>
  </si>
  <si>
    <t>Massive</t>
  </si>
  <si>
    <t>Megaweb</t>
  </si>
  <si>
    <t>MemoryToday</t>
  </si>
  <si>
    <t>Mitsubishi Elevator</t>
  </si>
  <si>
    <t>Motivational</t>
  </si>
  <si>
    <t>MSIG</t>
  </si>
  <si>
    <t>Mushroom</t>
  </si>
  <si>
    <t>NetPrime</t>
  </si>
  <si>
    <t>NT Info</t>
  </si>
  <si>
    <t>N-Vision</t>
  </si>
  <si>
    <t>Outsourcing</t>
  </si>
  <si>
    <t>People Profilers</t>
  </si>
  <si>
    <t>Pronality</t>
  </si>
  <si>
    <t>Red</t>
  </si>
  <si>
    <t>RIBBON</t>
  </si>
  <si>
    <t>SAFE-T-CUT</t>
  </si>
  <si>
    <t>SCG_HR</t>
  </si>
  <si>
    <t>Siam Networker</t>
  </si>
  <si>
    <t>Siam Steel</t>
  </si>
  <si>
    <t>Skillane</t>
  </si>
  <si>
    <t>Thaiservice</t>
  </si>
  <si>
    <t>THE BEST</t>
  </si>
  <si>
    <t>The Wisdom</t>
  </si>
  <si>
    <t>The Woodland</t>
  </si>
  <si>
    <t>Think Tank</t>
  </si>
  <si>
    <t>TISTR</t>
  </si>
  <si>
    <t>Toshiba Tec</t>
  </si>
  <si>
    <t>TSSINSURE</t>
  </si>
  <si>
    <t>TU Business School</t>
  </si>
  <si>
    <t>U &amp; Me</t>
  </si>
  <si>
    <t>VALUT</t>
  </si>
  <si>
    <t>VIMUT HOSPITAL</t>
  </si>
  <si>
    <t>Vmware</t>
  </si>
  <si>
    <t>Vrcomm</t>
  </si>
  <si>
    <t>Vserve Plus</t>
  </si>
  <si>
    <t>Warrix</t>
  </si>
  <si>
    <t>WONGHONDA</t>
  </si>
  <si>
    <t>เจ เอส นีโอกล๊าส</t>
  </si>
  <si>
    <t>เพชรเกษม</t>
  </si>
  <si>
    <t>เมืองไทยประกันภัย</t>
  </si>
  <si>
    <t>เสกศักดิ์</t>
  </si>
  <si>
    <t>เอส ซี อินดัสทรี โปรดักส์</t>
  </si>
  <si>
    <t>แกรนดี้</t>
  </si>
  <si>
    <t>แฟลก วิคทอรี่</t>
  </si>
  <si>
    <t>แอทวัน</t>
  </si>
  <si>
    <t>แอ๊บโซลูทท์</t>
  </si>
  <si>
    <t>โปรเกรสซีฟ</t>
  </si>
  <si>
    <t>โรงสกรีนทรัพย์บุญชัย</t>
  </si>
  <si>
    <t>โอเมก้าทาเล้นท์ จำกัด</t>
  </si>
  <si>
    <t>ไทยจีเนียส</t>
  </si>
  <si>
    <t>ไอดีล ฟอรัม</t>
  </si>
  <si>
    <t>กรุ๊ปมาร์เกตติ้ง</t>
  </si>
  <si>
    <t>ครีเอตุส</t>
  </si>
  <si>
    <t>คิด เพื่อความปลอดภัย</t>
  </si>
  <si>
    <t>ซี แอนด์ เอ็ม เซอร์วิส</t>
  </si>
  <si>
    <t>ณรงค์ฤทธิ์</t>
  </si>
  <si>
    <t>ทรู</t>
  </si>
  <si>
    <t>ทีจี เซลลูล่าร์เวิร์ค</t>
  </si>
  <si>
    <t>ที่ปรึกษาโรจน์อนันต์</t>
  </si>
  <si>
    <t>ธุรกิจเพื่อพัฒนาการศึกษาและชนบท</t>
  </si>
  <si>
    <t>บ้านปันสุข</t>
  </si>
  <si>
    <t>บุริฉัตร</t>
  </si>
  <si>
    <t>พัฒนสิน</t>
  </si>
  <si>
    <t>พีเพิล</t>
  </si>
  <si>
    <t>มูลนิธิเพิ่มผลผลิต</t>
  </si>
  <si>
    <t>ราชเทวี เอ็นจิเนียริ่ง</t>
  </si>
  <si>
    <t>ลีเรคโก</t>
  </si>
  <si>
    <t>วันแบงคอก9666</t>
  </si>
  <si>
    <t>วิคค์ เทรนนิ่ง</t>
  </si>
  <si>
    <t>ศรีอยุธยา เจนเนอรัล</t>
  </si>
  <si>
    <t>สมาคมส่งเสริมสถาบันกรรมการบริษัทไทย</t>
  </si>
  <si>
    <t>สื่อสามร้อยหกสิบองศา</t>
  </si>
  <si>
    <t>อดุลย์</t>
  </si>
  <si>
    <t>อมร ซิสเต็ม</t>
  </si>
  <si>
    <t>อินชัวร์เดลิเวอร์ลี่</t>
  </si>
  <si>
    <t>อินฟอร์เมชั่น เน็ตเวิร์ค</t>
  </si>
  <si>
    <t>อีเลคทรอนิคส์</t>
  </si>
  <si>
    <t>ฮิตาชิ</t>
  </si>
  <si>
    <t xml:space="preserve">แบ่งรับผิดชอบงานตามยอดขาย (อยากให้ชื่อมีใส่สีและ HighLight เพื่อให้ดูง่ายๆ) เช่น </t>
  </si>
  <si>
    <t xml:space="preserve">ยอดขายต่ำกว่า 3 ล้านให้แสดงชื่อ "Areeya", </t>
  </si>
  <si>
    <t>Purchaser</t>
  </si>
  <si>
    <t>Test Amt (Baht)</t>
  </si>
  <si>
    <t xml:space="preserve">ยอดขาย 3 ล้านแต่ไม่ถึง 20 ล้านให้แสดงชื่อ "Manee", </t>
  </si>
  <si>
    <t xml:space="preserve">ยอดขาย 20 ล้านขึ้นไป ให้แสดงชื่อ "Supak" </t>
  </si>
  <si>
    <t>&lt;&lt; ลอง Test โดยใส่เลขจำนวนเงินบาทที่นี่</t>
  </si>
  <si>
    <t>Range Calculation</t>
  </si>
  <si>
    <t>Lower Limit (Baht)</t>
  </si>
  <si>
    <t>Upper Limit (Baht)</t>
  </si>
  <si>
    <t>Lower Limit (MBaht)</t>
  </si>
  <si>
    <t>Upper Limit (MBaht)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</si>
</sst>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[$-409]dd\-mmm\-yy"/>
    <numFmt numFmtId="165" formatCode="[$-C09]dd\-mmm\-yy"/>
    <numFmt numFmtId="166" formatCode="d/m/yyyy"/>
    <numFmt numFmtId="167" formatCode="_-* #,##0.00_-;\-* #,##0.00_-;_-* &quot;-&quot;??_-;_-@"/>
    <numFmt numFmtId="168" formatCode="[$-409]d\-mmm\-yy"/>
    <numFmt numFmtId="169" formatCode="#,##0.00;[Red]#,##0.00"/>
    <numFmt numFmtId="170" formatCode="[$-1010409]d\ mmm\ yy"/>
  </numFmts>
  <fonts count="39">
    <font>
      <sz val="11.0"/>
      <color theme="1"/>
      <name val="Calibri"/>
      <scheme val="minor"/>
    </font>
    <font>
      <b/>
      <sz val="36.0"/>
      <color rgb="FF3F3151"/>
      <name val="Arial"/>
    </font>
    <font/>
    <font>
      <sz val="10.0"/>
      <color rgb="FF3F3151"/>
      <name val="Arial"/>
    </font>
    <font>
      <b/>
      <sz val="11.0"/>
      <color rgb="FF5F497A"/>
      <name val="Arial"/>
    </font>
    <font>
      <sz val="11.0"/>
      <color rgb="FF595959"/>
      <name val="Arial"/>
    </font>
    <font>
      <b/>
      <sz val="10.0"/>
      <color theme="1"/>
      <name val="Arial"/>
    </font>
    <font>
      <sz val="10.0"/>
      <color theme="1"/>
      <name val="Arial"/>
    </font>
    <font>
      <sz val="9.0"/>
      <color theme="1"/>
      <name val="Arial"/>
    </font>
    <font>
      <b/>
      <sz val="10.0"/>
      <color rgb="FFFF0000"/>
      <name val="Arial"/>
    </font>
    <font>
      <sz val="10.0"/>
      <color rgb="FFFF0000"/>
      <name val="Arial"/>
    </font>
    <font>
      <strike/>
      <sz val="10.0"/>
      <color theme="1"/>
      <name val="Arial"/>
    </font>
    <font>
      <strike/>
      <sz val="10.0"/>
      <color rgb="FFFF0000"/>
      <name val="Arial"/>
    </font>
    <font>
      <b/>
      <strike/>
      <sz val="10.0"/>
      <color rgb="FFFF0000"/>
      <name val="Arial"/>
    </font>
    <font>
      <u/>
      <sz val="10.0"/>
      <color theme="1"/>
      <name val="Arial"/>
    </font>
    <font>
      <b/>
      <sz val="8.0"/>
      <color theme="1"/>
      <name val="Arial"/>
    </font>
    <font>
      <b/>
      <sz val="9.0"/>
      <color theme="1"/>
      <name val="Arial"/>
    </font>
    <font>
      <color theme="1"/>
      <name val="Calibri"/>
      <scheme val="minor"/>
    </font>
    <font>
      <b/>
      <sz val="28.0"/>
      <color rgb="FF307216"/>
      <name val="Arial"/>
    </font>
    <font>
      <b/>
      <sz val="12.0"/>
      <color rgb="FFFEF2AC"/>
      <name val="Arial"/>
    </font>
    <font>
      <b/>
      <sz val="14.0"/>
      <color theme="0"/>
      <name val="Arial"/>
    </font>
    <font>
      <b/>
      <sz val="11.0"/>
      <color rgb="FF4F6128"/>
      <name val="Arial"/>
    </font>
    <font>
      <b/>
      <sz val="12.0"/>
      <color rgb="FF4F6128"/>
      <name val="Arial"/>
    </font>
    <font>
      <sz val="8.0"/>
      <color theme="1"/>
      <name val="Arial"/>
    </font>
    <font>
      <sz val="11.0"/>
      <color theme="1"/>
      <name val="Calibri"/>
    </font>
    <font>
      <b/>
      <sz val="11.0"/>
      <color theme="1"/>
      <name val="Calibri"/>
    </font>
    <font>
      <b/>
      <sz val="28.0"/>
      <color rgb="FFDAEEF3"/>
      <name val="Arial"/>
    </font>
    <font>
      <b/>
      <sz val="12.0"/>
      <color rgb="FFDAEEF3"/>
      <name val="Arial"/>
    </font>
    <font>
      <b/>
      <sz val="14.0"/>
      <color rgb="FF205867"/>
      <name val="Arial"/>
    </font>
    <font>
      <b/>
      <sz val="14.0"/>
      <color rgb="FF974806"/>
      <name val="Arial"/>
    </font>
    <font>
      <sz val="12.0"/>
      <color rgb="FF205867"/>
      <name val="Arial"/>
    </font>
    <font>
      <b/>
      <sz val="11.0"/>
      <color rgb="FF205867"/>
      <name val="Arial"/>
    </font>
    <font>
      <sz val="12.0"/>
      <color rgb="FFDBE5F1"/>
      <name val="Arial"/>
    </font>
    <font>
      <b/>
      <sz val="11.0"/>
      <color rgb="FFDBE5F1"/>
      <name val="Arial"/>
    </font>
    <font>
      <sz val="10.0"/>
      <color theme="1"/>
      <name val="Calibri"/>
    </font>
    <font>
      <b/>
      <sz val="8.0"/>
      <color rgb="FF4F6128"/>
      <name val="Arial"/>
    </font>
    <font>
      <sz val="11.0"/>
      <color rgb="FFC00000"/>
      <name val="Calibri"/>
    </font>
    <font>
      <b/>
      <sz val="8.0"/>
      <color theme="0"/>
      <name val="Arial"/>
    </font>
    <font>
      <b/>
      <sz val="8.0"/>
      <color rgb="FFFF0000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EF2AC"/>
        <bgColor rgb="FFFEF2AC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A9F9AB"/>
        <bgColor rgb="FFA9F9AB"/>
      </patternFill>
    </fill>
    <fill>
      <patternFill patternType="solid">
        <fgColor rgb="FF00B050"/>
        <bgColor rgb="FF00B050"/>
      </patternFill>
    </fill>
    <fill>
      <patternFill patternType="solid">
        <fgColor rgb="FFB2A1C7"/>
        <bgColor rgb="FFB2A1C7"/>
      </patternFill>
    </fill>
    <fill>
      <patternFill patternType="solid">
        <fgColor rgb="FF307216"/>
        <bgColor rgb="FF307216"/>
      </patternFill>
    </fill>
    <fill>
      <patternFill patternType="solid">
        <fgColor rgb="FF00CC99"/>
        <bgColor rgb="FF00CC99"/>
      </patternFill>
    </fill>
    <fill>
      <patternFill patternType="solid">
        <fgColor rgb="FF0070C0"/>
        <bgColor rgb="FF0070C0"/>
      </patternFill>
    </fill>
    <fill>
      <patternFill patternType="solid">
        <fgColor rgb="FF31859B"/>
        <bgColor rgb="FF31859B"/>
      </patternFill>
    </fill>
    <fill>
      <patternFill patternType="solid">
        <fgColor rgb="FF205867"/>
        <bgColor rgb="FF205867"/>
      </patternFill>
    </fill>
    <fill>
      <patternFill patternType="solid">
        <fgColor rgb="FFDAEEF3"/>
        <bgColor rgb="FFDAEEF3"/>
      </patternFill>
    </fill>
    <fill>
      <patternFill patternType="solid">
        <fgColor rgb="FF92CDDC"/>
        <bgColor rgb="FF92CDDC"/>
      </patternFill>
    </fill>
    <fill>
      <patternFill patternType="solid">
        <fgColor rgb="FFEEECE1"/>
        <bgColor rgb="FFEEECE1"/>
      </patternFill>
    </fill>
    <fill>
      <patternFill patternType="solid">
        <fgColor rgb="FF1F497D"/>
        <bgColor rgb="FF1F497D"/>
      </patternFill>
    </fill>
    <fill>
      <patternFill patternType="solid">
        <fgColor rgb="FFD8D8D8"/>
        <bgColor rgb="FFD8D8D8"/>
      </patternFill>
    </fill>
  </fills>
  <borders count="112">
    <border/>
    <border>
      <left style="thick">
        <color rgb="FF1D1B10"/>
      </left>
      <top style="thick">
        <color rgb="FF1D1B10"/>
      </top>
      <bottom style="thick">
        <color rgb="FF1D1B10"/>
      </bottom>
    </border>
    <border>
      <top style="thick">
        <color rgb="FF1D1B10"/>
      </top>
      <bottom style="thick">
        <color rgb="FF1D1B10"/>
      </bottom>
    </border>
    <border>
      <right style="thick">
        <color rgb="FF1D1B10"/>
      </right>
      <top style="thick">
        <color rgb="FF1D1B10"/>
      </top>
      <bottom style="thick">
        <color rgb="FF1D1B10"/>
      </bottom>
    </border>
    <border>
      <left style="thick">
        <color rgb="FF1D1B10"/>
      </left>
      <right style="thick">
        <color rgb="FF1D1B10"/>
      </right>
      <top style="thick">
        <color rgb="FF1D1B10"/>
      </top>
      <bottom style="thick">
        <color rgb="FF1D1B10"/>
      </bottom>
    </border>
    <border>
      <left style="thick">
        <color rgb="FF1D1B10"/>
      </left>
      <right style="thick">
        <color rgb="FF1D1B10"/>
      </right>
      <top style="thick">
        <color rgb="FF1D1B10"/>
      </top>
      <bottom/>
    </border>
    <border>
      <left style="thick">
        <color rgb="FF1D1B10"/>
      </left>
      <right style="thick">
        <color rgb="FF1D1B10"/>
      </right>
      <top/>
      <bottom style="thick">
        <color rgb="FF1D1B1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left/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/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/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/>
      <right/>
      <top style="hair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/>
      <top/>
      <bottom/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/>
      <bottom/>
    </border>
    <border>
      <left/>
      <right/>
      <bottom/>
    </border>
    <border>
      <left/>
      <right style="medium">
        <color rgb="FF000000"/>
      </right>
      <bottom/>
    </border>
    <border>
      <left style="medium">
        <color rgb="FF000000"/>
      </left>
      <right style="hair">
        <color rgb="FF000000"/>
      </right>
      <top style="medium">
        <color rgb="FF000000"/>
      </top>
    </border>
    <border>
      <left style="hair">
        <color rgb="FF000000"/>
      </left>
      <right style="hair">
        <color rgb="FF000000"/>
      </right>
      <top style="medium">
        <color rgb="FF000000"/>
      </top>
    </border>
    <border>
      <left style="hair">
        <color rgb="FF000000"/>
      </left>
      <right style="medium">
        <color rgb="FF000000"/>
      </right>
      <top style="medium">
        <color rgb="FF000000"/>
      </top>
    </border>
    <border>
      <top style="hair">
        <color rgb="FF000000"/>
      </top>
    </border>
    <border>
      <left style="medium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medium">
        <color rgb="FF000000"/>
      </right>
    </border>
    <border>
      <left style="thin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medium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hair">
        <color rgb="FF000000"/>
      </right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medium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hair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hair">
        <color rgb="FF000000"/>
      </left>
      <top style="thin">
        <color rgb="FF000000"/>
      </top>
    </border>
    <border>
      <right style="hair">
        <color rgb="FF000000"/>
      </right>
      <top style="thin">
        <color rgb="FF000000"/>
      </top>
    </border>
    <border>
      <left style="hair">
        <color rgb="FF000000"/>
      </left>
    </border>
    <border>
      <right style="hair">
        <color rgb="FF000000"/>
      </right>
    </border>
    <border>
      <left style="hair">
        <color rgb="FF000000"/>
      </left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>
      <left style="dotted">
        <color rgb="FF000000"/>
      </left>
      <right style="dotted">
        <color rgb="FF000000"/>
      </right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</border>
    <border>
      <left/>
      <right style="thin">
        <color rgb="FF000000"/>
      </right>
      <top style="thin">
        <color rgb="FF000000"/>
      </top>
    </border>
    <border>
      <left style="thin">
        <color theme="0"/>
      </left>
      <top style="thin">
        <color rgb="FF000000"/>
      </top>
      <bottom style="thin">
        <color rgb="FF000000"/>
      </bottom>
    </border>
    <border>
      <right style="thin">
        <color theme="0"/>
      </right>
      <top style="thin">
        <color rgb="FF000000"/>
      </top>
      <bottom style="thin">
        <color rgb="FF000000"/>
      </bottom>
    </border>
    <border>
      <left style="thin">
        <color theme="0"/>
      </left>
      <right style="thin">
        <color theme="0"/>
      </right>
      <top style="thin">
        <color rgb="FF000000"/>
      </top>
      <bottom style="thin">
        <color rgb="FF000000"/>
      </bottom>
    </border>
    <border>
      <left style="thin">
        <color theme="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</border>
    <border>
      <left/>
      <right style="thin">
        <color rgb="FF000000"/>
      </right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7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Border="1" applyFont="1"/>
    <xf borderId="4" fillId="3" fontId="4" numFmtId="0" xfId="0" applyAlignment="1" applyBorder="1" applyFill="1" applyFont="1">
      <alignment horizontal="center" vertical="center"/>
    </xf>
    <xf borderId="4" fillId="3" fontId="4" numFmtId="1" xfId="0" applyAlignment="1" applyBorder="1" applyFont="1" applyNumberFormat="1">
      <alignment horizontal="center" vertical="center"/>
    </xf>
    <xf borderId="4" fillId="3" fontId="4" numFmtId="164" xfId="0" applyAlignment="1" applyBorder="1" applyFont="1" applyNumberFormat="1">
      <alignment horizontal="center" vertical="center"/>
    </xf>
    <xf borderId="5" fillId="3" fontId="4" numFmtId="0" xfId="0" applyAlignment="1" applyBorder="1" applyFont="1">
      <alignment horizontal="center" vertical="center"/>
    </xf>
    <xf borderId="4" fillId="3" fontId="4" numFmtId="165" xfId="0" applyAlignment="1" applyBorder="1" applyFont="1" applyNumberFormat="1">
      <alignment horizontal="center" vertical="center"/>
    </xf>
    <xf borderId="4" fillId="3" fontId="4" numFmtId="4" xfId="0" applyAlignment="1" applyBorder="1" applyFont="1" applyNumberFormat="1">
      <alignment horizontal="center" vertical="center"/>
    </xf>
    <xf borderId="1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/>
    </xf>
    <xf borderId="4" fillId="0" fontId="5" numFmtId="0" xfId="0" applyBorder="1" applyFont="1"/>
    <xf borderId="6" fillId="3" fontId="4" numFmtId="0" xfId="0" applyAlignment="1" applyBorder="1" applyFont="1">
      <alignment horizontal="center" vertical="center"/>
    </xf>
    <xf borderId="4" fillId="3" fontId="4" numFmtId="0" xfId="0" applyAlignment="1" applyBorder="1" applyFont="1">
      <alignment horizontal="center"/>
    </xf>
    <xf borderId="7" fillId="0" fontId="6" numFmtId="0" xfId="0" applyAlignment="1" applyBorder="1" applyFont="1">
      <alignment horizontal="center"/>
    </xf>
    <xf borderId="8" fillId="0" fontId="7" numFmtId="1" xfId="0" applyAlignment="1" applyBorder="1" applyFont="1" applyNumberFormat="1">
      <alignment horizontal="center"/>
    </xf>
    <xf borderId="9" fillId="0" fontId="7" numFmtId="164" xfId="0" applyAlignment="1" applyBorder="1" applyFont="1" applyNumberFormat="1">
      <alignment horizontal="center"/>
    </xf>
    <xf borderId="9" fillId="0" fontId="7" numFmtId="0" xfId="0" applyAlignment="1" applyBorder="1" applyFont="1">
      <alignment horizontal="center"/>
    </xf>
    <xf borderId="7" fillId="0" fontId="7" numFmtId="0" xfId="0" applyAlignment="1" applyBorder="1" applyFont="1">
      <alignment horizontal="center"/>
    </xf>
    <xf borderId="7" fillId="0" fontId="7" numFmtId="165" xfId="0" applyAlignment="1" applyBorder="1" applyFont="1" applyNumberFormat="1">
      <alignment horizontal="center"/>
    </xf>
    <xf borderId="7" fillId="0" fontId="7" numFmtId="0" xfId="0" applyAlignment="1" applyBorder="1" applyFont="1">
      <alignment horizontal="left"/>
    </xf>
    <xf borderId="7" fillId="0" fontId="7" numFmtId="4" xfId="0" applyBorder="1" applyFont="1" applyNumberFormat="1"/>
    <xf quotePrefix="1" borderId="9" fillId="0" fontId="7" numFmtId="0" xfId="0" applyAlignment="1" applyBorder="1" applyFont="1">
      <alignment horizontal="center"/>
    </xf>
    <xf borderId="9" fillId="0" fontId="7" numFmtId="0" xfId="0" applyAlignment="1" applyBorder="1" applyFont="1">
      <alignment horizontal="center" vertical="center"/>
    </xf>
    <xf borderId="7" fillId="0" fontId="7" numFmtId="0" xfId="0" applyBorder="1" applyFont="1"/>
    <xf borderId="0" fillId="0" fontId="7" numFmtId="0" xfId="0" applyFont="1"/>
    <xf quotePrefix="1" borderId="9" fillId="0" fontId="7" numFmtId="0" xfId="0" applyAlignment="1" applyBorder="1" applyFont="1">
      <alignment horizontal="center" vertical="center"/>
    </xf>
    <xf quotePrefix="1" borderId="7" fillId="0" fontId="6" numFmtId="0" xfId="0" applyAlignment="1" applyBorder="1" applyFont="1">
      <alignment horizontal="center"/>
    </xf>
    <xf borderId="10" fillId="4" fontId="7" numFmtId="1" xfId="0" applyAlignment="1" applyBorder="1" applyFill="1" applyFont="1" applyNumberFormat="1">
      <alignment horizontal="center"/>
    </xf>
    <xf borderId="7" fillId="0" fontId="7" numFmtId="1" xfId="0" applyAlignment="1" applyBorder="1" applyFont="1" applyNumberFormat="1">
      <alignment horizontal="center"/>
    </xf>
    <xf borderId="7" fillId="0" fontId="7" numFmtId="4" xfId="0" applyAlignment="1" applyBorder="1" applyFont="1" applyNumberFormat="1">
      <alignment horizontal="left"/>
    </xf>
    <xf quotePrefix="1" borderId="8" fillId="0" fontId="7" numFmtId="1" xfId="0" applyAlignment="1" applyBorder="1" applyFont="1" applyNumberFormat="1">
      <alignment horizontal="center"/>
    </xf>
    <xf quotePrefix="1" borderId="10" fillId="5" fontId="7" numFmtId="1" xfId="0" applyAlignment="1" applyBorder="1" applyFill="1" applyFont="1" applyNumberFormat="1">
      <alignment horizontal="center"/>
    </xf>
    <xf borderId="11" fillId="4" fontId="7" numFmtId="0" xfId="0" applyAlignment="1" applyBorder="1" applyFont="1">
      <alignment horizontal="center"/>
    </xf>
    <xf borderId="10" fillId="5" fontId="7" numFmtId="1" xfId="0" applyAlignment="1" applyBorder="1" applyFont="1" applyNumberFormat="1">
      <alignment horizontal="center"/>
    </xf>
    <xf borderId="9" fillId="0" fontId="8" numFmtId="0" xfId="0" applyAlignment="1" applyBorder="1" applyFont="1">
      <alignment horizontal="center"/>
    </xf>
    <xf borderId="7" fillId="0" fontId="9" numFmtId="0" xfId="0" applyAlignment="1" applyBorder="1" applyFont="1">
      <alignment horizontal="center"/>
    </xf>
    <xf borderId="8" fillId="0" fontId="10" numFmtId="1" xfId="0" applyAlignment="1" applyBorder="1" applyFont="1" applyNumberFormat="1">
      <alignment horizontal="center"/>
    </xf>
    <xf borderId="9" fillId="0" fontId="10" numFmtId="164" xfId="0" applyAlignment="1" applyBorder="1" applyFont="1" applyNumberFormat="1">
      <alignment horizontal="center"/>
    </xf>
    <xf borderId="9" fillId="0" fontId="10" numFmtId="0" xfId="0" applyAlignment="1" applyBorder="1" applyFont="1">
      <alignment horizontal="center"/>
    </xf>
    <xf borderId="7" fillId="0" fontId="10" numFmtId="0" xfId="0" applyAlignment="1" applyBorder="1" applyFont="1">
      <alignment horizontal="center"/>
    </xf>
    <xf borderId="7" fillId="0" fontId="10" numFmtId="165" xfId="0" applyAlignment="1" applyBorder="1" applyFont="1" applyNumberFormat="1">
      <alignment horizontal="center"/>
    </xf>
    <xf borderId="7" fillId="0" fontId="10" numFmtId="0" xfId="0" applyAlignment="1" applyBorder="1" applyFont="1">
      <alignment horizontal="left"/>
    </xf>
    <xf borderId="7" fillId="0" fontId="10" numFmtId="4" xfId="0" applyBorder="1" applyFont="1" applyNumberFormat="1"/>
    <xf borderId="9" fillId="0" fontId="10" numFmtId="0" xfId="0" applyAlignment="1" applyBorder="1" applyFont="1">
      <alignment horizontal="center" vertical="center"/>
    </xf>
    <xf borderId="7" fillId="0" fontId="10" numFmtId="0" xfId="0" applyBorder="1" applyFont="1"/>
    <xf borderId="0" fillId="0" fontId="10" numFmtId="0" xfId="0" applyFont="1"/>
    <xf borderId="11" fillId="4" fontId="7" numFmtId="164" xfId="0" applyAlignment="1" applyBorder="1" applyFont="1" applyNumberFormat="1">
      <alignment horizontal="center"/>
    </xf>
    <xf borderId="0" fillId="0" fontId="7" numFmtId="166" xfId="0" applyFont="1" applyNumberFormat="1"/>
    <xf borderId="7" fillId="0" fontId="6" numFmtId="4" xfId="0" applyBorder="1" applyFont="1" applyNumberFormat="1"/>
    <xf borderId="7" fillId="4" fontId="6" numFmtId="0" xfId="0" applyAlignment="1" applyBorder="1" applyFont="1">
      <alignment horizontal="center"/>
    </xf>
    <xf borderId="7" fillId="4" fontId="7" numFmtId="0" xfId="0" applyAlignment="1" applyBorder="1" applyFont="1">
      <alignment horizontal="center"/>
    </xf>
    <xf borderId="7" fillId="4" fontId="7" numFmtId="0" xfId="0" applyAlignment="1" applyBorder="1" applyFont="1">
      <alignment horizontal="left"/>
    </xf>
    <xf borderId="7" fillId="4" fontId="7" numFmtId="4" xfId="0" applyBorder="1" applyFont="1" applyNumberFormat="1"/>
    <xf borderId="11" fillId="4" fontId="7" numFmtId="0" xfId="0" applyAlignment="1" applyBorder="1" applyFont="1">
      <alignment horizontal="center" vertical="center"/>
    </xf>
    <xf borderId="7" fillId="4" fontId="7" numFmtId="0" xfId="0" applyBorder="1" applyFont="1"/>
    <xf borderId="12" fillId="4" fontId="7" numFmtId="0" xfId="0" applyBorder="1" applyFont="1"/>
    <xf borderId="7" fillId="4" fontId="7" numFmtId="4" xfId="0" applyAlignment="1" applyBorder="1" applyFont="1" applyNumberFormat="1">
      <alignment horizontal="right"/>
    </xf>
    <xf borderId="7" fillId="6" fontId="7" numFmtId="0" xfId="0" applyAlignment="1" applyBorder="1" applyFill="1" applyFont="1">
      <alignment horizontal="center"/>
    </xf>
    <xf borderId="11" fillId="4" fontId="7" numFmtId="4" xfId="0" applyAlignment="1" applyBorder="1" applyFont="1" applyNumberFormat="1">
      <alignment horizontal="center"/>
    </xf>
    <xf borderId="7" fillId="0" fontId="8" numFmtId="0" xfId="0" applyAlignment="1" applyBorder="1" applyFont="1">
      <alignment horizontal="center"/>
    </xf>
    <xf borderId="7" fillId="0" fontId="7" numFmtId="4" xfId="0" applyAlignment="1" applyBorder="1" applyFont="1" applyNumberFormat="1">
      <alignment shrinkToFit="0" wrapText="1"/>
    </xf>
    <xf borderId="7" fillId="0" fontId="7" numFmtId="166" xfId="0" applyAlignment="1" applyBorder="1" applyFont="1" applyNumberFormat="1">
      <alignment horizontal="center"/>
    </xf>
    <xf borderId="9" fillId="0" fontId="7" numFmtId="164" xfId="0" applyAlignment="1" applyBorder="1" applyFont="1" applyNumberFormat="1">
      <alignment horizontal="center" shrinkToFit="0" wrapText="1"/>
    </xf>
    <xf borderId="9" fillId="0" fontId="7" numFmtId="0" xfId="0" applyAlignment="1" applyBorder="1" applyFont="1">
      <alignment horizontal="center" shrinkToFit="0" wrapText="1"/>
    </xf>
    <xf borderId="7" fillId="0" fontId="7" numFmtId="0" xfId="0" applyAlignment="1" applyBorder="1" applyFont="1">
      <alignment horizontal="center" shrinkToFit="0" wrapText="1"/>
    </xf>
    <xf borderId="7" fillId="0" fontId="7" numFmtId="165" xfId="0" applyAlignment="1" applyBorder="1" applyFont="1" applyNumberFormat="1">
      <alignment horizontal="center" shrinkToFit="0" wrapText="1"/>
    </xf>
    <xf borderId="9" fillId="0" fontId="7" numFmtId="0" xfId="0" applyAlignment="1" applyBorder="1" applyFont="1">
      <alignment horizontal="center" shrinkToFit="0" vertical="center" wrapText="1"/>
    </xf>
    <xf borderId="7" fillId="0" fontId="11" numFmtId="0" xfId="0" applyAlignment="1" applyBorder="1" applyFont="1">
      <alignment horizontal="center" shrinkToFit="0" wrapText="1"/>
    </xf>
    <xf borderId="9" fillId="0" fontId="11" numFmtId="0" xfId="0" applyAlignment="1" applyBorder="1" applyFont="1">
      <alignment horizontal="center" shrinkToFit="0" wrapText="1"/>
    </xf>
    <xf quotePrefix="1" borderId="7" fillId="0" fontId="7" numFmtId="0" xfId="0" applyAlignment="1" applyBorder="1" applyFont="1">
      <alignment horizontal="center"/>
    </xf>
    <xf borderId="7" fillId="0" fontId="7" numFmtId="4" xfId="0" applyAlignment="1" applyBorder="1" applyFont="1" applyNumberFormat="1">
      <alignment horizontal="right"/>
    </xf>
    <xf borderId="7" fillId="0" fontId="7" numFmtId="0" xfId="0" applyAlignment="1" applyBorder="1" applyFont="1">
      <alignment horizontal="center" vertical="center"/>
    </xf>
    <xf borderId="7" fillId="0" fontId="7" numFmtId="164" xfId="0" applyAlignment="1" applyBorder="1" applyFont="1" applyNumberFormat="1">
      <alignment horizontal="center"/>
    </xf>
    <xf borderId="9" fillId="0" fontId="11" numFmtId="0" xfId="0" applyAlignment="1" applyBorder="1" applyFont="1">
      <alignment horizontal="center" vertical="center"/>
    </xf>
    <xf borderId="7" fillId="0" fontId="11" numFmtId="0" xfId="0" applyAlignment="1" applyBorder="1" applyFont="1">
      <alignment horizontal="center"/>
    </xf>
    <xf borderId="9" fillId="0" fontId="11" numFmtId="0" xfId="0" applyAlignment="1" applyBorder="1" applyFont="1">
      <alignment horizontal="center"/>
    </xf>
    <xf borderId="9" fillId="0" fontId="7" numFmtId="164" xfId="0" applyAlignment="1" applyBorder="1" applyFont="1" applyNumberFormat="1">
      <alignment horizontal="left"/>
    </xf>
    <xf borderId="7" fillId="0" fontId="7" numFmtId="167" xfId="0" applyBorder="1" applyFont="1" applyNumberFormat="1"/>
    <xf borderId="9" fillId="0" fontId="7" numFmtId="0" xfId="0" applyAlignment="1" applyBorder="1" applyFont="1">
      <alignment horizontal="left"/>
    </xf>
    <xf borderId="9" fillId="0" fontId="7" numFmtId="4" xfId="0" applyBorder="1" applyFont="1" applyNumberFormat="1"/>
    <xf borderId="9" fillId="0" fontId="6" numFmtId="0" xfId="0" applyAlignment="1" applyBorder="1" applyFont="1">
      <alignment horizontal="center"/>
    </xf>
    <xf borderId="9" fillId="0" fontId="7" numFmtId="0" xfId="0" applyBorder="1" applyFont="1"/>
    <xf borderId="8" fillId="0" fontId="12" numFmtId="1" xfId="0" applyAlignment="1" applyBorder="1" applyFont="1" applyNumberFormat="1">
      <alignment horizontal="center"/>
    </xf>
    <xf borderId="9" fillId="0" fontId="12" numFmtId="164" xfId="0" applyAlignment="1" applyBorder="1" applyFont="1" applyNumberFormat="1">
      <alignment horizontal="center"/>
    </xf>
    <xf borderId="9" fillId="0" fontId="12" numFmtId="0" xfId="0" applyAlignment="1" applyBorder="1" applyFont="1">
      <alignment horizontal="center"/>
    </xf>
    <xf borderId="7" fillId="0" fontId="12" numFmtId="0" xfId="0" applyAlignment="1" applyBorder="1" applyFont="1">
      <alignment horizontal="center"/>
    </xf>
    <xf borderId="7" fillId="0" fontId="12" numFmtId="0" xfId="0" applyAlignment="1" applyBorder="1" applyFont="1">
      <alignment horizontal="left"/>
    </xf>
    <xf borderId="7" fillId="0" fontId="12" numFmtId="4" xfId="0" applyBorder="1" applyFont="1" applyNumberFormat="1"/>
    <xf borderId="9" fillId="0" fontId="12" numFmtId="0" xfId="0" applyAlignment="1" applyBorder="1" applyFont="1">
      <alignment horizontal="center" vertical="center"/>
    </xf>
    <xf borderId="7" fillId="0" fontId="13" numFmtId="0" xfId="0" applyAlignment="1" applyBorder="1" applyFont="1">
      <alignment horizontal="center"/>
    </xf>
    <xf borderId="7" fillId="0" fontId="12" numFmtId="0" xfId="0" applyBorder="1" applyFont="1"/>
    <xf quotePrefix="1" borderId="9" fillId="0" fontId="10" numFmtId="0" xfId="0" applyAlignment="1" applyBorder="1" applyFont="1">
      <alignment horizontal="center" vertical="center"/>
    </xf>
    <xf borderId="13" fillId="0" fontId="7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0" fillId="0" fontId="7" numFmtId="166" xfId="0" applyAlignment="1" applyFont="1" applyNumberFormat="1">
      <alignment horizontal="center"/>
    </xf>
    <xf borderId="0" fillId="0" fontId="7" numFmtId="167" xfId="0" applyFont="1" applyNumberFormat="1"/>
    <xf borderId="10" fillId="6" fontId="7" numFmtId="1" xfId="0" applyAlignment="1" applyBorder="1" applyFont="1" applyNumberFormat="1">
      <alignment horizontal="center"/>
    </xf>
    <xf borderId="9" fillId="0" fontId="7" numFmtId="165" xfId="0" applyAlignment="1" applyBorder="1" applyFont="1" applyNumberFormat="1">
      <alignment horizontal="center"/>
    </xf>
    <xf borderId="8" fillId="0" fontId="14" numFmtId="1" xfId="0" applyAlignment="1" applyBorder="1" applyFont="1" applyNumberFormat="1">
      <alignment horizontal="center"/>
    </xf>
    <xf borderId="7" fillId="0" fontId="7" numFmtId="166" xfId="0" applyAlignment="1" applyBorder="1" applyFont="1" applyNumberFormat="1">
      <alignment horizontal="left"/>
    </xf>
    <xf borderId="9" fillId="0" fontId="6" numFmtId="0" xfId="0" applyAlignment="1" applyBorder="1" applyFont="1">
      <alignment horizontal="center" vertical="center"/>
    </xf>
    <xf borderId="7" fillId="0" fontId="6" numFmtId="0" xfId="0" applyBorder="1" applyFont="1"/>
    <xf borderId="0" fillId="0" fontId="6" numFmtId="0" xfId="0" applyFont="1"/>
    <xf borderId="7" fillId="0" fontId="12" numFmtId="165" xfId="0" applyAlignment="1" applyBorder="1" applyFont="1" applyNumberFormat="1">
      <alignment horizontal="center"/>
    </xf>
    <xf quotePrefix="1" borderId="9" fillId="0" fontId="12" numFmtId="0" xfId="0" applyAlignment="1" applyBorder="1" applyFont="1">
      <alignment horizontal="center" vertical="center"/>
    </xf>
    <xf quotePrefix="1" borderId="7" fillId="0" fontId="13" numFmtId="0" xfId="0" applyAlignment="1" applyBorder="1" applyFont="1">
      <alignment horizontal="center"/>
    </xf>
    <xf borderId="8" fillId="0" fontId="9" numFmtId="1" xfId="0" applyAlignment="1" applyBorder="1" applyFont="1" applyNumberFormat="1">
      <alignment horizontal="center"/>
    </xf>
    <xf borderId="9" fillId="0" fontId="9" numFmtId="164" xfId="0" applyAlignment="1" applyBorder="1" applyFont="1" applyNumberFormat="1">
      <alignment horizontal="center"/>
    </xf>
    <xf borderId="9" fillId="0" fontId="9" numFmtId="0" xfId="0" applyAlignment="1" applyBorder="1" applyFont="1">
      <alignment horizontal="center"/>
    </xf>
    <xf borderId="7" fillId="0" fontId="9" numFmtId="165" xfId="0" applyAlignment="1" applyBorder="1" applyFont="1" applyNumberFormat="1">
      <alignment horizontal="center"/>
    </xf>
    <xf borderId="7" fillId="0" fontId="9" numFmtId="0" xfId="0" applyAlignment="1" applyBorder="1" applyFont="1">
      <alignment horizontal="left"/>
    </xf>
    <xf borderId="7" fillId="0" fontId="9" numFmtId="4" xfId="0" applyBorder="1" applyFont="1" applyNumberFormat="1"/>
    <xf quotePrefix="1" borderId="9" fillId="0" fontId="9" numFmtId="0" xfId="0" applyAlignment="1" applyBorder="1" applyFont="1">
      <alignment horizontal="center"/>
    </xf>
    <xf borderId="9" fillId="0" fontId="9" numFmtId="0" xfId="0" applyAlignment="1" applyBorder="1" applyFont="1">
      <alignment horizontal="center" vertical="center"/>
    </xf>
    <xf borderId="7" fillId="0" fontId="9" numFmtId="0" xfId="0" applyBorder="1" applyFont="1"/>
    <xf borderId="9" fillId="0" fontId="7" numFmtId="4" xfId="0" applyAlignment="1" applyBorder="1" applyFont="1" applyNumberFormat="1">
      <alignment horizontal="center"/>
    </xf>
    <xf quotePrefix="1" borderId="9" fillId="0" fontId="10" numFmtId="0" xfId="0" applyAlignment="1" applyBorder="1" applyFont="1">
      <alignment horizontal="center"/>
    </xf>
    <xf borderId="7" fillId="0" fontId="7" numFmtId="4" xfId="0" applyAlignment="1" applyBorder="1" applyFont="1" applyNumberFormat="1">
      <alignment horizontal="center"/>
    </xf>
    <xf borderId="7" fillId="0" fontId="15" numFmtId="0" xfId="0" applyAlignment="1" applyBorder="1" applyFont="1">
      <alignment horizontal="center"/>
    </xf>
    <xf borderId="7" fillId="0" fontId="16" numFmtId="0" xfId="0" applyAlignment="1" applyBorder="1" applyFont="1">
      <alignment horizontal="center"/>
    </xf>
    <xf borderId="7" fillId="4" fontId="7" numFmtId="165" xfId="0" applyAlignment="1" applyBorder="1" applyFont="1" applyNumberFormat="1">
      <alignment horizontal="center"/>
    </xf>
    <xf quotePrefix="1" borderId="11" fillId="4" fontId="7" numFmtId="0" xfId="0" applyAlignment="1" applyBorder="1" applyFont="1">
      <alignment horizontal="center" vertical="center"/>
    </xf>
    <xf borderId="7" fillId="0" fontId="7" numFmtId="167" xfId="0" applyAlignment="1" applyBorder="1" applyFont="1" applyNumberFormat="1">
      <alignment horizontal="right"/>
    </xf>
    <xf borderId="10" fillId="6" fontId="10" numFmtId="1" xfId="0" applyAlignment="1" applyBorder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1" xfId="0" applyAlignment="1" applyFont="1" applyNumberFormat="1">
      <alignment horizontal="center"/>
    </xf>
    <xf borderId="0" fillId="0" fontId="6" numFmtId="164" xfId="0" applyAlignment="1" applyFont="1" applyNumberFormat="1">
      <alignment horizontal="center"/>
    </xf>
    <xf borderId="0" fillId="0" fontId="7" numFmtId="165" xfId="0" applyAlignment="1" applyFont="1" applyNumberFormat="1">
      <alignment horizontal="center"/>
    </xf>
    <xf borderId="0" fillId="0" fontId="7" numFmtId="4" xfId="0" applyFont="1" applyNumberFormat="1"/>
    <xf borderId="0" fillId="0" fontId="6" numFmtId="0" xfId="0" applyAlignment="1" applyFont="1">
      <alignment horizontal="center" vertical="center"/>
    </xf>
    <xf quotePrefix="1" borderId="0" fillId="0" fontId="6" numFmtId="0" xfId="0" applyAlignment="1" applyFont="1">
      <alignment horizontal="center"/>
    </xf>
    <xf borderId="0" fillId="0" fontId="17" numFmtId="0" xfId="0" applyFont="1"/>
    <xf borderId="14" fillId="7" fontId="18" numFmtId="0" xfId="0" applyAlignment="1" applyBorder="1" applyFill="1" applyFont="1">
      <alignment horizontal="left" vertical="center"/>
    </xf>
    <xf borderId="15" fillId="0" fontId="2" numFmtId="0" xfId="0" applyBorder="1" applyFont="1"/>
    <xf borderId="16" fillId="0" fontId="2" numFmtId="0" xfId="0" applyBorder="1" applyFont="1"/>
    <xf borderId="17" fillId="8" fontId="19" numFmtId="0" xfId="0" applyAlignment="1" applyBorder="1" applyFill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17" fillId="9" fontId="19" numFmtId="0" xfId="0" applyAlignment="1" applyBorder="1" applyFill="1" applyFont="1">
      <alignment horizontal="center" vertical="center"/>
    </xf>
    <xf borderId="17" fillId="8" fontId="19" numFmtId="168" xfId="0" applyAlignment="1" applyBorder="1" applyFont="1" applyNumberFormat="1">
      <alignment horizontal="center" vertical="center"/>
    </xf>
    <xf borderId="20" fillId="9" fontId="20" numFmtId="0" xfId="0" applyAlignment="1" applyBorder="1" applyFont="1">
      <alignment horizontal="center" vertical="center"/>
    </xf>
    <xf borderId="21" fillId="10" fontId="20" numFmtId="0" xfId="0" applyAlignment="1" applyBorder="1" applyFill="1" applyFont="1">
      <alignment horizontal="center" shrinkToFit="0" vertical="center" wrapText="1"/>
    </xf>
    <xf borderId="20" fillId="9" fontId="21" numFmtId="0" xfId="0" applyAlignment="1" applyBorder="1" applyFont="1">
      <alignment horizontal="center" shrinkToFit="0" vertical="center" wrapText="1"/>
    </xf>
    <xf borderId="20" fillId="11" fontId="21" numFmtId="0" xfId="0" applyAlignment="1" applyBorder="1" applyFill="1" applyFont="1">
      <alignment horizontal="center" shrinkToFit="0" vertical="center" wrapText="1"/>
    </xf>
    <xf borderId="20" fillId="11" fontId="21" numFmtId="169" xfId="0" applyAlignment="1" applyBorder="1" applyFont="1" applyNumberFormat="1">
      <alignment horizontal="center" shrinkToFit="0" vertical="center" wrapText="1"/>
    </xf>
    <xf borderId="22" fillId="11" fontId="22" numFmtId="168" xfId="0" applyAlignment="1" applyBorder="1" applyFont="1" applyNumberFormat="1">
      <alignment horizontal="center" vertical="center"/>
    </xf>
    <xf borderId="23" fillId="0" fontId="2" numFmtId="0" xfId="0" applyBorder="1" applyFont="1"/>
    <xf borderId="24" fillId="9" fontId="21" numFmtId="0" xfId="0" applyAlignment="1" applyBorder="1" applyFont="1">
      <alignment horizontal="center" shrinkToFit="0" vertical="center" wrapText="1"/>
    </xf>
    <xf borderId="25" fillId="11" fontId="21" numFmtId="167" xfId="0" applyAlignment="1" applyBorder="1" applyFont="1" applyNumberFormat="1">
      <alignment horizontal="center" shrinkToFit="0" vertical="center" wrapText="1"/>
    </xf>
    <xf borderId="20" fillId="11" fontId="21" numFmtId="167" xfId="0" applyAlignment="1" applyBorder="1" applyFont="1" applyNumberFormat="1">
      <alignment horizontal="center" shrinkToFit="0" vertical="center" wrapText="1"/>
    </xf>
    <xf borderId="20" fillId="11" fontId="21" numFmtId="9" xfId="0" applyAlignment="1" applyBorder="1" applyFont="1" applyNumberFormat="1">
      <alignment horizontal="center" shrinkToFit="0" vertical="center" wrapText="1"/>
    </xf>
    <xf borderId="20" fillId="9" fontId="21" numFmtId="164" xfId="0" applyAlignment="1" applyBorder="1" applyFont="1" applyNumberFormat="1">
      <alignment horizontal="center" shrinkToFit="0" vertical="center" wrapText="1"/>
    </xf>
    <xf borderId="24" fillId="9" fontId="21" numFmtId="168" xfId="0" applyAlignment="1" applyBorder="1" applyFont="1" applyNumberFormat="1">
      <alignment horizontal="center" shrinkToFit="0" vertical="center" wrapText="1"/>
    </xf>
    <xf borderId="20" fillId="11" fontId="21" numFmtId="168" xfId="0" applyAlignment="1" applyBorder="1" applyFont="1" applyNumberFormat="1">
      <alignment horizontal="center" shrinkToFit="0" vertical="center" wrapText="1"/>
    </xf>
    <xf borderId="20" fillId="9" fontId="21" numFmtId="168" xfId="0" applyAlignment="1" applyBorder="1" applyFont="1" applyNumberFormat="1">
      <alignment horizontal="center" shrinkToFit="0" vertical="center" wrapText="1"/>
    </xf>
    <xf borderId="24" fillId="11" fontId="21" numFmtId="0" xfId="0" applyAlignment="1" applyBorder="1" applyFont="1">
      <alignment horizontal="center" shrinkToFit="0" vertical="center" wrapText="1"/>
    </xf>
    <xf borderId="20" fillId="9" fontId="21" numFmtId="170" xfId="0" applyAlignment="1" applyBorder="1" applyFont="1" applyNumberFormat="1">
      <alignment horizontal="center" shrinkToFit="0" vertical="center" wrapText="1"/>
    </xf>
    <xf borderId="26" fillId="0" fontId="2" numFmtId="0" xfId="0" applyBorder="1" applyFont="1"/>
    <xf borderId="27" fillId="0" fontId="2" numFmtId="0" xfId="0" applyBorder="1" applyFont="1"/>
    <xf borderId="28" fillId="0" fontId="2" numFmtId="0" xfId="0" applyBorder="1" applyFont="1"/>
    <xf borderId="29" fillId="11" fontId="21" numFmtId="168" xfId="0" applyAlignment="1" applyBorder="1" applyFont="1" applyNumberFormat="1">
      <alignment horizontal="center" shrinkToFit="0" vertical="center" wrapText="1"/>
    </xf>
    <xf borderId="30" fillId="11" fontId="21" numFmtId="168" xfId="0" applyAlignment="1" applyBorder="1" applyFont="1" applyNumberFormat="1">
      <alignment horizontal="center" shrinkToFit="0" vertical="center" wrapText="1"/>
    </xf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9" fontId="10" numFmtId="0" xfId="0" applyAlignment="1" applyBorder="1" applyFont="1">
      <alignment horizontal="center" vertical="center"/>
    </xf>
    <xf borderId="35" fillId="9" fontId="7" numFmtId="0" xfId="0" applyAlignment="1" applyBorder="1" applyFont="1">
      <alignment horizontal="center" vertical="center"/>
    </xf>
    <xf borderId="36" fillId="9" fontId="10" numFmtId="0" xfId="0" applyAlignment="1" applyBorder="1" applyFont="1">
      <alignment horizontal="center" vertical="center"/>
    </xf>
    <xf borderId="37" fillId="9" fontId="10" numFmtId="0" xfId="0" applyAlignment="1" applyBorder="1" applyFont="1">
      <alignment horizontal="center" vertical="center"/>
    </xf>
    <xf borderId="38" fillId="0" fontId="7" numFmtId="0" xfId="0" applyAlignment="1" applyBorder="1" applyFont="1">
      <alignment horizontal="center" vertical="center"/>
    </xf>
    <xf borderId="38" fillId="0" fontId="10" numFmtId="0" xfId="0" applyAlignment="1" applyBorder="1" applyFont="1">
      <alignment horizontal="center" vertical="center"/>
    </xf>
    <xf borderId="38" fillId="0" fontId="10" numFmtId="169" xfId="0" applyAlignment="1" applyBorder="1" applyFont="1" applyNumberFormat="1">
      <alignment horizontal="center" vertical="center"/>
    </xf>
    <xf borderId="38" fillId="0" fontId="10" numFmtId="168" xfId="0" applyAlignment="1" applyBorder="1" applyFont="1" applyNumberFormat="1">
      <alignment horizontal="center" vertical="center"/>
    </xf>
    <xf borderId="37" fillId="9" fontId="10" numFmtId="0" xfId="0" applyAlignment="1" applyBorder="1" applyFont="1">
      <alignment horizontal="left" vertical="center"/>
    </xf>
    <xf quotePrefix="1" borderId="34" fillId="9" fontId="10" numFmtId="0" xfId="0" applyAlignment="1" applyBorder="1" applyFont="1">
      <alignment vertical="center"/>
    </xf>
    <xf borderId="35" fillId="9" fontId="10" numFmtId="0" xfId="0" applyAlignment="1" applyBorder="1" applyFont="1">
      <alignment vertical="center"/>
    </xf>
    <xf borderId="34" fillId="9" fontId="10" numFmtId="0" xfId="0" applyAlignment="1" applyBorder="1" applyFont="1">
      <alignment horizontal="center"/>
    </xf>
    <xf borderId="39" fillId="9" fontId="10" numFmtId="0" xfId="0" applyAlignment="1" applyBorder="1" applyFont="1">
      <alignment horizontal="center" vertical="center"/>
    </xf>
    <xf borderId="40" fillId="9" fontId="9" numFmtId="0" xfId="0" applyAlignment="1" applyBorder="1" applyFont="1">
      <alignment horizontal="center"/>
    </xf>
    <xf borderId="41" fillId="0" fontId="10" numFmtId="0" xfId="0" applyAlignment="1" applyBorder="1" applyFont="1">
      <alignment horizontal="center"/>
    </xf>
    <xf borderId="35" fillId="0" fontId="10" numFmtId="167" xfId="0" applyAlignment="1" applyBorder="1" applyFont="1" applyNumberFormat="1">
      <alignment vertical="center"/>
    </xf>
    <xf borderId="35" fillId="0" fontId="10" numFmtId="9" xfId="0" applyAlignment="1" applyBorder="1" applyFont="1" applyNumberFormat="1">
      <alignment horizontal="center" vertical="center"/>
    </xf>
    <xf borderId="42" fillId="0" fontId="10" numFmtId="167" xfId="0" applyBorder="1" applyFont="1" applyNumberFormat="1"/>
    <xf borderId="35" fillId="0" fontId="10" numFmtId="167" xfId="0" applyBorder="1" applyFont="1" applyNumberFormat="1"/>
    <xf borderId="40" fillId="0" fontId="10" numFmtId="167" xfId="0" applyBorder="1" applyFont="1" applyNumberFormat="1"/>
    <xf borderId="34" fillId="9" fontId="9" numFmtId="0" xfId="0" applyAlignment="1" applyBorder="1" applyFont="1">
      <alignment horizontal="center" vertical="center"/>
    </xf>
    <xf borderId="35" fillId="9" fontId="9" numFmtId="164" xfId="0" applyAlignment="1" applyBorder="1" applyFont="1" applyNumberFormat="1">
      <alignment horizontal="center" vertical="center"/>
    </xf>
    <xf borderId="35" fillId="9" fontId="9" numFmtId="0" xfId="0" applyAlignment="1" applyBorder="1" applyFont="1">
      <alignment horizontal="center" vertical="center"/>
    </xf>
    <xf borderId="35" fillId="9" fontId="9" numFmtId="168" xfId="0" applyAlignment="1" applyBorder="1" applyFont="1" applyNumberFormat="1">
      <alignment horizontal="center" vertical="center"/>
    </xf>
    <xf borderId="35" fillId="0" fontId="10" numFmtId="168" xfId="0" applyAlignment="1" applyBorder="1" applyFont="1" applyNumberFormat="1">
      <alignment horizontal="center"/>
    </xf>
    <xf borderId="35" fillId="0" fontId="10" numFmtId="0" xfId="0" applyAlignment="1" applyBorder="1" applyFont="1">
      <alignment horizontal="center"/>
    </xf>
    <xf borderId="35" fillId="9" fontId="10" numFmtId="0" xfId="0" applyAlignment="1" applyBorder="1" applyFont="1">
      <alignment horizontal="center" vertical="center"/>
    </xf>
    <xf borderId="40" fillId="0" fontId="10" numFmtId="0" xfId="0" applyAlignment="1" applyBorder="1" applyFont="1">
      <alignment horizontal="center"/>
    </xf>
    <xf borderId="34" fillId="0" fontId="10" numFmtId="0" xfId="0" applyAlignment="1" applyBorder="1" applyFont="1">
      <alignment horizontal="center"/>
    </xf>
    <xf borderId="35" fillId="9" fontId="9" numFmtId="168" xfId="0" applyAlignment="1" applyBorder="1" applyFont="1" applyNumberFormat="1">
      <alignment horizontal="center"/>
    </xf>
    <xf borderId="35" fillId="0" fontId="9" numFmtId="168" xfId="0" applyAlignment="1" applyBorder="1" applyFont="1" applyNumberFormat="1">
      <alignment horizontal="center"/>
    </xf>
    <xf borderId="35" fillId="0" fontId="9" numFmtId="0" xfId="0" applyAlignment="1" applyBorder="1" applyFont="1">
      <alignment horizontal="center"/>
    </xf>
    <xf borderId="35" fillId="0" fontId="9" numFmtId="0" xfId="0" applyAlignment="1" applyBorder="1" applyFont="1">
      <alignment horizontal="center" vertical="center"/>
    </xf>
    <xf borderId="43" fillId="0" fontId="9" numFmtId="0" xfId="0" applyAlignment="1" applyBorder="1" applyFont="1">
      <alignment horizontal="center" vertical="center"/>
    </xf>
    <xf borderId="39" fillId="9" fontId="9" numFmtId="0" xfId="0" applyAlignment="1" applyBorder="1" applyFont="1">
      <alignment horizontal="center" readingOrder="0" shrinkToFit="0" vertical="center" wrapText="1"/>
    </xf>
    <xf borderId="38" fillId="0" fontId="9" numFmtId="0" xfId="0" applyAlignment="1" applyBorder="1" applyFont="1">
      <alignment horizontal="center" vertical="center"/>
    </xf>
    <xf borderId="44" fillId="9" fontId="9" numFmtId="0" xfId="0" applyAlignment="1" applyBorder="1" applyFont="1">
      <alignment horizontal="center" vertical="center"/>
    </xf>
    <xf borderId="44" fillId="0" fontId="9" numFmtId="0" xfId="0" applyAlignment="1" applyBorder="1" applyFont="1">
      <alignment vertical="center"/>
    </xf>
    <xf borderId="39" fillId="9" fontId="9" numFmtId="0" xfId="0" applyAlignment="1" applyBorder="1" applyFont="1">
      <alignment horizontal="center" readingOrder="0" vertical="center"/>
    </xf>
    <xf borderId="34" fillId="9" fontId="7" numFmtId="0" xfId="0" applyAlignment="1" applyBorder="1" applyFont="1">
      <alignment horizontal="center" vertical="center"/>
    </xf>
    <xf borderId="45" fillId="9" fontId="7" numFmtId="0" xfId="0" applyAlignment="1" applyBorder="1" applyFont="1">
      <alignment horizontal="center" vertical="center"/>
    </xf>
    <xf borderId="36" fillId="9" fontId="7" numFmtId="0" xfId="0" applyAlignment="1" applyBorder="1" applyFont="1">
      <alignment horizontal="center" vertical="center"/>
    </xf>
    <xf borderId="37" fillId="9" fontId="7" numFmtId="0" xfId="0" applyAlignment="1" applyBorder="1" applyFont="1">
      <alignment horizontal="center" vertical="center"/>
    </xf>
    <xf borderId="38" fillId="0" fontId="7" numFmtId="169" xfId="0" applyAlignment="1" applyBorder="1" applyFont="1" applyNumberFormat="1">
      <alignment horizontal="center" vertical="center"/>
    </xf>
    <xf borderId="38" fillId="0" fontId="7" numFmtId="168" xfId="0" applyAlignment="1" applyBorder="1" applyFont="1" applyNumberFormat="1">
      <alignment horizontal="center" vertical="center"/>
    </xf>
    <xf borderId="37" fillId="9" fontId="7" numFmtId="0" xfId="0" applyAlignment="1" applyBorder="1" applyFont="1">
      <alignment horizontal="left" vertical="center"/>
    </xf>
    <xf quotePrefix="1" borderId="34" fillId="9" fontId="7" numFmtId="0" xfId="0" applyAlignment="1" applyBorder="1" applyFont="1">
      <alignment vertical="center"/>
    </xf>
    <xf borderId="35" fillId="9" fontId="7" numFmtId="0" xfId="0" applyAlignment="1" applyBorder="1" applyFont="1">
      <alignment vertical="center"/>
    </xf>
    <xf borderId="34" fillId="9" fontId="7" numFmtId="0" xfId="0" applyAlignment="1" applyBorder="1" applyFont="1">
      <alignment horizontal="center"/>
    </xf>
    <xf borderId="39" fillId="9" fontId="7" numFmtId="0" xfId="0" applyAlignment="1" applyBorder="1" applyFont="1">
      <alignment horizontal="center" vertical="center"/>
    </xf>
    <xf borderId="40" fillId="9" fontId="6" numFmtId="0" xfId="0" applyAlignment="1" applyBorder="1" applyFont="1">
      <alignment horizontal="center"/>
    </xf>
    <xf borderId="35" fillId="0" fontId="7" numFmtId="167" xfId="0" applyAlignment="1" applyBorder="1" applyFont="1" applyNumberFormat="1">
      <alignment vertical="center"/>
    </xf>
    <xf borderId="35" fillId="0" fontId="7" numFmtId="9" xfId="0" applyAlignment="1" applyBorder="1" applyFont="1" applyNumberFormat="1">
      <alignment horizontal="center" vertical="center"/>
    </xf>
    <xf borderId="42" fillId="0" fontId="7" numFmtId="167" xfId="0" applyBorder="1" applyFont="1" applyNumberFormat="1"/>
    <xf borderId="35" fillId="0" fontId="7" numFmtId="167" xfId="0" applyBorder="1" applyFont="1" applyNumberFormat="1"/>
    <xf borderId="40" fillId="0" fontId="7" numFmtId="167" xfId="0" applyBorder="1" applyFont="1" applyNumberFormat="1"/>
    <xf borderId="35" fillId="9" fontId="6" numFmtId="164" xfId="0" applyAlignment="1" applyBorder="1" applyFont="1" applyNumberFormat="1">
      <alignment horizontal="center" vertical="center"/>
    </xf>
    <xf borderId="35" fillId="9" fontId="6" numFmtId="0" xfId="0" applyAlignment="1" applyBorder="1" applyFont="1">
      <alignment horizontal="center" vertical="center"/>
    </xf>
    <xf borderId="35" fillId="9" fontId="6" numFmtId="168" xfId="0" applyAlignment="1" applyBorder="1" applyFont="1" applyNumberFormat="1">
      <alignment horizontal="center" vertical="center"/>
    </xf>
    <xf borderId="35" fillId="0" fontId="7" numFmtId="168" xfId="0" applyAlignment="1" applyBorder="1" applyFont="1" applyNumberFormat="1">
      <alignment horizontal="center"/>
    </xf>
    <xf borderId="35" fillId="0" fontId="7" numFmtId="0" xfId="0" applyAlignment="1" applyBorder="1" applyFont="1">
      <alignment horizontal="center"/>
    </xf>
    <xf borderId="40" fillId="0" fontId="7" numFmtId="0" xfId="0" applyAlignment="1" applyBorder="1" applyFont="1">
      <alignment horizontal="center"/>
    </xf>
    <xf borderId="34" fillId="0" fontId="7" numFmtId="0" xfId="0" applyAlignment="1" applyBorder="1" applyFont="1">
      <alignment horizontal="center"/>
    </xf>
    <xf borderId="35" fillId="9" fontId="6" numFmtId="168" xfId="0" applyAlignment="1" applyBorder="1" applyFont="1" applyNumberFormat="1">
      <alignment horizontal="center"/>
    </xf>
    <xf borderId="35" fillId="0" fontId="6" numFmtId="168" xfId="0" applyAlignment="1" applyBorder="1" applyFont="1" applyNumberFormat="1">
      <alignment horizontal="center"/>
    </xf>
    <xf borderId="35" fillId="0" fontId="6" numFmtId="0" xfId="0" applyAlignment="1" applyBorder="1" applyFont="1">
      <alignment horizontal="center"/>
    </xf>
    <xf borderId="35" fillId="0" fontId="6" numFmtId="0" xfId="0" applyAlignment="1" applyBorder="1" applyFont="1">
      <alignment horizontal="center" vertical="center"/>
    </xf>
    <xf borderId="43" fillId="0" fontId="6" numFmtId="0" xfId="0" applyAlignment="1" applyBorder="1" applyFont="1">
      <alignment horizontal="center" vertical="center"/>
    </xf>
    <xf borderId="39" fillId="9" fontId="6" numFmtId="170" xfId="0" applyAlignment="1" applyBorder="1" applyFont="1" applyNumberFormat="1">
      <alignment horizontal="center" vertical="center"/>
    </xf>
    <xf borderId="38" fillId="0" fontId="6" numFmtId="0" xfId="0" applyAlignment="1" applyBorder="1" applyFont="1">
      <alignment horizontal="center" vertical="center"/>
    </xf>
    <xf borderId="44" fillId="9" fontId="6" numFmtId="0" xfId="0" applyAlignment="1" applyBorder="1" applyFont="1">
      <alignment horizontal="center" vertical="center"/>
    </xf>
    <xf borderId="44" fillId="0" fontId="6" numFmtId="0" xfId="0" applyAlignment="1" applyBorder="1" applyFont="1">
      <alignment vertical="center"/>
    </xf>
    <xf borderId="34" fillId="9" fontId="10" numFmtId="0" xfId="0" applyAlignment="1" applyBorder="1" applyFont="1">
      <alignment vertical="center"/>
    </xf>
    <xf borderId="39" fillId="9" fontId="9" numFmtId="170" xfId="0" applyAlignment="1" applyBorder="1" applyFont="1" applyNumberFormat="1">
      <alignment horizontal="center" vertical="center"/>
    </xf>
    <xf borderId="34" fillId="9" fontId="7" numFmtId="0" xfId="0" applyAlignment="1" applyBorder="1" applyFont="1">
      <alignment vertical="center"/>
    </xf>
    <xf borderId="41" fillId="0" fontId="7" numFmtId="0" xfId="0" applyAlignment="1" applyBorder="1" applyFont="1">
      <alignment horizontal="center"/>
    </xf>
    <xf borderId="34" fillId="9" fontId="6" numFmtId="0" xfId="0" applyAlignment="1" applyBorder="1" applyFont="1">
      <alignment horizontal="center" vertical="center"/>
    </xf>
    <xf borderId="46" fillId="9" fontId="7" numFmtId="0" xfId="0" applyAlignment="1" applyBorder="1" applyFont="1">
      <alignment horizontal="center" vertical="center"/>
    </xf>
    <xf quotePrefix="1" borderId="34" fillId="9" fontId="6" numFmtId="0" xfId="0" applyAlignment="1" applyBorder="1" applyFont="1">
      <alignment vertical="center"/>
    </xf>
    <xf borderId="34" fillId="0" fontId="8" numFmtId="0" xfId="0" applyAlignment="1" applyBorder="1" applyFont="1">
      <alignment horizontal="center"/>
    </xf>
    <xf borderId="35" fillId="0" fontId="6" numFmtId="166" xfId="0" applyAlignment="1" applyBorder="1" applyFont="1" applyNumberFormat="1">
      <alignment horizontal="center" vertical="center"/>
    </xf>
    <xf borderId="0" fillId="0" fontId="7" numFmtId="0" xfId="0" applyAlignment="1" applyFont="1">
      <alignment vertical="center"/>
    </xf>
    <xf borderId="34" fillId="0" fontId="23" numFmtId="0" xfId="0" applyAlignment="1" applyBorder="1" applyFont="1">
      <alignment horizontal="center"/>
    </xf>
    <xf borderId="35" fillId="9" fontId="16" numFmtId="168" xfId="0" applyAlignment="1" applyBorder="1" applyFont="1" applyNumberFormat="1">
      <alignment horizontal="center"/>
    </xf>
    <xf borderId="37" fillId="4" fontId="10" numFmtId="0" xfId="0" applyAlignment="1" applyBorder="1" applyFont="1">
      <alignment horizontal="center" vertical="center"/>
    </xf>
    <xf borderId="37" fillId="4" fontId="10" numFmtId="169" xfId="0" applyAlignment="1" applyBorder="1" applyFont="1" applyNumberFormat="1">
      <alignment horizontal="center" vertical="center"/>
    </xf>
    <xf borderId="37" fillId="4" fontId="10" numFmtId="168" xfId="0" applyAlignment="1" applyBorder="1" applyFont="1" applyNumberFormat="1">
      <alignment horizontal="center" vertical="center"/>
    </xf>
    <xf borderId="12" fillId="9" fontId="10" numFmtId="0" xfId="0" applyAlignment="1" applyBorder="1" applyFont="1">
      <alignment vertical="center"/>
    </xf>
    <xf borderId="47" fillId="4" fontId="10" numFmtId="0" xfId="0" applyAlignment="1" applyBorder="1" applyFont="1">
      <alignment horizontal="center"/>
    </xf>
    <xf borderId="35" fillId="4" fontId="10" numFmtId="167" xfId="0" applyAlignment="1" applyBorder="1" applyFont="1" applyNumberFormat="1">
      <alignment vertical="center"/>
    </xf>
    <xf borderId="35" fillId="4" fontId="10" numFmtId="9" xfId="0" applyAlignment="1" applyBorder="1" applyFont="1" applyNumberFormat="1">
      <alignment horizontal="center" vertical="center"/>
    </xf>
    <xf borderId="48" fillId="4" fontId="10" numFmtId="167" xfId="0" applyBorder="1" applyFont="1" applyNumberFormat="1"/>
    <xf borderId="35" fillId="4" fontId="10" numFmtId="167" xfId="0" applyBorder="1" applyFont="1" applyNumberFormat="1"/>
    <xf borderId="40" fillId="4" fontId="10" numFmtId="167" xfId="0" applyBorder="1" applyFont="1" applyNumberFormat="1"/>
    <xf borderId="35" fillId="4" fontId="10" numFmtId="168" xfId="0" applyAlignment="1" applyBorder="1" applyFont="1" applyNumberFormat="1">
      <alignment horizontal="center"/>
    </xf>
    <xf borderId="35" fillId="4" fontId="10" numFmtId="0" xfId="0" applyAlignment="1" applyBorder="1" applyFont="1">
      <alignment horizontal="center"/>
    </xf>
    <xf borderId="40" fillId="4" fontId="10" numFmtId="0" xfId="0" applyAlignment="1" applyBorder="1" applyFont="1">
      <alignment horizontal="center"/>
    </xf>
    <xf borderId="35" fillId="4" fontId="9" numFmtId="168" xfId="0" applyAlignment="1" applyBorder="1" applyFont="1" applyNumberFormat="1">
      <alignment horizontal="center"/>
    </xf>
    <xf borderId="35" fillId="4" fontId="9" numFmtId="0" xfId="0" applyAlignment="1" applyBorder="1" applyFont="1">
      <alignment horizontal="center"/>
    </xf>
    <xf borderId="35" fillId="4" fontId="9" numFmtId="0" xfId="0" applyAlignment="1" applyBorder="1" applyFont="1">
      <alignment horizontal="center" vertical="center"/>
    </xf>
    <xf borderId="39" fillId="4" fontId="9" numFmtId="0" xfId="0" applyAlignment="1" applyBorder="1" applyFont="1">
      <alignment horizontal="center" vertical="center"/>
    </xf>
    <xf borderId="37" fillId="4" fontId="9" numFmtId="0" xfId="0" applyAlignment="1" applyBorder="1" applyFont="1">
      <alignment horizontal="center" vertical="center"/>
    </xf>
    <xf borderId="44" fillId="4" fontId="9" numFmtId="0" xfId="0" applyAlignment="1" applyBorder="1" applyFont="1">
      <alignment vertical="center"/>
    </xf>
    <xf borderId="49" fillId="9" fontId="6" numFmtId="0" xfId="0" applyAlignment="1" applyBorder="1" applyFont="1">
      <alignment horizontal="center" vertical="center"/>
    </xf>
    <xf borderId="50" fillId="9" fontId="6" numFmtId="0" xfId="0" applyAlignment="1" applyBorder="1" applyFont="1">
      <alignment horizontal="center" vertical="center"/>
    </xf>
    <xf borderId="51" fillId="9" fontId="6" numFmtId="0" xfId="0" applyAlignment="1" applyBorder="1" applyFont="1">
      <alignment horizontal="center" vertical="center"/>
    </xf>
    <xf borderId="51" fillId="12" fontId="6" numFmtId="0" xfId="0" applyAlignment="1" applyBorder="1" applyFill="1" applyFont="1">
      <alignment horizontal="center" vertical="center"/>
    </xf>
    <xf borderId="51" fillId="12" fontId="6" numFmtId="169" xfId="0" applyAlignment="1" applyBorder="1" applyFont="1" applyNumberFormat="1">
      <alignment horizontal="center" vertical="center"/>
    </xf>
    <xf borderId="51" fillId="12" fontId="6" numFmtId="168" xfId="0" applyAlignment="1" applyBorder="1" applyFont="1" applyNumberFormat="1">
      <alignment horizontal="center" vertical="center"/>
    </xf>
    <xf borderId="49" fillId="9" fontId="7" numFmtId="0" xfId="0" applyAlignment="1" applyBorder="1" applyFont="1">
      <alignment vertical="center"/>
    </xf>
    <xf borderId="52" fillId="9" fontId="7" numFmtId="0" xfId="0" applyAlignment="1" applyBorder="1" applyFont="1">
      <alignment vertical="center"/>
    </xf>
    <xf borderId="49" fillId="9" fontId="7" numFmtId="0" xfId="0" applyAlignment="1" applyBorder="1" applyFont="1">
      <alignment horizontal="center" vertical="center"/>
    </xf>
    <xf borderId="52" fillId="9" fontId="7" numFmtId="0" xfId="0" applyAlignment="1" applyBorder="1" applyFont="1">
      <alignment horizontal="center" vertical="center"/>
    </xf>
    <xf borderId="53" fillId="9" fontId="9" numFmtId="0" xfId="0" applyAlignment="1" applyBorder="1" applyFont="1">
      <alignment horizontal="center" vertical="center"/>
    </xf>
    <xf borderId="49" fillId="12" fontId="6" numFmtId="0" xfId="0" applyAlignment="1" applyBorder="1" applyFont="1">
      <alignment horizontal="center" vertical="center"/>
    </xf>
    <xf borderId="52" fillId="12" fontId="7" numFmtId="167" xfId="0" applyAlignment="1" applyBorder="1" applyFont="1" applyNumberFormat="1">
      <alignment vertical="center"/>
    </xf>
    <xf borderId="52" fillId="12" fontId="7" numFmtId="9" xfId="0" applyAlignment="1" applyBorder="1" applyFont="1" applyNumberFormat="1">
      <alignment horizontal="center" vertical="center"/>
    </xf>
    <xf borderId="53" fillId="12" fontId="7" numFmtId="167" xfId="0" applyAlignment="1" applyBorder="1" applyFont="1" applyNumberFormat="1">
      <alignment vertical="center"/>
    </xf>
    <xf borderId="52" fillId="9" fontId="6" numFmtId="164" xfId="0" applyAlignment="1" applyBorder="1" applyFont="1" applyNumberFormat="1">
      <alignment horizontal="center" vertical="center"/>
    </xf>
    <xf borderId="52" fillId="9" fontId="6" numFmtId="0" xfId="0" applyAlignment="1" applyBorder="1" applyFont="1">
      <alignment horizontal="center" vertical="center"/>
    </xf>
    <xf borderId="52" fillId="9" fontId="6" numFmtId="168" xfId="0" applyAlignment="1" applyBorder="1" applyFont="1" applyNumberFormat="1">
      <alignment horizontal="center" vertical="center"/>
    </xf>
    <xf borderId="52" fillId="12" fontId="7" numFmtId="168" xfId="0" applyAlignment="1" applyBorder="1" applyFont="1" applyNumberFormat="1">
      <alignment horizontal="center" vertical="center"/>
    </xf>
    <xf borderId="52" fillId="12" fontId="7" numFmtId="0" xfId="0" applyAlignment="1" applyBorder="1" applyFont="1">
      <alignment horizontal="center" vertical="center"/>
    </xf>
    <xf borderId="53" fillId="12" fontId="7" numFmtId="0" xfId="0" applyAlignment="1" applyBorder="1" applyFont="1">
      <alignment horizontal="center" vertical="center"/>
    </xf>
    <xf borderId="54" fillId="12" fontId="7" numFmtId="0" xfId="0" applyAlignment="1" applyBorder="1" applyFont="1">
      <alignment horizontal="center" vertical="center"/>
    </xf>
    <xf borderId="55" fillId="9" fontId="6" numFmtId="168" xfId="0" applyAlignment="1" applyBorder="1" applyFont="1" applyNumberFormat="1">
      <alignment horizontal="center" vertical="center"/>
    </xf>
    <xf borderId="55" fillId="12" fontId="6" numFmtId="168" xfId="0" applyAlignment="1" applyBorder="1" applyFont="1" applyNumberFormat="1">
      <alignment horizontal="center" vertical="center"/>
    </xf>
    <xf borderId="55" fillId="12" fontId="6" numFmtId="0" xfId="0" applyAlignment="1" applyBorder="1" applyFont="1">
      <alignment horizontal="center" vertical="center"/>
    </xf>
    <xf borderId="55" fillId="9" fontId="6" numFmtId="170" xfId="0" applyAlignment="1" applyBorder="1" applyFont="1" applyNumberFormat="1">
      <alignment horizontal="center" vertical="center"/>
    </xf>
    <xf borderId="56" fillId="12" fontId="6" numFmtId="0" xfId="0" applyAlignment="1" applyBorder="1" applyFont="1">
      <alignment horizontal="center" vertical="center"/>
    </xf>
    <xf borderId="57" fillId="9" fontId="9" numFmtId="0" xfId="0" applyAlignment="1" applyBorder="1" applyFont="1">
      <alignment horizontal="center" vertical="center"/>
    </xf>
    <xf borderId="57" fillId="12" fontId="9" numFmtId="0" xfId="0" applyAlignment="1" applyBorder="1" applyFont="1">
      <alignment vertical="center"/>
    </xf>
    <xf borderId="12" fillId="9" fontId="24" numFmtId="0" xfId="0" applyBorder="1" applyFont="1"/>
    <xf borderId="12" fillId="9" fontId="24" numFmtId="0" xfId="0" applyAlignment="1" applyBorder="1" applyFont="1">
      <alignment horizontal="center"/>
    </xf>
    <xf borderId="58" fillId="9" fontId="24" numFmtId="0" xfId="0" applyBorder="1" applyFont="1"/>
    <xf borderId="0" fillId="0" fontId="24" numFmtId="169" xfId="0" applyFont="1" applyNumberFormat="1"/>
    <xf borderId="0" fillId="0" fontId="24" numFmtId="168" xfId="0" applyFont="1" applyNumberFormat="1"/>
    <xf borderId="0" fillId="0" fontId="24" numFmtId="167" xfId="0" applyFont="1" applyNumberFormat="1"/>
    <xf borderId="0" fillId="0" fontId="24" numFmtId="9" xfId="0" applyFont="1" applyNumberFormat="1"/>
    <xf borderId="12" fillId="9" fontId="24" numFmtId="164" xfId="0" applyBorder="1" applyFont="1" applyNumberFormat="1"/>
    <xf borderId="12" fillId="9" fontId="24" numFmtId="168" xfId="0" applyBorder="1" applyFont="1" applyNumberFormat="1"/>
    <xf borderId="0" fillId="0" fontId="24" numFmtId="0" xfId="0" applyAlignment="1" applyFont="1">
      <alignment horizontal="center"/>
    </xf>
    <xf borderId="12" fillId="9" fontId="24" numFmtId="168" xfId="0" applyAlignment="1" applyBorder="1" applyFont="1" applyNumberFormat="1">
      <alignment horizontal="center"/>
    </xf>
    <xf borderId="0" fillId="0" fontId="24" numFmtId="168" xfId="0" applyAlignment="1" applyFont="1" applyNumberFormat="1">
      <alignment horizontal="center"/>
    </xf>
    <xf borderId="12" fillId="9" fontId="24" numFmtId="170" xfId="0" applyAlignment="1" applyBorder="1" applyFont="1" applyNumberFormat="1">
      <alignment horizontal="center"/>
    </xf>
    <xf borderId="12" fillId="9" fontId="25" numFmtId="0" xfId="0" applyBorder="1" applyFont="1"/>
    <xf borderId="12" fillId="9" fontId="25" numFmtId="0" xfId="0" applyAlignment="1" applyBorder="1" applyFont="1">
      <alignment horizontal="center"/>
    </xf>
    <xf borderId="12" fillId="5" fontId="24" numFmtId="0" xfId="0" applyBorder="1" applyFont="1"/>
    <xf borderId="12" fillId="5" fontId="24" numFmtId="169" xfId="0" applyBorder="1" applyFont="1" applyNumberFormat="1"/>
    <xf borderId="12" fillId="5" fontId="24" numFmtId="168" xfId="0" applyBorder="1" applyFont="1" applyNumberFormat="1"/>
    <xf borderId="12" fillId="5" fontId="24" numFmtId="167" xfId="0" applyBorder="1" applyFont="1" applyNumberFormat="1"/>
    <xf borderId="12" fillId="5" fontId="24" numFmtId="9" xfId="0" applyBorder="1" applyFont="1" applyNumberFormat="1"/>
    <xf borderId="12" fillId="5" fontId="24" numFmtId="0" xfId="0" applyAlignment="1" applyBorder="1" applyFont="1">
      <alignment horizontal="center"/>
    </xf>
    <xf borderId="12" fillId="5" fontId="24" numFmtId="168" xfId="0" applyAlignment="1" applyBorder="1" applyFont="1" applyNumberFormat="1">
      <alignment horizontal="center"/>
    </xf>
    <xf borderId="14" fillId="13" fontId="26" numFmtId="0" xfId="0" applyAlignment="1" applyBorder="1" applyFill="1" applyFont="1">
      <alignment horizontal="left" vertical="center"/>
    </xf>
    <xf borderId="17" fillId="14" fontId="27" numFmtId="0" xfId="0" applyAlignment="1" applyBorder="1" applyFill="1" applyFont="1">
      <alignment horizontal="center" vertical="center"/>
    </xf>
    <xf borderId="59" fillId="14" fontId="27" numFmtId="0" xfId="0" applyAlignment="1" applyBorder="1" applyFont="1">
      <alignment horizontal="center" vertical="center"/>
    </xf>
    <xf borderId="60" fillId="0" fontId="2" numFmtId="0" xfId="0" applyBorder="1" applyFont="1"/>
    <xf borderId="20" fillId="15" fontId="28" numFmtId="168" xfId="0" applyAlignment="1" applyBorder="1" applyFill="1" applyFont="1" applyNumberFormat="1">
      <alignment horizontal="center" vertical="center"/>
    </xf>
    <xf borderId="21" fillId="15" fontId="29" numFmtId="0" xfId="0" applyAlignment="1" applyBorder="1" applyFont="1">
      <alignment horizontal="center" shrinkToFit="0" vertical="center" wrapText="1"/>
    </xf>
    <xf borderId="0" fillId="0" fontId="30" numFmtId="0" xfId="0" applyAlignment="1" applyFont="1">
      <alignment vertical="center"/>
    </xf>
    <xf borderId="20" fillId="16" fontId="31" numFmtId="0" xfId="0" applyAlignment="1" applyBorder="1" applyFill="1" applyFont="1">
      <alignment horizontal="center" shrinkToFit="0" vertical="center" wrapText="1"/>
    </xf>
    <xf borderId="24" fillId="16" fontId="31" numFmtId="0" xfId="0" applyAlignment="1" applyBorder="1" applyFont="1">
      <alignment horizontal="center" vertical="center"/>
    </xf>
    <xf borderId="25" fillId="16" fontId="31" numFmtId="167" xfId="0" applyAlignment="1" applyBorder="1" applyFont="1" applyNumberFormat="1">
      <alignment horizontal="center" shrinkToFit="0" vertical="center" wrapText="1"/>
    </xf>
    <xf borderId="20" fillId="16" fontId="31" numFmtId="167" xfId="0" applyAlignment="1" applyBorder="1" applyFont="1" applyNumberFormat="1">
      <alignment horizontal="center" shrinkToFit="0" vertical="center" wrapText="1"/>
    </xf>
    <xf borderId="20" fillId="16" fontId="31" numFmtId="9" xfId="0" applyAlignment="1" applyBorder="1" applyFont="1" applyNumberFormat="1">
      <alignment horizontal="center" shrinkToFit="0" vertical="center" wrapText="1"/>
    </xf>
    <xf borderId="20" fillId="16" fontId="31" numFmtId="168" xfId="0" applyAlignment="1" applyBorder="1" applyFont="1" applyNumberFormat="1">
      <alignment horizontal="center" shrinkToFit="0" vertical="center" wrapText="1"/>
    </xf>
    <xf borderId="24" fillId="16" fontId="31" numFmtId="164" xfId="0" applyAlignment="1" applyBorder="1" applyFont="1" applyNumberFormat="1">
      <alignment horizontal="center" shrinkToFit="0" vertical="center" wrapText="1"/>
    </xf>
    <xf borderId="20" fillId="16" fontId="31" numFmtId="164" xfId="0" applyAlignment="1" applyBorder="1" applyFont="1" applyNumberFormat="1">
      <alignment horizontal="center" shrinkToFit="0" vertical="center" wrapText="1"/>
    </xf>
    <xf borderId="0" fillId="0" fontId="32" numFmtId="0" xfId="0" applyAlignment="1" applyFont="1">
      <alignment vertical="center"/>
    </xf>
    <xf borderId="61" fillId="0" fontId="2" numFmtId="0" xfId="0" applyBorder="1" applyFont="1"/>
    <xf borderId="62" fillId="0" fontId="2" numFmtId="0" xfId="0" applyBorder="1" applyFont="1"/>
    <xf borderId="63" fillId="0" fontId="2" numFmtId="0" xfId="0" applyBorder="1" applyFont="1"/>
    <xf borderId="64" fillId="0" fontId="2" numFmtId="0" xfId="0" applyBorder="1" applyFont="1"/>
    <xf borderId="0" fillId="0" fontId="33" numFmtId="0" xfId="0" applyAlignment="1" applyFont="1">
      <alignment horizontal="center" vertical="center"/>
    </xf>
    <xf borderId="65" fillId="0" fontId="7" numFmtId="0" xfId="0" applyAlignment="1" applyBorder="1" applyFont="1">
      <alignment horizontal="center"/>
    </xf>
    <xf borderId="66" fillId="0" fontId="7" numFmtId="0" xfId="0" applyAlignment="1" applyBorder="1" applyFont="1">
      <alignment horizontal="center"/>
    </xf>
    <xf borderId="66" fillId="0" fontId="7" numFmtId="0" xfId="0" applyAlignment="1" applyBorder="1" applyFont="1">
      <alignment vertical="center"/>
    </xf>
    <xf borderId="66" fillId="0" fontId="7" numFmtId="0" xfId="0" applyAlignment="1" applyBorder="1" applyFont="1">
      <alignment horizontal="left"/>
    </xf>
    <xf borderId="66" fillId="0" fontId="7" numFmtId="0" xfId="0" applyAlignment="1" applyBorder="1" applyFont="1">
      <alignment horizontal="center" vertical="center"/>
    </xf>
    <xf borderId="66" fillId="0" fontId="6" numFmtId="0" xfId="0" applyAlignment="1" applyBorder="1" applyFont="1">
      <alignment horizontal="center"/>
    </xf>
    <xf borderId="66" fillId="0" fontId="7" numFmtId="167" xfId="0" applyAlignment="1" applyBorder="1" applyFont="1" applyNumberFormat="1">
      <alignment vertical="center"/>
    </xf>
    <xf borderId="66" fillId="0" fontId="7" numFmtId="9" xfId="0" applyAlignment="1" applyBorder="1" applyFont="1" applyNumberFormat="1">
      <alignment horizontal="center" vertical="center"/>
    </xf>
    <xf borderId="66" fillId="0" fontId="7" numFmtId="167" xfId="0" applyBorder="1" applyFont="1" applyNumberFormat="1"/>
    <xf borderId="66" fillId="0" fontId="7" numFmtId="168" xfId="0" applyAlignment="1" applyBorder="1" applyFont="1" applyNumberFormat="1">
      <alignment horizontal="center"/>
    </xf>
    <xf borderId="66" fillId="0" fontId="7" numFmtId="164" xfId="0" applyAlignment="1" applyBorder="1" applyFont="1" applyNumberFormat="1">
      <alignment horizontal="center"/>
    </xf>
    <xf borderId="66" fillId="0" fontId="7" numFmtId="164" xfId="0" applyBorder="1" applyFont="1" applyNumberFormat="1"/>
    <xf borderId="66" fillId="0" fontId="7" numFmtId="168" xfId="0" applyAlignment="1" applyBorder="1" applyFont="1" applyNumberFormat="1">
      <alignment horizontal="center" vertical="center"/>
    </xf>
    <xf borderId="67" fillId="0" fontId="7" numFmtId="0" xfId="0" applyAlignment="1" applyBorder="1" applyFont="1">
      <alignment vertical="center"/>
    </xf>
    <xf borderId="68" fillId="0" fontId="7" numFmtId="0" xfId="0" applyAlignment="1" applyBorder="1" applyFont="1">
      <alignment vertical="center"/>
    </xf>
    <xf borderId="69" fillId="0" fontId="7" numFmtId="0" xfId="0" applyAlignment="1" applyBorder="1" applyFont="1">
      <alignment horizontal="center"/>
    </xf>
    <xf borderId="70" fillId="0" fontId="7" numFmtId="0" xfId="0" applyAlignment="1" applyBorder="1" applyFont="1">
      <alignment horizontal="center"/>
    </xf>
    <xf borderId="70" fillId="0" fontId="7" numFmtId="0" xfId="0" applyAlignment="1" applyBorder="1" applyFont="1">
      <alignment vertical="center"/>
    </xf>
    <xf borderId="70" fillId="0" fontId="7" numFmtId="0" xfId="0" applyAlignment="1" applyBorder="1" applyFont="1">
      <alignment horizontal="left"/>
    </xf>
    <xf borderId="70" fillId="0" fontId="7" numFmtId="0" xfId="0" applyAlignment="1" applyBorder="1" applyFont="1">
      <alignment horizontal="center" vertical="center"/>
    </xf>
    <xf borderId="70" fillId="0" fontId="6" numFmtId="0" xfId="0" applyAlignment="1" applyBorder="1" applyFont="1">
      <alignment horizontal="center"/>
    </xf>
    <xf borderId="70" fillId="0" fontId="7" numFmtId="167" xfId="0" applyAlignment="1" applyBorder="1" applyFont="1" applyNumberFormat="1">
      <alignment vertical="center"/>
    </xf>
    <xf borderId="70" fillId="0" fontId="7" numFmtId="9" xfId="0" applyAlignment="1" applyBorder="1" applyFont="1" applyNumberFormat="1">
      <alignment horizontal="center" vertical="center"/>
    </xf>
    <xf borderId="70" fillId="0" fontId="7" numFmtId="167" xfId="0" applyBorder="1" applyFont="1" applyNumberFormat="1"/>
    <xf borderId="70" fillId="0" fontId="7" numFmtId="168" xfId="0" applyAlignment="1" applyBorder="1" applyFont="1" applyNumberFormat="1">
      <alignment horizontal="center"/>
    </xf>
    <xf borderId="70" fillId="0" fontId="7" numFmtId="164" xfId="0" applyAlignment="1" applyBorder="1" applyFont="1" applyNumberFormat="1">
      <alignment horizontal="center"/>
    </xf>
    <xf borderId="70" fillId="0" fontId="7" numFmtId="164" xfId="0" applyBorder="1" applyFont="1" applyNumberFormat="1"/>
    <xf borderId="70" fillId="0" fontId="7" numFmtId="168" xfId="0" applyAlignment="1" applyBorder="1" applyFont="1" applyNumberFormat="1">
      <alignment horizontal="center" vertical="center"/>
    </xf>
    <xf borderId="71" fillId="0" fontId="7" numFmtId="0" xfId="0" applyAlignment="1" applyBorder="1" applyFont="1">
      <alignment vertical="center"/>
    </xf>
    <xf borderId="72" fillId="0" fontId="7" numFmtId="0" xfId="0" applyAlignment="1" applyBorder="1" applyFont="1">
      <alignment horizontal="center"/>
    </xf>
    <xf borderId="73" fillId="0" fontId="7" numFmtId="0" xfId="0" applyAlignment="1" applyBorder="1" applyFont="1">
      <alignment horizontal="center"/>
    </xf>
    <xf borderId="73" fillId="0" fontId="7" numFmtId="0" xfId="0" applyAlignment="1" applyBorder="1" applyFont="1">
      <alignment vertical="center"/>
    </xf>
    <xf borderId="73" fillId="0" fontId="7" numFmtId="0" xfId="0" applyAlignment="1" applyBorder="1" applyFont="1">
      <alignment horizontal="left" vertical="center"/>
    </xf>
    <xf borderId="73" fillId="0" fontId="7" numFmtId="0" xfId="0" applyAlignment="1" applyBorder="1" applyFont="1">
      <alignment horizontal="center" vertical="center"/>
    </xf>
    <xf borderId="73" fillId="0" fontId="6" numFmtId="0" xfId="0" applyAlignment="1" applyBorder="1" applyFont="1">
      <alignment horizontal="center"/>
    </xf>
    <xf borderId="73" fillId="0" fontId="7" numFmtId="167" xfId="0" applyAlignment="1" applyBorder="1" applyFont="1" applyNumberFormat="1">
      <alignment vertical="center"/>
    </xf>
    <xf borderId="73" fillId="0" fontId="7" numFmtId="9" xfId="0" applyAlignment="1" applyBorder="1" applyFont="1" applyNumberFormat="1">
      <alignment horizontal="center" vertical="center"/>
    </xf>
    <xf borderId="73" fillId="0" fontId="7" numFmtId="167" xfId="0" applyBorder="1" applyFont="1" applyNumberFormat="1"/>
    <xf borderId="73" fillId="0" fontId="7" numFmtId="168" xfId="0" applyAlignment="1" applyBorder="1" applyFont="1" applyNumberFormat="1">
      <alignment horizontal="center"/>
    </xf>
    <xf borderId="73" fillId="0" fontId="7" numFmtId="164" xfId="0" applyAlignment="1" applyBorder="1" applyFont="1" applyNumberFormat="1">
      <alignment horizontal="center"/>
    </xf>
    <xf borderId="73" fillId="0" fontId="7" numFmtId="164" xfId="0" applyBorder="1" applyFont="1" applyNumberFormat="1"/>
    <xf borderId="73" fillId="0" fontId="7" numFmtId="168" xfId="0" applyAlignment="1" applyBorder="1" applyFont="1" applyNumberFormat="1">
      <alignment horizontal="center" vertical="center"/>
    </xf>
    <xf borderId="74" fillId="0" fontId="7" numFmtId="0" xfId="0" applyAlignment="1" applyBorder="1" applyFont="1">
      <alignment vertical="center"/>
    </xf>
    <xf borderId="75" fillId="0" fontId="7" numFmtId="0" xfId="0" applyAlignment="1" applyBorder="1" applyFont="1">
      <alignment vertical="center"/>
    </xf>
    <xf borderId="76" fillId="0" fontId="7" numFmtId="0" xfId="0" applyAlignment="1" applyBorder="1" applyFont="1">
      <alignment horizontal="center"/>
    </xf>
    <xf borderId="70" fillId="0" fontId="7" numFmtId="0" xfId="0" applyAlignment="1" applyBorder="1" applyFont="1">
      <alignment horizontal="left" vertical="center"/>
    </xf>
    <xf borderId="70" fillId="0" fontId="7" numFmtId="0" xfId="0" applyAlignment="1" applyBorder="1" applyFont="1">
      <alignment horizontal="left" shrinkToFit="0" vertical="center" wrapText="1"/>
    </xf>
    <xf borderId="77" fillId="0" fontId="7" numFmtId="0" xfId="0" applyAlignment="1" applyBorder="1" applyFont="1">
      <alignment horizontal="center"/>
    </xf>
    <xf borderId="78" fillId="0" fontId="7" numFmtId="0" xfId="0" applyAlignment="1" applyBorder="1" applyFont="1">
      <alignment horizontal="center"/>
    </xf>
    <xf borderId="78" fillId="0" fontId="7" numFmtId="0" xfId="0" applyAlignment="1" applyBorder="1" applyFont="1">
      <alignment vertical="center"/>
    </xf>
    <xf borderId="78" fillId="0" fontId="7" numFmtId="0" xfId="0" applyAlignment="1" applyBorder="1" applyFont="1">
      <alignment horizontal="left" vertical="center"/>
    </xf>
    <xf borderId="78" fillId="0" fontId="7" numFmtId="0" xfId="0" applyAlignment="1" applyBorder="1" applyFont="1">
      <alignment horizontal="center" vertical="center"/>
    </xf>
    <xf borderId="78" fillId="0" fontId="6" numFmtId="0" xfId="0" applyAlignment="1" applyBorder="1" applyFont="1">
      <alignment horizontal="center"/>
    </xf>
    <xf borderId="78" fillId="0" fontId="7" numFmtId="167" xfId="0" applyAlignment="1" applyBorder="1" applyFont="1" applyNumberFormat="1">
      <alignment vertical="center"/>
    </xf>
    <xf borderId="78" fillId="0" fontId="7" numFmtId="9" xfId="0" applyAlignment="1" applyBorder="1" applyFont="1" applyNumberFormat="1">
      <alignment horizontal="center" vertical="center"/>
    </xf>
    <xf borderId="78" fillId="0" fontId="7" numFmtId="167" xfId="0" applyBorder="1" applyFont="1" applyNumberFormat="1"/>
    <xf borderId="78" fillId="0" fontId="7" numFmtId="168" xfId="0" applyAlignment="1" applyBorder="1" applyFont="1" applyNumberFormat="1">
      <alignment horizontal="center"/>
    </xf>
    <xf borderId="78" fillId="0" fontId="7" numFmtId="164" xfId="0" applyAlignment="1" applyBorder="1" applyFont="1" applyNumberFormat="1">
      <alignment horizontal="center"/>
    </xf>
    <xf borderId="78" fillId="0" fontId="7" numFmtId="164" xfId="0" applyBorder="1" applyFont="1" applyNumberFormat="1"/>
    <xf borderId="78" fillId="0" fontId="7" numFmtId="168" xfId="0" applyAlignment="1" applyBorder="1" applyFont="1" applyNumberFormat="1">
      <alignment horizontal="center" vertical="center"/>
    </xf>
    <xf borderId="79" fillId="0" fontId="7" numFmtId="0" xfId="0" applyAlignment="1" applyBorder="1" applyFont="1">
      <alignment vertical="center"/>
    </xf>
    <xf borderId="80" fillId="0" fontId="7" numFmtId="0" xfId="0" applyAlignment="1" applyBorder="1" applyFont="1">
      <alignment vertical="center"/>
    </xf>
    <xf borderId="81" fillId="0" fontId="7" numFmtId="0" xfId="0" applyAlignment="1" applyBorder="1" applyFont="1">
      <alignment horizontal="center"/>
    </xf>
    <xf borderId="82" fillId="0" fontId="7" numFmtId="0" xfId="0" applyAlignment="1" applyBorder="1" applyFont="1">
      <alignment horizontal="center"/>
    </xf>
    <xf borderId="82" fillId="0" fontId="7" numFmtId="0" xfId="0" applyAlignment="1" applyBorder="1" applyFont="1">
      <alignment vertical="center"/>
    </xf>
    <xf borderId="82" fillId="0" fontId="7" numFmtId="0" xfId="0" applyAlignment="1" applyBorder="1" applyFont="1">
      <alignment horizontal="left" vertical="center"/>
    </xf>
    <xf borderId="82" fillId="0" fontId="7" numFmtId="0" xfId="0" applyAlignment="1" applyBorder="1" applyFont="1">
      <alignment horizontal="center" vertical="center"/>
    </xf>
    <xf borderId="82" fillId="0" fontId="6" numFmtId="0" xfId="0" applyAlignment="1" applyBorder="1" applyFont="1">
      <alignment horizontal="center"/>
    </xf>
    <xf borderId="82" fillId="0" fontId="7" numFmtId="167" xfId="0" applyAlignment="1" applyBorder="1" applyFont="1" applyNumberFormat="1">
      <alignment vertical="center"/>
    </xf>
    <xf borderId="82" fillId="0" fontId="7" numFmtId="9" xfId="0" applyAlignment="1" applyBorder="1" applyFont="1" applyNumberFormat="1">
      <alignment horizontal="center" vertical="center"/>
    </xf>
    <xf borderId="82" fillId="0" fontId="7" numFmtId="167" xfId="0" applyBorder="1" applyFont="1" applyNumberFormat="1"/>
    <xf borderId="82" fillId="0" fontId="7" numFmtId="168" xfId="0" applyAlignment="1" applyBorder="1" applyFont="1" applyNumberFormat="1">
      <alignment horizontal="center"/>
    </xf>
    <xf borderId="82" fillId="0" fontId="7" numFmtId="164" xfId="0" applyAlignment="1" applyBorder="1" applyFont="1" applyNumberFormat="1">
      <alignment horizontal="center"/>
    </xf>
    <xf borderId="82" fillId="0" fontId="7" numFmtId="164" xfId="0" applyBorder="1" applyFont="1" applyNumberFormat="1"/>
    <xf borderId="82" fillId="0" fontId="7" numFmtId="168" xfId="0" applyAlignment="1" applyBorder="1" applyFont="1" applyNumberFormat="1">
      <alignment horizontal="center" vertical="center"/>
    </xf>
    <xf borderId="83" fillId="0" fontId="7" numFmtId="0" xfId="0" applyAlignment="1" applyBorder="1" applyFont="1">
      <alignment vertical="center"/>
    </xf>
    <xf borderId="84" fillId="0" fontId="7" numFmtId="0" xfId="0" applyAlignment="1" applyBorder="1" applyFont="1">
      <alignment vertical="center"/>
    </xf>
    <xf borderId="78" fillId="0" fontId="7" numFmtId="0" xfId="0" applyAlignment="1" applyBorder="1" applyFont="1">
      <alignment horizontal="left" shrinkToFit="0" vertical="center" wrapText="1"/>
    </xf>
    <xf borderId="82" fillId="0" fontId="7" numFmtId="0" xfId="0" applyAlignment="1" applyBorder="1" applyFont="1">
      <alignment horizontal="left"/>
    </xf>
    <xf borderId="73" fillId="0" fontId="7" numFmtId="0" xfId="0" applyAlignment="1" applyBorder="1" applyFont="1">
      <alignment horizontal="left"/>
    </xf>
    <xf borderId="78" fillId="0" fontId="7" numFmtId="0" xfId="0" applyAlignment="1" applyBorder="1" applyFont="1">
      <alignment horizontal="left"/>
    </xf>
    <xf borderId="85" fillId="0" fontId="7" numFmtId="0" xfId="0" applyAlignment="1" applyBorder="1" applyFont="1">
      <alignment horizontal="center"/>
    </xf>
    <xf borderId="86" fillId="0" fontId="7" numFmtId="0" xfId="0" applyAlignment="1" applyBorder="1" applyFont="1">
      <alignment horizontal="center"/>
    </xf>
    <xf borderId="82" fillId="0" fontId="7" numFmtId="0" xfId="0" applyAlignment="1" applyBorder="1" applyFont="1">
      <alignment horizontal="left" shrinkToFit="0" vertical="top" wrapText="1"/>
    </xf>
    <xf borderId="73" fillId="0" fontId="7" numFmtId="0" xfId="0" applyAlignment="1" applyBorder="1" applyFont="1">
      <alignment horizontal="left" shrinkToFit="0" vertical="top" wrapText="1"/>
    </xf>
    <xf borderId="78" fillId="0" fontId="7" numFmtId="0" xfId="0" applyAlignment="1" applyBorder="1" applyFont="1">
      <alignment horizontal="left" shrinkToFit="0" vertical="top" wrapText="1"/>
    </xf>
    <xf borderId="83" fillId="0" fontId="9" numFmtId="0" xfId="0" applyAlignment="1" applyBorder="1" applyFont="1">
      <alignment vertical="center"/>
    </xf>
    <xf borderId="68" fillId="0" fontId="10" numFmtId="0" xfId="0" applyAlignment="1" applyBorder="1" applyFont="1">
      <alignment vertical="center"/>
    </xf>
    <xf borderId="74" fillId="0" fontId="9" numFmtId="0" xfId="0" applyAlignment="1" applyBorder="1" applyFont="1">
      <alignment vertical="center"/>
    </xf>
    <xf borderId="79" fillId="0" fontId="9" numFmtId="0" xfId="0" applyAlignment="1" applyBorder="1" applyFont="1">
      <alignment vertical="center"/>
    </xf>
    <xf borderId="70" fillId="0" fontId="7" numFmtId="0" xfId="0" applyAlignment="1" applyBorder="1" applyFont="1">
      <alignment horizontal="left" shrinkToFit="0" vertical="top" wrapText="1"/>
    </xf>
    <xf borderId="84" fillId="0" fontId="10" numFmtId="0" xfId="0" applyAlignment="1" applyBorder="1" applyFont="1">
      <alignment vertical="center"/>
    </xf>
    <xf borderId="71" fillId="0" fontId="9" numFmtId="0" xfId="0" applyAlignment="1" applyBorder="1" applyFont="1">
      <alignment vertical="center"/>
    </xf>
    <xf borderId="87" fillId="0" fontId="7" numFmtId="0" xfId="0" applyAlignment="1" applyBorder="1" applyFont="1">
      <alignment horizontal="center"/>
    </xf>
    <xf borderId="87" fillId="0" fontId="7" numFmtId="0" xfId="0" applyAlignment="1" applyBorder="1" applyFont="1">
      <alignment vertical="center"/>
    </xf>
    <xf borderId="87" fillId="0" fontId="7" numFmtId="0" xfId="0" applyAlignment="1" applyBorder="1" applyFont="1">
      <alignment horizontal="left" vertical="center"/>
    </xf>
    <xf borderId="87" fillId="0" fontId="7" numFmtId="0" xfId="0" applyAlignment="1" applyBorder="1" applyFont="1">
      <alignment horizontal="center" vertical="center"/>
    </xf>
    <xf borderId="87" fillId="0" fontId="6" numFmtId="0" xfId="0" applyAlignment="1" applyBorder="1" applyFont="1">
      <alignment horizontal="center"/>
    </xf>
    <xf borderId="87" fillId="0" fontId="7" numFmtId="167" xfId="0" applyAlignment="1" applyBorder="1" applyFont="1" applyNumberFormat="1">
      <alignment vertical="center"/>
    </xf>
    <xf borderId="87" fillId="0" fontId="7" numFmtId="9" xfId="0" applyAlignment="1" applyBorder="1" applyFont="1" applyNumberFormat="1">
      <alignment horizontal="center" vertical="center"/>
    </xf>
    <xf borderId="87" fillId="0" fontId="7" numFmtId="167" xfId="0" applyBorder="1" applyFont="1" applyNumberFormat="1"/>
    <xf borderId="87" fillId="0" fontId="7" numFmtId="168" xfId="0" applyAlignment="1" applyBorder="1" applyFont="1" applyNumberFormat="1">
      <alignment horizontal="center"/>
    </xf>
    <xf borderId="87" fillId="0" fontId="7" numFmtId="164" xfId="0" applyAlignment="1" applyBorder="1" applyFont="1" applyNumberFormat="1">
      <alignment horizontal="center"/>
    </xf>
    <xf borderId="87" fillId="0" fontId="7" numFmtId="164" xfId="0" applyBorder="1" applyFont="1" applyNumberFormat="1"/>
    <xf borderId="87" fillId="0" fontId="7" numFmtId="168" xfId="0" applyAlignment="1" applyBorder="1" applyFont="1" applyNumberFormat="1">
      <alignment horizontal="center" vertical="center"/>
    </xf>
    <xf borderId="88" fillId="0" fontId="7" numFmtId="0" xfId="0" applyAlignment="1" applyBorder="1" applyFont="1">
      <alignment horizontal="center"/>
    </xf>
    <xf borderId="88" fillId="0" fontId="7" numFmtId="0" xfId="0" applyAlignment="1" applyBorder="1" applyFont="1">
      <alignment vertical="center"/>
    </xf>
    <xf borderId="88" fillId="0" fontId="7" numFmtId="0" xfId="0" applyAlignment="1" applyBorder="1" applyFont="1">
      <alignment horizontal="left" vertical="center"/>
    </xf>
    <xf borderId="88" fillId="0" fontId="7" numFmtId="0" xfId="0" applyAlignment="1" applyBorder="1" applyFont="1">
      <alignment horizontal="center" vertical="center"/>
    </xf>
    <xf borderId="88" fillId="0" fontId="6" numFmtId="0" xfId="0" applyAlignment="1" applyBorder="1" applyFont="1">
      <alignment horizontal="center"/>
    </xf>
    <xf borderId="88" fillId="0" fontId="7" numFmtId="167" xfId="0" applyAlignment="1" applyBorder="1" applyFont="1" applyNumberFormat="1">
      <alignment vertical="center"/>
    </xf>
    <xf borderId="88" fillId="0" fontId="7" numFmtId="9" xfId="0" applyAlignment="1" applyBorder="1" applyFont="1" applyNumberFormat="1">
      <alignment horizontal="center" vertical="center"/>
    </xf>
    <xf borderId="88" fillId="0" fontId="7" numFmtId="167" xfId="0" applyBorder="1" applyFont="1" applyNumberFormat="1"/>
    <xf borderId="88" fillId="0" fontId="7" numFmtId="168" xfId="0" applyAlignment="1" applyBorder="1" applyFont="1" applyNumberFormat="1">
      <alignment horizontal="center"/>
    </xf>
    <xf borderId="88" fillId="0" fontId="7" numFmtId="164" xfId="0" applyAlignment="1" applyBorder="1" applyFont="1" applyNumberFormat="1">
      <alignment horizontal="center"/>
    </xf>
    <xf borderId="88" fillId="0" fontId="7" numFmtId="164" xfId="0" applyBorder="1" applyFont="1" applyNumberFormat="1"/>
    <xf borderId="88" fillId="0" fontId="7" numFmtId="168" xfId="0" applyAlignment="1" applyBorder="1" applyFont="1" applyNumberFormat="1">
      <alignment horizontal="center" vertical="center"/>
    </xf>
    <xf borderId="88" fillId="0" fontId="7" numFmtId="0" xfId="0" applyAlignment="1" applyBorder="1" applyFont="1">
      <alignment horizontal="left" shrinkToFit="0" vertical="center" wrapText="1"/>
    </xf>
    <xf borderId="9" fillId="0" fontId="7" numFmtId="0" xfId="0" applyAlignment="1" applyBorder="1" applyFont="1">
      <alignment vertical="center"/>
    </xf>
    <xf borderId="9" fillId="0" fontId="7" numFmtId="0" xfId="0" applyAlignment="1" applyBorder="1" applyFont="1">
      <alignment horizontal="left" vertical="center"/>
    </xf>
    <xf borderId="9" fillId="0" fontId="7" numFmtId="167" xfId="0" applyAlignment="1" applyBorder="1" applyFont="1" applyNumberFormat="1">
      <alignment vertical="center"/>
    </xf>
    <xf borderId="9" fillId="0" fontId="7" numFmtId="9" xfId="0" applyAlignment="1" applyBorder="1" applyFont="1" applyNumberFormat="1">
      <alignment horizontal="center" vertical="center"/>
    </xf>
    <xf borderId="9" fillId="0" fontId="7" numFmtId="167" xfId="0" applyBorder="1" applyFont="1" applyNumberFormat="1"/>
    <xf borderId="9" fillId="0" fontId="7" numFmtId="168" xfId="0" applyAlignment="1" applyBorder="1" applyFont="1" applyNumberFormat="1">
      <alignment horizontal="center"/>
    </xf>
    <xf borderId="9" fillId="0" fontId="7" numFmtId="164" xfId="0" applyBorder="1" applyFont="1" applyNumberFormat="1"/>
    <xf borderId="9" fillId="0" fontId="7" numFmtId="168" xfId="0" applyAlignment="1" applyBorder="1" applyFont="1" applyNumberFormat="1">
      <alignment horizontal="center" vertical="center"/>
    </xf>
    <xf borderId="9" fillId="0" fontId="7" numFmtId="0" xfId="0" applyAlignment="1" applyBorder="1" applyFont="1">
      <alignment horizontal="left" shrinkToFit="0" vertical="center" wrapText="1"/>
    </xf>
    <xf borderId="89" fillId="0" fontId="7" numFmtId="0" xfId="0" applyAlignment="1" applyBorder="1" applyFont="1">
      <alignment horizontal="center"/>
    </xf>
    <xf borderId="90" fillId="0" fontId="7" numFmtId="0" xfId="0" applyAlignment="1" applyBorder="1" applyFont="1">
      <alignment horizontal="left" vertical="center"/>
    </xf>
    <xf borderId="91" fillId="0" fontId="7" numFmtId="0" xfId="0" applyAlignment="1" applyBorder="1" applyFont="1">
      <alignment horizontal="center"/>
    </xf>
    <xf borderId="92" fillId="0" fontId="7" numFmtId="0" xfId="0" applyAlignment="1" applyBorder="1" applyFont="1">
      <alignment horizontal="left" vertical="center"/>
    </xf>
    <xf borderId="92" fillId="0" fontId="7" numFmtId="0" xfId="0" applyAlignment="1" applyBorder="1" applyFont="1">
      <alignment horizontal="left" shrinkToFit="0" vertical="top" wrapText="1"/>
    </xf>
    <xf borderId="93" fillId="0" fontId="7" numFmtId="0" xfId="0" applyAlignment="1" applyBorder="1" applyFont="1">
      <alignment horizontal="center"/>
    </xf>
    <xf borderId="94" fillId="0" fontId="7" numFmtId="0" xfId="0" applyAlignment="1" applyBorder="1" applyFont="1">
      <alignment horizontal="left" shrinkToFit="0" vertical="top" wrapText="1"/>
    </xf>
    <xf borderId="73" fillId="0" fontId="7" numFmtId="0" xfId="0" applyAlignment="1" applyBorder="1" applyFont="1">
      <alignment horizontal="left" shrinkToFit="0" vertical="center" wrapText="1"/>
    </xf>
    <xf borderId="70" fillId="0" fontId="7" numFmtId="166" xfId="0" applyAlignment="1" applyBorder="1" applyFont="1" applyNumberFormat="1">
      <alignment horizontal="center"/>
    </xf>
    <xf borderId="0" fillId="0" fontId="34" numFmtId="0" xfId="0" applyFont="1"/>
    <xf borderId="78" fillId="0" fontId="34" numFmtId="0" xfId="0" applyBorder="1" applyFont="1"/>
    <xf borderId="0" fillId="0" fontId="24" numFmtId="0" xfId="0" applyFont="1"/>
    <xf borderId="7" fillId="0" fontId="7" numFmtId="0" xfId="0" applyAlignment="1" applyBorder="1" applyFont="1">
      <alignment vertical="center"/>
    </xf>
    <xf borderId="7" fillId="0" fontId="7" numFmtId="0" xfId="0" applyAlignment="1" applyBorder="1" applyFont="1">
      <alignment horizontal="left" vertical="center"/>
    </xf>
    <xf borderId="7" fillId="0" fontId="7" numFmtId="167" xfId="0" applyAlignment="1" applyBorder="1" applyFont="1" applyNumberFormat="1">
      <alignment vertical="center"/>
    </xf>
    <xf borderId="7" fillId="0" fontId="7" numFmtId="9" xfId="0" applyAlignment="1" applyBorder="1" applyFont="1" applyNumberFormat="1">
      <alignment horizontal="center" vertical="center"/>
    </xf>
    <xf borderId="7" fillId="0" fontId="7" numFmtId="168" xfId="0" applyAlignment="1" applyBorder="1" applyFont="1" applyNumberFormat="1">
      <alignment horizontal="center"/>
    </xf>
    <xf borderId="7" fillId="0" fontId="7" numFmtId="164" xfId="0" applyBorder="1" applyFont="1" applyNumberFormat="1"/>
    <xf borderId="7" fillId="0" fontId="7" numFmtId="168" xfId="0" applyAlignment="1" applyBorder="1" applyFont="1" applyNumberFormat="1">
      <alignment horizontal="center" vertical="center"/>
    </xf>
    <xf borderId="73" fillId="0" fontId="24" numFmtId="0" xfId="0" applyBorder="1" applyFont="1"/>
    <xf borderId="78" fillId="0" fontId="24" numFmtId="0" xfId="0" applyBorder="1" applyFont="1"/>
    <xf borderId="70" fillId="0" fontId="24" numFmtId="0" xfId="0" applyBorder="1" applyFont="1"/>
    <xf borderId="84" fillId="0" fontId="24" numFmtId="0" xfId="0" applyBorder="1" applyFont="1"/>
    <xf borderId="0" fillId="0" fontId="7" numFmtId="0" xfId="0" applyAlignment="1" applyFont="1">
      <alignment horizontal="center" vertical="center"/>
    </xf>
    <xf borderId="82" fillId="0" fontId="7" numFmtId="167" xfId="0" applyAlignment="1" applyBorder="1" applyFont="1" applyNumberFormat="1">
      <alignment horizontal="center"/>
    </xf>
    <xf quotePrefix="1" borderId="73" fillId="0" fontId="7" numFmtId="0" xfId="0" applyAlignment="1" applyBorder="1" applyFont="1">
      <alignment horizontal="left" vertical="center"/>
    </xf>
    <xf quotePrefix="1" borderId="82" fillId="0" fontId="7" numFmtId="0" xfId="0" applyAlignment="1" applyBorder="1" applyFont="1">
      <alignment vertical="center"/>
    </xf>
    <xf borderId="73" fillId="0" fontId="7" numFmtId="0" xfId="0" applyBorder="1" applyFont="1"/>
    <xf borderId="78" fillId="0" fontId="7" numFmtId="0" xfId="0" applyBorder="1" applyFont="1"/>
    <xf borderId="88" fillId="0" fontId="7" numFmtId="0" xfId="0" applyAlignment="1" applyBorder="1" applyFont="1">
      <alignment horizontal="left" shrinkToFit="0" vertical="top" wrapText="1"/>
    </xf>
    <xf borderId="95" fillId="0" fontId="6" numFmtId="0" xfId="0" applyAlignment="1" applyBorder="1" applyFont="1">
      <alignment horizontal="center"/>
    </xf>
    <xf borderId="95" fillId="0" fontId="7" numFmtId="0" xfId="0" applyAlignment="1" applyBorder="1" applyFont="1">
      <alignment horizontal="center"/>
    </xf>
    <xf borderId="95" fillId="0" fontId="7" numFmtId="0" xfId="0" applyAlignment="1" applyBorder="1" applyFont="1">
      <alignment vertical="center"/>
    </xf>
    <xf borderId="96" fillId="0" fontId="6" numFmtId="0" xfId="0" applyAlignment="1" applyBorder="1" applyFont="1">
      <alignment horizontal="center"/>
    </xf>
    <xf borderId="96" fillId="0" fontId="7" numFmtId="0" xfId="0" applyAlignment="1" applyBorder="1" applyFont="1">
      <alignment horizontal="center"/>
    </xf>
    <xf borderId="97" fillId="12" fontId="6" numFmtId="0" xfId="0" applyAlignment="1" applyBorder="1" applyFont="1">
      <alignment horizontal="center" vertical="center"/>
    </xf>
    <xf borderId="29" fillId="12" fontId="6" numFmtId="0" xfId="0" applyAlignment="1" applyBorder="1" applyFont="1">
      <alignment horizontal="center" vertical="center"/>
    </xf>
    <xf borderId="30" fillId="12" fontId="6" numFmtId="0" xfId="0" applyAlignment="1" applyBorder="1" applyFont="1">
      <alignment horizontal="center" vertical="center"/>
    </xf>
    <xf borderId="97" fillId="12" fontId="7" numFmtId="0" xfId="0" applyAlignment="1" applyBorder="1" applyFont="1">
      <alignment vertical="center"/>
    </xf>
    <xf borderId="98" fillId="12" fontId="7" numFmtId="0" xfId="0" applyAlignment="1" applyBorder="1" applyFont="1">
      <alignment vertical="center"/>
    </xf>
    <xf borderId="97" fillId="12" fontId="7" numFmtId="0" xfId="0" applyAlignment="1" applyBorder="1" applyFont="1">
      <alignment horizontal="center" vertical="center"/>
    </xf>
    <xf borderId="98" fillId="12" fontId="7" numFmtId="0" xfId="0" applyAlignment="1" applyBorder="1" applyFont="1">
      <alignment horizontal="center" vertical="center"/>
    </xf>
    <xf borderId="53" fillId="12" fontId="9" numFmtId="0" xfId="0" applyAlignment="1" applyBorder="1" applyFont="1">
      <alignment horizontal="center" vertical="center"/>
    </xf>
    <xf borderId="98" fillId="12" fontId="7" numFmtId="167" xfId="0" applyAlignment="1" applyBorder="1" applyFont="1" applyNumberFormat="1">
      <alignment vertical="center"/>
    </xf>
    <xf borderId="98" fillId="12" fontId="7" numFmtId="9" xfId="0" applyAlignment="1" applyBorder="1" applyFont="1" applyNumberFormat="1">
      <alignment horizontal="center" vertical="center"/>
    </xf>
    <xf borderId="99" fillId="12" fontId="7" numFmtId="167" xfId="0" applyAlignment="1" applyBorder="1" applyFont="1" applyNumberFormat="1">
      <alignment vertical="center"/>
    </xf>
    <xf borderId="98" fillId="12" fontId="6" numFmtId="168" xfId="0" applyAlignment="1" applyBorder="1" applyFont="1" applyNumberFormat="1">
      <alignment horizontal="center" vertical="center"/>
    </xf>
    <xf borderId="98" fillId="12" fontId="6" numFmtId="0" xfId="0" applyAlignment="1" applyBorder="1" applyFont="1">
      <alignment horizontal="center" vertical="center"/>
    </xf>
    <xf borderId="98" fillId="12" fontId="6" numFmtId="164" xfId="0" applyAlignment="1" applyBorder="1" applyFont="1" applyNumberFormat="1">
      <alignment horizontal="center" vertical="center"/>
    </xf>
    <xf borderId="98" fillId="12" fontId="7" numFmtId="164" xfId="0" applyAlignment="1" applyBorder="1" applyFont="1" applyNumberFormat="1">
      <alignment horizontal="center" vertical="center"/>
    </xf>
    <xf borderId="99" fillId="12" fontId="7" numFmtId="164" xfId="0" applyAlignment="1" applyBorder="1" applyFont="1" applyNumberFormat="1">
      <alignment vertical="center"/>
    </xf>
    <xf borderId="100" fillId="12" fontId="7" numFmtId="164" xfId="0" applyAlignment="1" applyBorder="1" applyFont="1" applyNumberFormat="1">
      <alignment horizontal="center" vertical="center"/>
    </xf>
    <xf borderId="11" fillId="12" fontId="6" numFmtId="168" xfId="0" applyAlignment="1" applyBorder="1" applyFont="1" applyNumberFormat="1">
      <alignment horizontal="center" vertical="center"/>
    </xf>
    <xf borderId="101" fillId="12" fontId="9" numFmtId="168" xfId="0" applyAlignment="1" applyBorder="1" applyFont="1" applyNumberFormat="1">
      <alignment horizontal="center" vertical="center"/>
    </xf>
    <xf borderId="101" fillId="12" fontId="9" numFmtId="0" xfId="0" applyAlignment="1" applyBorder="1" applyFont="1">
      <alignment vertical="center"/>
    </xf>
    <xf borderId="102" fillId="0" fontId="24" numFmtId="0" xfId="0" applyBorder="1" applyFont="1"/>
    <xf borderId="12" fillId="5" fontId="6" numFmtId="0" xfId="0" applyAlignment="1" applyBorder="1" applyFont="1">
      <alignment horizontal="left" vertical="center"/>
    </xf>
    <xf borderId="12" fillId="5" fontId="6" numFmtId="0" xfId="0" applyAlignment="1" applyBorder="1" applyFont="1">
      <alignment horizontal="center" vertical="center"/>
    </xf>
    <xf borderId="58" fillId="5" fontId="6" numFmtId="0" xfId="0" applyAlignment="1" applyBorder="1" applyFont="1">
      <alignment horizontal="center" vertical="center"/>
    </xf>
    <xf borderId="12" fillId="5" fontId="7" numFmtId="0" xfId="0" applyAlignment="1" applyBorder="1" applyFont="1">
      <alignment vertical="center"/>
    </xf>
    <xf borderId="12" fillId="5" fontId="7" numFmtId="0" xfId="0" applyAlignment="1" applyBorder="1" applyFont="1">
      <alignment horizontal="center" vertical="center"/>
    </xf>
    <xf borderId="12" fillId="5" fontId="9" numFmtId="0" xfId="0" applyAlignment="1" applyBorder="1" applyFont="1">
      <alignment horizontal="center" vertical="center"/>
    </xf>
    <xf borderId="12" fillId="5" fontId="7" numFmtId="167" xfId="0" applyAlignment="1" applyBorder="1" applyFont="1" applyNumberFormat="1">
      <alignment vertical="center"/>
    </xf>
    <xf borderId="12" fillId="5" fontId="7" numFmtId="9" xfId="0" applyAlignment="1" applyBorder="1" applyFont="1" applyNumberFormat="1">
      <alignment horizontal="center" vertical="center"/>
    </xf>
    <xf borderId="12" fillId="5" fontId="6" numFmtId="168" xfId="0" applyAlignment="1" applyBorder="1" applyFont="1" applyNumberFormat="1">
      <alignment horizontal="center" vertical="center"/>
    </xf>
    <xf borderId="12" fillId="5" fontId="6" numFmtId="164" xfId="0" applyAlignment="1" applyBorder="1" applyFont="1" applyNumberFormat="1">
      <alignment horizontal="center" vertical="center"/>
    </xf>
    <xf borderId="12" fillId="5" fontId="7" numFmtId="164" xfId="0" applyAlignment="1" applyBorder="1" applyFont="1" applyNumberFormat="1">
      <alignment horizontal="center" vertical="center"/>
    </xf>
    <xf borderId="12" fillId="5" fontId="7" numFmtId="164" xfId="0" applyAlignment="1" applyBorder="1" applyFont="1" applyNumberFormat="1">
      <alignment vertical="center"/>
    </xf>
    <xf borderId="12" fillId="5" fontId="9" numFmtId="168" xfId="0" applyAlignment="1" applyBorder="1" applyFont="1" applyNumberFormat="1">
      <alignment horizontal="center" vertical="center"/>
    </xf>
    <xf borderId="12" fillId="5" fontId="9" numFmtId="0" xfId="0" applyAlignment="1" applyBorder="1" applyFont="1">
      <alignment vertical="center"/>
    </xf>
    <xf borderId="0" fillId="0" fontId="9" numFmtId="0" xfId="0" applyAlignment="1" applyFont="1">
      <alignment horizontal="center" vertical="center"/>
    </xf>
    <xf borderId="0" fillId="0" fontId="7" numFmtId="167" xfId="0" applyAlignment="1" applyFont="1" applyNumberFormat="1">
      <alignment vertical="center"/>
    </xf>
    <xf borderId="0" fillId="0" fontId="6" numFmtId="168" xfId="0" applyAlignment="1" applyFont="1" applyNumberFormat="1">
      <alignment horizontal="center" vertical="center"/>
    </xf>
    <xf borderId="0" fillId="0" fontId="6" numFmtId="164" xfId="0" applyAlignment="1" applyFont="1" applyNumberFormat="1">
      <alignment horizontal="center" vertical="center"/>
    </xf>
    <xf borderId="0" fillId="0" fontId="7" numFmtId="164" xfId="0" applyAlignment="1" applyFont="1" applyNumberFormat="1">
      <alignment horizontal="center" vertical="center"/>
    </xf>
    <xf borderId="0" fillId="0" fontId="7" numFmtId="164" xfId="0" applyAlignment="1" applyFont="1" applyNumberFormat="1">
      <alignment vertical="center"/>
    </xf>
    <xf borderId="0" fillId="0" fontId="9" numFmtId="168" xfId="0" applyAlignment="1" applyFont="1" applyNumberFormat="1">
      <alignment horizontal="center" vertical="center"/>
    </xf>
    <xf borderId="0" fillId="0" fontId="9" numFmtId="0" xfId="0" applyAlignment="1" applyFont="1">
      <alignment vertical="center"/>
    </xf>
    <xf borderId="0" fillId="0" fontId="7" numFmtId="9" xfId="0" applyAlignment="1" applyFont="1" applyNumberFormat="1">
      <alignment horizontal="center" vertical="center"/>
    </xf>
    <xf borderId="102" fillId="0" fontId="7" numFmtId="0" xfId="0" applyAlignment="1" applyBorder="1" applyFont="1">
      <alignment horizontal="center" vertical="center"/>
    </xf>
    <xf borderId="0" fillId="0" fontId="24" numFmtId="0" xfId="0" applyAlignment="1" applyFont="1">
      <alignment vertical="top"/>
    </xf>
    <xf borderId="0" fillId="0" fontId="24" numFmtId="0" xfId="0" applyAlignment="1" applyFont="1">
      <alignment vertical="center"/>
    </xf>
    <xf borderId="87" fillId="11" fontId="35" numFmtId="169" xfId="0" applyAlignment="1" applyBorder="1" applyFont="1" applyNumberFormat="1">
      <alignment horizontal="center" shrinkToFit="0" vertical="center" wrapText="1"/>
    </xf>
    <xf borderId="9" fillId="0" fontId="2" numFmtId="0" xfId="0" applyBorder="1" applyFont="1"/>
    <xf borderId="7" fillId="0" fontId="24" numFmtId="0" xfId="0" applyAlignment="1" applyBorder="1" applyFont="1">
      <alignment horizontal="center" vertical="center"/>
    </xf>
    <xf borderId="7" fillId="17" fontId="15" numFmtId="3" xfId="0" applyAlignment="1" applyBorder="1" applyFill="1" applyFont="1" applyNumberFormat="1">
      <alignment horizontal="center" vertical="center"/>
    </xf>
    <xf borderId="0" fillId="0" fontId="36" numFmtId="0" xfId="0" applyAlignment="1" applyFont="1">
      <alignment vertical="top"/>
    </xf>
    <xf borderId="103" fillId="18" fontId="37" numFmtId="49" xfId="0" applyAlignment="1" applyBorder="1" applyFill="1" applyFont="1" applyNumberFormat="1">
      <alignment horizontal="center" textRotation="90" vertical="center"/>
    </xf>
    <xf borderId="104" fillId="18" fontId="37" numFmtId="0" xfId="0" applyAlignment="1" applyBorder="1" applyFont="1">
      <alignment horizontal="center" vertical="center"/>
    </xf>
    <xf borderId="105" fillId="0" fontId="2" numFmtId="0" xfId="0" applyBorder="1" applyFont="1"/>
    <xf borderId="106" fillId="18" fontId="37" numFmtId="0" xfId="0" applyAlignment="1" applyBorder="1" applyFont="1">
      <alignment horizontal="center" shrinkToFit="0" vertical="center" wrapText="1"/>
    </xf>
    <xf borderId="106" fillId="18" fontId="37" numFmtId="9" xfId="0" applyAlignment="1" applyBorder="1" applyFont="1" applyNumberFormat="1">
      <alignment horizontal="center" vertical="center"/>
    </xf>
    <xf borderId="107" fillId="18" fontId="37" numFmtId="0" xfId="0" applyAlignment="1" applyBorder="1" applyFont="1">
      <alignment horizontal="center" shrinkToFit="0" vertical="center" wrapText="1"/>
    </xf>
    <xf borderId="108" fillId="0" fontId="2" numFmtId="0" xfId="0" applyBorder="1" applyFont="1"/>
    <xf borderId="13" fillId="17" fontId="23" numFmtId="0" xfId="0" applyAlignment="1" applyBorder="1" applyFont="1">
      <alignment horizontal="center" vertical="center"/>
    </xf>
    <xf borderId="8" fillId="0" fontId="2" numFmtId="0" xfId="0" applyBorder="1" applyFont="1"/>
    <xf borderId="7" fillId="17" fontId="24" numFmtId="3" xfId="0" applyAlignment="1" applyBorder="1" applyFont="1" applyNumberFormat="1">
      <alignment vertical="center"/>
    </xf>
    <xf borderId="7" fillId="0" fontId="15" numFmtId="0" xfId="0" applyAlignment="1" applyBorder="1" applyFont="1">
      <alignment horizontal="center" vertical="center"/>
    </xf>
    <xf borderId="7" fillId="17" fontId="24" numFmtId="3" xfId="0" applyAlignment="1" applyBorder="1" applyFont="1" applyNumberFormat="1">
      <alignment horizontal="center" vertical="center"/>
    </xf>
    <xf borderId="7" fillId="0" fontId="38" numFmtId="0" xfId="0" applyAlignment="1" applyBorder="1" applyFont="1">
      <alignment horizontal="center" vertical="center"/>
    </xf>
    <xf borderId="109" fillId="0" fontId="2" numFmtId="0" xfId="0" applyBorder="1" applyFont="1"/>
    <xf borderId="110" fillId="19" fontId="23" numFmtId="0" xfId="0" applyAlignment="1" applyBorder="1" applyFill="1" applyFont="1">
      <alignment vertical="center"/>
    </xf>
    <xf borderId="111" fillId="19" fontId="23" numFmtId="0" xfId="0" applyAlignment="1" applyBorder="1" applyFont="1">
      <alignment vertical="center"/>
    </xf>
    <xf borderId="10" fillId="19" fontId="6" numFmtId="0" xfId="0" applyAlignment="1" applyBorder="1" applyFont="1">
      <alignment horizontal="right" vertical="center"/>
    </xf>
    <xf borderId="110" fillId="19" fontId="6" numFmtId="0" xfId="0" applyAlignment="1" applyBorder="1" applyFont="1">
      <alignment horizontal="right" vertical="center"/>
    </xf>
    <xf borderId="0" fillId="0" fontId="24" numFmtId="167" xfId="0" applyAlignment="1" applyFont="1" applyNumberFormat="1">
      <alignment vertical="top"/>
    </xf>
  </cellXfs>
  <cellStyles count="1">
    <cellStyle xfId="0" name="Normal" builtinId="0"/>
  </cellStyles>
  <dxfs count="7">
    <dxf>
      <font>
        <color rgb="FF0070C0"/>
      </font>
      <fill>
        <patternFill patternType="solid">
          <fgColor rgb="FFBDEEFF"/>
          <bgColor rgb="FFBDEEFF"/>
        </patternFill>
      </fill>
      <border/>
    </dxf>
    <dxf>
      <font>
        <color rgb="FF0070C0"/>
      </font>
      <fill>
        <patternFill patternType="solid">
          <fgColor rgb="FF95B3D7"/>
          <bgColor rgb="FF95B3D7"/>
        </patternFill>
      </fill>
      <border/>
    </dxf>
    <dxf>
      <font>
        <color rgb="FFE36C09"/>
      </font>
      <fill>
        <patternFill patternType="solid">
          <fgColor rgb="FFFFFFCC"/>
          <bgColor rgb="FFFFFFCC"/>
        </patternFill>
      </fill>
      <border/>
    </dxf>
    <dxf>
      <font>
        <color rgb="FFC00000"/>
      </font>
      <fill>
        <patternFill patternType="solid">
          <fgColor rgb="FFE5B8B7"/>
          <bgColor rgb="FFE5B8B7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color rgb="FF1F497D"/>
      </font>
      <fill>
        <patternFill patternType="solid">
          <fgColor rgb="FFC6D9F0"/>
          <bgColor rgb="FFC6D9F0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HUI/Scan/17-0148%20SGC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1-Cust &amp; Proj"/>
      <sheetName val="2-BOM"/>
      <sheetName val="Mandatory"/>
      <sheetName val="4-Oversea-NonCisco"/>
      <sheetName val="5-Local-Cisco"/>
      <sheetName val="6-Local-NonCisco"/>
      <sheetName val="7-N1-Service"/>
      <sheetName val="8-Financial"/>
      <sheetName val="3-Oversea-Cisco"/>
      <sheetName val="9-Cost_Summ"/>
      <sheetName val="sum table"/>
      <sheetName val="Price for Auction"/>
      <sheetName val="Product"/>
      <sheetName val="MA and Service"/>
      <sheetName val="Appendix C1 V4 P"/>
      <sheetName val="Appendix v4 S"/>
      <sheetName val="10-Quotation"/>
      <sheetName val="11-JobSummary"/>
      <sheetName val="SheetSortingOr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5.14"/>
    <col customWidth="1" min="2" max="2" width="11.14"/>
    <col customWidth="1" min="3" max="3" width="12.14"/>
    <col customWidth="1" min="4" max="4" width="15.43"/>
    <col customWidth="1" min="5" max="5" width="17.71"/>
    <col customWidth="1" min="6" max="6" width="11.71"/>
    <col customWidth="1" min="7" max="7" width="30.14"/>
    <col customWidth="1" min="8" max="8" width="14.0"/>
    <col customWidth="1" min="9" max="9" width="5.14"/>
    <col customWidth="1" min="10" max="10" width="5.71"/>
    <col customWidth="1" min="11" max="11" width="15.14"/>
    <col customWidth="1" min="12" max="12" width="4.14"/>
    <col customWidth="1" min="13" max="13" width="5.14"/>
    <col customWidth="1" min="14" max="14" width="6.14"/>
    <col customWidth="1" min="15" max="15" width="5.71"/>
    <col customWidth="1" min="16" max="16" width="8.14"/>
    <col customWidth="1" min="17" max="17" width="33.14"/>
    <col customWidth="1" min="18" max="42" width="9.0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ht="12.75" customHeight="1">
      <c r="A2" s="5" t="s">
        <v>1</v>
      </c>
      <c r="B2" s="6" t="s">
        <v>2</v>
      </c>
      <c r="C2" s="7" t="s">
        <v>3</v>
      </c>
      <c r="D2" s="5" t="s">
        <v>4</v>
      </c>
      <c r="E2" s="8" t="s">
        <v>5</v>
      </c>
      <c r="F2" s="9" t="s">
        <v>6</v>
      </c>
      <c r="G2" s="5" t="s">
        <v>7</v>
      </c>
      <c r="H2" s="10" t="s">
        <v>8</v>
      </c>
      <c r="I2" s="11" t="s">
        <v>9</v>
      </c>
      <c r="J2" s="3"/>
      <c r="K2" s="5" t="s">
        <v>10</v>
      </c>
      <c r="L2" s="12" t="s">
        <v>11</v>
      </c>
      <c r="M2" s="2"/>
      <c r="N2" s="2"/>
      <c r="O2" s="2"/>
      <c r="P2" s="3"/>
      <c r="Q2" s="5" t="s">
        <v>12</v>
      </c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</row>
    <row r="3" ht="12.75" customHeight="1">
      <c r="A3" s="5"/>
      <c r="B3" s="6"/>
      <c r="C3" s="7"/>
      <c r="D3" s="5"/>
      <c r="E3" s="14"/>
      <c r="F3" s="9"/>
      <c r="G3" s="5"/>
      <c r="H3" s="10" t="s">
        <v>13</v>
      </c>
      <c r="I3" s="5" t="s">
        <v>14</v>
      </c>
      <c r="J3" s="5" t="s">
        <v>15</v>
      </c>
      <c r="K3" s="5"/>
      <c r="L3" s="15" t="s">
        <v>16</v>
      </c>
      <c r="M3" s="15" t="s">
        <v>17</v>
      </c>
      <c r="N3" s="15" t="s">
        <v>18</v>
      </c>
      <c r="O3" s="15" t="s">
        <v>19</v>
      </c>
      <c r="P3" s="15" t="s">
        <v>20</v>
      </c>
      <c r="Q3" s="5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</row>
    <row r="4" ht="14.25" customHeight="1">
      <c r="A4" s="16">
        <v>1.0</v>
      </c>
      <c r="B4" s="17">
        <v>2401001.0</v>
      </c>
      <c r="C4" s="18">
        <v>45294.0</v>
      </c>
      <c r="D4" s="19" t="s">
        <v>21</v>
      </c>
      <c r="E4" s="20" t="s">
        <v>22</v>
      </c>
      <c r="F4" s="21">
        <v>45289.0</v>
      </c>
      <c r="G4" s="22" t="s">
        <v>23</v>
      </c>
      <c r="H4" s="23">
        <v>119800.0</v>
      </c>
      <c r="I4" s="24" t="s">
        <v>24</v>
      </c>
      <c r="J4" s="25"/>
      <c r="K4" s="20" t="s">
        <v>25</v>
      </c>
      <c r="L4" s="16" t="s">
        <v>24</v>
      </c>
      <c r="M4" s="25"/>
      <c r="N4" s="20"/>
      <c r="O4" s="20"/>
      <c r="P4" s="25"/>
      <c r="Q4" s="26" t="s">
        <v>26</v>
      </c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</row>
    <row r="5" ht="14.25" customHeight="1">
      <c r="A5" s="16">
        <f t="shared" ref="A5:A1652" si="1">A4+1</f>
        <v>2</v>
      </c>
      <c r="B5" s="17">
        <v>2401002.0</v>
      </c>
      <c r="C5" s="18">
        <v>45294.0</v>
      </c>
      <c r="D5" s="19" t="s">
        <v>27</v>
      </c>
      <c r="E5" s="20" t="s">
        <v>28</v>
      </c>
      <c r="F5" s="21">
        <v>45294.0</v>
      </c>
      <c r="G5" s="22" t="s">
        <v>29</v>
      </c>
      <c r="H5" s="23">
        <v>174000.0</v>
      </c>
      <c r="I5" s="28" t="s">
        <v>24</v>
      </c>
      <c r="J5" s="25"/>
      <c r="K5" s="20" t="s">
        <v>30</v>
      </c>
      <c r="L5" s="29" t="s">
        <v>24</v>
      </c>
      <c r="M5" s="25"/>
      <c r="N5" s="20"/>
      <c r="O5" s="20"/>
      <c r="P5" s="25"/>
      <c r="Q5" s="26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</row>
    <row r="6" ht="14.25" customHeight="1">
      <c r="A6" s="16">
        <f t="shared" si="1"/>
        <v>3</v>
      </c>
      <c r="B6" s="17">
        <v>2401003.0</v>
      </c>
      <c r="C6" s="18">
        <v>45295.0</v>
      </c>
      <c r="D6" s="19" t="s">
        <v>31</v>
      </c>
      <c r="E6" s="20" t="s">
        <v>32</v>
      </c>
      <c r="F6" s="21">
        <v>45295.0</v>
      </c>
      <c r="G6" s="22" t="s">
        <v>33</v>
      </c>
      <c r="H6" s="23">
        <v>1042.0</v>
      </c>
      <c r="I6" s="28" t="s">
        <v>24</v>
      </c>
      <c r="J6" s="25"/>
      <c r="K6" s="20"/>
      <c r="L6" s="16"/>
      <c r="M6" s="25"/>
      <c r="N6" s="20"/>
      <c r="O6" s="20"/>
      <c r="P6" s="25" t="s">
        <v>24</v>
      </c>
      <c r="Q6" s="26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ht="14.25" customHeight="1">
      <c r="A7" s="16">
        <f t="shared" si="1"/>
        <v>4</v>
      </c>
      <c r="B7" s="17">
        <v>2401004.0</v>
      </c>
      <c r="C7" s="18">
        <v>44930.0</v>
      </c>
      <c r="D7" s="19" t="s">
        <v>34</v>
      </c>
      <c r="E7" s="20" t="s">
        <v>35</v>
      </c>
      <c r="F7" s="21">
        <v>45295.0</v>
      </c>
      <c r="G7" s="22" t="s">
        <v>36</v>
      </c>
      <c r="H7" s="23">
        <v>1677.0</v>
      </c>
      <c r="I7" s="28" t="s">
        <v>24</v>
      </c>
      <c r="J7" s="25"/>
      <c r="K7" s="20"/>
      <c r="L7" s="25"/>
      <c r="M7" s="25"/>
      <c r="N7" s="20"/>
      <c r="O7" s="20"/>
      <c r="P7" s="25" t="s">
        <v>24</v>
      </c>
      <c r="Q7" s="26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</row>
    <row r="8" ht="14.25" customHeight="1">
      <c r="A8" s="16">
        <f t="shared" si="1"/>
        <v>5</v>
      </c>
      <c r="B8" s="17">
        <v>2401005.0</v>
      </c>
      <c r="C8" s="18">
        <v>44930.0</v>
      </c>
      <c r="D8" s="19" t="s">
        <v>37</v>
      </c>
      <c r="E8" s="20" t="s">
        <v>38</v>
      </c>
      <c r="F8" s="21">
        <v>45294.0</v>
      </c>
      <c r="G8" s="22" t="s">
        <v>39</v>
      </c>
      <c r="H8" s="23">
        <v>2750.0</v>
      </c>
      <c r="I8" s="28" t="s">
        <v>24</v>
      </c>
      <c r="J8" s="25"/>
      <c r="K8" s="20"/>
      <c r="L8" s="25"/>
      <c r="M8" s="25"/>
      <c r="N8" s="20"/>
      <c r="O8" s="20"/>
      <c r="P8" s="25" t="s">
        <v>24</v>
      </c>
      <c r="Q8" s="26" t="s">
        <v>40</v>
      </c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</row>
    <row r="9" ht="14.25" customHeight="1">
      <c r="A9" s="16">
        <f t="shared" si="1"/>
        <v>6</v>
      </c>
      <c r="B9" s="30">
        <v>2401006.0</v>
      </c>
      <c r="C9" s="18">
        <v>44931.0</v>
      </c>
      <c r="D9" s="19" t="s">
        <v>41</v>
      </c>
      <c r="E9" s="20" t="s">
        <v>42</v>
      </c>
      <c r="F9" s="21">
        <v>45281.0</v>
      </c>
      <c r="G9" s="22" t="s">
        <v>43</v>
      </c>
      <c r="H9" s="23">
        <v>47540.0</v>
      </c>
      <c r="I9" s="28" t="s">
        <v>24</v>
      </c>
      <c r="J9" s="25"/>
      <c r="K9" s="20" t="s">
        <v>44</v>
      </c>
      <c r="L9" s="25" t="s">
        <v>24</v>
      </c>
      <c r="M9" s="25"/>
      <c r="N9" s="20"/>
      <c r="O9" s="20"/>
      <c r="P9" s="20"/>
      <c r="Q9" s="26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</row>
    <row r="10" ht="14.25" customHeight="1">
      <c r="A10" s="16">
        <f t="shared" si="1"/>
        <v>7</v>
      </c>
      <c r="B10" s="31">
        <v>2401007.0</v>
      </c>
      <c r="C10" s="18">
        <v>45296.0</v>
      </c>
      <c r="D10" s="19" t="s">
        <v>45</v>
      </c>
      <c r="E10" s="20" t="s">
        <v>46</v>
      </c>
      <c r="F10" s="18">
        <v>45296.0</v>
      </c>
      <c r="G10" s="22" t="s">
        <v>47</v>
      </c>
      <c r="H10" s="23">
        <v>4000.0</v>
      </c>
      <c r="I10" s="28" t="s">
        <v>24</v>
      </c>
      <c r="J10" s="25"/>
      <c r="K10" s="20"/>
      <c r="L10" s="16"/>
      <c r="M10" s="25"/>
      <c r="N10" s="20"/>
      <c r="O10" s="20"/>
      <c r="P10" s="25" t="s">
        <v>24</v>
      </c>
      <c r="Q10" s="26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</row>
    <row r="11" ht="14.25" customHeight="1">
      <c r="A11" s="16">
        <f t="shared" si="1"/>
        <v>8</v>
      </c>
      <c r="B11" s="17">
        <v>2401008.0</v>
      </c>
      <c r="C11" s="18">
        <v>45299.0</v>
      </c>
      <c r="D11" s="19" t="s">
        <v>48</v>
      </c>
      <c r="E11" s="20" t="s">
        <v>49</v>
      </c>
      <c r="F11" s="18">
        <v>45299.0</v>
      </c>
      <c r="G11" s="22" t="s">
        <v>50</v>
      </c>
      <c r="H11" s="23">
        <v>1093500.0</v>
      </c>
      <c r="I11" s="28" t="s">
        <v>24</v>
      </c>
      <c r="J11" s="25"/>
      <c r="K11" s="20"/>
      <c r="L11" s="16"/>
      <c r="M11" s="25"/>
      <c r="N11" s="20"/>
      <c r="O11" s="20"/>
      <c r="P11" s="25" t="s">
        <v>24</v>
      </c>
      <c r="Q11" s="26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</row>
    <row r="12" ht="14.25" customHeight="1">
      <c r="A12" s="16">
        <f t="shared" si="1"/>
        <v>9</v>
      </c>
      <c r="B12" s="17">
        <v>2401009.0</v>
      </c>
      <c r="C12" s="18">
        <v>45299.0</v>
      </c>
      <c r="D12" s="19" t="s">
        <v>51</v>
      </c>
      <c r="E12" s="20" t="s">
        <v>52</v>
      </c>
      <c r="F12" s="21">
        <v>45299.0</v>
      </c>
      <c r="G12" s="22" t="s">
        <v>53</v>
      </c>
      <c r="H12" s="23">
        <v>8750.0</v>
      </c>
      <c r="I12" s="28" t="s">
        <v>24</v>
      </c>
      <c r="J12" s="25"/>
      <c r="K12" s="20"/>
      <c r="L12" s="25"/>
      <c r="M12" s="25"/>
      <c r="N12" s="20"/>
      <c r="O12" s="20"/>
      <c r="P12" s="25" t="s">
        <v>24</v>
      </c>
      <c r="Q12" s="26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</row>
    <row r="13" ht="14.25" customHeight="1">
      <c r="A13" s="16">
        <f t="shared" si="1"/>
        <v>10</v>
      </c>
      <c r="B13" s="17">
        <v>2401010.0</v>
      </c>
      <c r="C13" s="18">
        <v>45299.0</v>
      </c>
      <c r="D13" s="19" t="s">
        <v>41</v>
      </c>
      <c r="E13" s="20" t="s">
        <v>54</v>
      </c>
      <c r="F13" s="21">
        <v>45299.0</v>
      </c>
      <c r="G13" s="22" t="s">
        <v>55</v>
      </c>
      <c r="H13" s="23">
        <v>7450.0</v>
      </c>
      <c r="I13" s="28" t="s">
        <v>24</v>
      </c>
      <c r="J13" s="25"/>
      <c r="K13" s="20"/>
      <c r="L13" s="25"/>
      <c r="M13" s="25"/>
      <c r="N13" s="20"/>
      <c r="O13" s="20"/>
      <c r="P13" s="25" t="s">
        <v>24</v>
      </c>
      <c r="Q13" s="26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</row>
    <row r="14" ht="14.25" customHeight="1">
      <c r="A14" s="16">
        <f t="shared" si="1"/>
        <v>11</v>
      </c>
      <c r="B14" s="17">
        <v>2401011.0</v>
      </c>
      <c r="C14" s="18">
        <v>45300.0</v>
      </c>
      <c r="D14" s="19" t="s">
        <v>56</v>
      </c>
      <c r="E14" s="20" t="s">
        <v>57</v>
      </c>
      <c r="F14" s="21">
        <v>45295.0</v>
      </c>
      <c r="G14" s="22" t="s">
        <v>58</v>
      </c>
      <c r="H14" s="23">
        <v>37300.0</v>
      </c>
      <c r="I14" s="28" t="s">
        <v>24</v>
      </c>
      <c r="J14" s="25"/>
      <c r="K14" s="20" t="s">
        <v>59</v>
      </c>
      <c r="L14" s="25" t="s">
        <v>24</v>
      </c>
      <c r="M14" s="25"/>
      <c r="N14" s="20"/>
      <c r="O14" s="20"/>
      <c r="P14" s="25"/>
      <c r="Q14" s="26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</row>
    <row r="15" ht="14.25" customHeight="1">
      <c r="A15" s="16">
        <f t="shared" si="1"/>
        <v>12</v>
      </c>
      <c r="B15" s="17">
        <v>2401012.0</v>
      </c>
      <c r="C15" s="18">
        <v>45300.0</v>
      </c>
      <c r="D15" s="19" t="s">
        <v>56</v>
      </c>
      <c r="E15" s="20" t="s">
        <v>60</v>
      </c>
      <c r="F15" s="21">
        <v>45295.0</v>
      </c>
      <c r="G15" s="22" t="s">
        <v>58</v>
      </c>
      <c r="H15" s="23">
        <v>3000.0</v>
      </c>
      <c r="I15" s="28" t="s">
        <v>24</v>
      </c>
      <c r="J15" s="25"/>
      <c r="K15" s="20" t="s">
        <v>61</v>
      </c>
      <c r="L15" s="25" t="s">
        <v>24</v>
      </c>
      <c r="M15" s="25"/>
      <c r="N15" s="20"/>
      <c r="O15" s="20"/>
      <c r="P15" s="25"/>
      <c r="Q15" s="26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</row>
    <row r="16" ht="14.25" customHeight="1">
      <c r="A16" s="16">
        <f t="shared" si="1"/>
        <v>13</v>
      </c>
      <c r="B16" s="17">
        <v>2401013.0</v>
      </c>
      <c r="C16" s="18">
        <v>45300.0</v>
      </c>
      <c r="D16" s="19" t="s">
        <v>62</v>
      </c>
      <c r="E16" s="20" t="s">
        <v>63</v>
      </c>
      <c r="F16" s="21">
        <v>45300.0</v>
      </c>
      <c r="G16" s="22" t="s">
        <v>64</v>
      </c>
      <c r="H16" s="23">
        <v>9000.0</v>
      </c>
      <c r="I16" s="28" t="s">
        <v>24</v>
      </c>
      <c r="J16" s="25"/>
      <c r="K16" s="20" t="s">
        <v>65</v>
      </c>
      <c r="L16" s="25" t="s">
        <v>24</v>
      </c>
      <c r="M16" s="25"/>
      <c r="N16" s="20"/>
      <c r="O16" s="20"/>
      <c r="P16" s="25"/>
      <c r="Q16" s="26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</row>
    <row r="17" ht="14.25" customHeight="1">
      <c r="A17" s="16">
        <f t="shared" si="1"/>
        <v>14</v>
      </c>
      <c r="B17" s="17">
        <v>2401014.0</v>
      </c>
      <c r="C17" s="18">
        <v>45300.0</v>
      </c>
      <c r="D17" s="19" t="s">
        <v>41</v>
      </c>
      <c r="E17" s="20" t="s">
        <v>66</v>
      </c>
      <c r="F17" s="18">
        <v>45299.0</v>
      </c>
      <c r="G17" s="22" t="s">
        <v>67</v>
      </c>
      <c r="H17" s="23">
        <v>13400.0</v>
      </c>
      <c r="I17" s="28" t="s">
        <v>24</v>
      </c>
      <c r="J17" s="25"/>
      <c r="K17" s="20" t="s">
        <v>68</v>
      </c>
      <c r="L17" s="25" t="s">
        <v>24</v>
      </c>
      <c r="M17" s="25"/>
      <c r="N17" s="20"/>
      <c r="O17" s="20"/>
      <c r="P17" s="25"/>
      <c r="Q17" s="26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</row>
    <row r="18" ht="14.25" customHeight="1">
      <c r="A18" s="16">
        <f t="shared" si="1"/>
        <v>15</v>
      </c>
      <c r="B18" s="17">
        <v>2401015.0</v>
      </c>
      <c r="C18" s="18">
        <v>45300.0</v>
      </c>
      <c r="D18" s="19" t="s">
        <v>41</v>
      </c>
      <c r="E18" s="20" t="s">
        <v>69</v>
      </c>
      <c r="F18" s="18">
        <v>45299.0</v>
      </c>
      <c r="G18" s="22" t="s">
        <v>67</v>
      </c>
      <c r="H18" s="23">
        <v>9600.0</v>
      </c>
      <c r="I18" s="28" t="s">
        <v>24</v>
      </c>
      <c r="J18" s="25"/>
      <c r="K18" s="20" t="s">
        <v>70</v>
      </c>
      <c r="L18" s="25" t="s">
        <v>24</v>
      </c>
      <c r="M18" s="25"/>
      <c r="N18" s="20"/>
      <c r="O18" s="20"/>
      <c r="P18" s="19"/>
      <c r="Q18" s="26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</row>
    <row r="19" ht="14.25" customHeight="1">
      <c r="A19" s="16">
        <f t="shared" si="1"/>
        <v>16</v>
      </c>
      <c r="B19" s="17">
        <v>2401016.0</v>
      </c>
      <c r="C19" s="18">
        <v>45300.0</v>
      </c>
      <c r="D19" s="19" t="s">
        <v>71</v>
      </c>
      <c r="E19" s="20" t="s">
        <v>72</v>
      </c>
      <c r="F19" s="18">
        <v>45299.0</v>
      </c>
      <c r="G19" s="22" t="s">
        <v>73</v>
      </c>
      <c r="H19" s="23">
        <v>188380.0</v>
      </c>
      <c r="I19" s="28" t="s">
        <v>24</v>
      </c>
      <c r="J19" s="25"/>
      <c r="K19" s="20" t="s">
        <v>74</v>
      </c>
      <c r="L19" s="25" t="s">
        <v>24</v>
      </c>
      <c r="M19" s="25"/>
      <c r="N19" s="20"/>
      <c r="O19" s="20"/>
      <c r="P19" s="19"/>
      <c r="Q19" s="26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</row>
    <row r="20" ht="14.25" customHeight="1">
      <c r="A20" s="16">
        <f t="shared" si="1"/>
        <v>17</v>
      </c>
      <c r="B20" s="30">
        <v>2401017.0</v>
      </c>
      <c r="C20" s="18">
        <v>45300.0</v>
      </c>
      <c r="D20" s="19" t="s">
        <v>75</v>
      </c>
      <c r="E20" s="20" t="s">
        <v>76</v>
      </c>
      <c r="F20" s="18">
        <v>45299.0</v>
      </c>
      <c r="G20" s="22" t="s">
        <v>77</v>
      </c>
      <c r="H20" s="23">
        <v>30000.0</v>
      </c>
      <c r="I20" s="28" t="s">
        <v>24</v>
      </c>
      <c r="J20" s="25"/>
      <c r="K20" s="20" t="s">
        <v>78</v>
      </c>
      <c r="L20" s="25" t="s">
        <v>24</v>
      </c>
      <c r="M20" s="25"/>
      <c r="N20" s="20"/>
      <c r="O20" s="20"/>
      <c r="P20" s="19"/>
      <c r="Q20" s="26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</row>
    <row r="21" ht="14.25" customHeight="1">
      <c r="A21" s="16">
        <f t="shared" si="1"/>
        <v>18</v>
      </c>
      <c r="B21" s="30">
        <v>2401018.0</v>
      </c>
      <c r="C21" s="18">
        <v>45300.0</v>
      </c>
      <c r="D21" s="19" t="s">
        <v>75</v>
      </c>
      <c r="E21" s="20" t="s">
        <v>79</v>
      </c>
      <c r="F21" s="18">
        <v>45299.0</v>
      </c>
      <c r="G21" s="22" t="s">
        <v>77</v>
      </c>
      <c r="H21" s="23">
        <v>30000.0</v>
      </c>
      <c r="I21" s="28" t="s">
        <v>24</v>
      </c>
      <c r="J21" s="25"/>
      <c r="K21" s="20" t="s">
        <v>78</v>
      </c>
      <c r="L21" s="25" t="s">
        <v>24</v>
      </c>
      <c r="M21" s="25"/>
      <c r="N21" s="20"/>
      <c r="O21" s="20"/>
      <c r="P21" s="19"/>
      <c r="Q21" s="26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</row>
    <row r="22" ht="14.25" customHeight="1">
      <c r="A22" s="16">
        <f t="shared" si="1"/>
        <v>19</v>
      </c>
      <c r="B22" s="30">
        <v>2401019.0</v>
      </c>
      <c r="C22" s="18">
        <v>45300.0</v>
      </c>
      <c r="D22" s="19" t="s">
        <v>80</v>
      </c>
      <c r="E22" s="20" t="s">
        <v>81</v>
      </c>
      <c r="F22" s="18">
        <v>45299.0</v>
      </c>
      <c r="G22" s="22" t="s">
        <v>82</v>
      </c>
      <c r="H22" s="23">
        <v>60000.0</v>
      </c>
      <c r="I22" s="28" t="s">
        <v>24</v>
      </c>
      <c r="J22" s="25"/>
      <c r="K22" s="20" t="s">
        <v>78</v>
      </c>
      <c r="L22" s="25" t="s">
        <v>24</v>
      </c>
      <c r="M22" s="25"/>
      <c r="N22" s="20"/>
      <c r="O22" s="20"/>
      <c r="P22" s="25"/>
      <c r="Q22" s="26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</row>
    <row r="23" ht="14.25" customHeight="1">
      <c r="A23" s="16">
        <f t="shared" si="1"/>
        <v>20</v>
      </c>
      <c r="B23" s="30">
        <v>2401020.0</v>
      </c>
      <c r="C23" s="18">
        <v>45300.0</v>
      </c>
      <c r="D23" s="19" t="s">
        <v>80</v>
      </c>
      <c r="E23" s="20" t="s">
        <v>83</v>
      </c>
      <c r="F23" s="18">
        <v>45299.0</v>
      </c>
      <c r="G23" s="22" t="s">
        <v>84</v>
      </c>
      <c r="H23" s="23">
        <v>917920.0</v>
      </c>
      <c r="I23" s="28" t="s">
        <v>24</v>
      </c>
      <c r="J23" s="25"/>
      <c r="K23" s="20" t="s">
        <v>78</v>
      </c>
      <c r="L23" s="25" t="s">
        <v>24</v>
      </c>
      <c r="M23" s="25"/>
      <c r="N23" s="20"/>
      <c r="O23" s="20"/>
      <c r="P23" s="25"/>
      <c r="Q23" s="26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</row>
    <row r="24" ht="14.25" customHeight="1">
      <c r="A24" s="16">
        <f t="shared" si="1"/>
        <v>21</v>
      </c>
      <c r="B24" s="17">
        <v>2401021.0</v>
      </c>
      <c r="C24" s="18">
        <v>45300.0</v>
      </c>
      <c r="D24" s="19" t="s">
        <v>21</v>
      </c>
      <c r="E24" s="20" t="s">
        <v>85</v>
      </c>
      <c r="F24" s="18">
        <v>45299.0</v>
      </c>
      <c r="G24" s="22" t="s">
        <v>86</v>
      </c>
      <c r="H24" s="23">
        <v>50440.0</v>
      </c>
      <c r="I24" s="28" t="s">
        <v>24</v>
      </c>
      <c r="J24" s="25"/>
      <c r="K24" s="20" t="s">
        <v>87</v>
      </c>
      <c r="L24" s="25" t="s">
        <v>24</v>
      </c>
      <c r="M24" s="25"/>
      <c r="N24" s="20"/>
      <c r="O24" s="20"/>
      <c r="P24" s="19"/>
      <c r="Q24" s="26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</row>
    <row r="25" ht="14.25" customHeight="1">
      <c r="A25" s="16">
        <f t="shared" si="1"/>
        <v>22</v>
      </c>
      <c r="B25" s="17">
        <v>2401022.0</v>
      </c>
      <c r="C25" s="18">
        <v>45300.0</v>
      </c>
      <c r="D25" s="19" t="s">
        <v>21</v>
      </c>
      <c r="E25" s="20" t="s">
        <v>85</v>
      </c>
      <c r="F25" s="18">
        <v>45299.0</v>
      </c>
      <c r="G25" s="22" t="s">
        <v>67</v>
      </c>
      <c r="H25" s="23">
        <v>3560.0</v>
      </c>
      <c r="I25" s="25" t="s">
        <v>24</v>
      </c>
      <c r="J25" s="25"/>
      <c r="K25" s="20" t="s">
        <v>87</v>
      </c>
      <c r="L25" s="25" t="s">
        <v>24</v>
      </c>
      <c r="M25" s="25"/>
      <c r="N25" s="20"/>
      <c r="O25" s="20"/>
      <c r="P25" s="19"/>
      <c r="Q25" s="26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</row>
    <row r="26" ht="14.25" customHeight="1">
      <c r="A26" s="16">
        <f t="shared" si="1"/>
        <v>23</v>
      </c>
      <c r="B26" s="17">
        <v>2401023.0</v>
      </c>
      <c r="C26" s="18">
        <v>45301.0</v>
      </c>
      <c r="D26" s="19" t="s">
        <v>88</v>
      </c>
      <c r="E26" s="20" t="s">
        <v>89</v>
      </c>
      <c r="F26" s="21">
        <v>45301.0</v>
      </c>
      <c r="G26" s="22" t="s">
        <v>90</v>
      </c>
      <c r="H26" s="23">
        <v>141000.0</v>
      </c>
      <c r="I26" s="25" t="s">
        <v>24</v>
      </c>
      <c r="J26" s="25"/>
      <c r="K26" s="20" t="s">
        <v>91</v>
      </c>
      <c r="L26" s="25" t="s">
        <v>24</v>
      </c>
      <c r="M26" s="25"/>
      <c r="N26" s="20"/>
      <c r="O26" s="20"/>
      <c r="P26" s="19"/>
      <c r="Q26" s="26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</row>
    <row r="27" ht="14.25" customHeight="1">
      <c r="A27" s="16">
        <f t="shared" si="1"/>
        <v>24</v>
      </c>
      <c r="B27" s="17">
        <v>2401024.0</v>
      </c>
      <c r="C27" s="18">
        <v>45301.0</v>
      </c>
      <c r="D27" s="19" t="s">
        <v>41</v>
      </c>
      <c r="E27" s="20" t="s">
        <v>92</v>
      </c>
      <c r="F27" s="21">
        <v>45300.0</v>
      </c>
      <c r="G27" s="22" t="s">
        <v>93</v>
      </c>
      <c r="H27" s="23">
        <v>589500.0</v>
      </c>
      <c r="I27" s="25" t="s">
        <v>24</v>
      </c>
      <c r="J27" s="25"/>
      <c r="K27" s="20" t="s">
        <v>94</v>
      </c>
      <c r="L27" s="25" t="s">
        <v>24</v>
      </c>
      <c r="M27" s="25"/>
      <c r="N27" s="20"/>
      <c r="O27" s="20"/>
      <c r="P27" s="19"/>
      <c r="Q27" s="26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</row>
    <row r="28" ht="14.25" customHeight="1">
      <c r="A28" s="16">
        <f t="shared" si="1"/>
        <v>25</v>
      </c>
      <c r="B28" s="17">
        <v>2401025.0</v>
      </c>
      <c r="C28" s="18">
        <v>45301.0</v>
      </c>
      <c r="D28" s="19" t="s">
        <v>41</v>
      </c>
      <c r="E28" s="20" t="s">
        <v>95</v>
      </c>
      <c r="F28" s="21">
        <v>45300.0</v>
      </c>
      <c r="G28" s="22" t="s">
        <v>67</v>
      </c>
      <c r="H28" s="23">
        <v>371880.0</v>
      </c>
      <c r="I28" s="25" t="s">
        <v>24</v>
      </c>
      <c r="J28" s="25"/>
      <c r="K28" s="20" t="s">
        <v>94</v>
      </c>
      <c r="L28" s="25" t="s">
        <v>24</v>
      </c>
      <c r="M28" s="25"/>
      <c r="N28" s="20"/>
      <c r="O28" s="20"/>
      <c r="P28" s="19"/>
      <c r="Q28" s="26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</row>
    <row r="29" ht="14.25" customHeight="1">
      <c r="A29" s="16">
        <f t="shared" si="1"/>
        <v>26</v>
      </c>
      <c r="B29" s="17">
        <v>2401026.0</v>
      </c>
      <c r="C29" s="18">
        <v>45301.0</v>
      </c>
      <c r="D29" s="19" t="s">
        <v>96</v>
      </c>
      <c r="E29" s="20" t="s">
        <v>97</v>
      </c>
      <c r="F29" s="18">
        <v>45300.0</v>
      </c>
      <c r="G29" s="22" t="s">
        <v>98</v>
      </c>
      <c r="H29" s="23">
        <v>319000.0</v>
      </c>
      <c r="I29" s="25" t="s">
        <v>24</v>
      </c>
      <c r="J29" s="25"/>
      <c r="K29" s="20"/>
      <c r="L29" s="16"/>
      <c r="M29" s="25"/>
      <c r="N29" s="20"/>
      <c r="O29" s="20"/>
      <c r="P29" s="19" t="s">
        <v>24</v>
      </c>
      <c r="Q29" s="26" t="s">
        <v>99</v>
      </c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</row>
    <row r="30" ht="14.25" customHeight="1">
      <c r="A30" s="16">
        <f t="shared" si="1"/>
        <v>27</v>
      </c>
      <c r="B30" s="17">
        <v>2401027.0</v>
      </c>
      <c r="C30" s="18">
        <v>45301.0</v>
      </c>
      <c r="D30" s="19" t="s">
        <v>96</v>
      </c>
      <c r="E30" s="20" t="s">
        <v>100</v>
      </c>
      <c r="F30" s="21">
        <v>45300.0</v>
      </c>
      <c r="G30" s="22" t="s">
        <v>101</v>
      </c>
      <c r="H30" s="23">
        <v>3300.0</v>
      </c>
      <c r="I30" s="25" t="s">
        <v>24</v>
      </c>
      <c r="J30" s="25"/>
      <c r="K30" s="20"/>
      <c r="L30" s="16"/>
      <c r="M30" s="25"/>
      <c r="N30" s="20"/>
      <c r="O30" s="20"/>
      <c r="P30" s="19" t="s">
        <v>24</v>
      </c>
      <c r="Q30" s="26" t="s">
        <v>99</v>
      </c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</row>
    <row r="31" ht="14.25" customHeight="1">
      <c r="A31" s="16">
        <f t="shared" si="1"/>
        <v>28</v>
      </c>
      <c r="B31" s="17">
        <v>2401028.0</v>
      </c>
      <c r="C31" s="18">
        <v>45302.0</v>
      </c>
      <c r="D31" s="19" t="s">
        <v>102</v>
      </c>
      <c r="E31" s="20" t="s">
        <v>103</v>
      </c>
      <c r="F31" s="18">
        <v>45302.0</v>
      </c>
      <c r="G31" s="22" t="s">
        <v>104</v>
      </c>
      <c r="H31" s="23">
        <v>23400.0</v>
      </c>
      <c r="I31" s="25" t="s">
        <v>24</v>
      </c>
      <c r="J31" s="25"/>
      <c r="K31" s="20" t="s">
        <v>105</v>
      </c>
      <c r="L31" s="25" t="s">
        <v>24</v>
      </c>
      <c r="M31" s="25"/>
      <c r="N31" s="20"/>
      <c r="O31" s="20"/>
      <c r="P31" s="19"/>
      <c r="Q31" s="26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</row>
    <row r="32" ht="14.25" customHeight="1">
      <c r="A32" s="16">
        <f t="shared" si="1"/>
        <v>29</v>
      </c>
      <c r="B32" s="17">
        <v>2401029.0</v>
      </c>
      <c r="C32" s="18">
        <v>45302.0</v>
      </c>
      <c r="D32" s="19" t="s">
        <v>102</v>
      </c>
      <c r="E32" s="20" t="s">
        <v>106</v>
      </c>
      <c r="F32" s="18">
        <v>45302.0</v>
      </c>
      <c r="G32" s="22" t="s">
        <v>107</v>
      </c>
      <c r="H32" s="23">
        <v>24900.0</v>
      </c>
      <c r="I32" s="25" t="s">
        <v>24</v>
      </c>
      <c r="J32" s="25"/>
      <c r="K32" s="20" t="s">
        <v>105</v>
      </c>
      <c r="L32" s="25" t="s">
        <v>24</v>
      </c>
      <c r="M32" s="25"/>
      <c r="N32" s="20"/>
      <c r="O32" s="20"/>
      <c r="P32" s="19"/>
      <c r="Q32" s="26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</row>
    <row r="33" ht="14.25" customHeight="1">
      <c r="A33" s="16">
        <f t="shared" si="1"/>
        <v>30</v>
      </c>
      <c r="B33" s="17">
        <v>2401030.0</v>
      </c>
      <c r="C33" s="18">
        <v>45302.0</v>
      </c>
      <c r="D33" s="19" t="s">
        <v>21</v>
      </c>
      <c r="E33" s="20" t="s">
        <v>108</v>
      </c>
      <c r="F33" s="18">
        <v>45302.0</v>
      </c>
      <c r="G33" s="22" t="s">
        <v>109</v>
      </c>
      <c r="H33" s="23">
        <v>237600.0</v>
      </c>
      <c r="I33" s="25" t="s">
        <v>24</v>
      </c>
      <c r="J33" s="25"/>
      <c r="K33" s="20" t="s">
        <v>110</v>
      </c>
      <c r="L33" s="25" t="s">
        <v>24</v>
      </c>
      <c r="M33" s="25"/>
      <c r="N33" s="20"/>
      <c r="O33" s="20"/>
      <c r="P33" s="19"/>
      <c r="Q33" s="26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</row>
    <row r="34" ht="14.25" customHeight="1">
      <c r="A34" s="16">
        <f t="shared" si="1"/>
        <v>31</v>
      </c>
      <c r="B34" s="17">
        <v>2401031.0</v>
      </c>
      <c r="C34" s="18">
        <v>45302.0</v>
      </c>
      <c r="D34" s="19" t="s">
        <v>21</v>
      </c>
      <c r="E34" s="20" t="s">
        <v>108</v>
      </c>
      <c r="F34" s="18">
        <v>45302.0</v>
      </c>
      <c r="G34" s="22" t="s">
        <v>67</v>
      </c>
      <c r="H34" s="23">
        <v>10340.0</v>
      </c>
      <c r="I34" s="25" t="s">
        <v>24</v>
      </c>
      <c r="J34" s="25"/>
      <c r="K34" s="20" t="s">
        <v>110</v>
      </c>
      <c r="L34" s="25" t="s">
        <v>24</v>
      </c>
      <c r="M34" s="25"/>
      <c r="N34" s="20"/>
      <c r="O34" s="20"/>
      <c r="P34" s="19"/>
      <c r="Q34" s="26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</row>
    <row r="35" ht="14.25" customHeight="1">
      <c r="A35" s="16">
        <f t="shared" si="1"/>
        <v>32</v>
      </c>
      <c r="B35" s="17">
        <v>2401032.0</v>
      </c>
      <c r="C35" s="18">
        <v>45303.0</v>
      </c>
      <c r="D35" s="19" t="s">
        <v>111</v>
      </c>
      <c r="E35" s="20" t="s">
        <v>112</v>
      </c>
      <c r="F35" s="21">
        <v>45303.0</v>
      </c>
      <c r="G35" s="22" t="s">
        <v>113</v>
      </c>
      <c r="H35" s="23">
        <v>1880.0</v>
      </c>
      <c r="I35" s="25" t="s">
        <v>24</v>
      </c>
      <c r="J35" s="25"/>
      <c r="K35" s="20"/>
      <c r="L35" s="25"/>
      <c r="M35" s="25"/>
      <c r="N35" s="20"/>
      <c r="O35" s="20"/>
      <c r="P35" s="19" t="s">
        <v>24</v>
      </c>
      <c r="Q35" s="26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</row>
    <row r="36" ht="14.25" customHeight="1">
      <c r="A36" s="16">
        <f t="shared" si="1"/>
        <v>33</v>
      </c>
      <c r="B36" s="17">
        <v>2401033.0</v>
      </c>
      <c r="C36" s="18">
        <v>45302.0</v>
      </c>
      <c r="D36" s="19" t="s">
        <v>114</v>
      </c>
      <c r="E36" s="20" t="s">
        <v>115</v>
      </c>
      <c r="F36" s="21">
        <v>45302.0</v>
      </c>
      <c r="G36" s="22" t="s">
        <v>116</v>
      </c>
      <c r="H36" s="23">
        <v>5327.1</v>
      </c>
      <c r="I36" s="25" t="s">
        <v>24</v>
      </c>
      <c r="J36" s="25"/>
      <c r="K36" s="20" t="s">
        <v>117</v>
      </c>
      <c r="L36" s="25" t="s">
        <v>24</v>
      </c>
      <c r="M36" s="25"/>
      <c r="N36" s="20"/>
      <c r="O36" s="20"/>
      <c r="P36" s="19"/>
      <c r="Q36" s="26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</row>
    <row r="37" ht="14.25" customHeight="1">
      <c r="A37" s="16">
        <f t="shared" si="1"/>
        <v>34</v>
      </c>
      <c r="B37" s="17">
        <v>2401034.0</v>
      </c>
      <c r="C37" s="18">
        <v>45303.0</v>
      </c>
      <c r="D37" s="19" t="s">
        <v>118</v>
      </c>
      <c r="E37" s="20" t="s">
        <v>119</v>
      </c>
      <c r="F37" s="21">
        <v>45300.0</v>
      </c>
      <c r="G37" s="22" t="s">
        <v>64</v>
      </c>
      <c r="H37" s="23">
        <v>4500.0</v>
      </c>
      <c r="I37" s="25" t="s">
        <v>24</v>
      </c>
      <c r="J37" s="25"/>
      <c r="K37" s="20" t="s">
        <v>120</v>
      </c>
      <c r="L37" s="25" t="s">
        <v>24</v>
      </c>
      <c r="M37" s="25"/>
      <c r="N37" s="20"/>
      <c r="O37" s="20"/>
      <c r="P37" s="19"/>
      <c r="Q37" s="26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</row>
    <row r="38" ht="14.25" customHeight="1">
      <c r="A38" s="16">
        <f t="shared" si="1"/>
        <v>35</v>
      </c>
      <c r="B38" s="17">
        <v>2401035.0</v>
      </c>
      <c r="C38" s="18">
        <v>45303.0</v>
      </c>
      <c r="D38" s="19" t="s">
        <v>118</v>
      </c>
      <c r="E38" s="20" t="s">
        <v>121</v>
      </c>
      <c r="F38" s="21">
        <v>45300.0</v>
      </c>
      <c r="G38" s="22" t="s">
        <v>64</v>
      </c>
      <c r="H38" s="23">
        <v>9000.0</v>
      </c>
      <c r="I38" s="25" t="s">
        <v>24</v>
      </c>
      <c r="J38" s="25"/>
      <c r="K38" s="20" t="s">
        <v>122</v>
      </c>
      <c r="L38" s="25" t="s">
        <v>24</v>
      </c>
      <c r="M38" s="25"/>
      <c r="N38" s="20"/>
      <c r="O38" s="20"/>
      <c r="P38" s="25"/>
      <c r="Q38" s="26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</row>
    <row r="39" ht="14.25" customHeight="1">
      <c r="A39" s="16">
        <f t="shared" si="1"/>
        <v>36</v>
      </c>
      <c r="B39" s="17">
        <v>2401036.0</v>
      </c>
      <c r="C39" s="18">
        <v>45303.0</v>
      </c>
      <c r="D39" s="19" t="s">
        <v>56</v>
      </c>
      <c r="E39" s="20" t="s">
        <v>123</v>
      </c>
      <c r="F39" s="21">
        <v>45300.0</v>
      </c>
      <c r="G39" s="22" t="s">
        <v>64</v>
      </c>
      <c r="H39" s="23">
        <v>2500.0</v>
      </c>
      <c r="I39" s="25" t="s">
        <v>24</v>
      </c>
      <c r="J39" s="25"/>
      <c r="K39" s="20" t="s">
        <v>124</v>
      </c>
      <c r="L39" s="25" t="s">
        <v>24</v>
      </c>
      <c r="M39" s="25"/>
      <c r="N39" s="20"/>
      <c r="O39" s="20"/>
      <c r="P39" s="19"/>
      <c r="Q39" s="26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</row>
    <row r="40" ht="14.25" customHeight="1">
      <c r="A40" s="16">
        <f t="shared" si="1"/>
        <v>37</v>
      </c>
      <c r="B40" s="17">
        <v>2401037.0</v>
      </c>
      <c r="C40" s="18">
        <v>45303.0</v>
      </c>
      <c r="D40" s="19" t="s">
        <v>56</v>
      </c>
      <c r="E40" s="20" t="s">
        <v>125</v>
      </c>
      <c r="F40" s="21">
        <v>45300.0</v>
      </c>
      <c r="G40" s="22" t="s">
        <v>64</v>
      </c>
      <c r="H40" s="23">
        <v>5500.0</v>
      </c>
      <c r="I40" s="25" t="s">
        <v>24</v>
      </c>
      <c r="J40" s="25"/>
      <c r="K40" s="20" t="s">
        <v>126</v>
      </c>
      <c r="L40" s="25" t="s">
        <v>24</v>
      </c>
      <c r="M40" s="25"/>
      <c r="N40" s="20"/>
      <c r="O40" s="20"/>
      <c r="P40" s="19"/>
      <c r="Q40" s="26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</row>
    <row r="41" ht="14.25" customHeight="1">
      <c r="A41" s="16">
        <f t="shared" si="1"/>
        <v>38</v>
      </c>
      <c r="B41" s="17">
        <v>2401038.0</v>
      </c>
      <c r="C41" s="18">
        <v>45303.0</v>
      </c>
      <c r="D41" s="19" t="s">
        <v>56</v>
      </c>
      <c r="E41" s="20" t="s">
        <v>127</v>
      </c>
      <c r="F41" s="21">
        <v>45300.0</v>
      </c>
      <c r="G41" s="22" t="s">
        <v>64</v>
      </c>
      <c r="H41" s="23">
        <v>3000.0</v>
      </c>
      <c r="I41" s="25" t="s">
        <v>24</v>
      </c>
      <c r="J41" s="25"/>
      <c r="K41" s="20" t="s">
        <v>128</v>
      </c>
      <c r="L41" s="25" t="s">
        <v>24</v>
      </c>
      <c r="M41" s="25"/>
      <c r="N41" s="20"/>
      <c r="O41" s="20"/>
      <c r="P41" s="19"/>
      <c r="Q41" s="26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</row>
    <row r="42" ht="14.25" customHeight="1">
      <c r="A42" s="16">
        <f t="shared" si="1"/>
        <v>39</v>
      </c>
      <c r="B42" s="17">
        <v>2401039.0</v>
      </c>
      <c r="C42" s="18">
        <v>45303.0</v>
      </c>
      <c r="D42" s="19" t="s">
        <v>56</v>
      </c>
      <c r="E42" s="20" t="s">
        <v>129</v>
      </c>
      <c r="F42" s="21">
        <v>45300.0</v>
      </c>
      <c r="G42" s="22" t="s">
        <v>64</v>
      </c>
      <c r="H42" s="23">
        <v>3000.0</v>
      </c>
      <c r="I42" s="25" t="s">
        <v>24</v>
      </c>
      <c r="J42" s="25"/>
      <c r="K42" s="20" t="s">
        <v>130</v>
      </c>
      <c r="L42" s="25" t="s">
        <v>24</v>
      </c>
      <c r="M42" s="25"/>
      <c r="N42" s="20"/>
      <c r="O42" s="20"/>
      <c r="P42" s="19"/>
      <c r="Q42" s="26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</row>
    <row r="43" ht="14.25" customHeight="1">
      <c r="A43" s="16">
        <f t="shared" si="1"/>
        <v>40</v>
      </c>
      <c r="B43" s="17">
        <v>2401040.0</v>
      </c>
      <c r="C43" s="18">
        <v>45306.0</v>
      </c>
      <c r="D43" s="19" t="s">
        <v>56</v>
      </c>
      <c r="E43" s="20" t="s">
        <v>131</v>
      </c>
      <c r="F43" s="21">
        <v>45300.0</v>
      </c>
      <c r="G43" s="22" t="s">
        <v>64</v>
      </c>
      <c r="H43" s="23">
        <v>7500.0</v>
      </c>
      <c r="I43" s="25" t="s">
        <v>24</v>
      </c>
      <c r="J43" s="25"/>
      <c r="K43" s="20" t="s">
        <v>132</v>
      </c>
      <c r="L43" s="25" t="s">
        <v>24</v>
      </c>
      <c r="M43" s="25"/>
      <c r="N43" s="20"/>
      <c r="O43" s="20"/>
      <c r="P43" s="19"/>
      <c r="Q43" s="26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</row>
    <row r="44" ht="14.25" customHeight="1">
      <c r="A44" s="16">
        <f t="shared" si="1"/>
        <v>41</v>
      </c>
      <c r="B44" s="17">
        <v>2401041.0</v>
      </c>
      <c r="C44" s="18">
        <v>45306.0</v>
      </c>
      <c r="D44" s="19" t="s">
        <v>56</v>
      </c>
      <c r="E44" s="20" t="s">
        <v>133</v>
      </c>
      <c r="F44" s="21">
        <v>45300.0</v>
      </c>
      <c r="G44" s="22" t="s">
        <v>64</v>
      </c>
      <c r="H44" s="23">
        <v>8000.0</v>
      </c>
      <c r="I44" s="25" t="s">
        <v>24</v>
      </c>
      <c r="J44" s="25"/>
      <c r="K44" s="20" t="s">
        <v>134</v>
      </c>
      <c r="L44" s="25" t="s">
        <v>24</v>
      </c>
      <c r="M44" s="25"/>
      <c r="N44" s="20"/>
      <c r="O44" s="20"/>
      <c r="P44" s="19"/>
      <c r="Q44" s="26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</row>
    <row r="45" ht="14.25" customHeight="1">
      <c r="A45" s="16">
        <f t="shared" si="1"/>
        <v>42</v>
      </c>
      <c r="B45" s="17">
        <v>2401042.0</v>
      </c>
      <c r="C45" s="18">
        <v>45306.0</v>
      </c>
      <c r="D45" s="19" t="s">
        <v>56</v>
      </c>
      <c r="E45" s="20" t="s">
        <v>135</v>
      </c>
      <c r="F45" s="21">
        <v>45300.0</v>
      </c>
      <c r="G45" s="22" t="s">
        <v>64</v>
      </c>
      <c r="H45" s="23">
        <v>3000.0</v>
      </c>
      <c r="I45" s="25" t="s">
        <v>24</v>
      </c>
      <c r="J45" s="25"/>
      <c r="K45" s="20" t="s">
        <v>136</v>
      </c>
      <c r="L45" s="25" t="s">
        <v>24</v>
      </c>
      <c r="M45" s="25"/>
      <c r="N45" s="20"/>
      <c r="O45" s="20"/>
      <c r="P45" s="25"/>
      <c r="Q45" s="26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</row>
    <row r="46" ht="14.25" customHeight="1">
      <c r="A46" s="16">
        <f t="shared" si="1"/>
        <v>43</v>
      </c>
      <c r="B46" s="17">
        <v>2401043.0</v>
      </c>
      <c r="C46" s="18">
        <v>45306.0</v>
      </c>
      <c r="D46" s="19" t="s">
        <v>56</v>
      </c>
      <c r="E46" s="20" t="s">
        <v>137</v>
      </c>
      <c r="F46" s="21">
        <v>45300.0</v>
      </c>
      <c r="G46" s="22" t="s">
        <v>64</v>
      </c>
      <c r="H46" s="23">
        <v>3000.0</v>
      </c>
      <c r="I46" s="25" t="s">
        <v>24</v>
      </c>
      <c r="J46" s="25"/>
      <c r="K46" s="20" t="s">
        <v>138</v>
      </c>
      <c r="L46" s="25" t="s">
        <v>24</v>
      </c>
      <c r="M46" s="25"/>
      <c r="N46" s="20"/>
      <c r="O46" s="20"/>
      <c r="P46" s="19"/>
      <c r="Q46" s="26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</row>
    <row r="47" ht="14.25" customHeight="1">
      <c r="A47" s="16">
        <f t="shared" si="1"/>
        <v>44</v>
      </c>
      <c r="B47" s="17">
        <v>2401044.0</v>
      </c>
      <c r="C47" s="18">
        <v>45306.0</v>
      </c>
      <c r="D47" s="19" t="s">
        <v>56</v>
      </c>
      <c r="E47" s="20" t="s">
        <v>139</v>
      </c>
      <c r="F47" s="21">
        <v>45300.0</v>
      </c>
      <c r="G47" s="22" t="s">
        <v>64</v>
      </c>
      <c r="H47" s="23">
        <v>10500.0</v>
      </c>
      <c r="I47" s="25" t="s">
        <v>24</v>
      </c>
      <c r="J47" s="25"/>
      <c r="K47" s="20" t="s">
        <v>59</v>
      </c>
      <c r="L47" s="25" t="s">
        <v>24</v>
      </c>
      <c r="M47" s="25"/>
      <c r="N47" s="20"/>
      <c r="O47" s="20"/>
      <c r="P47" s="19"/>
      <c r="Q47" s="26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</row>
    <row r="48" ht="14.25" customHeight="1">
      <c r="A48" s="16">
        <f t="shared" si="1"/>
        <v>45</v>
      </c>
      <c r="B48" s="17">
        <v>2401045.0</v>
      </c>
      <c r="C48" s="18">
        <v>45306.0</v>
      </c>
      <c r="D48" s="19" t="s">
        <v>56</v>
      </c>
      <c r="E48" s="20" t="s">
        <v>140</v>
      </c>
      <c r="F48" s="21">
        <v>45300.0</v>
      </c>
      <c r="G48" s="22" t="s">
        <v>64</v>
      </c>
      <c r="H48" s="23">
        <v>5500.0</v>
      </c>
      <c r="I48" s="25" t="s">
        <v>24</v>
      </c>
      <c r="J48" s="25"/>
      <c r="K48" s="20" t="s">
        <v>141</v>
      </c>
      <c r="L48" s="25" t="s">
        <v>24</v>
      </c>
      <c r="M48" s="25"/>
      <c r="N48" s="20"/>
      <c r="O48" s="20"/>
      <c r="P48" s="19"/>
      <c r="Q48" s="26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</row>
    <row r="49" ht="14.25" customHeight="1">
      <c r="A49" s="16">
        <f t="shared" si="1"/>
        <v>46</v>
      </c>
      <c r="B49" s="17">
        <v>2401046.0</v>
      </c>
      <c r="C49" s="18">
        <v>45306.0</v>
      </c>
      <c r="D49" s="19" t="s">
        <v>56</v>
      </c>
      <c r="E49" s="20" t="s">
        <v>142</v>
      </c>
      <c r="F49" s="21">
        <v>45300.0</v>
      </c>
      <c r="G49" s="22" t="s">
        <v>64</v>
      </c>
      <c r="H49" s="23">
        <v>3000.0</v>
      </c>
      <c r="I49" s="25" t="s">
        <v>24</v>
      </c>
      <c r="J49" s="25"/>
      <c r="K49" s="20" t="s">
        <v>143</v>
      </c>
      <c r="L49" s="25" t="s">
        <v>24</v>
      </c>
      <c r="M49" s="25"/>
      <c r="N49" s="20"/>
      <c r="O49" s="20"/>
      <c r="P49" s="19"/>
      <c r="Q49" s="26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</row>
    <row r="50" ht="14.25" customHeight="1">
      <c r="A50" s="16">
        <f t="shared" si="1"/>
        <v>47</v>
      </c>
      <c r="B50" s="17">
        <v>2401047.0</v>
      </c>
      <c r="C50" s="18">
        <v>45306.0</v>
      </c>
      <c r="D50" s="19" t="s">
        <v>56</v>
      </c>
      <c r="E50" s="20" t="s">
        <v>144</v>
      </c>
      <c r="F50" s="21">
        <v>45300.0</v>
      </c>
      <c r="G50" s="22" t="s">
        <v>64</v>
      </c>
      <c r="H50" s="23">
        <v>35000.0</v>
      </c>
      <c r="I50" s="25" t="s">
        <v>24</v>
      </c>
      <c r="J50" s="25"/>
      <c r="K50" s="20" t="s">
        <v>145</v>
      </c>
      <c r="L50" s="25" t="s">
        <v>24</v>
      </c>
      <c r="M50" s="25"/>
      <c r="N50" s="20"/>
      <c r="O50" s="20"/>
      <c r="P50" s="19"/>
      <c r="Q50" s="26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</row>
    <row r="51" ht="14.25" customHeight="1">
      <c r="A51" s="16">
        <f t="shared" si="1"/>
        <v>48</v>
      </c>
      <c r="B51" s="17">
        <v>2401048.0</v>
      </c>
      <c r="C51" s="18">
        <v>45308.0</v>
      </c>
      <c r="D51" s="19" t="s">
        <v>118</v>
      </c>
      <c r="E51" s="20" t="s">
        <v>146</v>
      </c>
      <c r="F51" s="21">
        <v>45300.0</v>
      </c>
      <c r="G51" s="22" t="s">
        <v>64</v>
      </c>
      <c r="H51" s="23">
        <v>9000.0</v>
      </c>
      <c r="I51" s="25" t="s">
        <v>24</v>
      </c>
      <c r="J51" s="25"/>
      <c r="K51" s="20" t="s">
        <v>147</v>
      </c>
      <c r="L51" s="25" t="s">
        <v>24</v>
      </c>
      <c r="M51" s="25"/>
      <c r="N51" s="20"/>
      <c r="O51" s="20"/>
      <c r="P51" s="19"/>
      <c r="Q51" s="26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</row>
    <row r="52" ht="14.25" customHeight="1">
      <c r="A52" s="16">
        <f t="shared" si="1"/>
        <v>49</v>
      </c>
      <c r="B52" s="17">
        <v>2401049.0</v>
      </c>
      <c r="C52" s="18">
        <v>45308.0</v>
      </c>
      <c r="D52" s="19" t="s">
        <v>118</v>
      </c>
      <c r="E52" s="20" t="s">
        <v>148</v>
      </c>
      <c r="F52" s="21">
        <v>45300.0</v>
      </c>
      <c r="G52" s="22" t="s">
        <v>64</v>
      </c>
      <c r="H52" s="23">
        <v>4500.0</v>
      </c>
      <c r="I52" s="25" t="s">
        <v>24</v>
      </c>
      <c r="J52" s="25"/>
      <c r="K52" s="20" t="s">
        <v>149</v>
      </c>
      <c r="L52" s="25" t="s">
        <v>24</v>
      </c>
      <c r="M52" s="25"/>
      <c r="N52" s="20"/>
      <c r="O52" s="20"/>
      <c r="P52" s="19"/>
      <c r="Q52" s="26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</row>
    <row r="53" ht="14.25" customHeight="1">
      <c r="A53" s="16">
        <f t="shared" si="1"/>
        <v>50</v>
      </c>
      <c r="B53" s="17">
        <v>2401050.0</v>
      </c>
      <c r="C53" s="18">
        <v>45308.0</v>
      </c>
      <c r="D53" s="19" t="s">
        <v>118</v>
      </c>
      <c r="E53" s="20" t="s">
        <v>150</v>
      </c>
      <c r="F53" s="21">
        <v>45300.0</v>
      </c>
      <c r="G53" s="22" t="s">
        <v>64</v>
      </c>
      <c r="H53" s="23">
        <v>4500.0</v>
      </c>
      <c r="I53" s="25" t="s">
        <v>24</v>
      </c>
      <c r="J53" s="25"/>
      <c r="K53" s="20" t="s">
        <v>151</v>
      </c>
      <c r="L53" s="25" t="s">
        <v>24</v>
      </c>
      <c r="M53" s="25"/>
      <c r="N53" s="20"/>
      <c r="O53" s="25"/>
      <c r="P53" s="19"/>
      <c r="Q53" s="26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</row>
    <row r="54" ht="14.25" customHeight="1">
      <c r="A54" s="16">
        <f t="shared" si="1"/>
        <v>51</v>
      </c>
      <c r="B54" s="17">
        <v>2401051.0</v>
      </c>
      <c r="C54" s="18">
        <v>45308.0</v>
      </c>
      <c r="D54" s="19" t="s">
        <v>118</v>
      </c>
      <c r="E54" s="20" t="s">
        <v>152</v>
      </c>
      <c r="F54" s="21">
        <v>45300.0</v>
      </c>
      <c r="G54" s="22" t="s">
        <v>64</v>
      </c>
      <c r="H54" s="23">
        <v>18000.0</v>
      </c>
      <c r="I54" s="25" t="s">
        <v>24</v>
      </c>
      <c r="J54" s="25"/>
      <c r="K54" s="20" t="s">
        <v>153</v>
      </c>
      <c r="L54" s="25" t="s">
        <v>24</v>
      </c>
      <c r="M54" s="25"/>
      <c r="N54" s="20"/>
      <c r="O54" s="20"/>
      <c r="P54" s="19"/>
      <c r="Q54" s="26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</row>
    <row r="55" ht="14.25" customHeight="1">
      <c r="A55" s="16">
        <f t="shared" si="1"/>
        <v>52</v>
      </c>
      <c r="B55" s="17">
        <v>2401052.0</v>
      </c>
      <c r="C55" s="18">
        <v>45308.0</v>
      </c>
      <c r="D55" s="19" t="s">
        <v>118</v>
      </c>
      <c r="E55" s="20" t="s">
        <v>154</v>
      </c>
      <c r="F55" s="21">
        <v>45300.0</v>
      </c>
      <c r="G55" s="22" t="s">
        <v>64</v>
      </c>
      <c r="H55" s="23">
        <v>4500.0</v>
      </c>
      <c r="I55" s="25" t="s">
        <v>24</v>
      </c>
      <c r="J55" s="25"/>
      <c r="K55" s="20" t="s">
        <v>155</v>
      </c>
      <c r="L55" s="25" t="s">
        <v>24</v>
      </c>
      <c r="M55" s="25"/>
      <c r="N55" s="20"/>
      <c r="O55" s="20"/>
      <c r="P55" s="19"/>
      <c r="Q55" s="26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</row>
    <row r="56" ht="14.25" customHeight="1">
      <c r="A56" s="16">
        <f t="shared" si="1"/>
        <v>53</v>
      </c>
      <c r="B56" s="17">
        <v>2401053.0</v>
      </c>
      <c r="C56" s="18">
        <v>45308.0</v>
      </c>
      <c r="D56" s="19" t="s">
        <v>118</v>
      </c>
      <c r="E56" s="20" t="s">
        <v>156</v>
      </c>
      <c r="F56" s="21">
        <v>45300.0</v>
      </c>
      <c r="G56" s="22" t="s">
        <v>64</v>
      </c>
      <c r="H56" s="23">
        <v>4500.0</v>
      </c>
      <c r="I56" s="25" t="s">
        <v>24</v>
      </c>
      <c r="J56" s="25"/>
      <c r="K56" s="20" t="s">
        <v>157</v>
      </c>
      <c r="L56" s="25" t="s">
        <v>24</v>
      </c>
      <c r="M56" s="25"/>
      <c r="N56" s="20"/>
      <c r="O56" s="20"/>
      <c r="P56" s="19"/>
      <c r="Q56" s="26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</row>
    <row r="57" ht="14.25" customHeight="1">
      <c r="A57" s="16">
        <f t="shared" si="1"/>
        <v>54</v>
      </c>
      <c r="B57" s="17">
        <v>2401054.0</v>
      </c>
      <c r="C57" s="18">
        <v>45308.0</v>
      </c>
      <c r="D57" s="19" t="s">
        <v>118</v>
      </c>
      <c r="E57" s="20" t="s">
        <v>158</v>
      </c>
      <c r="F57" s="21">
        <v>45300.0</v>
      </c>
      <c r="G57" s="22" t="s">
        <v>64</v>
      </c>
      <c r="H57" s="23">
        <v>9000.0</v>
      </c>
      <c r="I57" s="25" t="s">
        <v>24</v>
      </c>
      <c r="J57" s="25"/>
      <c r="K57" s="20" t="s">
        <v>159</v>
      </c>
      <c r="L57" s="25" t="s">
        <v>24</v>
      </c>
      <c r="M57" s="25"/>
      <c r="N57" s="20"/>
      <c r="O57" s="20"/>
      <c r="P57" s="19"/>
      <c r="Q57" s="26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</row>
    <row r="58" ht="14.25" customHeight="1">
      <c r="A58" s="16">
        <f t="shared" si="1"/>
        <v>55</v>
      </c>
      <c r="B58" s="17">
        <v>2401055.0</v>
      </c>
      <c r="C58" s="18">
        <v>45308.0</v>
      </c>
      <c r="D58" s="19" t="s">
        <v>118</v>
      </c>
      <c r="E58" s="20" t="s">
        <v>160</v>
      </c>
      <c r="F58" s="21">
        <v>45300.0</v>
      </c>
      <c r="G58" s="22" t="s">
        <v>64</v>
      </c>
      <c r="H58" s="23">
        <v>4500.0</v>
      </c>
      <c r="I58" s="25" t="s">
        <v>24</v>
      </c>
      <c r="J58" s="25"/>
      <c r="K58" s="20" t="s">
        <v>161</v>
      </c>
      <c r="L58" s="25" t="s">
        <v>24</v>
      </c>
      <c r="M58" s="25"/>
      <c r="N58" s="20"/>
      <c r="O58" s="20"/>
      <c r="P58" s="19"/>
      <c r="Q58" s="26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</row>
    <row r="59" ht="14.25" customHeight="1">
      <c r="A59" s="16">
        <f t="shared" si="1"/>
        <v>56</v>
      </c>
      <c r="B59" s="17">
        <v>2401056.0</v>
      </c>
      <c r="C59" s="18">
        <v>45308.0</v>
      </c>
      <c r="D59" s="19" t="s">
        <v>118</v>
      </c>
      <c r="E59" s="20" t="s">
        <v>162</v>
      </c>
      <c r="F59" s="21">
        <v>45300.0</v>
      </c>
      <c r="G59" s="22" t="s">
        <v>64</v>
      </c>
      <c r="H59" s="23">
        <v>9000.0</v>
      </c>
      <c r="I59" s="25" t="s">
        <v>24</v>
      </c>
      <c r="J59" s="25"/>
      <c r="K59" s="20" t="s">
        <v>163</v>
      </c>
      <c r="L59" s="25" t="s">
        <v>24</v>
      </c>
      <c r="M59" s="25"/>
      <c r="N59" s="20"/>
      <c r="O59" s="20"/>
      <c r="P59" s="19"/>
      <c r="Q59" s="26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</row>
    <row r="60" ht="14.25" customHeight="1">
      <c r="A60" s="16">
        <f t="shared" si="1"/>
        <v>57</v>
      </c>
      <c r="B60" s="17">
        <v>2401057.0</v>
      </c>
      <c r="C60" s="18">
        <v>45308.0</v>
      </c>
      <c r="D60" s="19" t="s">
        <v>118</v>
      </c>
      <c r="E60" s="20" t="s">
        <v>164</v>
      </c>
      <c r="F60" s="21">
        <v>45300.0</v>
      </c>
      <c r="G60" s="22" t="s">
        <v>64</v>
      </c>
      <c r="H60" s="23">
        <v>4500.0</v>
      </c>
      <c r="I60" s="25" t="s">
        <v>24</v>
      </c>
      <c r="J60" s="25"/>
      <c r="K60" s="20" t="s">
        <v>165</v>
      </c>
      <c r="L60" s="25" t="s">
        <v>24</v>
      </c>
      <c r="M60" s="25"/>
      <c r="N60" s="20"/>
      <c r="O60" s="25"/>
      <c r="P60" s="19"/>
      <c r="Q60" s="26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</row>
    <row r="61" ht="14.25" customHeight="1">
      <c r="A61" s="16">
        <f t="shared" si="1"/>
        <v>58</v>
      </c>
      <c r="B61" s="17">
        <v>2401058.0</v>
      </c>
      <c r="C61" s="18">
        <v>45308.0</v>
      </c>
      <c r="D61" s="19" t="s">
        <v>118</v>
      </c>
      <c r="E61" s="20" t="s">
        <v>166</v>
      </c>
      <c r="F61" s="21">
        <v>45300.0</v>
      </c>
      <c r="G61" s="22" t="s">
        <v>64</v>
      </c>
      <c r="H61" s="23">
        <v>4500.0</v>
      </c>
      <c r="I61" s="25" t="s">
        <v>24</v>
      </c>
      <c r="J61" s="25"/>
      <c r="K61" s="20" t="s">
        <v>167</v>
      </c>
      <c r="L61" s="25" t="s">
        <v>24</v>
      </c>
      <c r="M61" s="25"/>
      <c r="N61" s="20"/>
      <c r="O61" s="20"/>
      <c r="P61" s="19"/>
      <c r="Q61" s="26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</row>
    <row r="62" ht="14.25" customHeight="1">
      <c r="A62" s="16">
        <f t="shared" si="1"/>
        <v>59</v>
      </c>
      <c r="B62" s="17">
        <v>2401059.0</v>
      </c>
      <c r="C62" s="18">
        <v>45308.0</v>
      </c>
      <c r="D62" s="19" t="s">
        <v>168</v>
      </c>
      <c r="E62" s="20" t="s">
        <v>169</v>
      </c>
      <c r="F62" s="21">
        <v>45308.0</v>
      </c>
      <c r="G62" s="22" t="s">
        <v>170</v>
      </c>
      <c r="H62" s="23">
        <v>21900.0</v>
      </c>
      <c r="I62" s="25" t="s">
        <v>24</v>
      </c>
      <c r="J62" s="25"/>
      <c r="K62" s="20" t="s">
        <v>171</v>
      </c>
      <c r="L62" s="25" t="s">
        <v>24</v>
      </c>
      <c r="M62" s="25"/>
      <c r="N62" s="20"/>
      <c r="O62" s="20"/>
      <c r="P62" s="19"/>
      <c r="Q62" s="26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</row>
    <row r="63" ht="14.25" customHeight="1">
      <c r="A63" s="16">
        <f t="shared" si="1"/>
        <v>60</v>
      </c>
      <c r="B63" s="17">
        <v>2401060.0</v>
      </c>
      <c r="C63" s="18">
        <v>45308.0</v>
      </c>
      <c r="D63" s="19" t="s">
        <v>71</v>
      </c>
      <c r="E63" s="20" t="s">
        <v>172</v>
      </c>
      <c r="F63" s="21">
        <v>45308.0</v>
      </c>
      <c r="G63" s="22" t="s">
        <v>173</v>
      </c>
      <c r="H63" s="23">
        <v>100900.0</v>
      </c>
      <c r="I63" s="25" t="s">
        <v>24</v>
      </c>
      <c r="J63" s="25"/>
      <c r="K63" s="20" t="s">
        <v>174</v>
      </c>
      <c r="L63" s="25" t="s">
        <v>24</v>
      </c>
      <c r="M63" s="25"/>
      <c r="N63" s="20"/>
      <c r="O63" s="20"/>
      <c r="P63" s="19"/>
      <c r="Q63" s="26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</row>
    <row r="64" ht="14.25" customHeight="1">
      <c r="A64" s="16">
        <f t="shared" si="1"/>
        <v>61</v>
      </c>
      <c r="B64" s="17">
        <v>2401061.0</v>
      </c>
      <c r="C64" s="18">
        <v>45308.0</v>
      </c>
      <c r="D64" s="19" t="s">
        <v>71</v>
      </c>
      <c r="E64" s="20" t="s">
        <v>175</v>
      </c>
      <c r="F64" s="21">
        <v>45308.0</v>
      </c>
      <c r="G64" s="22" t="s">
        <v>67</v>
      </c>
      <c r="H64" s="23">
        <v>740090.0</v>
      </c>
      <c r="I64" s="25" t="s">
        <v>24</v>
      </c>
      <c r="J64" s="25"/>
      <c r="K64" s="20" t="s">
        <v>176</v>
      </c>
      <c r="L64" s="25" t="s">
        <v>24</v>
      </c>
      <c r="M64" s="25"/>
      <c r="N64" s="20"/>
      <c r="O64" s="20"/>
      <c r="P64" s="19"/>
      <c r="Q64" s="26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</row>
    <row r="65" ht="14.25" customHeight="1">
      <c r="A65" s="16">
        <f t="shared" si="1"/>
        <v>62</v>
      </c>
      <c r="B65" s="17">
        <v>2401062.0</v>
      </c>
      <c r="C65" s="18">
        <v>45308.0</v>
      </c>
      <c r="D65" s="19" t="s">
        <v>177</v>
      </c>
      <c r="E65" s="20" t="s">
        <v>178</v>
      </c>
      <c r="F65" s="21">
        <v>45307.0</v>
      </c>
      <c r="G65" s="22" t="s">
        <v>179</v>
      </c>
      <c r="H65" s="23">
        <v>12000.0</v>
      </c>
      <c r="I65" s="25" t="s">
        <v>24</v>
      </c>
      <c r="J65" s="25"/>
      <c r="K65" s="20" t="s">
        <v>180</v>
      </c>
      <c r="L65" s="25" t="s">
        <v>24</v>
      </c>
      <c r="M65" s="25"/>
      <c r="N65" s="20"/>
      <c r="O65" s="20"/>
      <c r="P65" s="19"/>
      <c r="Q65" s="26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</row>
    <row r="66" ht="14.25" customHeight="1">
      <c r="A66" s="16">
        <f t="shared" si="1"/>
        <v>63</v>
      </c>
      <c r="B66" s="17">
        <v>2401063.0</v>
      </c>
      <c r="C66" s="18">
        <v>45308.0</v>
      </c>
      <c r="D66" s="19" t="s">
        <v>168</v>
      </c>
      <c r="E66" s="20" t="s">
        <v>181</v>
      </c>
      <c r="F66" s="21">
        <v>45308.0</v>
      </c>
      <c r="G66" s="22" t="s">
        <v>182</v>
      </c>
      <c r="H66" s="23">
        <v>760000.0</v>
      </c>
      <c r="I66" s="25" t="s">
        <v>24</v>
      </c>
      <c r="J66" s="25"/>
      <c r="K66" s="20" t="s">
        <v>183</v>
      </c>
      <c r="L66" s="25" t="s">
        <v>24</v>
      </c>
      <c r="M66" s="25"/>
      <c r="N66" s="20"/>
      <c r="O66" s="20"/>
      <c r="P66" s="19"/>
      <c r="Q66" s="26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</row>
    <row r="67" ht="14.25" customHeight="1">
      <c r="A67" s="16">
        <f t="shared" si="1"/>
        <v>64</v>
      </c>
      <c r="B67" s="17">
        <v>2401064.0</v>
      </c>
      <c r="C67" s="18">
        <v>45308.0</v>
      </c>
      <c r="D67" s="19" t="s">
        <v>21</v>
      </c>
      <c r="E67" s="20" t="s">
        <v>184</v>
      </c>
      <c r="F67" s="21">
        <v>45307.0</v>
      </c>
      <c r="G67" s="22" t="s">
        <v>67</v>
      </c>
      <c r="H67" s="23">
        <v>4000.0</v>
      </c>
      <c r="I67" s="25" t="s">
        <v>24</v>
      </c>
      <c r="J67" s="25"/>
      <c r="K67" s="20" t="s">
        <v>185</v>
      </c>
      <c r="L67" s="25" t="s">
        <v>24</v>
      </c>
      <c r="M67" s="25"/>
      <c r="N67" s="20"/>
      <c r="O67" s="20"/>
      <c r="P67" s="19"/>
      <c r="Q67" s="26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</row>
    <row r="68" ht="14.25" customHeight="1">
      <c r="A68" s="16">
        <f t="shared" si="1"/>
        <v>65</v>
      </c>
      <c r="B68" s="17">
        <v>2401065.0</v>
      </c>
      <c r="C68" s="18">
        <v>45308.0</v>
      </c>
      <c r="D68" s="19" t="s">
        <v>186</v>
      </c>
      <c r="E68" s="20" t="s">
        <v>187</v>
      </c>
      <c r="F68" s="21">
        <v>45303.0</v>
      </c>
      <c r="G68" s="22" t="s">
        <v>188</v>
      </c>
      <c r="H68" s="23">
        <v>18174.6</v>
      </c>
      <c r="I68" s="25" t="s">
        <v>24</v>
      </c>
      <c r="J68" s="25"/>
      <c r="K68" s="20"/>
      <c r="L68" s="16"/>
      <c r="M68" s="25"/>
      <c r="N68" s="20"/>
      <c r="O68" s="20"/>
      <c r="P68" s="19" t="s">
        <v>24</v>
      </c>
      <c r="Q68" s="26" t="s">
        <v>189</v>
      </c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</row>
    <row r="69" ht="14.25" customHeight="1">
      <c r="A69" s="16">
        <f t="shared" si="1"/>
        <v>66</v>
      </c>
      <c r="B69" s="17">
        <v>2401066.0</v>
      </c>
      <c r="C69" s="18">
        <v>45308.0</v>
      </c>
      <c r="D69" s="19" t="s">
        <v>190</v>
      </c>
      <c r="E69" s="20" t="s">
        <v>191</v>
      </c>
      <c r="F69" s="21">
        <v>45303.0</v>
      </c>
      <c r="G69" s="22" t="s">
        <v>192</v>
      </c>
      <c r="H69" s="23">
        <v>149000.0</v>
      </c>
      <c r="I69" s="25" t="s">
        <v>24</v>
      </c>
      <c r="J69" s="25"/>
      <c r="K69" s="20"/>
      <c r="L69" s="16"/>
      <c r="M69" s="25"/>
      <c r="N69" s="20"/>
      <c r="O69" s="20"/>
      <c r="P69" s="19" t="s">
        <v>24</v>
      </c>
      <c r="Q69" s="26" t="s">
        <v>193</v>
      </c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</row>
    <row r="70" ht="14.25" customHeight="1">
      <c r="A70" s="16">
        <f t="shared" si="1"/>
        <v>67</v>
      </c>
      <c r="B70" s="17">
        <v>2401067.0</v>
      </c>
      <c r="C70" s="18">
        <v>45308.0</v>
      </c>
      <c r="D70" s="19" t="s">
        <v>194</v>
      </c>
      <c r="E70" s="20" t="s">
        <v>195</v>
      </c>
      <c r="F70" s="21">
        <v>45303.0</v>
      </c>
      <c r="G70" s="22" t="s">
        <v>196</v>
      </c>
      <c r="H70" s="23">
        <v>30000.0</v>
      </c>
      <c r="I70" s="25" t="s">
        <v>24</v>
      </c>
      <c r="J70" s="25"/>
      <c r="K70" s="20"/>
      <c r="L70" s="16"/>
      <c r="M70" s="25"/>
      <c r="N70" s="20"/>
      <c r="O70" s="20"/>
      <c r="P70" s="19" t="s">
        <v>24</v>
      </c>
      <c r="Q70" s="26" t="s">
        <v>189</v>
      </c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</row>
    <row r="71" ht="14.25" customHeight="1">
      <c r="A71" s="16">
        <f t="shared" si="1"/>
        <v>68</v>
      </c>
      <c r="B71" s="17">
        <v>2401068.0</v>
      </c>
      <c r="C71" s="18">
        <v>45308.0</v>
      </c>
      <c r="D71" s="19" t="s">
        <v>197</v>
      </c>
      <c r="E71" s="20" t="s">
        <v>198</v>
      </c>
      <c r="F71" s="21">
        <v>45308.0</v>
      </c>
      <c r="G71" s="22" t="s">
        <v>55</v>
      </c>
      <c r="H71" s="23">
        <v>2980.0</v>
      </c>
      <c r="I71" s="25" t="s">
        <v>24</v>
      </c>
      <c r="J71" s="25"/>
      <c r="K71" s="20"/>
      <c r="L71" s="16"/>
      <c r="M71" s="25"/>
      <c r="N71" s="20"/>
      <c r="O71" s="20"/>
      <c r="P71" s="19" t="s">
        <v>24</v>
      </c>
      <c r="Q71" s="26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</row>
    <row r="72" ht="14.25" customHeight="1">
      <c r="A72" s="16">
        <f t="shared" si="1"/>
        <v>69</v>
      </c>
      <c r="B72" s="17">
        <v>2401069.0</v>
      </c>
      <c r="C72" s="18">
        <v>45310.0</v>
      </c>
      <c r="D72" s="19" t="s">
        <v>34</v>
      </c>
      <c r="E72" s="20" t="s">
        <v>199</v>
      </c>
      <c r="F72" s="21">
        <v>45310.0</v>
      </c>
      <c r="G72" s="22" t="s">
        <v>36</v>
      </c>
      <c r="H72" s="23">
        <v>15035.0</v>
      </c>
      <c r="I72" s="25" t="s">
        <v>24</v>
      </c>
      <c r="J72" s="25"/>
      <c r="K72" s="20"/>
      <c r="L72" s="16"/>
      <c r="M72" s="25"/>
      <c r="N72" s="20"/>
      <c r="O72" s="20"/>
      <c r="P72" s="19" t="s">
        <v>24</v>
      </c>
      <c r="Q72" s="26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</row>
    <row r="73" ht="14.25" customHeight="1">
      <c r="A73" s="16">
        <f t="shared" si="1"/>
        <v>70</v>
      </c>
      <c r="B73" s="17">
        <v>2401070.0</v>
      </c>
      <c r="C73" s="18">
        <v>45313.0</v>
      </c>
      <c r="D73" s="19" t="s">
        <v>200</v>
      </c>
      <c r="E73" s="20" t="s">
        <v>201</v>
      </c>
      <c r="F73" s="21">
        <v>45313.0</v>
      </c>
      <c r="G73" s="22" t="s">
        <v>107</v>
      </c>
      <c r="H73" s="23">
        <v>80000.0</v>
      </c>
      <c r="I73" s="25" t="s">
        <v>24</v>
      </c>
      <c r="J73" s="25"/>
      <c r="K73" s="20" t="s">
        <v>202</v>
      </c>
      <c r="L73" s="16" t="s">
        <v>24</v>
      </c>
      <c r="M73" s="25"/>
      <c r="N73" s="20"/>
      <c r="O73" s="20"/>
      <c r="P73" s="19"/>
      <c r="Q73" s="26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</row>
    <row r="74" ht="14.25" customHeight="1">
      <c r="A74" s="16">
        <f t="shared" si="1"/>
        <v>71</v>
      </c>
      <c r="B74" s="17">
        <v>2401071.0</v>
      </c>
      <c r="C74" s="18">
        <v>45313.0</v>
      </c>
      <c r="D74" s="19" t="s">
        <v>21</v>
      </c>
      <c r="E74" s="20" t="s">
        <v>203</v>
      </c>
      <c r="F74" s="21">
        <v>45313.0</v>
      </c>
      <c r="G74" s="22" t="s">
        <v>204</v>
      </c>
      <c r="H74" s="23">
        <v>203400.0</v>
      </c>
      <c r="I74" s="25" t="s">
        <v>24</v>
      </c>
      <c r="J74" s="25"/>
      <c r="K74" s="20" t="s">
        <v>202</v>
      </c>
      <c r="L74" s="16" t="s">
        <v>24</v>
      </c>
      <c r="M74" s="25"/>
      <c r="N74" s="20"/>
      <c r="O74" s="20"/>
      <c r="P74" s="19"/>
      <c r="Q74" s="26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</row>
    <row r="75" ht="14.25" customHeight="1">
      <c r="A75" s="16">
        <f t="shared" si="1"/>
        <v>72</v>
      </c>
      <c r="B75" s="17">
        <v>2401072.0</v>
      </c>
      <c r="C75" s="18">
        <v>45314.0</v>
      </c>
      <c r="D75" s="19" t="s">
        <v>41</v>
      </c>
      <c r="E75" s="20" t="s">
        <v>205</v>
      </c>
      <c r="F75" s="21">
        <v>45309.0</v>
      </c>
      <c r="G75" s="22" t="s">
        <v>206</v>
      </c>
      <c r="H75" s="23">
        <v>31200.0</v>
      </c>
      <c r="I75" s="16" t="s">
        <v>24</v>
      </c>
      <c r="J75" s="25"/>
      <c r="K75" s="20" t="s">
        <v>202</v>
      </c>
      <c r="L75" s="16" t="s">
        <v>24</v>
      </c>
      <c r="M75" s="25"/>
      <c r="N75" s="20"/>
      <c r="O75" s="20"/>
      <c r="P75" s="19"/>
      <c r="Q75" s="26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</row>
    <row r="76" ht="14.25" customHeight="1">
      <c r="A76" s="16">
        <f t="shared" si="1"/>
        <v>73</v>
      </c>
      <c r="B76" s="17">
        <v>2401073.0</v>
      </c>
      <c r="C76" s="18">
        <v>45314.0</v>
      </c>
      <c r="D76" s="19" t="s">
        <v>197</v>
      </c>
      <c r="E76" s="20" t="s">
        <v>207</v>
      </c>
      <c r="F76" s="18">
        <v>45314.0</v>
      </c>
      <c r="G76" s="22" t="s">
        <v>67</v>
      </c>
      <c r="H76" s="23">
        <v>47400.0</v>
      </c>
      <c r="I76" s="16" t="s">
        <v>24</v>
      </c>
      <c r="J76" s="25"/>
      <c r="K76" s="20" t="s">
        <v>208</v>
      </c>
      <c r="L76" s="16" t="s">
        <v>24</v>
      </c>
      <c r="M76" s="25"/>
      <c r="N76" s="20"/>
      <c r="O76" s="20"/>
      <c r="P76" s="19"/>
      <c r="Q76" s="26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</row>
    <row r="77" ht="14.25" customHeight="1">
      <c r="A77" s="16">
        <f t="shared" si="1"/>
        <v>74</v>
      </c>
      <c r="B77" s="17">
        <v>2401074.0</v>
      </c>
      <c r="C77" s="18">
        <v>45314.0</v>
      </c>
      <c r="D77" s="19" t="s">
        <v>21</v>
      </c>
      <c r="E77" s="20" t="s">
        <v>209</v>
      </c>
      <c r="F77" s="21">
        <v>45313.0</v>
      </c>
      <c r="G77" s="22" t="s">
        <v>67</v>
      </c>
      <c r="H77" s="23">
        <v>27000.0</v>
      </c>
      <c r="I77" s="16" t="s">
        <v>24</v>
      </c>
      <c r="J77" s="25"/>
      <c r="K77" s="20" t="s">
        <v>210</v>
      </c>
      <c r="L77" s="16" t="s">
        <v>24</v>
      </c>
      <c r="M77" s="25"/>
      <c r="N77" s="20"/>
      <c r="O77" s="20"/>
      <c r="P77" s="19"/>
      <c r="Q77" s="26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</row>
    <row r="78" ht="14.25" customHeight="1">
      <c r="A78" s="16">
        <f t="shared" si="1"/>
        <v>75</v>
      </c>
      <c r="B78" s="17">
        <v>2401075.0</v>
      </c>
      <c r="C78" s="18">
        <v>45314.0</v>
      </c>
      <c r="D78" s="19" t="s">
        <v>21</v>
      </c>
      <c r="E78" s="20" t="s">
        <v>211</v>
      </c>
      <c r="F78" s="21">
        <v>45313.0</v>
      </c>
      <c r="G78" s="22" t="s">
        <v>67</v>
      </c>
      <c r="H78" s="23">
        <v>150300.0</v>
      </c>
      <c r="I78" s="16" t="s">
        <v>24</v>
      </c>
      <c r="J78" s="25"/>
      <c r="K78" s="20" t="s">
        <v>212</v>
      </c>
      <c r="L78" s="16" t="s">
        <v>24</v>
      </c>
      <c r="M78" s="25"/>
      <c r="N78" s="20"/>
      <c r="O78" s="20"/>
      <c r="P78" s="19"/>
      <c r="Q78" s="26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</row>
    <row r="79" ht="14.25" customHeight="1">
      <c r="A79" s="16">
        <f t="shared" si="1"/>
        <v>76</v>
      </c>
      <c r="B79" s="17">
        <v>2401076.0</v>
      </c>
      <c r="C79" s="18">
        <v>45314.0</v>
      </c>
      <c r="D79" s="19" t="s">
        <v>88</v>
      </c>
      <c r="E79" s="20" t="s">
        <v>213</v>
      </c>
      <c r="F79" s="21">
        <v>45313.0</v>
      </c>
      <c r="G79" s="22" t="s">
        <v>77</v>
      </c>
      <c r="H79" s="23">
        <v>47820.0</v>
      </c>
      <c r="I79" s="16" t="s">
        <v>24</v>
      </c>
      <c r="J79" s="25"/>
      <c r="K79" s="20" t="s">
        <v>214</v>
      </c>
      <c r="L79" s="16" t="s">
        <v>24</v>
      </c>
      <c r="M79" s="25"/>
      <c r="N79" s="20"/>
      <c r="O79" s="20"/>
      <c r="P79" s="19"/>
      <c r="Q79" s="26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</row>
    <row r="80" ht="14.25" customHeight="1">
      <c r="A80" s="16">
        <f t="shared" si="1"/>
        <v>77</v>
      </c>
      <c r="B80" s="17">
        <v>2401077.0</v>
      </c>
      <c r="C80" s="18">
        <v>45314.0</v>
      </c>
      <c r="D80" s="19" t="s">
        <v>88</v>
      </c>
      <c r="E80" s="20" t="s">
        <v>215</v>
      </c>
      <c r="F80" s="21">
        <v>45313.0</v>
      </c>
      <c r="G80" s="22" t="s">
        <v>77</v>
      </c>
      <c r="H80" s="23">
        <v>115000.0</v>
      </c>
      <c r="I80" s="16" t="s">
        <v>24</v>
      </c>
      <c r="J80" s="25"/>
      <c r="K80" s="20" t="s">
        <v>214</v>
      </c>
      <c r="L80" s="16" t="s">
        <v>24</v>
      </c>
      <c r="M80" s="25"/>
      <c r="N80" s="20"/>
      <c r="O80" s="20"/>
      <c r="P80" s="19"/>
      <c r="Q80" s="26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</row>
    <row r="81" ht="14.25" customHeight="1">
      <c r="A81" s="16">
        <f t="shared" si="1"/>
        <v>78</v>
      </c>
      <c r="B81" s="17">
        <v>2401078.0</v>
      </c>
      <c r="C81" s="18">
        <v>45314.0</v>
      </c>
      <c r="D81" s="19" t="s">
        <v>197</v>
      </c>
      <c r="E81" s="20" t="s">
        <v>216</v>
      </c>
      <c r="F81" s="21">
        <v>45310.0</v>
      </c>
      <c r="G81" s="22" t="s">
        <v>217</v>
      </c>
      <c r="H81" s="23">
        <v>150298.0</v>
      </c>
      <c r="I81" s="28" t="s">
        <v>24</v>
      </c>
      <c r="J81" s="25"/>
      <c r="K81" s="20" t="s">
        <v>218</v>
      </c>
      <c r="L81" s="29" t="s">
        <v>24</v>
      </c>
      <c r="M81" s="25"/>
      <c r="N81" s="20"/>
      <c r="O81" s="20"/>
      <c r="P81" s="19"/>
      <c r="Q81" s="26" t="s">
        <v>219</v>
      </c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</row>
    <row r="82" ht="14.25" customHeight="1">
      <c r="A82" s="16">
        <f t="shared" si="1"/>
        <v>79</v>
      </c>
      <c r="B82" s="17">
        <v>2401079.0</v>
      </c>
      <c r="C82" s="18">
        <v>45314.0</v>
      </c>
      <c r="D82" s="19" t="s">
        <v>220</v>
      </c>
      <c r="E82" s="20" t="s">
        <v>221</v>
      </c>
      <c r="F82" s="21">
        <v>45314.0</v>
      </c>
      <c r="G82" s="22" t="s">
        <v>222</v>
      </c>
      <c r="H82" s="23">
        <v>131111.33</v>
      </c>
      <c r="I82" s="28" t="s">
        <v>24</v>
      </c>
      <c r="J82" s="25"/>
      <c r="K82" s="20"/>
      <c r="L82" s="16"/>
      <c r="M82" s="25"/>
      <c r="N82" s="20"/>
      <c r="O82" s="20"/>
      <c r="P82" s="24" t="s">
        <v>24</v>
      </c>
      <c r="Q82" s="26" t="s">
        <v>223</v>
      </c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</row>
    <row r="83" ht="14.25" customHeight="1">
      <c r="A83" s="16">
        <f t="shared" si="1"/>
        <v>80</v>
      </c>
      <c r="B83" s="17">
        <v>2401080.0</v>
      </c>
      <c r="C83" s="18">
        <v>45314.0</v>
      </c>
      <c r="D83" s="19" t="s">
        <v>224</v>
      </c>
      <c r="E83" s="20" t="s">
        <v>225</v>
      </c>
      <c r="F83" s="21">
        <v>45315.0</v>
      </c>
      <c r="G83" s="22" t="s">
        <v>226</v>
      </c>
      <c r="H83" s="23">
        <v>37000.0</v>
      </c>
      <c r="I83" s="28" t="s">
        <v>24</v>
      </c>
      <c r="J83" s="25"/>
      <c r="K83" s="20"/>
      <c r="L83" s="16"/>
      <c r="M83" s="25"/>
      <c r="N83" s="20"/>
      <c r="O83" s="20"/>
      <c r="P83" s="24" t="s">
        <v>24</v>
      </c>
      <c r="Q83" s="26" t="s">
        <v>227</v>
      </c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</row>
    <row r="84" ht="14.25" customHeight="1">
      <c r="A84" s="16">
        <f t="shared" si="1"/>
        <v>81</v>
      </c>
      <c r="B84" s="17">
        <v>2401081.0</v>
      </c>
      <c r="C84" s="18">
        <v>45316.0</v>
      </c>
      <c r="D84" s="19" t="s">
        <v>228</v>
      </c>
      <c r="E84" s="20" t="s">
        <v>229</v>
      </c>
      <c r="F84" s="21">
        <v>45316.0</v>
      </c>
      <c r="G84" s="22" t="s">
        <v>230</v>
      </c>
      <c r="H84" s="23">
        <v>150000.0</v>
      </c>
      <c r="I84" s="28" t="s">
        <v>24</v>
      </c>
      <c r="J84" s="25"/>
      <c r="K84" s="20" t="s">
        <v>231</v>
      </c>
      <c r="L84" s="29" t="s">
        <v>24</v>
      </c>
      <c r="M84" s="25"/>
      <c r="N84" s="20"/>
      <c r="O84" s="20"/>
      <c r="P84" s="19"/>
      <c r="Q84" s="26" t="s">
        <v>232</v>
      </c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</row>
    <row r="85" ht="14.25" customHeight="1">
      <c r="A85" s="16">
        <f t="shared" si="1"/>
        <v>82</v>
      </c>
      <c r="B85" s="17">
        <v>2401082.0</v>
      </c>
      <c r="C85" s="18">
        <v>45316.0</v>
      </c>
      <c r="D85" s="19" t="s">
        <v>197</v>
      </c>
      <c r="E85" s="20" t="s">
        <v>233</v>
      </c>
      <c r="F85" s="21">
        <v>45315.0</v>
      </c>
      <c r="G85" s="22" t="s">
        <v>234</v>
      </c>
      <c r="H85" s="23">
        <v>42220.0</v>
      </c>
      <c r="I85" s="28" t="s">
        <v>24</v>
      </c>
      <c r="J85" s="25"/>
      <c r="K85" s="20" t="s">
        <v>202</v>
      </c>
      <c r="L85" s="29" t="s">
        <v>24</v>
      </c>
      <c r="M85" s="25"/>
      <c r="N85" s="20"/>
      <c r="O85" s="20"/>
      <c r="P85" s="19"/>
      <c r="Q85" s="26" t="s">
        <v>235</v>
      </c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</row>
    <row r="86" ht="14.25" customHeight="1">
      <c r="A86" s="16">
        <f t="shared" si="1"/>
        <v>83</v>
      </c>
      <c r="B86" s="17">
        <v>2401083.0</v>
      </c>
      <c r="C86" s="18">
        <v>45316.0</v>
      </c>
      <c r="D86" s="19" t="s">
        <v>34</v>
      </c>
      <c r="E86" s="20" t="s">
        <v>236</v>
      </c>
      <c r="F86" s="21">
        <v>45316.0</v>
      </c>
      <c r="G86" s="22" t="s">
        <v>36</v>
      </c>
      <c r="H86" s="23">
        <v>2407.0</v>
      </c>
      <c r="I86" s="28" t="s">
        <v>24</v>
      </c>
      <c r="J86" s="25"/>
      <c r="K86" s="20"/>
      <c r="L86" s="16"/>
      <c r="M86" s="25"/>
      <c r="N86" s="20"/>
      <c r="O86" s="20"/>
      <c r="P86" s="19" t="s">
        <v>24</v>
      </c>
      <c r="Q86" s="26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</row>
    <row r="87" ht="14.25" customHeight="1">
      <c r="A87" s="16">
        <f t="shared" si="1"/>
        <v>84</v>
      </c>
      <c r="B87" s="17">
        <v>2401084.0</v>
      </c>
      <c r="C87" s="18">
        <v>45316.0</v>
      </c>
      <c r="D87" s="19" t="s">
        <v>21</v>
      </c>
      <c r="E87" s="20" t="s">
        <v>237</v>
      </c>
      <c r="F87" s="21">
        <v>45316.0</v>
      </c>
      <c r="G87" s="22" t="s">
        <v>67</v>
      </c>
      <c r="H87" s="23">
        <v>15900.0</v>
      </c>
      <c r="I87" s="28" t="s">
        <v>24</v>
      </c>
      <c r="J87" s="25"/>
      <c r="K87" s="20" t="s">
        <v>238</v>
      </c>
      <c r="L87" s="29" t="s">
        <v>24</v>
      </c>
      <c r="M87" s="25"/>
      <c r="N87" s="20"/>
      <c r="O87" s="20"/>
      <c r="P87" s="19"/>
      <c r="Q87" s="26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</row>
    <row r="88" ht="14.25" customHeight="1">
      <c r="A88" s="16">
        <f t="shared" si="1"/>
        <v>85</v>
      </c>
      <c r="B88" s="17">
        <v>2401085.0</v>
      </c>
      <c r="C88" s="18">
        <v>45316.0</v>
      </c>
      <c r="D88" s="19" t="s">
        <v>239</v>
      </c>
      <c r="E88" s="20" t="s">
        <v>240</v>
      </c>
      <c r="F88" s="21">
        <v>45316.0</v>
      </c>
      <c r="G88" s="22" t="s">
        <v>241</v>
      </c>
      <c r="H88" s="23">
        <v>180000.0</v>
      </c>
      <c r="I88" s="29" t="s">
        <v>24</v>
      </c>
      <c r="J88" s="25"/>
      <c r="K88" s="20" t="s">
        <v>242</v>
      </c>
      <c r="L88" s="29" t="s">
        <v>24</v>
      </c>
      <c r="M88" s="25"/>
      <c r="N88" s="20"/>
      <c r="O88" s="20"/>
      <c r="P88" s="19"/>
      <c r="Q88" s="26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</row>
    <row r="89" ht="14.25" customHeight="1">
      <c r="A89" s="16">
        <f t="shared" si="1"/>
        <v>86</v>
      </c>
      <c r="B89" s="17">
        <v>2401086.0</v>
      </c>
      <c r="C89" s="18">
        <v>45316.0</v>
      </c>
      <c r="D89" s="19" t="s">
        <v>21</v>
      </c>
      <c r="E89" s="20" t="s">
        <v>243</v>
      </c>
      <c r="F89" s="21">
        <v>45316.0</v>
      </c>
      <c r="G89" s="22" t="s">
        <v>244</v>
      </c>
      <c r="H89" s="23">
        <v>202400.0</v>
      </c>
      <c r="I89" s="29" t="s">
        <v>24</v>
      </c>
      <c r="J89" s="25"/>
      <c r="K89" s="20" t="s">
        <v>245</v>
      </c>
      <c r="L89" s="29" t="s">
        <v>24</v>
      </c>
      <c r="M89" s="25"/>
      <c r="N89" s="20"/>
      <c r="O89" s="20"/>
      <c r="P89" s="19"/>
      <c r="Q89" s="26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</row>
    <row r="90" ht="14.25" customHeight="1">
      <c r="A90" s="16">
        <f t="shared" si="1"/>
        <v>87</v>
      </c>
      <c r="B90" s="17">
        <v>2401087.0</v>
      </c>
      <c r="C90" s="18">
        <v>45316.0</v>
      </c>
      <c r="D90" s="19" t="s">
        <v>21</v>
      </c>
      <c r="E90" s="20" t="s">
        <v>243</v>
      </c>
      <c r="F90" s="21">
        <v>45316.0</v>
      </c>
      <c r="G90" s="22" t="s">
        <v>67</v>
      </c>
      <c r="H90" s="23">
        <v>12800.0</v>
      </c>
      <c r="I90" s="29" t="s">
        <v>24</v>
      </c>
      <c r="J90" s="25"/>
      <c r="K90" s="20" t="s">
        <v>245</v>
      </c>
      <c r="L90" s="29" t="s">
        <v>24</v>
      </c>
      <c r="M90" s="25"/>
      <c r="N90" s="20"/>
      <c r="O90" s="20"/>
      <c r="P90" s="25"/>
      <c r="Q90" s="26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</row>
    <row r="91" ht="14.25" customHeight="1">
      <c r="A91" s="16">
        <f t="shared" si="1"/>
        <v>88</v>
      </c>
      <c r="B91" s="17">
        <v>2401088.0</v>
      </c>
      <c r="C91" s="18">
        <v>45316.0</v>
      </c>
      <c r="D91" s="19" t="s">
        <v>102</v>
      </c>
      <c r="E91" s="20" t="s">
        <v>246</v>
      </c>
      <c r="F91" s="21">
        <v>45316.0</v>
      </c>
      <c r="G91" s="32" t="s">
        <v>247</v>
      </c>
      <c r="H91" s="23">
        <v>408000.0</v>
      </c>
      <c r="I91" s="29" t="s">
        <v>24</v>
      </c>
      <c r="J91" s="25"/>
      <c r="K91" s="20" t="s">
        <v>245</v>
      </c>
      <c r="L91" s="29" t="s">
        <v>24</v>
      </c>
      <c r="M91" s="25"/>
      <c r="N91" s="20"/>
      <c r="O91" s="20"/>
      <c r="P91" s="19"/>
      <c r="Q91" s="26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</row>
    <row r="92" ht="14.25" customHeight="1">
      <c r="A92" s="16">
        <f t="shared" si="1"/>
        <v>89</v>
      </c>
      <c r="B92" s="17">
        <v>2401089.0</v>
      </c>
      <c r="C92" s="18">
        <v>45316.0</v>
      </c>
      <c r="D92" s="19" t="s">
        <v>248</v>
      </c>
      <c r="E92" s="20" t="s">
        <v>249</v>
      </c>
      <c r="F92" s="21">
        <v>45316.0</v>
      </c>
      <c r="G92" s="22" t="s">
        <v>250</v>
      </c>
      <c r="H92" s="23">
        <v>18000.0</v>
      </c>
      <c r="I92" s="29" t="s">
        <v>24</v>
      </c>
      <c r="J92" s="25"/>
      <c r="K92" s="20" t="s">
        <v>245</v>
      </c>
      <c r="L92" s="29" t="s">
        <v>24</v>
      </c>
      <c r="M92" s="25"/>
      <c r="N92" s="20"/>
      <c r="O92" s="20"/>
      <c r="P92" s="19"/>
      <c r="Q92" s="26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</row>
    <row r="93" ht="14.25" customHeight="1">
      <c r="A93" s="16">
        <f t="shared" si="1"/>
        <v>90</v>
      </c>
      <c r="B93" s="17">
        <v>2401090.0</v>
      </c>
      <c r="C93" s="18">
        <v>45316.0</v>
      </c>
      <c r="D93" s="19" t="s">
        <v>248</v>
      </c>
      <c r="E93" s="20" t="s">
        <v>251</v>
      </c>
      <c r="F93" s="21">
        <v>45316.0</v>
      </c>
      <c r="G93" s="22" t="s">
        <v>252</v>
      </c>
      <c r="H93" s="23">
        <v>395800.0</v>
      </c>
      <c r="I93" s="29" t="s">
        <v>24</v>
      </c>
      <c r="J93" s="25"/>
      <c r="K93" s="20" t="s">
        <v>245</v>
      </c>
      <c r="L93" s="29" t="s">
        <v>24</v>
      </c>
      <c r="M93" s="25"/>
      <c r="N93" s="20"/>
      <c r="O93" s="20"/>
      <c r="P93" s="19"/>
      <c r="Q93" s="26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</row>
    <row r="94" ht="14.25" customHeight="1">
      <c r="A94" s="16">
        <f t="shared" si="1"/>
        <v>91</v>
      </c>
      <c r="B94" s="17">
        <v>2401091.0</v>
      </c>
      <c r="C94" s="18">
        <v>45317.0</v>
      </c>
      <c r="D94" s="19" t="s">
        <v>21</v>
      </c>
      <c r="E94" s="20" t="s">
        <v>253</v>
      </c>
      <c r="F94" s="21">
        <v>45317.0</v>
      </c>
      <c r="G94" s="22" t="s">
        <v>23</v>
      </c>
      <c r="H94" s="23">
        <v>427100.0</v>
      </c>
      <c r="I94" s="29" t="s">
        <v>24</v>
      </c>
      <c r="J94" s="25"/>
      <c r="K94" s="20" t="s">
        <v>202</v>
      </c>
      <c r="L94" s="29" t="s">
        <v>24</v>
      </c>
      <c r="M94" s="25"/>
      <c r="N94" s="20"/>
      <c r="O94" s="20"/>
      <c r="P94" s="25"/>
      <c r="Q94" s="26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</row>
    <row r="95" ht="14.25" customHeight="1">
      <c r="A95" s="16">
        <f t="shared" si="1"/>
        <v>92</v>
      </c>
      <c r="B95" s="17">
        <v>2401092.0</v>
      </c>
      <c r="C95" s="18">
        <v>45317.0</v>
      </c>
      <c r="D95" s="19" t="s">
        <v>21</v>
      </c>
      <c r="E95" s="20" t="s">
        <v>254</v>
      </c>
      <c r="F95" s="21">
        <v>45317.0</v>
      </c>
      <c r="G95" s="22" t="s">
        <v>23</v>
      </c>
      <c r="H95" s="23">
        <v>3000.0</v>
      </c>
      <c r="I95" s="29" t="s">
        <v>24</v>
      </c>
      <c r="J95" s="25"/>
      <c r="K95" s="20" t="s">
        <v>202</v>
      </c>
      <c r="L95" s="29" t="s">
        <v>24</v>
      </c>
      <c r="M95" s="25"/>
      <c r="N95" s="20"/>
      <c r="O95" s="20"/>
      <c r="P95" s="19"/>
      <c r="Q95" s="26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</row>
    <row r="96" ht="14.25" customHeight="1">
      <c r="A96" s="16">
        <f t="shared" si="1"/>
        <v>93</v>
      </c>
      <c r="B96" s="17">
        <v>2401093.0</v>
      </c>
      <c r="C96" s="18">
        <v>45320.0</v>
      </c>
      <c r="D96" s="19" t="s">
        <v>21</v>
      </c>
      <c r="E96" s="20" t="s">
        <v>255</v>
      </c>
      <c r="F96" s="21">
        <v>45320.0</v>
      </c>
      <c r="G96" s="22" t="s">
        <v>256</v>
      </c>
      <c r="H96" s="23">
        <v>8190000.0</v>
      </c>
      <c r="I96" s="28" t="s">
        <v>24</v>
      </c>
      <c r="J96" s="25"/>
      <c r="K96" s="20" t="s">
        <v>257</v>
      </c>
      <c r="L96" s="29" t="s">
        <v>24</v>
      </c>
      <c r="M96" s="25"/>
      <c r="N96" s="20"/>
      <c r="O96" s="20"/>
      <c r="P96" s="19"/>
      <c r="Q96" s="26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</row>
    <row r="97" ht="14.25" customHeight="1">
      <c r="A97" s="16">
        <f t="shared" si="1"/>
        <v>94</v>
      </c>
      <c r="B97" s="17">
        <v>2401094.0</v>
      </c>
      <c r="C97" s="18">
        <v>45320.0</v>
      </c>
      <c r="D97" s="19" t="s">
        <v>102</v>
      </c>
      <c r="E97" s="20" t="s">
        <v>258</v>
      </c>
      <c r="F97" s="21">
        <v>45317.0</v>
      </c>
      <c r="G97" s="22" t="s">
        <v>259</v>
      </c>
      <c r="H97" s="23">
        <v>3623.0</v>
      </c>
      <c r="I97" s="28" t="s">
        <v>24</v>
      </c>
      <c r="J97" s="25"/>
      <c r="K97" s="20"/>
      <c r="L97" s="16"/>
      <c r="M97" s="25"/>
      <c r="N97" s="20"/>
      <c r="O97" s="20"/>
      <c r="P97" s="19" t="s">
        <v>24</v>
      </c>
      <c r="Q97" s="26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</row>
    <row r="98" ht="14.25" customHeight="1">
      <c r="A98" s="16">
        <f t="shared" si="1"/>
        <v>95</v>
      </c>
      <c r="B98" s="17">
        <v>2401095.0</v>
      </c>
      <c r="C98" s="18">
        <v>45321.0</v>
      </c>
      <c r="D98" s="19" t="s">
        <v>260</v>
      </c>
      <c r="E98" s="20" t="s">
        <v>261</v>
      </c>
      <c r="F98" s="18">
        <v>45321.0</v>
      </c>
      <c r="G98" s="22" t="s">
        <v>262</v>
      </c>
      <c r="H98" s="23">
        <v>12100.0</v>
      </c>
      <c r="I98" s="29" t="s">
        <v>24</v>
      </c>
      <c r="J98" s="25"/>
      <c r="K98" s="20" t="s">
        <v>263</v>
      </c>
      <c r="L98" s="29" t="s">
        <v>24</v>
      </c>
      <c r="M98" s="25"/>
      <c r="N98" s="20"/>
      <c r="O98" s="20"/>
      <c r="P98" s="19"/>
      <c r="Q98" s="26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</row>
    <row r="99" ht="14.25" customHeight="1">
      <c r="A99" s="16">
        <f t="shared" si="1"/>
        <v>96</v>
      </c>
      <c r="B99" s="17">
        <v>2401096.0</v>
      </c>
      <c r="C99" s="18">
        <v>45321.0</v>
      </c>
      <c r="D99" s="19" t="s">
        <v>260</v>
      </c>
      <c r="E99" s="20" t="s">
        <v>264</v>
      </c>
      <c r="F99" s="18">
        <v>45321.0</v>
      </c>
      <c r="G99" s="22" t="s">
        <v>262</v>
      </c>
      <c r="H99" s="23">
        <v>140000.0</v>
      </c>
      <c r="I99" s="29" t="s">
        <v>24</v>
      </c>
      <c r="J99" s="25"/>
      <c r="K99" s="20" t="s">
        <v>263</v>
      </c>
      <c r="L99" s="29" t="s">
        <v>24</v>
      </c>
      <c r="M99" s="25"/>
      <c r="N99" s="20"/>
      <c r="O99" s="20"/>
      <c r="P99" s="16"/>
      <c r="Q99" s="26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</row>
    <row r="100" ht="14.25" customHeight="1">
      <c r="A100" s="16">
        <f t="shared" si="1"/>
        <v>97</v>
      </c>
      <c r="B100" s="17">
        <v>2401097.0</v>
      </c>
      <c r="C100" s="18">
        <v>45322.0</v>
      </c>
      <c r="D100" s="19" t="s">
        <v>102</v>
      </c>
      <c r="E100" s="20" t="s">
        <v>265</v>
      </c>
      <c r="F100" s="21">
        <v>45321.0</v>
      </c>
      <c r="G100" s="22" t="s">
        <v>266</v>
      </c>
      <c r="H100" s="23">
        <v>119000.0</v>
      </c>
      <c r="I100" s="29" t="s">
        <v>24</v>
      </c>
      <c r="J100" s="25"/>
      <c r="K100" s="20" t="s">
        <v>267</v>
      </c>
      <c r="L100" s="29" t="s">
        <v>24</v>
      </c>
      <c r="M100" s="25"/>
      <c r="N100" s="20"/>
      <c r="O100" s="20"/>
      <c r="P100" s="16"/>
      <c r="Q100" s="26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</row>
    <row r="101" ht="14.25" customHeight="1">
      <c r="A101" s="16">
        <f t="shared" si="1"/>
        <v>98</v>
      </c>
      <c r="B101" s="17">
        <v>2401098.0</v>
      </c>
      <c r="C101" s="18">
        <v>45322.0</v>
      </c>
      <c r="D101" s="19" t="s">
        <v>268</v>
      </c>
      <c r="E101" s="20" t="s">
        <v>269</v>
      </c>
      <c r="F101" s="21">
        <v>45316.0</v>
      </c>
      <c r="G101" s="22" t="s">
        <v>270</v>
      </c>
      <c r="H101" s="23">
        <v>2700.0</v>
      </c>
      <c r="I101" s="29" t="s">
        <v>24</v>
      </c>
      <c r="J101" s="25"/>
      <c r="K101" s="20"/>
      <c r="L101" s="16"/>
      <c r="M101" s="25"/>
      <c r="N101" s="20"/>
      <c r="O101" s="20"/>
      <c r="P101" s="16" t="s">
        <v>24</v>
      </c>
      <c r="Q101" s="26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</row>
    <row r="102" ht="14.25" customHeight="1">
      <c r="A102" s="16">
        <f t="shared" si="1"/>
        <v>99</v>
      </c>
      <c r="B102" s="17">
        <v>2401099.0</v>
      </c>
      <c r="C102" s="18">
        <v>45322.0</v>
      </c>
      <c r="D102" s="19" t="s">
        <v>271</v>
      </c>
      <c r="E102" s="20" t="s">
        <v>272</v>
      </c>
      <c r="F102" s="18">
        <v>45322.0</v>
      </c>
      <c r="G102" s="22" t="s">
        <v>273</v>
      </c>
      <c r="H102" s="23">
        <v>3150.0</v>
      </c>
      <c r="I102" s="29" t="s">
        <v>24</v>
      </c>
      <c r="J102" s="25"/>
      <c r="K102" s="20"/>
      <c r="L102" s="16"/>
      <c r="M102" s="25"/>
      <c r="N102" s="20"/>
      <c r="O102" s="20"/>
      <c r="P102" s="16" t="s">
        <v>24</v>
      </c>
      <c r="Q102" s="26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</row>
    <row r="103" ht="14.25" customHeight="1">
      <c r="A103" s="16">
        <f t="shared" si="1"/>
        <v>100</v>
      </c>
      <c r="B103" s="17">
        <v>2401100.0</v>
      </c>
      <c r="C103" s="18">
        <v>45322.0</v>
      </c>
      <c r="D103" s="19" t="s">
        <v>274</v>
      </c>
      <c r="E103" s="20" t="s">
        <v>275</v>
      </c>
      <c r="F103" s="21">
        <v>45321.0</v>
      </c>
      <c r="G103" s="22" t="s">
        <v>276</v>
      </c>
      <c r="H103" s="23">
        <f>1800+23400</f>
        <v>25200</v>
      </c>
      <c r="I103" s="29" t="s">
        <v>24</v>
      </c>
      <c r="J103" s="25"/>
      <c r="K103" s="20" t="s">
        <v>277</v>
      </c>
      <c r="L103" s="16" t="s">
        <v>24</v>
      </c>
      <c r="M103" s="25"/>
      <c r="N103" s="20"/>
      <c r="O103" s="20"/>
      <c r="P103" s="19"/>
      <c r="Q103" s="26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</row>
    <row r="104" ht="14.25" customHeight="1">
      <c r="A104" s="16">
        <f t="shared" si="1"/>
        <v>101</v>
      </c>
      <c r="B104" s="33" t="s">
        <v>278</v>
      </c>
      <c r="C104" s="18">
        <v>45322.0</v>
      </c>
      <c r="D104" s="19" t="s">
        <v>279</v>
      </c>
      <c r="E104" s="20" t="s">
        <v>280</v>
      </c>
      <c r="F104" s="21">
        <v>45322.0</v>
      </c>
      <c r="G104" s="22" t="s">
        <v>281</v>
      </c>
      <c r="H104" s="23">
        <v>345000.0</v>
      </c>
      <c r="I104" s="29" t="s">
        <v>24</v>
      </c>
      <c r="J104" s="25"/>
      <c r="K104" s="20" t="s">
        <v>282</v>
      </c>
      <c r="L104" s="29" t="s">
        <v>24</v>
      </c>
      <c r="M104" s="25"/>
      <c r="N104" s="20"/>
      <c r="O104" s="20"/>
      <c r="P104" s="19"/>
      <c r="Q104" s="26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</row>
    <row r="105" ht="14.25" customHeight="1">
      <c r="A105" s="16">
        <f t="shared" si="1"/>
        <v>102</v>
      </c>
      <c r="B105" s="33" t="s">
        <v>283</v>
      </c>
      <c r="C105" s="18">
        <v>45322.0</v>
      </c>
      <c r="D105" s="19" t="s">
        <v>284</v>
      </c>
      <c r="E105" s="20" t="s">
        <v>285</v>
      </c>
      <c r="F105" s="21">
        <v>45322.0</v>
      </c>
      <c r="G105" s="22" t="s">
        <v>281</v>
      </c>
      <c r="H105" s="23">
        <v>1301231.0</v>
      </c>
      <c r="I105" s="29" t="s">
        <v>24</v>
      </c>
      <c r="J105" s="25"/>
      <c r="K105" s="20" t="s">
        <v>286</v>
      </c>
      <c r="L105" s="29" t="s">
        <v>24</v>
      </c>
      <c r="M105" s="25"/>
      <c r="N105" s="20"/>
      <c r="O105" s="20"/>
      <c r="P105" s="19"/>
      <c r="Q105" s="26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</row>
    <row r="106" ht="14.25" customHeight="1">
      <c r="A106" s="16">
        <f t="shared" si="1"/>
        <v>103</v>
      </c>
      <c r="B106" s="34" t="s">
        <v>287</v>
      </c>
      <c r="C106" s="18">
        <v>45322.0</v>
      </c>
      <c r="D106" s="19" t="s">
        <v>284</v>
      </c>
      <c r="E106" s="20" t="s">
        <v>288</v>
      </c>
      <c r="F106" s="21">
        <v>45322.0</v>
      </c>
      <c r="G106" s="22" t="s">
        <v>281</v>
      </c>
      <c r="H106" s="23">
        <v>94100.0</v>
      </c>
      <c r="I106" s="29" t="s">
        <v>24</v>
      </c>
      <c r="J106" s="25"/>
      <c r="K106" s="20" t="s">
        <v>208</v>
      </c>
      <c r="L106" s="29" t="s">
        <v>24</v>
      </c>
      <c r="M106" s="25"/>
      <c r="N106" s="20"/>
      <c r="O106" s="20"/>
      <c r="P106" s="19"/>
      <c r="Q106" s="26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</row>
    <row r="107" ht="14.25" customHeight="1">
      <c r="A107" s="16">
        <f t="shared" si="1"/>
        <v>104</v>
      </c>
      <c r="B107" s="17">
        <v>2402001.0</v>
      </c>
      <c r="C107" s="18">
        <v>45323.0</v>
      </c>
      <c r="D107" s="19" t="s">
        <v>80</v>
      </c>
      <c r="E107" s="20" t="s">
        <v>289</v>
      </c>
      <c r="F107" s="21">
        <v>45314.0</v>
      </c>
      <c r="G107" s="22" t="s">
        <v>290</v>
      </c>
      <c r="H107" s="23">
        <v>60000.0</v>
      </c>
      <c r="I107" s="29" t="s">
        <v>24</v>
      </c>
      <c r="J107" s="25"/>
      <c r="K107" s="20" t="s">
        <v>291</v>
      </c>
      <c r="L107" s="16" t="s">
        <v>24</v>
      </c>
      <c r="M107" s="25"/>
      <c r="N107" s="20"/>
      <c r="O107" s="20"/>
      <c r="P107" s="19"/>
      <c r="Q107" s="26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</row>
    <row r="108" ht="14.25" customHeight="1">
      <c r="A108" s="16">
        <f t="shared" si="1"/>
        <v>105</v>
      </c>
      <c r="B108" s="17">
        <v>2402002.0</v>
      </c>
      <c r="C108" s="18">
        <v>45323.0</v>
      </c>
      <c r="D108" s="19" t="s">
        <v>80</v>
      </c>
      <c r="E108" s="20" t="s">
        <v>292</v>
      </c>
      <c r="F108" s="21">
        <v>45314.0</v>
      </c>
      <c r="G108" s="22" t="s">
        <v>293</v>
      </c>
      <c r="H108" s="23">
        <v>239900.0</v>
      </c>
      <c r="I108" s="29" t="s">
        <v>24</v>
      </c>
      <c r="J108" s="25"/>
      <c r="K108" s="20" t="s">
        <v>291</v>
      </c>
      <c r="L108" s="16" t="s">
        <v>24</v>
      </c>
      <c r="M108" s="25"/>
      <c r="N108" s="20"/>
      <c r="O108" s="20"/>
      <c r="P108" s="19"/>
      <c r="Q108" s="26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</row>
    <row r="109" ht="14.25" customHeight="1">
      <c r="A109" s="16">
        <f t="shared" si="1"/>
        <v>106</v>
      </c>
      <c r="B109" s="17">
        <v>2402003.0</v>
      </c>
      <c r="C109" s="18">
        <v>45324.0</v>
      </c>
      <c r="D109" s="19" t="s">
        <v>71</v>
      </c>
      <c r="E109" s="20" t="s">
        <v>294</v>
      </c>
      <c r="F109" s="18">
        <v>45323.0</v>
      </c>
      <c r="G109" s="22" t="s">
        <v>295</v>
      </c>
      <c r="H109" s="23">
        <v>20000.0</v>
      </c>
      <c r="I109" s="29" t="s">
        <v>24</v>
      </c>
      <c r="J109" s="25"/>
      <c r="K109" s="20" t="s">
        <v>291</v>
      </c>
      <c r="L109" s="29" t="s">
        <v>24</v>
      </c>
      <c r="M109" s="25"/>
      <c r="N109" s="20"/>
      <c r="O109" s="20"/>
      <c r="P109" s="19"/>
      <c r="Q109" s="26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</row>
    <row r="110" ht="14.25" customHeight="1">
      <c r="A110" s="16">
        <f t="shared" si="1"/>
        <v>107</v>
      </c>
      <c r="B110" s="17">
        <v>2402004.0</v>
      </c>
      <c r="C110" s="18">
        <v>45324.0</v>
      </c>
      <c r="D110" s="19" t="s">
        <v>21</v>
      </c>
      <c r="E110" s="20" t="s">
        <v>296</v>
      </c>
      <c r="F110" s="18">
        <v>45324.0</v>
      </c>
      <c r="G110" s="22" t="s">
        <v>67</v>
      </c>
      <c r="H110" s="23">
        <v>1100.0</v>
      </c>
      <c r="I110" s="29" t="s">
        <v>24</v>
      </c>
      <c r="J110" s="25"/>
      <c r="K110" s="20" t="s">
        <v>210</v>
      </c>
      <c r="L110" s="29" t="s">
        <v>24</v>
      </c>
      <c r="M110" s="25"/>
      <c r="N110" s="20"/>
      <c r="O110" s="20"/>
      <c r="P110" s="19"/>
      <c r="Q110" s="26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</row>
    <row r="111" ht="14.25" customHeight="1">
      <c r="A111" s="16">
        <f t="shared" si="1"/>
        <v>108</v>
      </c>
      <c r="B111" s="17">
        <v>2402005.0</v>
      </c>
      <c r="C111" s="18">
        <v>45324.0</v>
      </c>
      <c r="D111" s="19" t="s">
        <v>41</v>
      </c>
      <c r="E111" s="20" t="s">
        <v>297</v>
      </c>
      <c r="F111" s="18">
        <v>45323.0</v>
      </c>
      <c r="G111" s="22" t="s">
        <v>298</v>
      </c>
      <c r="H111" s="23">
        <v>104250.0</v>
      </c>
      <c r="I111" s="29" t="s">
        <v>24</v>
      </c>
      <c r="J111" s="25"/>
      <c r="K111" s="20" t="s">
        <v>299</v>
      </c>
      <c r="L111" s="29" t="s">
        <v>24</v>
      </c>
      <c r="M111" s="25"/>
      <c r="N111" s="20"/>
      <c r="O111" s="20"/>
      <c r="P111" s="19"/>
      <c r="Q111" s="26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</row>
    <row r="112" ht="14.25" customHeight="1">
      <c r="A112" s="16">
        <f t="shared" si="1"/>
        <v>109</v>
      </c>
      <c r="B112" s="17">
        <v>2402006.0</v>
      </c>
      <c r="C112" s="18">
        <v>45324.0</v>
      </c>
      <c r="D112" s="19" t="s">
        <v>41</v>
      </c>
      <c r="E112" s="20" t="s">
        <v>297</v>
      </c>
      <c r="F112" s="18">
        <v>45323.0</v>
      </c>
      <c r="G112" s="22" t="s">
        <v>67</v>
      </c>
      <c r="H112" s="23">
        <v>4700.0</v>
      </c>
      <c r="I112" s="29" t="s">
        <v>24</v>
      </c>
      <c r="J112" s="25"/>
      <c r="K112" s="20" t="s">
        <v>299</v>
      </c>
      <c r="L112" s="29" t="s">
        <v>24</v>
      </c>
      <c r="M112" s="25"/>
      <c r="N112" s="20"/>
      <c r="O112" s="20"/>
      <c r="P112" s="19"/>
      <c r="Q112" s="26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</row>
    <row r="113" ht="14.25" customHeight="1">
      <c r="A113" s="16">
        <f t="shared" si="1"/>
        <v>110</v>
      </c>
      <c r="B113" s="17">
        <v>2402007.0</v>
      </c>
      <c r="C113" s="18">
        <v>45324.0</v>
      </c>
      <c r="D113" s="19" t="s">
        <v>300</v>
      </c>
      <c r="E113" s="20" t="s">
        <v>301</v>
      </c>
      <c r="F113" s="21">
        <v>45321.0</v>
      </c>
      <c r="G113" s="22" t="s">
        <v>302</v>
      </c>
      <c r="H113" s="23">
        <v>83300.0</v>
      </c>
      <c r="I113" s="28" t="s">
        <v>24</v>
      </c>
      <c r="J113" s="25"/>
      <c r="K113" s="20" t="s">
        <v>303</v>
      </c>
      <c r="L113" s="29" t="s">
        <v>24</v>
      </c>
      <c r="M113" s="25"/>
      <c r="N113" s="20"/>
      <c r="O113" s="20"/>
      <c r="P113" s="19"/>
      <c r="Q113" s="26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</row>
    <row r="114" ht="14.25" customHeight="1">
      <c r="A114" s="16">
        <f t="shared" si="1"/>
        <v>111</v>
      </c>
      <c r="B114" s="17">
        <v>2402008.0</v>
      </c>
      <c r="C114" s="18">
        <v>45328.0</v>
      </c>
      <c r="D114" s="35" t="s">
        <v>304</v>
      </c>
      <c r="E114" s="20" t="s">
        <v>305</v>
      </c>
      <c r="F114" s="21">
        <v>45328.0</v>
      </c>
      <c r="G114" s="22" t="s">
        <v>306</v>
      </c>
      <c r="H114" s="23">
        <v>7872.2</v>
      </c>
      <c r="I114" s="28" t="s">
        <v>24</v>
      </c>
      <c r="J114" s="25"/>
      <c r="K114" s="20" t="s">
        <v>307</v>
      </c>
      <c r="L114" s="29" t="s">
        <v>24</v>
      </c>
      <c r="M114" s="25"/>
      <c r="N114" s="20"/>
      <c r="O114" s="20"/>
      <c r="P114" s="19"/>
      <c r="Q114" s="26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</row>
    <row r="115" ht="14.25" customHeight="1">
      <c r="A115" s="16">
        <f t="shared" si="1"/>
        <v>112</v>
      </c>
      <c r="B115" s="17">
        <v>2402009.0</v>
      </c>
      <c r="C115" s="18">
        <v>45328.0</v>
      </c>
      <c r="D115" s="19" t="s">
        <v>88</v>
      </c>
      <c r="E115" s="20" t="s">
        <v>308</v>
      </c>
      <c r="F115" s="21">
        <v>45328.0</v>
      </c>
      <c r="G115" s="22" t="s">
        <v>309</v>
      </c>
      <c r="H115" s="23">
        <v>25680.0</v>
      </c>
      <c r="I115" s="28" t="s">
        <v>24</v>
      </c>
      <c r="J115" s="25"/>
      <c r="K115" s="20" t="s">
        <v>307</v>
      </c>
      <c r="L115" s="29" t="s">
        <v>24</v>
      </c>
      <c r="M115" s="25"/>
      <c r="N115" s="20"/>
      <c r="O115" s="20"/>
      <c r="P115" s="19"/>
      <c r="Q115" s="26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</row>
    <row r="116" ht="14.25" customHeight="1">
      <c r="A116" s="16">
        <f t="shared" si="1"/>
        <v>113</v>
      </c>
      <c r="B116" s="17">
        <v>2402010.0</v>
      </c>
      <c r="C116" s="18">
        <v>45328.0</v>
      </c>
      <c r="D116" s="19" t="s">
        <v>310</v>
      </c>
      <c r="E116" s="20" t="s">
        <v>311</v>
      </c>
      <c r="F116" s="21">
        <v>45328.0</v>
      </c>
      <c r="G116" s="22" t="s">
        <v>312</v>
      </c>
      <c r="H116" s="23">
        <v>173000.0</v>
      </c>
      <c r="I116" s="28" t="s">
        <v>24</v>
      </c>
      <c r="J116" s="25"/>
      <c r="K116" s="20" t="s">
        <v>313</v>
      </c>
      <c r="L116" s="28" t="s">
        <v>24</v>
      </c>
      <c r="M116" s="25"/>
      <c r="N116" s="20"/>
      <c r="O116" s="20"/>
      <c r="P116" s="19"/>
      <c r="Q116" s="26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</row>
    <row r="117" ht="14.25" customHeight="1">
      <c r="A117" s="16">
        <f t="shared" si="1"/>
        <v>114</v>
      </c>
      <c r="B117" s="17">
        <v>2402011.0</v>
      </c>
      <c r="C117" s="18">
        <v>45328.0</v>
      </c>
      <c r="D117" s="19" t="s">
        <v>314</v>
      </c>
      <c r="E117" s="20" t="s">
        <v>315</v>
      </c>
      <c r="F117" s="21">
        <v>45328.0</v>
      </c>
      <c r="G117" s="22" t="s">
        <v>316</v>
      </c>
      <c r="H117" s="23">
        <v>300000.0</v>
      </c>
      <c r="I117" s="28" t="s">
        <v>24</v>
      </c>
      <c r="J117" s="25"/>
      <c r="K117" s="20" t="s">
        <v>317</v>
      </c>
      <c r="L117" s="28" t="s">
        <v>24</v>
      </c>
      <c r="M117" s="25"/>
      <c r="N117" s="20"/>
      <c r="O117" s="20"/>
      <c r="P117" s="19"/>
      <c r="Q117" s="26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</row>
    <row r="118" ht="14.25" customHeight="1">
      <c r="A118" s="16">
        <f t="shared" si="1"/>
        <v>115</v>
      </c>
      <c r="B118" s="17">
        <v>2402012.0</v>
      </c>
      <c r="C118" s="18">
        <v>45328.0</v>
      </c>
      <c r="D118" s="19" t="s">
        <v>318</v>
      </c>
      <c r="E118" s="20" t="s">
        <v>319</v>
      </c>
      <c r="F118" s="21">
        <v>45328.0</v>
      </c>
      <c r="G118" s="22" t="s">
        <v>320</v>
      </c>
      <c r="H118" s="23">
        <v>356300.0</v>
      </c>
      <c r="I118" s="28" t="s">
        <v>24</v>
      </c>
      <c r="J118" s="25"/>
      <c r="K118" s="20" t="s">
        <v>321</v>
      </c>
      <c r="L118" s="28" t="s">
        <v>24</v>
      </c>
      <c r="M118" s="25"/>
      <c r="N118" s="20"/>
      <c r="O118" s="20"/>
      <c r="P118" s="19"/>
      <c r="Q118" s="26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</row>
    <row r="119" ht="14.25" customHeight="1">
      <c r="A119" s="16">
        <f t="shared" si="1"/>
        <v>116</v>
      </c>
      <c r="B119" s="17">
        <v>2402013.0</v>
      </c>
      <c r="C119" s="18">
        <v>45328.0</v>
      </c>
      <c r="D119" s="19" t="s">
        <v>21</v>
      </c>
      <c r="E119" s="20" t="s">
        <v>322</v>
      </c>
      <c r="F119" s="21">
        <v>45328.0</v>
      </c>
      <c r="G119" s="22" t="s">
        <v>67</v>
      </c>
      <c r="H119" s="23">
        <v>45700.0</v>
      </c>
      <c r="I119" s="28" t="s">
        <v>24</v>
      </c>
      <c r="J119" s="25"/>
      <c r="K119" s="20" t="s">
        <v>323</v>
      </c>
      <c r="L119" s="28" t="s">
        <v>24</v>
      </c>
      <c r="M119" s="25"/>
      <c r="N119" s="20"/>
      <c r="O119" s="20"/>
      <c r="P119" s="19"/>
      <c r="Q119" s="26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</row>
    <row r="120" ht="14.25" customHeight="1">
      <c r="A120" s="16">
        <f t="shared" si="1"/>
        <v>117</v>
      </c>
      <c r="B120" s="17">
        <v>2402014.0</v>
      </c>
      <c r="C120" s="18">
        <v>45328.0</v>
      </c>
      <c r="D120" s="19" t="s">
        <v>41</v>
      </c>
      <c r="E120" s="20" t="s">
        <v>324</v>
      </c>
      <c r="F120" s="21">
        <v>45328.0</v>
      </c>
      <c r="G120" s="22" t="s">
        <v>67</v>
      </c>
      <c r="H120" s="23">
        <v>1600.0</v>
      </c>
      <c r="I120" s="28" t="s">
        <v>24</v>
      </c>
      <c r="J120" s="25"/>
      <c r="K120" s="20" t="s">
        <v>325</v>
      </c>
      <c r="L120" s="28" t="s">
        <v>24</v>
      </c>
      <c r="M120" s="25"/>
      <c r="N120" s="20"/>
      <c r="O120" s="20"/>
      <c r="P120" s="19"/>
      <c r="Q120" s="26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</row>
    <row r="121" ht="14.25" customHeight="1">
      <c r="A121" s="16">
        <f t="shared" si="1"/>
        <v>118</v>
      </c>
      <c r="B121" s="17">
        <v>2402015.0</v>
      </c>
      <c r="C121" s="18">
        <v>45328.0</v>
      </c>
      <c r="D121" s="19" t="s">
        <v>21</v>
      </c>
      <c r="E121" s="20" t="s">
        <v>326</v>
      </c>
      <c r="F121" s="21">
        <v>45328.0</v>
      </c>
      <c r="G121" s="22" t="s">
        <v>67</v>
      </c>
      <c r="H121" s="23">
        <v>6300.0</v>
      </c>
      <c r="I121" s="28" t="s">
        <v>24</v>
      </c>
      <c r="J121" s="25"/>
      <c r="K121" s="20" t="s">
        <v>327</v>
      </c>
      <c r="L121" s="28" t="s">
        <v>24</v>
      </c>
      <c r="M121" s="25"/>
      <c r="N121" s="20"/>
      <c r="O121" s="20"/>
      <c r="P121" s="19"/>
      <c r="Q121" s="26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</row>
    <row r="122" ht="14.25" customHeight="1">
      <c r="A122" s="16">
        <f t="shared" si="1"/>
        <v>119</v>
      </c>
      <c r="B122" s="17">
        <v>2402016.0</v>
      </c>
      <c r="C122" s="18">
        <v>45328.0</v>
      </c>
      <c r="D122" s="19" t="s">
        <v>168</v>
      </c>
      <c r="E122" s="20" t="s">
        <v>328</v>
      </c>
      <c r="F122" s="21">
        <v>45328.0</v>
      </c>
      <c r="G122" s="22" t="s">
        <v>329</v>
      </c>
      <c r="H122" s="23">
        <v>59330.0</v>
      </c>
      <c r="I122" s="28" t="s">
        <v>24</v>
      </c>
      <c r="J122" s="25"/>
      <c r="K122" s="20" t="s">
        <v>327</v>
      </c>
      <c r="L122" s="28" t="s">
        <v>24</v>
      </c>
      <c r="M122" s="25"/>
      <c r="N122" s="20"/>
      <c r="O122" s="20"/>
      <c r="P122" s="19"/>
      <c r="Q122" s="26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</row>
    <row r="123" ht="14.25" customHeight="1">
      <c r="A123" s="16">
        <f t="shared" si="1"/>
        <v>120</v>
      </c>
      <c r="B123" s="17">
        <v>2402017.0</v>
      </c>
      <c r="C123" s="18">
        <v>45328.0</v>
      </c>
      <c r="D123" s="19" t="s">
        <v>197</v>
      </c>
      <c r="E123" s="20" t="s">
        <v>330</v>
      </c>
      <c r="F123" s="18">
        <v>45329.0</v>
      </c>
      <c r="G123" s="22" t="s">
        <v>331</v>
      </c>
      <c r="H123" s="23">
        <v>35940.0</v>
      </c>
      <c r="I123" s="28" t="s">
        <v>24</v>
      </c>
      <c r="J123" s="25"/>
      <c r="K123" s="20"/>
      <c r="L123" s="16"/>
      <c r="M123" s="28" t="s">
        <v>24</v>
      </c>
      <c r="N123" s="20"/>
      <c r="O123" s="20"/>
      <c r="P123" s="19"/>
      <c r="Q123" s="26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</row>
    <row r="124" ht="14.25" customHeight="1">
      <c r="A124" s="16">
        <f t="shared" si="1"/>
        <v>121</v>
      </c>
      <c r="B124" s="17">
        <v>2402018.0</v>
      </c>
      <c r="C124" s="18">
        <v>45329.0</v>
      </c>
      <c r="D124" s="19" t="s">
        <v>34</v>
      </c>
      <c r="E124" s="20" t="s">
        <v>332</v>
      </c>
      <c r="F124" s="18">
        <v>45328.0</v>
      </c>
      <c r="G124" s="22" t="s">
        <v>36</v>
      </c>
      <c r="H124" s="23">
        <v>2584.0</v>
      </c>
      <c r="I124" s="28" t="s">
        <v>24</v>
      </c>
      <c r="J124" s="25"/>
      <c r="K124" s="20"/>
      <c r="L124" s="16"/>
      <c r="M124" s="25"/>
      <c r="N124" s="20"/>
      <c r="O124" s="20"/>
      <c r="P124" s="16" t="s">
        <v>24</v>
      </c>
      <c r="Q124" s="26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</row>
    <row r="125" ht="14.25" customHeight="1">
      <c r="A125" s="16">
        <f t="shared" si="1"/>
        <v>122</v>
      </c>
      <c r="B125" s="17">
        <v>2402019.0</v>
      </c>
      <c r="C125" s="18">
        <v>45329.0</v>
      </c>
      <c r="D125" s="19" t="s">
        <v>333</v>
      </c>
      <c r="E125" s="20" t="s">
        <v>334</v>
      </c>
      <c r="F125" s="18">
        <v>45327.0</v>
      </c>
      <c r="G125" s="22" t="s">
        <v>335</v>
      </c>
      <c r="H125" s="23">
        <v>9100.0</v>
      </c>
      <c r="I125" s="28" t="s">
        <v>24</v>
      </c>
      <c r="J125" s="25"/>
      <c r="K125" s="20"/>
      <c r="L125" s="16"/>
      <c r="M125" s="25"/>
      <c r="N125" s="20"/>
      <c r="O125" s="20"/>
      <c r="P125" s="16" t="s">
        <v>24</v>
      </c>
      <c r="Q125" s="26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</row>
    <row r="126" ht="14.25" customHeight="1">
      <c r="A126" s="16">
        <f t="shared" si="1"/>
        <v>123</v>
      </c>
      <c r="B126" s="17">
        <v>2402020.0</v>
      </c>
      <c r="C126" s="18">
        <v>45329.0</v>
      </c>
      <c r="D126" s="19" t="s">
        <v>336</v>
      </c>
      <c r="E126" s="20" t="s">
        <v>337</v>
      </c>
      <c r="F126" s="18">
        <v>45329.0</v>
      </c>
      <c r="G126" s="22" t="s">
        <v>338</v>
      </c>
      <c r="H126" s="23">
        <v>7800.0</v>
      </c>
      <c r="I126" s="28" t="s">
        <v>24</v>
      </c>
      <c r="J126" s="25"/>
      <c r="K126" s="20" t="s">
        <v>339</v>
      </c>
      <c r="L126" s="16" t="s">
        <v>24</v>
      </c>
      <c r="M126" s="25"/>
      <c r="N126" s="20"/>
      <c r="O126" s="20"/>
      <c r="P126" s="16"/>
      <c r="Q126" s="26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</row>
    <row r="127" ht="14.25" customHeight="1">
      <c r="A127" s="16">
        <f t="shared" si="1"/>
        <v>124</v>
      </c>
      <c r="B127" s="17">
        <v>2402021.0</v>
      </c>
      <c r="C127" s="18">
        <v>45329.0</v>
      </c>
      <c r="D127" s="19" t="s">
        <v>197</v>
      </c>
      <c r="E127" s="20" t="s">
        <v>340</v>
      </c>
      <c r="F127" s="21">
        <v>45329.0</v>
      </c>
      <c r="G127" s="22" t="s">
        <v>341</v>
      </c>
      <c r="H127" s="23">
        <v>7500.0</v>
      </c>
      <c r="I127" s="28" t="s">
        <v>24</v>
      </c>
      <c r="J127" s="25"/>
      <c r="K127" s="20" t="s">
        <v>339</v>
      </c>
      <c r="L127" s="16" t="s">
        <v>24</v>
      </c>
      <c r="M127" s="25"/>
      <c r="N127" s="20"/>
      <c r="O127" s="20"/>
      <c r="P127" s="19"/>
      <c r="Q127" s="26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</row>
    <row r="128" ht="14.25" customHeight="1">
      <c r="A128" s="16">
        <f t="shared" si="1"/>
        <v>125</v>
      </c>
      <c r="B128" s="17">
        <v>2402022.0</v>
      </c>
      <c r="C128" s="18">
        <v>45329.0</v>
      </c>
      <c r="D128" s="19" t="s">
        <v>21</v>
      </c>
      <c r="E128" s="20" t="s">
        <v>342</v>
      </c>
      <c r="F128" s="21">
        <v>45329.0</v>
      </c>
      <c r="G128" s="22" t="s">
        <v>67</v>
      </c>
      <c r="H128" s="23">
        <v>93200.0</v>
      </c>
      <c r="I128" s="28" t="s">
        <v>24</v>
      </c>
      <c r="J128" s="25"/>
      <c r="K128" s="20" t="s">
        <v>343</v>
      </c>
      <c r="L128" s="16" t="s">
        <v>24</v>
      </c>
      <c r="M128" s="25"/>
      <c r="N128" s="20"/>
      <c r="O128" s="20"/>
      <c r="P128" s="19"/>
      <c r="Q128" s="26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</row>
    <row r="129" ht="14.25" customHeight="1">
      <c r="A129" s="16">
        <f t="shared" si="1"/>
        <v>126</v>
      </c>
      <c r="B129" s="17">
        <v>2402023.0</v>
      </c>
      <c r="C129" s="18">
        <v>45299.0</v>
      </c>
      <c r="D129" s="19" t="s">
        <v>344</v>
      </c>
      <c r="E129" s="20" t="s">
        <v>345</v>
      </c>
      <c r="F129" s="18">
        <v>45328.0</v>
      </c>
      <c r="G129" s="22" t="s">
        <v>346</v>
      </c>
      <c r="H129" s="23">
        <v>48000.0</v>
      </c>
      <c r="I129" s="28" t="s">
        <v>24</v>
      </c>
      <c r="J129" s="25"/>
      <c r="K129" s="20" t="s">
        <v>347</v>
      </c>
      <c r="L129" s="28" t="s">
        <v>24</v>
      </c>
      <c r="M129" s="25"/>
      <c r="N129" s="20"/>
      <c r="O129" s="20"/>
      <c r="P129" s="19"/>
      <c r="Q129" s="26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</row>
    <row r="130" ht="14.25" customHeight="1">
      <c r="A130" s="16">
        <f t="shared" si="1"/>
        <v>127</v>
      </c>
      <c r="B130" s="17">
        <v>2402024.0</v>
      </c>
      <c r="C130" s="18">
        <v>45299.0</v>
      </c>
      <c r="D130" s="19" t="s">
        <v>348</v>
      </c>
      <c r="E130" s="20" t="s">
        <v>349</v>
      </c>
      <c r="F130" s="18">
        <v>45328.0</v>
      </c>
      <c r="G130" s="22" t="s">
        <v>350</v>
      </c>
      <c r="H130" s="23">
        <v>113700.0</v>
      </c>
      <c r="I130" s="28" t="s">
        <v>24</v>
      </c>
      <c r="J130" s="25"/>
      <c r="K130" s="20" t="s">
        <v>351</v>
      </c>
      <c r="L130" s="28" t="s">
        <v>24</v>
      </c>
      <c r="M130" s="25"/>
      <c r="N130" s="20"/>
      <c r="O130" s="20"/>
      <c r="P130" s="19"/>
      <c r="Q130" s="26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</row>
    <row r="131" ht="14.25" customHeight="1">
      <c r="A131" s="16">
        <f t="shared" si="1"/>
        <v>128</v>
      </c>
      <c r="B131" s="17">
        <v>2402025.0</v>
      </c>
      <c r="C131" s="18">
        <v>45299.0</v>
      </c>
      <c r="D131" s="19" t="s">
        <v>21</v>
      </c>
      <c r="E131" s="20" t="s">
        <v>352</v>
      </c>
      <c r="F131" s="18">
        <v>45328.0</v>
      </c>
      <c r="G131" s="22" t="s">
        <v>67</v>
      </c>
      <c r="H131" s="23">
        <v>82900.0</v>
      </c>
      <c r="I131" s="28" t="s">
        <v>24</v>
      </c>
      <c r="J131" s="25"/>
      <c r="K131" s="20" t="s">
        <v>353</v>
      </c>
      <c r="L131" s="28" t="s">
        <v>24</v>
      </c>
      <c r="M131" s="25"/>
      <c r="N131" s="20"/>
      <c r="O131" s="20"/>
      <c r="P131" s="19"/>
      <c r="Q131" s="26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</row>
    <row r="132" ht="14.25" customHeight="1">
      <c r="A132" s="16">
        <f t="shared" si="1"/>
        <v>129</v>
      </c>
      <c r="B132" s="17">
        <v>2402026.0</v>
      </c>
      <c r="C132" s="18">
        <v>45299.0</v>
      </c>
      <c r="D132" s="19" t="s">
        <v>354</v>
      </c>
      <c r="E132" s="20" t="s">
        <v>355</v>
      </c>
      <c r="F132" s="18">
        <v>45328.0</v>
      </c>
      <c r="G132" s="22" t="s">
        <v>356</v>
      </c>
      <c r="H132" s="23">
        <v>285000.0</v>
      </c>
      <c r="I132" s="28" t="s">
        <v>24</v>
      </c>
      <c r="J132" s="25"/>
      <c r="K132" s="20" t="s">
        <v>353</v>
      </c>
      <c r="L132" s="28" t="s">
        <v>24</v>
      </c>
      <c r="M132" s="25"/>
      <c r="N132" s="20"/>
      <c r="O132" s="20"/>
      <c r="P132" s="16"/>
      <c r="Q132" s="26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</row>
    <row r="133" ht="14.25" customHeight="1">
      <c r="A133" s="16">
        <f t="shared" si="1"/>
        <v>130</v>
      </c>
      <c r="B133" s="17">
        <v>2402027.0</v>
      </c>
      <c r="C133" s="18">
        <v>45299.0</v>
      </c>
      <c r="D133" s="19" t="s">
        <v>21</v>
      </c>
      <c r="E133" s="20" t="s">
        <v>357</v>
      </c>
      <c r="F133" s="18">
        <v>45299.0</v>
      </c>
      <c r="G133" s="22" t="s">
        <v>358</v>
      </c>
      <c r="H133" s="23">
        <v>26600.0</v>
      </c>
      <c r="I133" s="28" t="s">
        <v>24</v>
      </c>
      <c r="J133" s="25"/>
      <c r="K133" s="20" t="s">
        <v>359</v>
      </c>
      <c r="L133" s="28" t="s">
        <v>24</v>
      </c>
      <c r="M133" s="25"/>
      <c r="N133" s="20"/>
      <c r="O133" s="20"/>
      <c r="P133" s="16"/>
      <c r="Q133" s="26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</row>
    <row r="134" ht="14.25" customHeight="1">
      <c r="A134" s="16">
        <f t="shared" si="1"/>
        <v>131</v>
      </c>
      <c r="B134" s="17">
        <v>2402028.0</v>
      </c>
      <c r="C134" s="18">
        <v>45299.0</v>
      </c>
      <c r="D134" s="19" t="s">
        <v>21</v>
      </c>
      <c r="E134" s="20" t="s">
        <v>357</v>
      </c>
      <c r="F134" s="18">
        <v>45299.0</v>
      </c>
      <c r="G134" s="22" t="s">
        <v>67</v>
      </c>
      <c r="H134" s="23">
        <v>950.0</v>
      </c>
      <c r="I134" s="28" t="s">
        <v>24</v>
      </c>
      <c r="J134" s="25"/>
      <c r="K134" s="20" t="s">
        <v>359</v>
      </c>
      <c r="L134" s="28" t="s">
        <v>24</v>
      </c>
      <c r="M134" s="25"/>
      <c r="N134" s="20"/>
      <c r="O134" s="20"/>
      <c r="P134" s="19"/>
      <c r="Q134" s="26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</row>
    <row r="135" ht="14.25" customHeight="1">
      <c r="A135" s="16">
        <f t="shared" si="1"/>
        <v>132</v>
      </c>
      <c r="B135" s="17">
        <v>2402029.0</v>
      </c>
      <c r="C135" s="18">
        <v>45299.0</v>
      </c>
      <c r="D135" s="19" t="s">
        <v>300</v>
      </c>
      <c r="E135" s="20" t="s">
        <v>360</v>
      </c>
      <c r="F135" s="18">
        <v>45299.0</v>
      </c>
      <c r="G135" s="22" t="s">
        <v>361</v>
      </c>
      <c r="H135" s="23">
        <v>19390.0</v>
      </c>
      <c r="I135" s="28" t="s">
        <v>24</v>
      </c>
      <c r="J135" s="25"/>
      <c r="K135" s="20" t="s">
        <v>359</v>
      </c>
      <c r="L135" s="28" t="s">
        <v>24</v>
      </c>
      <c r="M135" s="25"/>
      <c r="N135" s="20"/>
      <c r="O135" s="20"/>
      <c r="P135" s="19"/>
      <c r="Q135" s="26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</row>
    <row r="136" ht="14.25" customHeight="1">
      <c r="A136" s="16">
        <f t="shared" si="1"/>
        <v>133</v>
      </c>
      <c r="B136" s="17">
        <v>2402030.0</v>
      </c>
      <c r="C136" s="18">
        <v>45299.0</v>
      </c>
      <c r="D136" s="19" t="s">
        <v>71</v>
      </c>
      <c r="E136" s="20" t="s">
        <v>362</v>
      </c>
      <c r="F136" s="18">
        <v>45299.0</v>
      </c>
      <c r="G136" s="22" t="s">
        <v>363</v>
      </c>
      <c r="H136" s="23">
        <v>138200.0</v>
      </c>
      <c r="I136" s="28" t="s">
        <v>24</v>
      </c>
      <c r="J136" s="25"/>
      <c r="K136" s="20" t="s">
        <v>364</v>
      </c>
      <c r="L136" s="28" t="s">
        <v>24</v>
      </c>
      <c r="M136" s="25"/>
      <c r="N136" s="20"/>
      <c r="O136" s="20"/>
      <c r="P136" s="19"/>
      <c r="Q136" s="26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</row>
    <row r="137" ht="14.25" customHeight="1">
      <c r="A137" s="16">
        <f t="shared" si="1"/>
        <v>134</v>
      </c>
      <c r="B137" s="17">
        <v>2402031.0</v>
      </c>
      <c r="C137" s="18">
        <v>45330.0</v>
      </c>
      <c r="D137" s="19" t="s">
        <v>365</v>
      </c>
      <c r="E137" s="20" t="s">
        <v>366</v>
      </c>
      <c r="F137" s="21">
        <v>45330.0</v>
      </c>
      <c r="G137" s="22" t="s">
        <v>367</v>
      </c>
      <c r="H137" s="23">
        <v>120000.0</v>
      </c>
      <c r="I137" s="28" t="s">
        <v>24</v>
      </c>
      <c r="J137" s="25"/>
      <c r="K137" s="20"/>
      <c r="L137" s="16"/>
      <c r="M137" s="25"/>
      <c r="N137" s="20"/>
      <c r="O137" s="20"/>
      <c r="P137" s="19" t="s">
        <v>24</v>
      </c>
      <c r="Q137" s="26" t="s">
        <v>368</v>
      </c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</row>
    <row r="138" ht="14.25" customHeight="1">
      <c r="A138" s="16">
        <f t="shared" si="1"/>
        <v>135</v>
      </c>
      <c r="B138" s="17">
        <v>2402032.0</v>
      </c>
      <c r="C138" s="18">
        <v>45330.0</v>
      </c>
      <c r="D138" s="19" t="s">
        <v>369</v>
      </c>
      <c r="E138" s="20" t="s">
        <v>370</v>
      </c>
      <c r="F138" s="21">
        <v>45330.0</v>
      </c>
      <c r="G138" s="22" t="s">
        <v>371</v>
      </c>
      <c r="H138" s="23">
        <v>17096.0</v>
      </c>
      <c r="I138" s="28" t="s">
        <v>24</v>
      </c>
      <c r="J138" s="25"/>
      <c r="K138" s="20"/>
      <c r="L138" s="16"/>
      <c r="M138" s="25"/>
      <c r="N138" s="20"/>
      <c r="O138" s="20"/>
      <c r="P138" s="28" t="s">
        <v>24</v>
      </c>
      <c r="Q138" s="26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</row>
    <row r="139" ht="14.25" customHeight="1">
      <c r="A139" s="16">
        <f t="shared" si="1"/>
        <v>136</v>
      </c>
      <c r="B139" s="17">
        <v>2402033.0</v>
      </c>
      <c r="C139" s="21">
        <v>45331.0</v>
      </c>
      <c r="D139" s="19" t="s">
        <v>372</v>
      </c>
      <c r="E139" s="20" t="s">
        <v>373</v>
      </c>
      <c r="F139" s="21">
        <v>45331.0</v>
      </c>
      <c r="G139" s="22" t="s">
        <v>374</v>
      </c>
      <c r="H139" s="23">
        <v>1571.04</v>
      </c>
      <c r="I139" s="25"/>
      <c r="J139" s="28" t="s">
        <v>24</v>
      </c>
      <c r="K139" s="20"/>
      <c r="L139" s="16"/>
      <c r="M139" s="25"/>
      <c r="N139" s="20"/>
      <c r="O139" s="20"/>
      <c r="P139" s="24" t="s">
        <v>24</v>
      </c>
      <c r="Q139" s="26" t="s">
        <v>375</v>
      </c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</row>
    <row r="140" ht="14.25" customHeight="1">
      <c r="A140" s="16">
        <f t="shared" si="1"/>
        <v>137</v>
      </c>
      <c r="B140" s="17">
        <v>2402034.0</v>
      </c>
      <c r="C140" s="18">
        <v>45331.0</v>
      </c>
      <c r="D140" s="19" t="s">
        <v>376</v>
      </c>
      <c r="E140" s="20" t="s">
        <v>377</v>
      </c>
      <c r="F140" s="21">
        <v>45329.0</v>
      </c>
      <c r="G140" s="22" t="s">
        <v>378</v>
      </c>
      <c r="H140" s="23">
        <v>16800.0</v>
      </c>
      <c r="I140" s="28" t="s">
        <v>24</v>
      </c>
      <c r="J140" s="25"/>
      <c r="K140" s="20"/>
      <c r="L140" s="25"/>
      <c r="M140" s="25"/>
      <c r="N140" s="20"/>
      <c r="O140" s="20"/>
      <c r="P140" s="24" t="s">
        <v>24</v>
      </c>
      <c r="Q140" s="26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</row>
    <row r="141" ht="14.25" customHeight="1">
      <c r="A141" s="16">
        <f t="shared" si="1"/>
        <v>138</v>
      </c>
      <c r="B141" s="17">
        <v>2402035.0</v>
      </c>
      <c r="C141" s="18">
        <v>45334.0</v>
      </c>
      <c r="D141" s="19" t="s">
        <v>379</v>
      </c>
      <c r="E141" s="20" t="s">
        <v>380</v>
      </c>
      <c r="F141" s="21">
        <v>45628.0</v>
      </c>
      <c r="G141" s="22" t="s">
        <v>64</v>
      </c>
      <c r="H141" s="23">
        <v>5300.0</v>
      </c>
      <c r="I141" s="28" t="s">
        <v>24</v>
      </c>
      <c r="J141" s="25"/>
      <c r="K141" s="20" t="s">
        <v>381</v>
      </c>
      <c r="L141" s="28" t="s">
        <v>24</v>
      </c>
      <c r="M141" s="25"/>
      <c r="N141" s="20"/>
      <c r="O141" s="20"/>
      <c r="P141" s="19"/>
      <c r="Q141" s="26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</row>
    <row r="142" ht="14.25" customHeight="1">
      <c r="A142" s="16">
        <f t="shared" si="1"/>
        <v>139</v>
      </c>
      <c r="B142" s="17">
        <v>2402036.0</v>
      </c>
      <c r="C142" s="18">
        <v>45334.0</v>
      </c>
      <c r="D142" s="19" t="s">
        <v>379</v>
      </c>
      <c r="E142" s="20" t="s">
        <v>382</v>
      </c>
      <c r="F142" s="21">
        <v>45628.0</v>
      </c>
      <c r="G142" s="22" t="s">
        <v>64</v>
      </c>
      <c r="H142" s="23">
        <v>1600.0</v>
      </c>
      <c r="I142" s="28" t="s">
        <v>24</v>
      </c>
      <c r="J142" s="25"/>
      <c r="K142" s="20" t="s">
        <v>383</v>
      </c>
      <c r="L142" s="28" t="s">
        <v>24</v>
      </c>
      <c r="M142" s="25"/>
      <c r="N142" s="20"/>
      <c r="O142" s="20"/>
      <c r="P142" s="19"/>
      <c r="Q142" s="26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</row>
    <row r="143" ht="14.25" customHeight="1">
      <c r="A143" s="16">
        <f t="shared" si="1"/>
        <v>140</v>
      </c>
      <c r="B143" s="17">
        <v>2402037.0</v>
      </c>
      <c r="C143" s="18">
        <v>45334.0</v>
      </c>
      <c r="D143" s="19" t="s">
        <v>118</v>
      </c>
      <c r="E143" s="20" t="s">
        <v>384</v>
      </c>
      <c r="F143" s="21">
        <v>45628.0</v>
      </c>
      <c r="G143" s="22" t="s">
        <v>64</v>
      </c>
      <c r="H143" s="23">
        <v>9000.0</v>
      </c>
      <c r="I143" s="28" t="s">
        <v>24</v>
      </c>
      <c r="J143" s="25"/>
      <c r="K143" s="20" t="s">
        <v>65</v>
      </c>
      <c r="L143" s="28" t="s">
        <v>24</v>
      </c>
      <c r="M143" s="25"/>
      <c r="N143" s="20"/>
      <c r="O143" s="20"/>
      <c r="P143" s="19"/>
      <c r="Q143" s="26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</row>
    <row r="144" ht="14.25" customHeight="1">
      <c r="A144" s="16">
        <f t="shared" si="1"/>
        <v>141</v>
      </c>
      <c r="B144" s="17">
        <v>2402038.0</v>
      </c>
      <c r="C144" s="18">
        <v>45334.0</v>
      </c>
      <c r="D144" s="19" t="s">
        <v>118</v>
      </c>
      <c r="E144" s="20" t="s">
        <v>385</v>
      </c>
      <c r="F144" s="21">
        <v>45628.0</v>
      </c>
      <c r="G144" s="22" t="s">
        <v>64</v>
      </c>
      <c r="H144" s="23">
        <v>4500.0</v>
      </c>
      <c r="I144" s="28" t="s">
        <v>24</v>
      </c>
      <c r="J144" s="25"/>
      <c r="K144" s="20" t="s">
        <v>386</v>
      </c>
      <c r="L144" s="28" t="s">
        <v>24</v>
      </c>
      <c r="M144" s="25"/>
      <c r="N144" s="20"/>
      <c r="O144" s="20"/>
      <c r="P144" s="19"/>
      <c r="Q144" s="26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</row>
    <row r="145" ht="14.25" customHeight="1">
      <c r="A145" s="16">
        <f t="shared" si="1"/>
        <v>142</v>
      </c>
      <c r="B145" s="17">
        <v>2402039.0</v>
      </c>
      <c r="C145" s="18">
        <v>45334.0</v>
      </c>
      <c r="D145" s="19" t="s">
        <v>118</v>
      </c>
      <c r="E145" s="20" t="s">
        <v>387</v>
      </c>
      <c r="F145" s="21">
        <v>45628.0</v>
      </c>
      <c r="G145" s="22" t="s">
        <v>64</v>
      </c>
      <c r="H145" s="23">
        <v>4500.0</v>
      </c>
      <c r="I145" s="28" t="s">
        <v>24</v>
      </c>
      <c r="J145" s="25"/>
      <c r="K145" s="20" t="s">
        <v>388</v>
      </c>
      <c r="L145" s="28" t="s">
        <v>24</v>
      </c>
      <c r="M145" s="25"/>
      <c r="N145" s="20"/>
      <c r="O145" s="20"/>
      <c r="P145" s="19"/>
      <c r="Q145" s="26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</row>
    <row r="146" ht="14.25" customHeight="1">
      <c r="A146" s="16">
        <f t="shared" si="1"/>
        <v>143</v>
      </c>
      <c r="B146" s="17">
        <v>2402040.0</v>
      </c>
      <c r="C146" s="18">
        <v>45334.0</v>
      </c>
      <c r="D146" s="19" t="s">
        <v>118</v>
      </c>
      <c r="E146" s="20" t="s">
        <v>389</v>
      </c>
      <c r="F146" s="21">
        <v>45628.0</v>
      </c>
      <c r="G146" s="22" t="s">
        <v>64</v>
      </c>
      <c r="H146" s="23">
        <v>9000.0</v>
      </c>
      <c r="I146" s="28" t="s">
        <v>24</v>
      </c>
      <c r="J146" s="25"/>
      <c r="K146" s="20" t="s">
        <v>390</v>
      </c>
      <c r="L146" s="28" t="s">
        <v>24</v>
      </c>
      <c r="M146" s="25"/>
      <c r="N146" s="20"/>
      <c r="O146" s="20"/>
      <c r="P146" s="16"/>
      <c r="Q146" s="26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</row>
    <row r="147" ht="14.25" customHeight="1">
      <c r="A147" s="16">
        <f t="shared" si="1"/>
        <v>144</v>
      </c>
      <c r="B147" s="17">
        <v>2402041.0</v>
      </c>
      <c r="C147" s="18">
        <v>45334.0</v>
      </c>
      <c r="D147" s="19" t="s">
        <v>118</v>
      </c>
      <c r="E147" s="20" t="s">
        <v>391</v>
      </c>
      <c r="F147" s="21">
        <v>45628.0</v>
      </c>
      <c r="G147" s="22" t="s">
        <v>64</v>
      </c>
      <c r="H147" s="23">
        <v>4500.0</v>
      </c>
      <c r="I147" s="28" t="s">
        <v>24</v>
      </c>
      <c r="J147" s="25"/>
      <c r="K147" s="20" t="s">
        <v>392</v>
      </c>
      <c r="L147" s="28" t="s">
        <v>24</v>
      </c>
      <c r="M147" s="25"/>
      <c r="N147" s="20"/>
      <c r="O147" s="20"/>
      <c r="P147" s="19"/>
      <c r="Q147" s="26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</row>
    <row r="148" ht="14.25" customHeight="1">
      <c r="A148" s="16">
        <f t="shared" si="1"/>
        <v>145</v>
      </c>
      <c r="B148" s="17">
        <v>2402042.0</v>
      </c>
      <c r="C148" s="18">
        <v>45334.0</v>
      </c>
      <c r="D148" s="19" t="s">
        <v>118</v>
      </c>
      <c r="E148" s="20" t="s">
        <v>393</v>
      </c>
      <c r="F148" s="21">
        <v>45628.0</v>
      </c>
      <c r="G148" s="22" t="s">
        <v>64</v>
      </c>
      <c r="H148" s="23">
        <v>3000.0</v>
      </c>
      <c r="I148" s="28" t="s">
        <v>24</v>
      </c>
      <c r="J148" s="25"/>
      <c r="K148" s="20" t="s">
        <v>394</v>
      </c>
      <c r="L148" s="28" t="s">
        <v>24</v>
      </c>
      <c r="M148" s="25"/>
      <c r="N148" s="20"/>
      <c r="O148" s="20"/>
      <c r="P148" s="19"/>
      <c r="Q148" s="26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</row>
    <row r="149" ht="14.25" customHeight="1">
      <c r="A149" s="16">
        <f t="shared" si="1"/>
        <v>146</v>
      </c>
      <c r="B149" s="17">
        <v>2402043.0</v>
      </c>
      <c r="C149" s="18">
        <v>45334.0</v>
      </c>
      <c r="D149" s="19" t="s">
        <v>118</v>
      </c>
      <c r="E149" s="20" t="s">
        <v>395</v>
      </c>
      <c r="F149" s="21">
        <v>45628.0</v>
      </c>
      <c r="G149" s="22" t="s">
        <v>64</v>
      </c>
      <c r="H149" s="23">
        <v>4500.0</v>
      </c>
      <c r="I149" s="28" t="s">
        <v>24</v>
      </c>
      <c r="J149" s="25"/>
      <c r="K149" s="20" t="s">
        <v>396</v>
      </c>
      <c r="L149" s="28" t="s">
        <v>24</v>
      </c>
      <c r="M149" s="25"/>
      <c r="N149" s="20"/>
      <c r="O149" s="20"/>
      <c r="P149" s="19"/>
      <c r="Q149" s="26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</row>
    <row r="150" ht="14.25" customHeight="1">
      <c r="A150" s="16">
        <f t="shared" si="1"/>
        <v>147</v>
      </c>
      <c r="B150" s="17">
        <v>2402044.0</v>
      </c>
      <c r="C150" s="18">
        <v>45334.0</v>
      </c>
      <c r="D150" s="19" t="s">
        <v>118</v>
      </c>
      <c r="E150" s="20" t="s">
        <v>397</v>
      </c>
      <c r="F150" s="21">
        <v>45628.0</v>
      </c>
      <c r="G150" s="22" t="s">
        <v>64</v>
      </c>
      <c r="H150" s="23">
        <v>6750.0</v>
      </c>
      <c r="I150" s="28" t="s">
        <v>24</v>
      </c>
      <c r="J150" s="25"/>
      <c r="K150" s="20" t="s">
        <v>398</v>
      </c>
      <c r="L150" s="28" t="s">
        <v>24</v>
      </c>
      <c r="M150" s="25"/>
      <c r="N150" s="20"/>
      <c r="O150" s="20"/>
      <c r="P150" s="19"/>
      <c r="Q150" s="26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</row>
    <row r="151" ht="14.25" customHeight="1">
      <c r="A151" s="16">
        <f t="shared" si="1"/>
        <v>148</v>
      </c>
      <c r="B151" s="17">
        <v>2402045.0</v>
      </c>
      <c r="C151" s="18">
        <v>45334.0</v>
      </c>
      <c r="D151" s="19" t="s">
        <v>56</v>
      </c>
      <c r="E151" s="20" t="s">
        <v>399</v>
      </c>
      <c r="F151" s="21">
        <v>45628.0</v>
      </c>
      <c r="G151" s="22" t="s">
        <v>64</v>
      </c>
      <c r="H151" s="23">
        <v>3000.0</v>
      </c>
      <c r="I151" s="28" t="s">
        <v>24</v>
      </c>
      <c r="J151" s="25"/>
      <c r="K151" s="20" t="s">
        <v>400</v>
      </c>
      <c r="L151" s="28" t="s">
        <v>24</v>
      </c>
      <c r="M151" s="25"/>
      <c r="N151" s="20"/>
      <c r="O151" s="20"/>
      <c r="P151" s="19"/>
      <c r="Q151" s="26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</row>
    <row r="152" ht="14.25" customHeight="1">
      <c r="A152" s="16">
        <f t="shared" si="1"/>
        <v>149</v>
      </c>
      <c r="B152" s="17">
        <v>2402046.0</v>
      </c>
      <c r="C152" s="18">
        <v>45334.0</v>
      </c>
      <c r="D152" s="19" t="s">
        <v>56</v>
      </c>
      <c r="E152" s="20" t="s">
        <v>401</v>
      </c>
      <c r="F152" s="21">
        <v>45628.0</v>
      </c>
      <c r="G152" s="22" t="s">
        <v>64</v>
      </c>
      <c r="H152" s="23">
        <v>23500.0</v>
      </c>
      <c r="I152" s="28" t="s">
        <v>24</v>
      </c>
      <c r="J152" s="25"/>
      <c r="K152" s="20" t="s">
        <v>402</v>
      </c>
      <c r="L152" s="28" t="s">
        <v>24</v>
      </c>
      <c r="M152" s="25"/>
      <c r="N152" s="20"/>
      <c r="O152" s="20"/>
      <c r="P152" s="19"/>
      <c r="Q152" s="26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</row>
    <row r="153" ht="14.25" customHeight="1">
      <c r="A153" s="16">
        <f t="shared" si="1"/>
        <v>150</v>
      </c>
      <c r="B153" s="17">
        <v>2402047.0</v>
      </c>
      <c r="C153" s="18">
        <v>45334.0</v>
      </c>
      <c r="D153" s="19" t="s">
        <v>56</v>
      </c>
      <c r="E153" s="20" t="s">
        <v>403</v>
      </c>
      <c r="F153" s="21">
        <v>45628.0</v>
      </c>
      <c r="G153" s="22" t="s">
        <v>64</v>
      </c>
      <c r="H153" s="23">
        <v>30000.0</v>
      </c>
      <c r="I153" s="28" t="s">
        <v>24</v>
      </c>
      <c r="J153" s="25"/>
      <c r="K153" s="20" t="s">
        <v>404</v>
      </c>
      <c r="L153" s="28" t="s">
        <v>24</v>
      </c>
      <c r="M153" s="25"/>
      <c r="N153" s="20"/>
      <c r="O153" s="20"/>
      <c r="P153" s="19"/>
      <c r="Q153" s="26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</row>
    <row r="154" ht="14.25" customHeight="1">
      <c r="A154" s="16">
        <f t="shared" si="1"/>
        <v>151</v>
      </c>
      <c r="B154" s="17">
        <v>2402048.0</v>
      </c>
      <c r="C154" s="18">
        <v>45334.0</v>
      </c>
      <c r="D154" s="19" t="s">
        <v>56</v>
      </c>
      <c r="E154" s="20" t="s">
        <v>405</v>
      </c>
      <c r="F154" s="21">
        <v>45628.0</v>
      </c>
      <c r="G154" s="22" t="s">
        <v>64</v>
      </c>
      <c r="H154" s="23">
        <v>15500.0</v>
      </c>
      <c r="I154" s="28" t="s">
        <v>24</v>
      </c>
      <c r="J154" s="25"/>
      <c r="K154" s="20" t="s">
        <v>406</v>
      </c>
      <c r="L154" s="28" t="s">
        <v>24</v>
      </c>
      <c r="M154" s="25"/>
      <c r="N154" s="20"/>
      <c r="O154" s="20"/>
      <c r="P154" s="19"/>
      <c r="Q154" s="26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</row>
    <row r="155" ht="14.25" customHeight="1">
      <c r="A155" s="16">
        <f t="shared" si="1"/>
        <v>152</v>
      </c>
      <c r="B155" s="17">
        <v>2402049.0</v>
      </c>
      <c r="C155" s="18">
        <v>45334.0</v>
      </c>
      <c r="D155" s="19" t="s">
        <v>56</v>
      </c>
      <c r="E155" s="20" t="s">
        <v>407</v>
      </c>
      <c r="F155" s="21">
        <v>45628.0</v>
      </c>
      <c r="G155" s="22" t="s">
        <v>64</v>
      </c>
      <c r="H155" s="23">
        <v>3000.0</v>
      </c>
      <c r="I155" s="28" t="s">
        <v>24</v>
      </c>
      <c r="J155" s="25"/>
      <c r="K155" s="20" t="s">
        <v>408</v>
      </c>
      <c r="L155" s="28" t="s">
        <v>24</v>
      </c>
      <c r="M155" s="25"/>
      <c r="N155" s="20"/>
      <c r="O155" s="20"/>
      <c r="P155" s="19"/>
      <c r="Q155" s="26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</row>
    <row r="156" ht="14.25" customHeight="1">
      <c r="A156" s="16">
        <f t="shared" si="1"/>
        <v>153</v>
      </c>
      <c r="B156" s="30">
        <v>2402050.0</v>
      </c>
      <c r="C156" s="18">
        <v>45334.0</v>
      </c>
      <c r="D156" s="19" t="s">
        <v>409</v>
      </c>
      <c r="E156" s="20" t="s">
        <v>410</v>
      </c>
      <c r="F156" s="21">
        <v>45334.0</v>
      </c>
      <c r="G156" s="22" t="s">
        <v>411</v>
      </c>
      <c r="H156" s="23">
        <v>42700.0</v>
      </c>
      <c r="I156" s="28" t="s">
        <v>24</v>
      </c>
      <c r="J156" s="25"/>
      <c r="K156" s="20" t="s">
        <v>412</v>
      </c>
      <c r="L156" s="29" t="s">
        <v>24</v>
      </c>
      <c r="M156" s="25"/>
      <c r="N156" s="20"/>
      <c r="O156" s="20"/>
      <c r="P156" s="19"/>
      <c r="Q156" s="26" t="s">
        <v>413</v>
      </c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</row>
    <row r="157" ht="14.25" customHeight="1">
      <c r="A157" s="16">
        <f t="shared" si="1"/>
        <v>154</v>
      </c>
      <c r="B157" s="17">
        <v>2402051.0</v>
      </c>
      <c r="C157" s="18">
        <v>45336.0</v>
      </c>
      <c r="D157" s="19" t="s">
        <v>41</v>
      </c>
      <c r="E157" s="20" t="s">
        <v>414</v>
      </c>
      <c r="F157" s="18">
        <v>45334.0</v>
      </c>
      <c r="G157" s="22" t="s">
        <v>67</v>
      </c>
      <c r="H157" s="23">
        <v>9700.0</v>
      </c>
      <c r="I157" s="29" t="s">
        <v>24</v>
      </c>
      <c r="J157" s="25"/>
      <c r="K157" s="20" t="s">
        <v>415</v>
      </c>
      <c r="L157" s="29" t="s">
        <v>24</v>
      </c>
      <c r="M157" s="25"/>
      <c r="N157" s="20"/>
      <c r="O157" s="20"/>
      <c r="P157" s="19"/>
      <c r="Q157" s="26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</row>
    <row r="158" ht="14.25" customHeight="1">
      <c r="A158" s="16">
        <f t="shared" si="1"/>
        <v>155</v>
      </c>
      <c r="B158" s="17">
        <v>2402052.0</v>
      </c>
      <c r="C158" s="18">
        <v>45336.0</v>
      </c>
      <c r="D158" s="19" t="s">
        <v>41</v>
      </c>
      <c r="E158" s="20" t="s">
        <v>416</v>
      </c>
      <c r="F158" s="18">
        <v>45334.0</v>
      </c>
      <c r="G158" s="22" t="s">
        <v>67</v>
      </c>
      <c r="H158" s="23">
        <v>83300.0</v>
      </c>
      <c r="I158" s="29" t="s">
        <v>24</v>
      </c>
      <c r="J158" s="25"/>
      <c r="K158" s="20" t="s">
        <v>417</v>
      </c>
      <c r="L158" s="29" t="s">
        <v>24</v>
      </c>
      <c r="M158" s="25"/>
      <c r="N158" s="20"/>
      <c r="O158" s="20"/>
      <c r="P158" s="19"/>
      <c r="Q158" s="26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</row>
    <row r="159" ht="14.25" customHeight="1">
      <c r="A159" s="16">
        <f t="shared" si="1"/>
        <v>156</v>
      </c>
      <c r="B159" s="17">
        <v>2402053.0</v>
      </c>
      <c r="C159" s="18">
        <v>45336.0</v>
      </c>
      <c r="D159" s="19" t="s">
        <v>21</v>
      </c>
      <c r="E159" s="20" t="s">
        <v>418</v>
      </c>
      <c r="F159" s="18">
        <v>45336.0</v>
      </c>
      <c r="G159" s="22" t="s">
        <v>67</v>
      </c>
      <c r="H159" s="23">
        <v>6500.0</v>
      </c>
      <c r="I159" s="29" t="s">
        <v>24</v>
      </c>
      <c r="J159" s="25"/>
      <c r="K159" s="20" t="s">
        <v>419</v>
      </c>
      <c r="L159" s="29" t="s">
        <v>24</v>
      </c>
      <c r="M159" s="25"/>
      <c r="N159" s="20"/>
      <c r="O159" s="20"/>
      <c r="P159" s="19"/>
      <c r="Q159" s="26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</row>
    <row r="160" ht="14.25" customHeight="1">
      <c r="A160" s="16">
        <f t="shared" si="1"/>
        <v>157</v>
      </c>
      <c r="B160" s="17">
        <v>2402054.0</v>
      </c>
      <c r="C160" s="18">
        <v>45336.0</v>
      </c>
      <c r="D160" s="19" t="s">
        <v>80</v>
      </c>
      <c r="E160" s="20" t="s">
        <v>420</v>
      </c>
      <c r="F160" s="18">
        <v>45336.0</v>
      </c>
      <c r="G160" s="22" t="s">
        <v>421</v>
      </c>
      <c r="H160" s="23">
        <v>476400.0</v>
      </c>
      <c r="I160" s="29" t="s">
        <v>24</v>
      </c>
      <c r="J160" s="25"/>
      <c r="K160" s="20" t="s">
        <v>422</v>
      </c>
      <c r="L160" s="29" t="s">
        <v>24</v>
      </c>
      <c r="M160" s="25"/>
      <c r="N160" s="20"/>
      <c r="O160" s="20"/>
      <c r="P160" s="19"/>
      <c r="Q160" s="26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</row>
    <row r="161" ht="14.25" customHeight="1">
      <c r="A161" s="16">
        <f t="shared" si="1"/>
        <v>158</v>
      </c>
      <c r="B161" s="17">
        <v>2402055.0</v>
      </c>
      <c r="C161" s="18">
        <v>45336.0</v>
      </c>
      <c r="D161" s="19" t="s">
        <v>41</v>
      </c>
      <c r="E161" s="20" t="s">
        <v>423</v>
      </c>
      <c r="F161" s="18">
        <v>45336.0</v>
      </c>
      <c r="G161" s="22" t="s">
        <v>67</v>
      </c>
      <c r="H161" s="23">
        <v>5100.0</v>
      </c>
      <c r="I161" s="29" t="s">
        <v>24</v>
      </c>
      <c r="J161" s="25"/>
      <c r="K161" s="20" t="s">
        <v>424</v>
      </c>
      <c r="L161" s="29" t="s">
        <v>24</v>
      </c>
      <c r="M161" s="25"/>
      <c r="N161" s="20"/>
      <c r="O161" s="20"/>
      <c r="P161" s="19"/>
      <c r="Q161" s="26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</row>
    <row r="162" ht="14.25" customHeight="1">
      <c r="A162" s="16">
        <f t="shared" si="1"/>
        <v>159</v>
      </c>
      <c r="B162" s="17">
        <v>2402056.0</v>
      </c>
      <c r="C162" s="18">
        <v>45336.0</v>
      </c>
      <c r="D162" s="19" t="s">
        <v>425</v>
      </c>
      <c r="E162" s="20" t="s">
        <v>426</v>
      </c>
      <c r="F162" s="18">
        <v>45334.0</v>
      </c>
      <c r="G162" s="22" t="s">
        <v>427</v>
      </c>
      <c r="H162" s="23">
        <v>8938.14</v>
      </c>
      <c r="I162" s="25"/>
      <c r="J162" s="29" t="s">
        <v>24</v>
      </c>
      <c r="K162" s="20" t="s">
        <v>428</v>
      </c>
      <c r="L162" s="29" t="s">
        <v>24</v>
      </c>
      <c r="M162" s="25"/>
      <c r="N162" s="20"/>
      <c r="O162" s="20"/>
      <c r="P162" s="19"/>
      <c r="Q162" s="26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</row>
    <row r="163" ht="14.25" customHeight="1">
      <c r="A163" s="16">
        <f t="shared" si="1"/>
        <v>160</v>
      </c>
      <c r="B163" s="17">
        <v>2402057.0</v>
      </c>
      <c r="C163" s="18">
        <v>45338.0</v>
      </c>
      <c r="D163" s="19" t="s">
        <v>111</v>
      </c>
      <c r="E163" s="20" t="s">
        <v>429</v>
      </c>
      <c r="F163" s="21">
        <v>45337.0</v>
      </c>
      <c r="G163" s="22" t="s">
        <v>113</v>
      </c>
      <c r="H163" s="23">
        <v>4000.0</v>
      </c>
      <c r="I163" s="25" t="s">
        <v>24</v>
      </c>
      <c r="J163" s="25"/>
      <c r="K163" s="20"/>
      <c r="L163" s="25" t="s">
        <v>24</v>
      </c>
      <c r="M163" s="16"/>
      <c r="N163" s="16"/>
      <c r="O163" s="16"/>
      <c r="P163" s="16" t="s">
        <v>24</v>
      </c>
      <c r="Q163" s="26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</row>
    <row r="164" ht="14.25" customHeight="1">
      <c r="A164" s="16">
        <f t="shared" si="1"/>
        <v>161</v>
      </c>
      <c r="B164" s="17">
        <v>2402058.0</v>
      </c>
      <c r="C164" s="18">
        <v>45341.0</v>
      </c>
      <c r="D164" s="19" t="s">
        <v>56</v>
      </c>
      <c r="E164" s="20" t="s">
        <v>430</v>
      </c>
      <c r="F164" s="18">
        <v>45334.0</v>
      </c>
      <c r="G164" s="22" t="s">
        <v>64</v>
      </c>
      <c r="H164" s="23">
        <v>3000.0</v>
      </c>
      <c r="I164" s="25" t="s">
        <v>24</v>
      </c>
      <c r="J164" s="25"/>
      <c r="K164" s="20" t="s">
        <v>388</v>
      </c>
      <c r="L164" s="25" t="s">
        <v>24</v>
      </c>
      <c r="M164" s="25"/>
      <c r="N164" s="20"/>
      <c r="O164" s="20"/>
      <c r="P164" s="19"/>
      <c r="Q164" s="26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</row>
    <row r="165" ht="14.25" customHeight="1">
      <c r="A165" s="16">
        <f t="shared" si="1"/>
        <v>162</v>
      </c>
      <c r="B165" s="17">
        <v>2402059.0</v>
      </c>
      <c r="C165" s="18">
        <v>45341.0</v>
      </c>
      <c r="D165" s="19" t="s">
        <v>56</v>
      </c>
      <c r="E165" s="20" t="s">
        <v>431</v>
      </c>
      <c r="F165" s="18">
        <v>45334.0</v>
      </c>
      <c r="G165" s="22" t="s">
        <v>64</v>
      </c>
      <c r="H165" s="23">
        <v>6000.0</v>
      </c>
      <c r="I165" s="25" t="s">
        <v>24</v>
      </c>
      <c r="J165" s="25"/>
      <c r="K165" s="20" t="s">
        <v>185</v>
      </c>
      <c r="L165" s="25" t="s">
        <v>24</v>
      </c>
      <c r="M165" s="25"/>
      <c r="N165" s="20"/>
      <c r="O165" s="20"/>
      <c r="P165" s="19"/>
      <c r="Q165" s="26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</row>
    <row r="166" ht="14.25" customHeight="1">
      <c r="A166" s="16">
        <f t="shared" si="1"/>
        <v>163</v>
      </c>
      <c r="B166" s="17">
        <v>2402060.0</v>
      </c>
      <c r="C166" s="18">
        <v>45341.0</v>
      </c>
      <c r="D166" s="19" t="s">
        <v>56</v>
      </c>
      <c r="E166" s="20" t="s">
        <v>432</v>
      </c>
      <c r="F166" s="18">
        <v>45334.0</v>
      </c>
      <c r="G166" s="22" t="s">
        <v>64</v>
      </c>
      <c r="H166" s="23">
        <v>6000.0</v>
      </c>
      <c r="I166" s="25" t="s">
        <v>24</v>
      </c>
      <c r="J166" s="25"/>
      <c r="K166" s="20" t="s">
        <v>433</v>
      </c>
      <c r="L166" s="25" t="s">
        <v>24</v>
      </c>
      <c r="M166" s="25"/>
      <c r="N166" s="20"/>
      <c r="O166" s="20"/>
      <c r="P166" s="25"/>
      <c r="Q166" s="26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</row>
    <row r="167" ht="14.25" customHeight="1">
      <c r="A167" s="16">
        <f t="shared" si="1"/>
        <v>164</v>
      </c>
      <c r="B167" s="17">
        <v>2402061.0</v>
      </c>
      <c r="C167" s="18">
        <v>45341.0</v>
      </c>
      <c r="D167" s="19" t="s">
        <v>379</v>
      </c>
      <c r="E167" s="20" t="s">
        <v>434</v>
      </c>
      <c r="F167" s="18">
        <v>45334.0</v>
      </c>
      <c r="G167" s="22" t="s">
        <v>64</v>
      </c>
      <c r="H167" s="23">
        <v>3000.0</v>
      </c>
      <c r="I167" s="25" t="s">
        <v>24</v>
      </c>
      <c r="J167" s="25"/>
      <c r="K167" s="20" t="s">
        <v>381</v>
      </c>
      <c r="L167" s="25" t="s">
        <v>24</v>
      </c>
      <c r="M167" s="25"/>
      <c r="N167" s="20"/>
      <c r="O167" s="20"/>
      <c r="P167" s="25"/>
      <c r="Q167" s="26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</row>
    <row r="168" ht="14.25" customHeight="1">
      <c r="A168" s="16">
        <f t="shared" si="1"/>
        <v>165</v>
      </c>
      <c r="B168" s="17">
        <v>2402062.0</v>
      </c>
      <c r="C168" s="18">
        <v>45341.0</v>
      </c>
      <c r="D168" s="19" t="s">
        <v>435</v>
      </c>
      <c r="E168" s="20" t="s">
        <v>436</v>
      </c>
      <c r="F168" s="18">
        <v>45334.0</v>
      </c>
      <c r="G168" s="22" t="s">
        <v>64</v>
      </c>
      <c r="H168" s="23">
        <v>390000.0</v>
      </c>
      <c r="I168" s="25" t="s">
        <v>24</v>
      </c>
      <c r="J168" s="25"/>
      <c r="K168" s="20" t="s">
        <v>437</v>
      </c>
      <c r="L168" s="25" t="s">
        <v>24</v>
      </c>
      <c r="M168" s="25"/>
      <c r="N168" s="20"/>
      <c r="O168" s="20"/>
      <c r="P168" s="19"/>
      <c r="Q168" s="26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</row>
    <row r="169" ht="14.25" customHeight="1">
      <c r="A169" s="16">
        <f t="shared" si="1"/>
        <v>166</v>
      </c>
      <c r="B169" s="17">
        <v>2402063.0</v>
      </c>
      <c r="C169" s="18">
        <v>45341.0</v>
      </c>
      <c r="D169" s="19" t="s">
        <v>344</v>
      </c>
      <c r="E169" s="20" t="s">
        <v>438</v>
      </c>
      <c r="F169" s="18">
        <v>45334.0</v>
      </c>
      <c r="G169" s="22" t="s">
        <v>23</v>
      </c>
      <c r="H169" s="23">
        <v>2500.0</v>
      </c>
      <c r="I169" s="25" t="s">
        <v>24</v>
      </c>
      <c r="J169" s="25"/>
      <c r="K169" s="20" t="s">
        <v>439</v>
      </c>
      <c r="L169" s="25" t="s">
        <v>24</v>
      </c>
      <c r="M169" s="25"/>
      <c r="N169" s="20"/>
      <c r="O169" s="20"/>
      <c r="P169" s="19"/>
      <c r="Q169" s="26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</row>
    <row r="170" ht="14.25" customHeight="1">
      <c r="A170" s="16">
        <f t="shared" si="1"/>
        <v>167</v>
      </c>
      <c r="B170" s="17">
        <v>2402064.0</v>
      </c>
      <c r="C170" s="18">
        <v>45341.0</v>
      </c>
      <c r="D170" s="19" t="s">
        <v>21</v>
      </c>
      <c r="E170" s="20" t="s">
        <v>440</v>
      </c>
      <c r="F170" s="18">
        <v>45338.0</v>
      </c>
      <c r="G170" s="22" t="s">
        <v>23</v>
      </c>
      <c r="H170" s="23">
        <v>26000.0</v>
      </c>
      <c r="I170" s="25" t="s">
        <v>24</v>
      </c>
      <c r="J170" s="25"/>
      <c r="K170" s="20" t="s">
        <v>202</v>
      </c>
      <c r="L170" s="25" t="s">
        <v>24</v>
      </c>
      <c r="M170" s="25"/>
      <c r="N170" s="20"/>
      <c r="O170" s="20"/>
      <c r="P170" s="19"/>
      <c r="Q170" s="26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</row>
    <row r="171" ht="14.25" customHeight="1">
      <c r="A171" s="16">
        <f t="shared" si="1"/>
        <v>168</v>
      </c>
      <c r="B171" s="17">
        <v>2402065.0</v>
      </c>
      <c r="C171" s="18">
        <v>45341.0</v>
      </c>
      <c r="D171" s="19" t="s">
        <v>21</v>
      </c>
      <c r="E171" s="20" t="s">
        <v>441</v>
      </c>
      <c r="F171" s="18">
        <v>45338.0</v>
      </c>
      <c r="G171" s="22" t="s">
        <v>23</v>
      </c>
      <c r="H171" s="23">
        <v>11600.0</v>
      </c>
      <c r="I171" s="25" t="s">
        <v>24</v>
      </c>
      <c r="J171" s="25"/>
      <c r="K171" s="20" t="s">
        <v>202</v>
      </c>
      <c r="L171" s="25" t="s">
        <v>24</v>
      </c>
      <c r="M171" s="25"/>
      <c r="N171" s="20"/>
      <c r="O171" s="20"/>
      <c r="P171" s="19"/>
      <c r="Q171" s="26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</row>
    <row r="172" ht="14.25" customHeight="1">
      <c r="A172" s="16">
        <f t="shared" si="1"/>
        <v>169</v>
      </c>
      <c r="B172" s="17">
        <v>2402066.0</v>
      </c>
      <c r="C172" s="18">
        <v>45341.0</v>
      </c>
      <c r="D172" s="19" t="s">
        <v>21</v>
      </c>
      <c r="E172" s="20" t="s">
        <v>442</v>
      </c>
      <c r="F172" s="21">
        <v>45338.0</v>
      </c>
      <c r="G172" s="22" t="s">
        <v>23</v>
      </c>
      <c r="H172" s="23">
        <v>24000.0</v>
      </c>
      <c r="I172" s="25" t="s">
        <v>24</v>
      </c>
      <c r="J172" s="25"/>
      <c r="K172" s="20" t="s">
        <v>202</v>
      </c>
      <c r="L172" s="25" t="s">
        <v>24</v>
      </c>
      <c r="M172" s="25"/>
      <c r="N172" s="20"/>
      <c r="O172" s="20"/>
      <c r="P172" s="19"/>
      <c r="Q172" s="26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</row>
    <row r="173" ht="14.25" customHeight="1">
      <c r="A173" s="16">
        <f t="shared" si="1"/>
        <v>170</v>
      </c>
      <c r="B173" s="17">
        <v>2402067.0</v>
      </c>
      <c r="C173" s="18">
        <v>45341.0</v>
      </c>
      <c r="D173" s="19" t="s">
        <v>443</v>
      </c>
      <c r="E173" s="20" t="s">
        <v>444</v>
      </c>
      <c r="F173" s="21">
        <v>45336.0</v>
      </c>
      <c r="G173" s="22" t="s">
        <v>445</v>
      </c>
      <c r="H173" s="23">
        <v>50000.0</v>
      </c>
      <c r="I173" s="25" t="s">
        <v>24</v>
      </c>
      <c r="J173" s="25"/>
      <c r="K173" s="20" t="s">
        <v>136</v>
      </c>
      <c r="L173" s="25" t="s">
        <v>24</v>
      </c>
      <c r="M173" s="25"/>
      <c r="N173" s="20"/>
      <c r="O173" s="20"/>
      <c r="P173" s="19"/>
      <c r="Q173" s="26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</row>
    <row r="174" ht="14.25" customHeight="1">
      <c r="A174" s="16">
        <f t="shared" si="1"/>
        <v>171</v>
      </c>
      <c r="B174" s="30">
        <v>2402068.0</v>
      </c>
      <c r="C174" s="18">
        <v>45342.0</v>
      </c>
      <c r="D174" s="19" t="s">
        <v>446</v>
      </c>
      <c r="E174" s="20" t="s">
        <v>447</v>
      </c>
      <c r="F174" s="21">
        <v>45341.0</v>
      </c>
      <c r="G174" s="22" t="s">
        <v>448</v>
      </c>
      <c r="H174" s="23">
        <v>21100.0</v>
      </c>
      <c r="I174" s="25" t="s">
        <v>24</v>
      </c>
      <c r="J174" s="25"/>
      <c r="K174" s="20"/>
      <c r="L174" s="16"/>
      <c r="M174" s="25" t="s">
        <v>24</v>
      </c>
      <c r="N174" s="20"/>
      <c r="O174" s="20"/>
      <c r="P174" s="19"/>
      <c r="Q174" s="26" t="s">
        <v>449</v>
      </c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</row>
    <row r="175" ht="14.25" customHeight="1">
      <c r="A175" s="16">
        <f t="shared" si="1"/>
        <v>172</v>
      </c>
      <c r="B175" s="17">
        <v>2402069.0</v>
      </c>
      <c r="C175" s="18">
        <v>45342.0</v>
      </c>
      <c r="D175" s="19" t="s">
        <v>21</v>
      </c>
      <c r="E175" s="20" t="s">
        <v>450</v>
      </c>
      <c r="F175" s="21">
        <v>45336.0</v>
      </c>
      <c r="G175" s="22" t="s">
        <v>451</v>
      </c>
      <c r="H175" s="23">
        <v>66600.0</v>
      </c>
      <c r="I175" s="25" t="s">
        <v>24</v>
      </c>
      <c r="J175" s="25"/>
      <c r="K175" s="20" t="s">
        <v>452</v>
      </c>
      <c r="L175" s="25" t="s">
        <v>24</v>
      </c>
      <c r="M175" s="25"/>
      <c r="N175" s="20"/>
      <c r="O175" s="20"/>
      <c r="P175" s="19"/>
      <c r="Q175" s="26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</row>
    <row r="176" ht="14.25" customHeight="1">
      <c r="A176" s="16">
        <f t="shared" si="1"/>
        <v>173</v>
      </c>
      <c r="B176" s="17">
        <v>2402070.0</v>
      </c>
      <c r="C176" s="18">
        <v>45344.0</v>
      </c>
      <c r="D176" s="19" t="s">
        <v>41</v>
      </c>
      <c r="E176" s="20" t="s">
        <v>453</v>
      </c>
      <c r="F176" s="21">
        <v>45342.0</v>
      </c>
      <c r="G176" s="22" t="s">
        <v>454</v>
      </c>
      <c r="H176" s="23">
        <v>434700.0</v>
      </c>
      <c r="I176" s="25" t="s">
        <v>24</v>
      </c>
      <c r="J176" s="25"/>
      <c r="K176" s="20" t="s">
        <v>455</v>
      </c>
      <c r="L176" s="25" t="s">
        <v>24</v>
      </c>
      <c r="M176" s="25"/>
      <c r="N176" s="20"/>
      <c r="O176" s="20"/>
      <c r="P176" s="19"/>
      <c r="Q176" s="26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</row>
    <row r="177" ht="14.25" customHeight="1">
      <c r="A177" s="16">
        <f t="shared" si="1"/>
        <v>174</v>
      </c>
      <c r="B177" s="17">
        <v>2402071.0</v>
      </c>
      <c r="C177" s="18">
        <v>45344.0</v>
      </c>
      <c r="D177" s="19" t="s">
        <v>456</v>
      </c>
      <c r="E177" s="20" t="s">
        <v>457</v>
      </c>
      <c r="F177" s="21">
        <v>45342.0</v>
      </c>
      <c r="G177" s="22" t="s">
        <v>458</v>
      </c>
      <c r="H177" s="23">
        <v>30000.0</v>
      </c>
      <c r="I177" s="25" t="s">
        <v>24</v>
      </c>
      <c r="J177" s="25"/>
      <c r="K177" s="20" t="s">
        <v>455</v>
      </c>
      <c r="L177" s="25" t="s">
        <v>24</v>
      </c>
      <c r="M177" s="25"/>
      <c r="N177" s="20"/>
      <c r="O177" s="20"/>
      <c r="P177" s="19"/>
      <c r="Q177" s="26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</row>
    <row r="178" ht="14.25" customHeight="1">
      <c r="A178" s="16">
        <f t="shared" si="1"/>
        <v>175</v>
      </c>
      <c r="B178" s="17">
        <v>2402072.0</v>
      </c>
      <c r="C178" s="18">
        <v>45344.0</v>
      </c>
      <c r="D178" s="19" t="s">
        <v>102</v>
      </c>
      <c r="E178" s="20" t="s">
        <v>459</v>
      </c>
      <c r="F178" s="21">
        <v>45342.0</v>
      </c>
      <c r="G178" s="22" t="s">
        <v>460</v>
      </c>
      <c r="H178" s="23">
        <v>292800.0</v>
      </c>
      <c r="I178" s="25" t="s">
        <v>24</v>
      </c>
      <c r="J178" s="25"/>
      <c r="K178" s="20" t="s">
        <v>461</v>
      </c>
      <c r="L178" s="25" t="s">
        <v>24</v>
      </c>
      <c r="M178" s="25"/>
      <c r="N178" s="20"/>
      <c r="O178" s="20"/>
      <c r="P178" s="19"/>
      <c r="Q178" s="26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</row>
    <row r="179" ht="14.25" customHeight="1">
      <c r="A179" s="16">
        <f t="shared" si="1"/>
        <v>176</v>
      </c>
      <c r="B179" s="17">
        <v>2402073.0</v>
      </c>
      <c r="C179" s="18">
        <v>45344.0</v>
      </c>
      <c r="D179" s="19" t="s">
        <v>102</v>
      </c>
      <c r="E179" s="20" t="s">
        <v>462</v>
      </c>
      <c r="F179" s="21">
        <v>45342.0</v>
      </c>
      <c r="G179" s="22" t="s">
        <v>463</v>
      </c>
      <c r="H179" s="23">
        <v>17000.0</v>
      </c>
      <c r="I179" s="25" t="s">
        <v>24</v>
      </c>
      <c r="J179" s="25"/>
      <c r="K179" s="20" t="s">
        <v>461</v>
      </c>
      <c r="L179" s="25" t="s">
        <v>24</v>
      </c>
      <c r="M179" s="25"/>
      <c r="N179" s="20"/>
      <c r="O179" s="20"/>
      <c r="P179" s="19"/>
      <c r="Q179" s="26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</row>
    <row r="180" ht="14.25" customHeight="1">
      <c r="A180" s="16">
        <f t="shared" si="1"/>
        <v>177</v>
      </c>
      <c r="B180" s="17">
        <v>2402074.0</v>
      </c>
      <c r="C180" s="18">
        <v>45344.0</v>
      </c>
      <c r="D180" s="19" t="s">
        <v>21</v>
      </c>
      <c r="E180" s="20" t="s">
        <v>464</v>
      </c>
      <c r="F180" s="21">
        <v>45342.0</v>
      </c>
      <c r="G180" s="22" t="s">
        <v>465</v>
      </c>
      <c r="H180" s="23">
        <v>20880.0</v>
      </c>
      <c r="I180" s="25" t="s">
        <v>24</v>
      </c>
      <c r="J180" s="25"/>
      <c r="K180" s="20" t="s">
        <v>466</v>
      </c>
      <c r="L180" s="25" t="s">
        <v>24</v>
      </c>
      <c r="M180" s="25"/>
      <c r="N180" s="20"/>
      <c r="O180" s="20"/>
      <c r="P180" s="25"/>
      <c r="Q180" s="26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</row>
    <row r="181" ht="14.25" customHeight="1">
      <c r="A181" s="16">
        <f t="shared" si="1"/>
        <v>178</v>
      </c>
      <c r="B181" s="17">
        <v>2402075.0</v>
      </c>
      <c r="C181" s="18">
        <v>45344.0</v>
      </c>
      <c r="D181" s="19" t="s">
        <v>21</v>
      </c>
      <c r="E181" s="20" t="s">
        <v>464</v>
      </c>
      <c r="F181" s="21">
        <v>45342.0</v>
      </c>
      <c r="G181" s="22" t="s">
        <v>67</v>
      </c>
      <c r="H181" s="23">
        <v>1120.0</v>
      </c>
      <c r="I181" s="25" t="s">
        <v>24</v>
      </c>
      <c r="J181" s="25"/>
      <c r="K181" s="20" t="s">
        <v>466</v>
      </c>
      <c r="L181" s="25" t="s">
        <v>24</v>
      </c>
      <c r="M181" s="25"/>
      <c r="N181" s="20"/>
      <c r="O181" s="20"/>
      <c r="P181" s="25"/>
      <c r="Q181" s="26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</row>
    <row r="182" ht="14.25" customHeight="1">
      <c r="A182" s="16">
        <f t="shared" si="1"/>
        <v>179</v>
      </c>
      <c r="B182" s="17">
        <v>2402076.0</v>
      </c>
      <c r="C182" s="18">
        <v>45344.0</v>
      </c>
      <c r="D182" s="19" t="s">
        <v>21</v>
      </c>
      <c r="E182" s="20" t="s">
        <v>467</v>
      </c>
      <c r="F182" s="21">
        <v>45342.0</v>
      </c>
      <c r="G182" s="22" t="s">
        <v>468</v>
      </c>
      <c r="H182" s="23">
        <v>143110.0</v>
      </c>
      <c r="I182" s="25" t="s">
        <v>24</v>
      </c>
      <c r="J182" s="25"/>
      <c r="K182" s="20" t="s">
        <v>469</v>
      </c>
      <c r="L182" s="25" t="s">
        <v>24</v>
      </c>
      <c r="M182" s="25"/>
      <c r="N182" s="20"/>
      <c r="O182" s="20"/>
      <c r="P182" s="25"/>
      <c r="Q182" s="26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</row>
    <row r="183" ht="14.25" customHeight="1">
      <c r="A183" s="16">
        <f t="shared" si="1"/>
        <v>180</v>
      </c>
      <c r="B183" s="17">
        <v>2402077.0</v>
      </c>
      <c r="C183" s="18">
        <v>45344.0</v>
      </c>
      <c r="D183" s="19" t="s">
        <v>21</v>
      </c>
      <c r="E183" s="20" t="s">
        <v>467</v>
      </c>
      <c r="F183" s="21">
        <v>45342.0</v>
      </c>
      <c r="G183" s="22" t="s">
        <v>67</v>
      </c>
      <c r="H183" s="23">
        <v>29550.0</v>
      </c>
      <c r="I183" s="25" t="s">
        <v>24</v>
      </c>
      <c r="J183" s="25"/>
      <c r="K183" s="20" t="s">
        <v>469</v>
      </c>
      <c r="L183" s="25" t="s">
        <v>24</v>
      </c>
      <c r="M183" s="25"/>
      <c r="N183" s="20"/>
      <c r="O183" s="20"/>
      <c r="P183" s="19"/>
      <c r="Q183" s="26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</row>
    <row r="184" ht="14.25" customHeight="1">
      <c r="A184" s="16">
        <f t="shared" si="1"/>
        <v>181</v>
      </c>
      <c r="B184" s="17">
        <v>2402078.0</v>
      </c>
      <c r="C184" s="18">
        <v>45344.0</v>
      </c>
      <c r="D184" s="19" t="s">
        <v>21</v>
      </c>
      <c r="E184" s="20" t="s">
        <v>467</v>
      </c>
      <c r="F184" s="21">
        <v>45342.0</v>
      </c>
      <c r="G184" s="22" t="s">
        <v>470</v>
      </c>
      <c r="H184" s="23">
        <v>44020.0</v>
      </c>
      <c r="I184" s="25" t="s">
        <v>24</v>
      </c>
      <c r="J184" s="25"/>
      <c r="K184" s="20" t="s">
        <v>469</v>
      </c>
      <c r="L184" s="25" t="s">
        <v>24</v>
      </c>
      <c r="M184" s="25"/>
      <c r="N184" s="20"/>
      <c r="O184" s="20"/>
      <c r="P184" s="19"/>
      <c r="Q184" s="26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</row>
    <row r="185" ht="14.25" customHeight="1">
      <c r="A185" s="16">
        <f t="shared" si="1"/>
        <v>182</v>
      </c>
      <c r="B185" s="17">
        <v>2402079.0</v>
      </c>
      <c r="C185" s="18">
        <v>45344.0</v>
      </c>
      <c r="D185" s="19" t="s">
        <v>102</v>
      </c>
      <c r="E185" s="20" t="s">
        <v>471</v>
      </c>
      <c r="F185" s="21">
        <v>45342.0</v>
      </c>
      <c r="G185" s="22" t="s">
        <v>472</v>
      </c>
      <c r="H185" s="23">
        <v>262800.0</v>
      </c>
      <c r="I185" s="25" t="s">
        <v>24</v>
      </c>
      <c r="J185" s="25"/>
      <c r="K185" s="20" t="s">
        <v>473</v>
      </c>
      <c r="L185" s="25" t="s">
        <v>24</v>
      </c>
      <c r="M185" s="25"/>
      <c r="N185" s="20"/>
      <c r="O185" s="20"/>
      <c r="P185" s="19"/>
      <c r="Q185" s="26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</row>
    <row r="186" ht="14.25" customHeight="1">
      <c r="A186" s="16">
        <f t="shared" si="1"/>
        <v>183</v>
      </c>
      <c r="B186" s="17">
        <v>2402080.0</v>
      </c>
      <c r="C186" s="18">
        <v>45344.0</v>
      </c>
      <c r="D186" s="19" t="s">
        <v>21</v>
      </c>
      <c r="E186" s="20" t="s">
        <v>474</v>
      </c>
      <c r="F186" s="21">
        <v>45342.0</v>
      </c>
      <c r="G186" s="22" t="s">
        <v>475</v>
      </c>
      <c r="H186" s="23">
        <v>170320.0</v>
      </c>
      <c r="I186" s="25" t="s">
        <v>24</v>
      </c>
      <c r="J186" s="25"/>
      <c r="K186" s="20" t="s">
        <v>473</v>
      </c>
      <c r="L186" s="25" t="s">
        <v>24</v>
      </c>
      <c r="M186" s="25"/>
      <c r="N186" s="20"/>
      <c r="O186" s="20"/>
      <c r="P186" s="19"/>
      <c r="Q186" s="26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</row>
    <row r="187" ht="14.25" customHeight="1">
      <c r="A187" s="16">
        <f t="shared" si="1"/>
        <v>184</v>
      </c>
      <c r="B187" s="17">
        <v>2402081.0</v>
      </c>
      <c r="C187" s="18">
        <v>45344.0</v>
      </c>
      <c r="D187" s="19" t="s">
        <v>21</v>
      </c>
      <c r="E187" s="20" t="s">
        <v>474</v>
      </c>
      <c r="F187" s="21">
        <v>45342.0</v>
      </c>
      <c r="G187" s="22" t="s">
        <v>67</v>
      </c>
      <c r="H187" s="23">
        <v>9160.0</v>
      </c>
      <c r="I187" s="25" t="s">
        <v>24</v>
      </c>
      <c r="J187" s="25"/>
      <c r="K187" s="20" t="s">
        <v>473</v>
      </c>
      <c r="L187" s="25" t="s">
        <v>24</v>
      </c>
      <c r="M187" s="25"/>
      <c r="N187" s="20"/>
      <c r="O187" s="20"/>
      <c r="P187" s="19"/>
      <c r="Q187" s="26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</row>
    <row r="188" ht="14.25" customHeight="1">
      <c r="A188" s="16">
        <f t="shared" si="1"/>
        <v>185</v>
      </c>
      <c r="B188" s="17">
        <v>2402082.0</v>
      </c>
      <c r="C188" s="18">
        <v>45344.0</v>
      </c>
      <c r="D188" s="19" t="s">
        <v>21</v>
      </c>
      <c r="E188" s="20" t="s">
        <v>474</v>
      </c>
      <c r="F188" s="21">
        <v>45342.0</v>
      </c>
      <c r="G188" s="22" t="s">
        <v>470</v>
      </c>
      <c r="H188" s="23">
        <v>23840.0</v>
      </c>
      <c r="I188" s="25" t="s">
        <v>24</v>
      </c>
      <c r="J188" s="25"/>
      <c r="K188" s="20" t="s">
        <v>473</v>
      </c>
      <c r="L188" s="25" t="s">
        <v>24</v>
      </c>
      <c r="M188" s="25"/>
      <c r="N188" s="20"/>
      <c r="O188" s="20"/>
      <c r="P188" s="19"/>
      <c r="Q188" s="26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</row>
    <row r="189" ht="14.25" customHeight="1">
      <c r="A189" s="16">
        <f t="shared" si="1"/>
        <v>186</v>
      </c>
      <c r="B189" s="17">
        <v>2402083.0</v>
      </c>
      <c r="C189" s="18">
        <v>45344.0</v>
      </c>
      <c r="D189" s="19" t="s">
        <v>476</v>
      </c>
      <c r="E189" s="20" t="s">
        <v>477</v>
      </c>
      <c r="F189" s="21">
        <v>45342.0</v>
      </c>
      <c r="G189" s="22" t="s">
        <v>478</v>
      </c>
      <c r="H189" s="23">
        <v>1568.0</v>
      </c>
      <c r="I189" s="25" t="s">
        <v>24</v>
      </c>
      <c r="J189" s="25"/>
      <c r="K189" s="20" t="s">
        <v>473</v>
      </c>
      <c r="L189" s="25" t="s">
        <v>24</v>
      </c>
      <c r="M189" s="25"/>
      <c r="N189" s="20"/>
      <c r="O189" s="20"/>
      <c r="P189" s="19"/>
      <c r="Q189" s="26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</row>
    <row r="190" ht="14.25" customHeight="1">
      <c r="A190" s="16">
        <f t="shared" si="1"/>
        <v>187</v>
      </c>
      <c r="B190" s="17">
        <v>2402084.0</v>
      </c>
      <c r="C190" s="18">
        <v>45344.0</v>
      </c>
      <c r="D190" s="19" t="s">
        <v>479</v>
      </c>
      <c r="E190" s="20" t="s">
        <v>480</v>
      </c>
      <c r="F190" s="21">
        <v>45344.0</v>
      </c>
      <c r="G190" s="22" t="s">
        <v>481</v>
      </c>
      <c r="H190" s="23">
        <v>42000.0</v>
      </c>
      <c r="I190" s="25" t="s">
        <v>24</v>
      </c>
      <c r="J190" s="25"/>
      <c r="K190" s="20"/>
      <c r="L190" s="16"/>
      <c r="M190" s="25"/>
      <c r="N190" s="20"/>
      <c r="O190" s="20"/>
      <c r="P190" s="19" t="s">
        <v>24</v>
      </c>
      <c r="Q190" s="26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</row>
    <row r="191" ht="14.25" customHeight="1">
      <c r="A191" s="16">
        <f t="shared" si="1"/>
        <v>188</v>
      </c>
      <c r="B191" s="17">
        <v>2402085.0</v>
      </c>
      <c r="C191" s="18">
        <v>45345.0</v>
      </c>
      <c r="D191" s="19" t="s">
        <v>41</v>
      </c>
      <c r="E191" s="20" t="s">
        <v>482</v>
      </c>
      <c r="F191" s="21">
        <v>45345.0</v>
      </c>
      <c r="G191" s="22" t="s">
        <v>483</v>
      </c>
      <c r="H191" s="23">
        <v>3000.0</v>
      </c>
      <c r="I191" s="25" t="s">
        <v>24</v>
      </c>
      <c r="J191" s="25"/>
      <c r="K191" s="20"/>
      <c r="L191" s="16"/>
      <c r="M191" s="25"/>
      <c r="N191" s="20"/>
      <c r="O191" s="20"/>
      <c r="P191" s="19" t="s">
        <v>24</v>
      </c>
      <c r="Q191" s="26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</row>
    <row r="192" ht="14.25" customHeight="1">
      <c r="A192" s="16">
        <f t="shared" si="1"/>
        <v>189</v>
      </c>
      <c r="B192" s="17">
        <v>2402086.0</v>
      </c>
      <c r="C192" s="18">
        <v>45345.0</v>
      </c>
      <c r="D192" s="19" t="s">
        <v>224</v>
      </c>
      <c r="E192" s="20" t="s">
        <v>484</v>
      </c>
      <c r="F192" s="21">
        <v>45343.0</v>
      </c>
      <c r="G192" s="22" t="s">
        <v>485</v>
      </c>
      <c r="H192" s="23">
        <v>4000.0</v>
      </c>
      <c r="I192" s="25" t="s">
        <v>24</v>
      </c>
      <c r="J192" s="25"/>
      <c r="K192" s="20"/>
      <c r="L192" s="16"/>
      <c r="M192" s="25"/>
      <c r="N192" s="20"/>
      <c r="O192" s="20"/>
      <c r="P192" s="19" t="s">
        <v>24</v>
      </c>
      <c r="Q192" s="26" t="s">
        <v>486</v>
      </c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</row>
    <row r="193" ht="14.25" customHeight="1">
      <c r="A193" s="16">
        <f t="shared" si="1"/>
        <v>190</v>
      </c>
      <c r="B193" s="17">
        <v>2402087.0</v>
      </c>
      <c r="C193" s="18">
        <v>45349.0</v>
      </c>
      <c r="D193" s="19" t="s">
        <v>476</v>
      </c>
      <c r="E193" s="20"/>
      <c r="F193" s="21"/>
      <c r="G193" s="22"/>
      <c r="H193" s="23"/>
      <c r="I193" s="25"/>
      <c r="J193" s="25"/>
      <c r="K193" s="20" t="s">
        <v>307</v>
      </c>
      <c r="L193" s="28" t="s">
        <v>24</v>
      </c>
      <c r="M193" s="25"/>
      <c r="N193" s="20"/>
      <c r="O193" s="20"/>
      <c r="P193" s="19"/>
      <c r="Q193" s="26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</row>
    <row r="194" ht="14.25" customHeight="1">
      <c r="A194" s="16">
        <f t="shared" si="1"/>
        <v>191</v>
      </c>
      <c r="B194" s="17">
        <v>2402088.0</v>
      </c>
      <c r="C194" s="18">
        <v>45350.0</v>
      </c>
      <c r="D194" s="19" t="s">
        <v>487</v>
      </c>
      <c r="E194" s="20" t="s">
        <v>488</v>
      </c>
      <c r="F194" s="21">
        <v>45350.0</v>
      </c>
      <c r="G194" s="22" t="s">
        <v>489</v>
      </c>
      <c r="H194" s="23">
        <v>3000.0</v>
      </c>
      <c r="I194" s="25" t="s">
        <v>24</v>
      </c>
      <c r="J194" s="25"/>
      <c r="K194" s="20"/>
      <c r="L194" s="25"/>
      <c r="M194" s="25"/>
      <c r="N194" s="20"/>
      <c r="O194" s="20"/>
      <c r="P194" s="19"/>
      <c r="Q194" s="26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</row>
    <row r="195" ht="14.25" customHeight="1">
      <c r="A195" s="16">
        <f t="shared" si="1"/>
        <v>192</v>
      </c>
      <c r="B195" s="17">
        <v>2402089.0</v>
      </c>
      <c r="C195" s="18">
        <v>45350.0</v>
      </c>
      <c r="D195" s="19" t="s">
        <v>456</v>
      </c>
      <c r="E195" s="20" t="s">
        <v>490</v>
      </c>
      <c r="F195" s="21">
        <v>45350.0</v>
      </c>
      <c r="G195" s="22" t="s">
        <v>491</v>
      </c>
      <c r="H195" s="23">
        <v>10000.0</v>
      </c>
      <c r="I195" s="25" t="s">
        <v>24</v>
      </c>
      <c r="J195" s="25"/>
      <c r="K195" s="20" t="s">
        <v>339</v>
      </c>
      <c r="L195" s="28" t="s">
        <v>24</v>
      </c>
      <c r="M195" s="25"/>
      <c r="N195" s="20"/>
      <c r="O195" s="20"/>
      <c r="P195" s="19"/>
      <c r="Q195" s="26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</row>
    <row r="196" ht="14.25" customHeight="1">
      <c r="A196" s="16">
        <f t="shared" si="1"/>
        <v>193</v>
      </c>
      <c r="B196" s="17">
        <v>2402090.0</v>
      </c>
      <c r="C196" s="18">
        <v>45350.0</v>
      </c>
      <c r="D196" s="19" t="s">
        <v>21</v>
      </c>
      <c r="E196" s="20" t="s">
        <v>492</v>
      </c>
      <c r="F196" s="21">
        <v>45349.0</v>
      </c>
      <c r="G196" s="22" t="s">
        <v>67</v>
      </c>
      <c r="H196" s="23">
        <v>193596.0</v>
      </c>
      <c r="I196" s="25" t="s">
        <v>24</v>
      </c>
      <c r="J196" s="25"/>
      <c r="K196" s="20" t="s">
        <v>493</v>
      </c>
      <c r="L196" s="25" t="s">
        <v>24</v>
      </c>
      <c r="M196" s="25"/>
      <c r="N196" s="20"/>
      <c r="O196" s="20"/>
      <c r="P196" s="19"/>
      <c r="Q196" s="26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</row>
    <row r="197" ht="14.25" customHeight="1">
      <c r="A197" s="16">
        <f t="shared" si="1"/>
        <v>194</v>
      </c>
      <c r="B197" s="17">
        <v>2402091.0</v>
      </c>
      <c r="C197" s="18">
        <v>45350.0</v>
      </c>
      <c r="D197" s="19" t="s">
        <v>494</v>
      </c>
      <c r="E197" s="20" t="s">
        <v>495</v>
      </c>
      <c r="F197" s="21">
        <v>45349.0</v>
      </c>
      <c r="G197" s="22" t="s">
        <v>496</v>
      </c>
      <c r="H197" s="23">
        <v>46500.0</v>
      </c>
      <c r="I197" s="25" t="s">
        <v>24</v>
      </c>
      <c r="J197" s="25"/>
      <c r="K197" s="20" t="s">
        <v>493</v>
      </c>
      <c r="L197" s="25" t="s">
        <v>24</v>
      </c>
      <c r="M197" s="25"/>
      <c r="N197" s="20"/>
      <c r="O197" s="20"/>
      <c r="P197" s="19"/>
      <c r="Q197" s="26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</row>
    <row r="198" ht="14.25" customHeight="1">
      <c r="A198" s="16">
        <f t="shared" si="1"/>
        <v>195</v>
      </c>
      <c r="B198" s="17">
        <v>2402092.0</v>
      </c>
      <c r="C198" s="18">
        <v>45350.0</v>
      </c>
      <c r="D198" s="19" t="s">
        <v>41</v>
      </c>
      <c r="E198" s="20" t="s">
        <v>497</v>
      </c>
      <c r="F198" s="21">
        <v>45349.0</v>
      </c>
      <c r="G198" s="22" t="s">
        <v>498</v>
      </c>
      <c r="H198" s="23">
        <v>8380.0</v>
      </c>
      <c r="I198" s="25" t="s">
        <v>24</v>
      </c>
      <c r="J198" s="25"/>
      <c r="K198" s="20" t="s">
        <v>147</v>
      </c>
      <c r="L198" s="25" t="s">
        <v>24</v>
      </c>
      <c r="M198" s="25"/>
      <c r="N198" s="20"/>
      <c r="O198" s="20"/>
      <c r="P198" s="19"/>
      <c r="Q198" s="26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</row>
    <row r="199" ht="14.25" customHeight="1">
      <c r="A199" s="16">
        <f t="shared" si="1"/>
        <v>196</v>
      </c>
      <c r="B199" s="17">
        <v>2402093.0</v>
      </c>
      <c r="C199" s="18">
        <v>45350.0</v>
      </c>
      <c r="D199" s="19" t="s">
        <v>21</v>
      </c>
      <c r="E199" s="20" t="s">
        <v>499</v>
      </c>
      <c r="F199" s="21">
        <v>45350.0</v>
      </c>
      <c r="G199" s="22" t="s">
        <v>363</v>
      </c>
      <c r="H199" s="23">
        <v>20400.0</v>
      </c>
      <c r="I199" s="25" t="s">
        <v>24</v>
      </c>
      <c r="J199" s="25"/>
      <c r="K199" s="20" t="s">
        <v>500</v>
      </c>
      <c r="L199" s="25" t="s">
        <v>24</v>
      </c>
      <c r="M199" s="25"/>
      <c r="N199" s="20"/>
      <c r="O199" s="20"/>
      <c r="P199" s="19"/>
      <c r="Q199" s="26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</row>
    <row r="200" ht="14.25" customHeight="1">
      <c r="A200" s="16">
        <f t="shared" si="1"/>
        <v>197</v>
      </c>
      <c r="B200" s="17">
        <v>2402094.0</v>
      </c>
      <c r="C200" s="18">
        <v>45351.0</v>
      </c>
      <c r="D200" s="19" t="s">
        <v>168</v>
      </c>
      <c r="E200" s="20" t="s">
        <v>501</v>
      </c>
      <c r="F200" s="21">
        <v>45349.0</v>
      </c>
      <c r="G200" s="22" t="s">
        <v>502</v>
      </c>
      <c r="H200" s="23">
        <v>371246.0</v>
      </c>
      <c r="I200" s="25" t="s">
        <v>24</v>
      </c>
      <c r="J200" s="25"/>
      <c r="K200" s="20" t="s">
        <v>503</v>
      </c>
      <c r="L200" s="25" t="s">
        <v>24</v>
      </c>
      <c r="M200" s="25"/>
      <c r="N200" s="20"/>
      <c r="O200" s="20"/>
      <c r="P200" s="19"/>
      <c r="Q200" s="26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</row>
    <row r="201" ht="14.25" customHeight="1">
      <c r="A201" s="16">
        <f t="shared" si="1"/>
        <v>198</v>
      </c>
      <c r="B201" s="17">
        <v>2402095.0</v>
      </c>
      <c r="C201" s="18">
        <v>45351.0</v>
      </c>
      <c r="D201" s="19" t="s">
        <v>168</v>
      </c>
      <c r="E201" s="20" t="s">
        <v>504</v>
      </c>
      <c r="F201" s="21">
        <v>45349.0</v>
      </c>
      <c r="G201" s="22" t="s">
        <v>505</v>
      </c>
      <c r="H201" s="23">
        <v>1426280.0</v>
      </c>
      <c r="I201" s="25" t="s">
        <v>24</v>
      </c>
      <c r="J201" s="25"/>
      <c r="K201" s="20" t="s">
        <v>506</v>
      </c>
      <c r="L201" s="25" t="s">
        <v>24</v>
      </c>
      <c r="M201" s="25"/>
      <c r="N201" s="20"/>
      <c r="O201" s="20"/>
      <c r="P201" s="19"/>
      <c r="Q201" s="26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</row>
    <row r="202" ht="14.25" customHeight="1">
      <c r="A202" s="16">
        <f t="shared" si="1"/>
        <v>199</v>
      </c>
      <c r="B202" s="17">
        <v>2402096.0</v>
      </c>
      <c r="C202" s="18">
        <v>45351.0</v>
      </c>
      <c r="D202" s="19" t="s">
        <v>21</v>
      </c>
      <c r="E202" s="20" t="s">
        <v>507</v>
      </c>
      <c r="F202" s="21">
        <v>45349.0</v>
      </c>
      <c r="G202" s="22" t="s">
        <v>508</v>
      </c>
      <c r="H202" s="23">
        <v>320000.0</v>
      </c>
      <c r="I202" s="25" t="s">
        <v>24</v>
      </c>
      <c r="J202" s="25"/>
      <c r="K202" s="20" t="s">
        <v>509</v>
      </c>
      <c r="L202" s="25" t="s">
        <v>24</v>
      </c>
      <c r="M202" s="25"/>
      <c r="N202" s="20"/>
      <c r="O202" s="20"/>
      <c r="P202" s="19"/>
      <c r="Q202" s="26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</row>
    <row r="203" ht="14.25" customHeight="1">
      <c r="A203" s="16">
        <f t="shared" si="1"/>
        <v>200</v>
      </c>
      <c r="B203" s="33" t="s">
        <v>510</v>
      </c>
      <c r="C203" s="18">
        <v>45351.0</v>
      </c>
      <c r="D203" s="19" t="s">
        <v>279</v>
      </c>
      <c r="E203" s="20" t="s">
        <v>511</v>
      </c>
      <c r="F203" s="21">
        <v>45351.0</v>
      </c>
      <c r="G203" s="22" t="s">
        <v>512</v>
      </c>
      <c r="H203" s="23">
        <v>1610000.0</v>
      </c>
      <c r="I203" s="28" t="s">
        <v>24</v>
      </c>
      <c r="J203" s="25"/>
      <c r="K203" s="20" t="s">
        <v>390</v>
      </c>
      <c r="L203" s="28" t="s">
        <v>24</v>
      </c>
      <c r="M203" s="25"/>
      <c r="N203" s="20"/>
      <c r="O203" s="20"/>
      <c r="P203" s="19"/>
      <c r="Q203" s="26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</row>
    <row r="204" ht="14.25" customHeight="1">
      <c r="A204" s="16">
        <f t="shared" si="1"/>
        <v>201</v>
      </c>
      <c r="B204" s="33" t="s">
        <v>513</v>
      </c>
      <c r="C204" s="18">
        <v>45351.0</v>
      </c>
      <c r="D204" s="19" t="s">
        <v>284</v>
      </c>
      <c r="E204" s="20" t="s">
        <v>514</v>
      </c>
      <c r="F204" s="21">
        <v>45351.0</v>
      </c>
      <c r="G204" s="22" t="s">
        <v>512</v>
      </c>
      <c r="H204" s="23">
        <v>3927300.0</v>
      </c>
      <c r="I204" s="28" t="s">
        <v>24</v>
      </c>
      <c r="J204" s="25"/>
      <c r="K204" s="20" t="s">
        <v>412</v>
      </c>
      <c r="L204" s="28" t="s">
        <v>24</v>
      </c>
      <c r="M204" s="25"/>
      <c r="N204" s="20"/>
      <c r="O204" s="20"/>
      <c r="P204" s="19"/>
      <c r="Q204" s="26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</row>
    <row r="205" ht="14.25" customHeight="1">
      <c r="A205" s="16">
        <f t="shared" si="1"/>
        <v>202</v>
      </c>
      <c r="B205" s="34" t="s">
        <v>515</v>
      </c>
      <c r="C205" s="18">
        <v>45351.0</v>
      </c>
      <c r="D205" s="19" t="s">
        <v>284</v>
      </c>
      <c r="E205" s="20" t="s">
        <v>516</v>
      </c>
      <c r="F205" s="21">
        <v>45351.0</v>
      </c>
      <c r="G205" s="22" t="s">
        <v>281</v>
      </c>
      <c r="H205" s="23">
        <v>11500.0</v>
      </c>
      <c r="I205" s="28" t="s">
        <v>24</v>
      </c>
      <c r="J205" s="25"/>
      <c r="K205" s="20" t="s">
        <v>321</v>
      </c>
      <c r="L205" s="28" t="s">
        <v>24</v>
      </c>
      <c r="M205" s="25"/>
      <c r="N205" s="20"/>
      <c r="O205" s="20"/>
      <c r="P205" s="19"/>
      <c r="Q205" s="26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</row>
    <row r="206" ht="14.25" customHeight="1">
      <c r="A206" s="16">
        <f t="shared" si="1"/>
        <v>203</v>
      </c>
      <c r="B206" s="36">
        <v>2402100.0</v>
      </c>
      <c r="C206" s="18">
        <v>45351.0</v>
      </c>
      <c r="D206" s="19" t="s">
        <v>284</v>
      </c>
      <c r="E206" s="20" t="s">
        <v>517</v>
      </c>
      <c r="F206" s="21">
        <v>45321.0</v>
      </c>
      <c r="G206" s="22" t="s">
        <v>512</v>
      </c>
      <c r="H206" s="23">
        <v>100000.0</v>
      </c>
      <c r="I206" s="28" t="s">
        <v>24</v>
      </c>
      <c r="J206" s="25"/>
      <c r="K206" s="20" t="s">
        <v>518</v>
      </c>
      <c r="L206" s="28" t="s">
        <v>24</v>
      </c>
      <c r="M206" s="25"/>
      <c r="N206" s="20"/>
      <c r="O206" s="20"/>
      <c r="P206" s="19"/>
      <c r="Q206" s="26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</row>
    <row r="207" ht="14.25" customHeight="1">
      <c r="A207" s="16">
        <f t="shared" si="1"/>
        <v>204</v>
      </c>
      <c r="B207" s="17">
        <v>2403001.0</v>
      </c>
      <c r="C207" s="18">
        <v>45356.0</v>
      </c>
      <c r="D207" s="19" t="s">
        <v>476</v>
      </c>
      <c r="E207" s="20" t="s">
        <v>519</v>
      </c>
      <c r="F207" s="21">
        <v>45355.0</v>
      </c>
      <c r="G207" s="22" t="s">
        <v>520</v>
      </c>
      <c r="H207" s="23">
        <v>1400.0</v>
      </c>
      <c r="I207" s="25" t="s">
        <v>24</v>
      </c>
      <c r="J207" s="25"/>
      <c r="K207" s="20"/>
      <c r="L207" s="25"/>
      <c r="M207" s="25"/>
      <c r="N207" s="20"/>
      <c r="O207" s="20"/>
      <c r="P207" s="19" t="s">
        <v>24</v>
      </c>
      <c r="Q207" s="26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</row>
    <row r="208" ht="14.25" customHeight="1">
      <c r="A208" s="16">
        <f t="shared" si="1"/>
        <v>205</v>
      </c>
      <c r="B208" s="17">
        <v>2403002.0</v>
      </c>
      <c r="C208" s="18">
        <v>45356.0</v>
      </c>
      <c r="D208" s="19" t="s">
        <v>521</v>
      </c>
      <c r="E208" s="20" t="s">
        <v>522</v>
      </c>
      <c r="F208" s="21">
        <v>45349.0</v>
      </c>
      <c r="G208" s="22" t="s">
        <v>523</v>
      </c>
      <c r="H208" s="23">
        <v>53000.0</v>
      </c>
      <c r="I208" s="25" t="s">
        <v>24</v>
      </c>
      <c r="J208" s="25"/>
      <c r="K208" s="20" t="s">
        <v>524</v>
      </c>
      <c r="L208" s="25" t="s">
        <v>24</v>
      </c>
      <c r="M208" s="25"/>
      <c r="N208" s="20"/>
      <c r="O208" s="20"/>
      <c r="P208" s="19"/>
      <c r="Q208" s="26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</row>
    <row r="209" ht="14.25" customHeight="1">
      <c r="A209" s="16">
        <f t="shared" si="1"/>
        <v>206</v>
      </c>
      <c r="B209" s="17">
        <v>2403003.0</v>
      </c>
      <c r="C209" s="18">
        <v>45357.0</v>
      </c>
      <c r="D209" s="19" t="s">
        <v>376</v>
      </c>
      <c r="E209" s="20" t="s">
        <v>525</v>
      </c>
      <c r="F209" s="21">
        <v>45350.0</v>
      </c>
      <c r="G209" s="22" t="s">
        <v>526</v>
      </c>
      <c r="H209" s="23">
        <v>92990.0</v>
      </c>
      <c r="I209" s="25" t="s">
        <v>24</v>
      </c>
      <c r="J209" s="25"/>
      <c r="K209" s="20"/>
      <c r="L209" s="25"/>
      <c r="M209" s="25"/>
      <c r="N209" s="20"/>
      <c r="O209" s="20"/>
      <c r="P209" s="19" t="s">
        <v>24</v>
      </c>
      <c r="Q209" s="26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</row>
    <row r="210" ht="14.25" customHeight="1">
      <c r="A210" s="16">
        <f t="shared" si="1"/>
        <v>207</v>
      </c>
      <c r="B210" s="17">
        <v>2403004.0</v>
      </c>
      <c r="C210" s="18">
        <v>45358.0</v>
      </c>
      <c r="D210" s="19" t="s">
        <v>527</v>
      </c>
      <c r="E210" s="20" t="s">
        <v>528</v>
      </c>
      <c r="F210" s="21">
        <v>45350.0</v>
      </c>
      <c r="G210" s="22" t="s">
        <v>529</v>
      </c>
      <c r="H210" s="23">
        <v>73000.0</v>
      </c>
      <c r="I210" s="25" t="s">
        <v>24</v>
      </c>
      <c r="J210" s="25"/>
      <c r="K210" s="20" t="s">
        <v>530</v>
      </c>
      <c r="L210" s="25" t="s">
        <v>24</v>
      </c>
      <c r="M210" s="25"/>
      <c r="N210" s="20"/>
      <c r="O210" s="20"/>
      <c r="P210" s="19"/>
      <c r="Q210" s="26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</row>
    <row r="211" ht="14.25" customHeight="1">
      <c r="A211" s="16">
        <f t="shared" si="1"/>
        <v>208</v>
      </c>
      <c r="B211" s="17">
        <v>2403005.0</v>
      </c>
      <c r="C211" s="18">
        <v>45358.0</v>
      </c>
      <c r="D211" s="19" t="s">
        <v>56</v>
      </c>
      <c r="E211" s="20" t="s">
        <v>531</v>
      </c>
      <c r="F211" s="21">
        <v>45350.0</v>
      </c>
      <c r="G211" s="22" t="s">
        <v>64</v>
      </c>
      <c r="H211" s="23">
        <v>21000.0</v>
      </c>
      <c r="I211" s="25" t="s">
        <v>24</v>
      </c>
      <c r="J211" s="25"/>
      <c r="K211" s="20" t="s">
        <v>412</v>
      </c>
      <c r="L211" s="25" t="s">
        <v>24</v>
      </c>
      <c r="M211" s="25"/>
      <c r="N211" s="20"/>
      <c r="O211" s="20"/>
      <c r="P211" s="19"/>
      <c r="Q211" s="26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</row>
    <row r="212" ht="14.25" customHeight="1">
      <c r="A212" s="16">
        <f t="shared" si="1"/>
        <v>209</v>
      </c>
      <c r="B212" s="17">
        <v>2403006.0</v>
      </c>
      <c r="C212" s="18">
        <v>45358.0</v>
      </c>
      <c r="D212" s="19" t="s">
        <v>56</v>
      </c>
      <c r="E212" s="20" t="s">
        <v>532</v>
      </c>
      <c r="F212" s="21">
        <v>45350.0</v>
      </c>
      <c r="G212" s="22" t="s">
        <v>64</v>
      </c>
      <c r="H212" s="23">
        <v>3000.0</v>
      </c>
      <c r="I212" s="25" t="s">
        <v>24</v>
      </c>
      <c r="J212" s="25"/>
      <c r="K212" s="20" t="s">
        <v>120</v>
      </c>
      <c r="L212" s="25" t="s">
        <v>24</v>
      </c>
      <c r="M212" s="25"/>
      <c r="N212" s="20"/>
      <c r="O212" s="20"/>
      <c r="P212" s="19"/>
      <c r="Q212" s="26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</row>
    <row r="213" ht="14.25" customHeight="1">
      <c r="A213" s="16">
        <f t="shared" si="1"/>
        <v>210</v>
      </c>
      <c r="B213" s="17">
        <v>2403007.0</v>
      </c>
      <c r="C213" s="18">
        <v>45358.0</v>
      </c>
      <c r="D213" s="19" t="s">
        <v>56</v>
      </c>
      <c r="E213" s="20" t="s">
        <v>533</v>
      </c>
      <c r="F213" s="21">
        <v>45350.0</v>
      </c>
      <c r="G213" s="22" t="s">
        <v>64</v>
      </c>
      <c r="H213" s="23">
        <v>3000.0</v>
      </c>
      <c r="I213" s="25" t="s">
        <v>24</v>
      </c>
      <c r="J213" s="25"/>
      <c r="K213" s="20" t="s">
        <v>433</v>
      </c>
      <c r="L213" s="25" t="s">
        <v>24</v>
      </c>
      <c r="M213" s="25"/>
      <c r="N213" s="20"/>
      <c r="O213" s="20"/>
      <c r="P213" s="19"/>
      <c r="Q213" s="26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</row>
    <row r="214" ht="14.25" customHeight="1">
      <c r="A214" s="16">
        <f t="shared" si="1"/>
        <v>211</v>
      </c>
      <c r="B214" s="17">
        <v>2403008.0</v>
      </c>
      <c r="C214" s="18">
        <v>45358.0</v>
      </c>
      <c r="D214" s="19" t="s">
        <v>56</v>
      </c>
      <c r="E214" s="20" t="s">
        <v>534</v>
      </c>
      <c r="F214" s="21">
        <v>45356.0</v>
      </c>
      <c r="G214" s="22" t="s">
        <v>64</v>
      </c>
      <c r="H214" s="23">
        <v>3000.0</v>
      </c>
      <c r="I214" s="25" t="s">
        <v>24</v>
      </c>
      <c r="J214" s="25"/>
      <c r="K214" s="20" t="s">
        <v>535</v>
      </c>
      <c r="L214" s="25" t="s">
        <v>24</v>
      </c>
      <c r="M214" s="25"/>
      <c r="N214" s="20"/>
      <c r="O214" s="20"/>
      <c r="P214" s="19"/>
      <c r="Q214" s="26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</row>
    <row r="215" ht="14.25" customHeight="1">
      <c r="A215" s="16">
        <f t="shared" si="1"/>
        <v>212</v>
      </c>
      <c r="B215" s="17">
        <v>2403009.0</v>
      </c>
      <c r="C215" s="18">
        <v>45358.0</v>
      </c>
      <c r="D215" s="19" t="s">
        <v>56</v>
      </c>
      <c r="E215" s="20" t="s">
        <v>536</v>
      </c>
      <c r="F215" s="21">
        <v>45356.0</v>
      </c>
      <c r="G215" s="22" t="s">
        <v>64</v>
      </c>
      <c r="H215" s="23">
        <v>16000.0</v>
      </c>
      <c r="I215" s="25" t="s">
        <v>24</v>
      </c>
      <c r="J215" s="25"/>
      <c r="K215" s="20" t="s">
        <v>537</v>
      </c>
      <c r="L215" s="25" t="s">
        <v>24</v>
      </c>
      <c r="M215" s="25"/>
      <c r="N215" s="20"/>
      <c r="O215" s="20"/>
      <c r="P215" s="19"/>
      <c r="Q215" s="26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</row>
    <row r="216" ht="14.25" customHeight="1">
      <c r="A216" s="16">
        <f t="shared" si="1"/>
        <v>213</v>
      </c>
      <c r="B216" s="17">
        <v>2403010.0</v>
      </c>
      <c r="C216" s="18">
        <v>45358.0</v>
      </c>
      <c r="D216" s="19" t="s">
        <v>56</v>
      </c>
      <c r="E216" s="20" t="s">
        <v>538</v>
      </c>
      <c r="F216" s="21">
        <v>45356.0</v>
      </c>
      <c r="G216" s="22" t="s">
        <v>64</v>
      </c>
      <c r="H216" s="23">
        <v>3000.0</v>
      </c>
      <c r="I216" s="25" t="s">
        <v>24</v>
      </c>
      <c r="J216" s="25"/>
      <c r="K216" s="20" t="s">
        <v>539</v>
      </c>
      <c r="L216" s="25" t="s">
        <v>24</v>
      </c>
      <c r="M216" s="25"/>
      <c r="N216" s="20"/>
      <c r="O216" s="20"/>
      <c r="P216" s="19"/>
      <c r="Q216" s="26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</row>
    <row r="217" ht="14.25" customHeight="1">
      <c r="A217" s="16">
        <f t="shared" si="1"/>
        <v>214</v>
      </c>
      <c r="B217" s="17">
        <v>2403011.0</v>
      </c>
      <c r="C217" s="18">
        <v>45358.0</v>
      </c>
      <c r="D217" s="19" t="s">
        <v>56</v>
      </c>
      <c r="E217" s="20" t="s">
        <v>540</v>
      </c>
      <c r="F217" s="21">
        <v>45356.0</v>
      </c>
      <c r="G217" s="22" t="s">
        <v>64</v>
      </c>
      <c r="H217" s="23">
        <v>10500.0</v>
      </c>
      <c r="I217" s="25" t="s">
        <v>24</v>
      </c>
      <c r="J217" s="25"/>
      <c r="K217" s="20" t="s">
        <v>541</v>
      </c>
      <c r="L217" s="25" t="s">
        <v>24</v>
      </c>
      <c r="M217" s="25"/>
      <c r="N217" s="20"/>
      <c r="O217" s="20"/>
      <c r="P217" s="19"/>
      <c r="Q217" s="26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</row>
    <row r="218" ht="14.25" customHeight="1">
      <c r="A218" s="16">
        <f t="shared" si="1"/>
        <v>215</v>
      </c>
      <c r="B218" s="17">
        <v>2403012.0</v>
      </c>
      <c r="C218" s="18">
        <v>45358.0</v>
      </c>
      <c r="D218" s="19" t="s">
        <v>56</v>
      </c>
      <c r="E218" s="20" t="s">
        <v>542</v>
      </c>
      <c r="F218" s="21">
        <v>45356.0</v>
      </c>
      <c r="G218" s="22" t="s">
        <v>64</v>
      </c>
      <c r="H218" s="23">
        <v>42500.0</v>
      </c>
      <c r="I218" s="25" t="s">
        <v>24</v>
      </c>
      <c r="J218" s="25"/>
      <c r="K218" s="20" t="s">
        <v>543</v>
      </c>
      <c r="L218" s="25" t="s">
        <v>24</v>
      </c>
      <c r="M218" s="25"/>
      <c r="N218" s="20"/>
      <c r="O218" s="20"/>
      <c r="P218" s="19"/>
      <c r="Q218" s="26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</row>
    <row r="219" ht="14.25" customHeight="1">
      <c r="A219" s="16">
        <f t="shared" si="1"/>
        <v>216</v>
      </c>
      <c r="B219" s="17">
        <v>2403013.0</v>
      </c>
      <c r="C219" s="18">
        <v>45358.0</v>
      </c>
      <c r="D219" s="19" t="s">
        <v>56</v>
      </c>
      <c r="E219" s="20" t="s">
        <v>544</v>
      </c>
      <c r="F219" s="21">
        <v>45356.0</v>
      </c>
      <c r="G219" s="22" t="s">
        <v>64</v>
      </c>
      <c r="H219" s="23">
        <v>42500.0</v>
      </c>
      <c r="I219" s="25" t="s">
        <v>24</v>
      </c>
      <c r="J219" s="25"/>
      <c r="K219" s="20" t="s">
        <v>500</v>
      </c>
      <c r="L219" s="25" t="s">
        <v>24</v>
      </c>
      <c r="M219" s="25"/>
      <c r="N219" s="20"/>
      <c r="O219" s="20"/>
      <c r="P219" s="19"/>
      <c r="Q219" s="26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</row>
    <row r="220" ht="14.25" customHeight="1">
      <c r="A220" s="16">
        <f t="shared" si="1"/>
        <v>217</v>
      </c>
      <c r="B220" s="17">
        <v>2403014.0</v>
      </c>
      <c r="C220" s="18">
        <v>45358.0</v>
      </c>
      <c r="D220" s="19" t="s">
        <v>118</v>
      </c>
      <c r="E220" s="20" t="s">
        <v>545</v>
      </c>
      <c r="F220" s="21">
        <v>45355.0</v>
      </c>
      <c r="G220" s="22" t="s">
        <v>64</v>
      </c>
      <c r="H220" s="23">
        <v>9000.0</v>
      </c>
      <c r="I220" s="25" t="s">
        <v>24</v>
      </c>
      <c r="J220" s="25"/>
      <c r="K220" s="20" t="s">
        <v>65</v>
      </c>
      <c r="L220" s="25" t="s">
        <v>24</v>
      </c>
      <c r="M220" s="25"/>
      <c r="N220" s="20"/>
      <c r="O220" s="20"/>
      <c r="P220" s="19"/>
      <c r="Q220" s="26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</row>
    <row r="221" ht="14.25" customHeight="1">
      <c r="A221" s="16">
        <f t="shared" si="1"/>
        <v>218</v>
      </c>
      <c r="B221" s="17">
        <v>2403015.0</v>
      </c>
      <c r="C221" s="18">
        <v>45358.0</v>
      </c>
      <c r="D221" s="19" t="s">
        <v>118</v>
      </c>
      <c r="E221" s="20" t="s">
        <v>546</v>
      </c>
      <c r="F221" s="21">
        <v>45355.0</v>
      </c>
      <c r="G221" s="22" t="s">
        <v>64</v>
      </c>
      <c r="H221" s="23">
        <v>4500.0</v>
      </c>
      <c r="I221" s="25" t="s">
        <v>24</v>
      </c>
      <c r="J221" s="25"/>
      <c r="K221" s="20" t="s">
        <v>547</v>
      </c>
      <c r="L221" s="25" t="s">
        <v>24</v>
      </c>
      <c r="M221" s="25"/>
      <c r="N221" s="20"/>
      <c r="O221" s="20"/>
      <c r="P221" s="19"/>
      <c r="Q221" s="26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</row>
    <row r="222" ht="14.25" customHeight="1">
      <c r="A222" s="16">
        <f t="shared" si="1"/>
        <v>219</v>
      </c>
      <c r="B222" s="17">
        <v>2403016.0</v>
      </c>
      <c r="C222" s="18">
        <v>45358.0</v>
      </c>
      <c r="D222" s="19" t="s">
        <v>118</v>
      </c>
      <c r="E222" s="20" t="s">
        <v>548</v>
      </c>
      <c r="F222" s="21">
        <v>45355.0</v>
      </c>
      <c r="G222" s="22" t="s">
        <v>64</v>
      </c>
      <c r="H222" s="23">
        <v>4500.0</v>
      </c>
      <c r="I222" s="25" t="s">
        <v>24</v>
      </c>
      <c r="J222" s="25"/>
      <c r="K222" s="20" t="s">
        <v>161</v>
      </c>
      <c r="L222" s="25" t="s">
        <v>24</v>
      </c>
      <c r="M222" s="25"/>
      <c r="N222" s="20"/>
      <c r="O222" s="20"/>
      <c r="P222" s="19"/>
      <c r="Q222" s="26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</row>
    <row r="223" ht="14.25" customHeight="1">
      <c r="A223" s="16">
        <f t="shared" si="1"/>
        <v>220</v>
      </c>
      <c r="B223" s="17">
        <v>2403017.0</v>
      </c>
      <c r="C223" s="18">
        <v>45358.0</v>
      </c>
      <c r="D223" s="19" t="s">
        <v>118</v>
      </c>
      <c r="E223" s="20" t="s">
        <v>549</v>
      </c>
      <c r="F223" s="21">
        <v>45355.0</v>
      </c>
      <c r="G223" s="22" t="s">
        <v>64</v>
      </c>
      <c r="H223" s="23">
        <v>4500.0</v>
      </c>
      <c r="I223" s="25" t="s">
        <v>24</v>
      </c>
      <c r="J223" s="25"/>
      <c r="K223" s="20" t="s">
        <v>412</v>
      </c>
      <c r="L223" s="25" t="s">
        <v>24</v>
      </c>
      <c r="M223" s="25"/>
      <c r="N223" s="20"/>
      <c r="O223" s="20"/>
      <c r="P223" s="19"/>
      <c r="Q223" s="26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</row>
    <row r="224" ht="14.25" customHeight="1">
      <c r="A224" s="16">
        <f t="shared" si="1"/>
        <v>221</v>
      </c>
      <c r="B224" s="17">
        <v>2403018.0</v>
      </c>
      <c r="C224" s="18">
        <v>45358.0</v>
      </c>
      <c r="D224" s="19" t="s">
        <v>118</v>
      </c>
      <c r="E224" s="20" t="s">
        <v>550</v>
      </c>
      <c r="F224" s="21">
        <v>45355.0</v>
      </c>
      <c r="G224" s="22" t="s">
        <v>64</v>
      </c>
      <c r="H224" s="23">
        <v>4500.0</v>
      </c>
      <c r="I224" s="25" t="s">
        <v>24</v>
      </c>
      <c r="J224" s="25"/>
      <c r="K224" s="20" t="s">
        <v>551</v>
      </c>
      <c r="L224" s="25" t="s">
        <v>24</v>
      </c>
      <c r="M224" s="25"/>
      <c r="N224" s="20"/>
      <c r="O224" s="20"/>
      <c r="P224" s="19"/>
      <c r="Q224" s="26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</row>
    <row r="225" ht="14.25" customHeight="1">
      <c r="A225" s="16">
        <f t="shared" si="1"/>
        <v>222</v>
      </c>
      <c r="B225" s="17">
        <v>2403019.0</v>
      </c>
      <c r="C225" s="18">
        <v>45358.0</v>
      </c>
      <c r="D225" s="19" t="s">
        <v>118</v>
      </c>
      <c r="E225" s="20" t="s">
        <v>552</v>
      </c>
      <c r="F225" s="21">
        <v>45355.0</v>
      </c>
      <c r="G225" s="22" t="s">
        <v>64</v>
      </c>
      <c r="H225" s="23">
        <v>6750.0</v>
      </c>
      <c r="I225" s="25" t="s">
        <v>24</v>
      </c>
      <c r="J225" s="25"/>
      <c r="K225" s="20" t="s">
        <v>398</v>
      </c>
      <c r="L225" s="25" t="s">
        <v>24</v>
      </c>
      <c r="M225" s="25"/>
      <c r="N225" s="20"/>
      <c r="O225" s="20"/>
      <c r="P225" s="19"/>
      <c r="Q225" s="26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</row>
    <row r="226" ht="14.25" customHeight="1">
      <c r="A226" s="16">
        <f t="shared" si="1"/>
        <v>223</v>
      </c>
      <c r="B226" s="17">
        <v>2403020.0</v>
      </c>
      <c r="C226" s="18">
        <v>45358.0</v>
      </c>
      <c r="D226" s="19" t="s">
        <v>118</v>
      </c>
      <c r="E226" s="20" t="s">
        <v>553</v>
      </c>
      <c r="F226" s="21">
        <v>45355.0</v>
      </c>
      <c r="G226" s="22" t="s">
        <v>64</v>
      </c>
      <c r="H226" s="23">
        <v>4500.0</v>
      </c>
      <c r="I226" s="25" t="s">
        <v>24</v>
      </c>
      <c r="J226" s="25"/>
      <c r="K226" s="20" t="s">
        <v>554</v>
      </c>
      <c r="L226" s="25" t="s">
        <v>24</v>
      </c>
      <c r="M226" s="25"/>
      <c r="N226" s="20"/>
      <c r="O226" s="20"/>
      <c r="P226" s="19"/>
      <c r="Q226" s="26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</row>
    <row r="227" ht="14.25" customHeight="1">
      <c r="A227" s="16">
        <f t="shared" si="1"/>
        <v>224</v>
      </c>
      <c r="B227" s="17">
        <v>2403021.0</v>
      </c>
      <c r="C227" s="18">
        <v>45358.0</v>
      </c>
      <c r="D227" s="19" t="s">
        <v>118</v>
      </c>
      <c r="E227" s="20" t="s">
        <v>555</v>
      </c>
      <c r="F227" s="21">
        <v>45355.0</v>
      </c>
      <c r="G227" s="22" t="s">
        <v>64</v>
      </c>
      <c r="H227" s="23">
        <v>4500.0</v>
      </c>
      <c r="I227" s="25" t="s">
        <v>24</v>
      </c>
      <c r="J227" s="25"/>
      <c r="K227" s="20" t="s">
        <v>556</v>
      </c>
      <c r="L227" s="25" t="s">
        <v>24</v>
      </c>
      <c r="M227" s="25"/>
      <c r="N227" s="20"/>
      <c r="O227" s="20"/>
      <c r="P227" s="19"/>
      <c r="Q227" s="26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</row>
    <row r="228" ht="14.25" customHeight="1">
      <c r="A228" s="16">
        <f t="shared" si="1"/>
        <v>225</v>
      </c>
      <c r="B228" s="17">
        <v>2403022.0</v>
      </c>
      <c r="C228" s="18">
        <v>45358.0</v>
      </c>
      <c r="D228" s="19" t="s">
        <v>118</v>
      </c>
      <c r="E228" s="20" t="s">
        <v>557</v>
      </c>
      <c r="F228" s="21">
        <v>45355.0</v>
      </c>
      <c r="G228" s="22" t="s">
        <v>64</v>
      </c>
      <c r="H228" s="23">
        <v>3000.0</v>
      </c>
      <c r="I228" s="25" t="s">
        <v>24</v>
      </c>
      <c r="J228" s="25"/>
      <c r="K228" s="20" t="s">
        <v>558</v>
      </c>
      <c r="L228" s="25" t="s">
        <v>24</v>
      </c>
      <c r="M228" s="25"/>
      <c r="N228" s="20"/>
      <c r="O228" s="20"/>
      <c r="P228" s="25"/>
      <c r="Q228" s="26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</row>
    <row r="229" ht="14.25" customHeight="1">
      <c r="A229" s="16">
        <f t="shared" si="1"/>
        <v>226</v>
      </c>
      <c r="B229" s="17">
        <v>2403023.0</v>
      </c>
      <c r="C229" s="18">
        <v>45358.0</v>
      </c>
      <c r="D229" s="37" t="s">
        <v>379</v>
      </c>
      <c r="E229" s="20" t="s">
        <v>559</v>
      </c>
      <c r="F229" s="21">
        <v>45355.0</v>
      </c>
      <c r="G229" s="22" t="s">
        <v>64</v>
      </c>
      <c r="H229" s="23">
        <v>11600.0</v>
      </c>
      <c r="I229" s="25" t="s">
        <v>24</v>
      </c>
      <c r="J229" s="25"/>
      <c r="K229" s="20" t="s">
        <v>560</v>
      </c>
      <c r="L229" s="25" t="s">
        <v>24</v>
      </c>
      <c r="M229" s="25"/>
      <c r="N229" s="20"/>
      <c r="O229" s="20"/>
      <c r="P229" s="25"/>
      <c r="Q229" s="26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</row>
    <row r="230" ht="14.25" customHeight="1">
      <c r="A230" s="16">
        <f t="shared" si="1"/>
        <v>227</v>
      </c>
      <c r="B230" s="17">
        <v>2403024.0</v>
      </c>
      <c r="C230" s="18">
        <v>45358.0</v>
      </c>
      <c r="D230" s="19" t="s">
        <v>379</v>
      </c>
      <c r="E230" s="20" t="s">
        <v>561</v>
      </c>
      <c r="F230" s="21">
        <v>45355.0</v>
      </c>
      <c r="G230" s="22" t="s">
        <v>64</v>
      </c>
      <c r="H230" s="23">
        <v>1600.0</v>
      </c>
      <c r="I230" s="25" t="s">
        <v>24</v>
      </c>
      <c r="J230" s="25"/>
      <c r="K230" s="20" t="s">
        <v>562</v>
      </c>
      <c r="L230" s="25" t="s">
        <v>24</v>
      </c>
      <c r="M230" s="25"/>
      <c r="N230" s="20"/>
      <c r="O230" s="20"/>
      <c r="P230" s="25"/>
      <c r="Q230" s="26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</row>
    <row r="231" ht="14.25" customHeight="1">
      <c r="A231" s="38">
        <f t="shared" si="1"/>
        <v>228</v>
      </c>
      <c r="B231" s="39">
        <v>2403025.0</v>
      </c>
      <c r="C231" s="40">
        <v>45358.0</v>
      </c>
      <c r="D231" s="41" t="s">
        <v>344</v>
      </c>
      <c r="E231" s="42" t="s">
        <v>563</v>
      </c>
      <c r="F231" s="43">
        <v>45355.0</v>
      </c>
      <c r="G231" s="44" t="s">
        <v>64</v>
      </c>
      <c r="H231" s="45">
        <v>2500.0</v>
      </c>
      <c r="I231" s="25" t="s">
        <v>24</v>
      </c>
      <c r="J231" s="46"/>
      <c r="K231" s="42" t="s">
        <v>439</v>
      </c>
      <c r="L231" s="25" t="s">
        <v>24</v>
      </c>
      <c r="M231" s="46"/>
      <c r="N231" s="42"/>
      <c r="O231" s="42"/>
      <c r="P231" s="46"/>
      <c r="Q231" s="47" t="s">
        <v>564</v>
      </c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</row>
    <row r="232" ht="14.25" customHeight="1">
      <c r="A232" s="16">
        <f t="shared" si="1"/>
        <v>229</v>
      </c>
      <c r="B232" s="17">
        <v>2403026.0</v>
      </c>
      <c r="C232" s="18">
        <v>45358.0</v>
      </c>
      <c r="D232" s="19" t="s">
        <v>565</v>
      </c>
      <c r="E232" s="20" t="s">
        <v>566</v>
      </c>
      <c r="F232" s="21">
        <v>45358.0</v>
      </c>
      <c r="G232" s="22" t="s">
        <v>36</v>
      </c>
      <c r="H232" s="23">
        <v>1951.0</v>
      </c>
      <c r="I232" s="25" t="s">
        <v>24</v>
      </c>
      <c r="J232" s="25"/>
      <c r="K232" s="20"/>
      <c r="L232" s="25"/>
      <c r="M232" s="25"/>
      <c r="N232" s="20"/>
      <c r="O232" s="20"/>
      <c r="P232" s="19" t="s">
        <v>24</v>
      </c>
      <c r="Q232" s="26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</row>
    <row r="233" ht="14.25" customHeight="1">
      <c r="A233" s="16">
        <f t="shared" si="1"/>
        <v>230</v>
      </c>
      <c r="B233" s="17">
        <v>2403027.0</v>
      </c>
      <c r="C233" s="18">
        <v>45361.0</v>
      </c>
      <c r="D233" s="19" t="s">
        <v>565</v>
      </c>
      <c r="E233" s="20" t="s">
        <v>567</v>
      </c>
      <c r="F233" s="21">
        <v>45359.0</v>
      </c>
      <c r="G233" s="22" t="s">
        <v>36</v>
      </c>
      <c r="H233" s="23">
        <v>100.0</v>
      </c>
      <c r="I233" s="25" t="s">
        <v>24</v>
      </c>
      <c r="J233" s="25"/>
      <c r="K233" s="20"/>
      <c r="L233" s="25"/>
      <c r="M233" s="25"/>
      <c r="N233" s="20"/>
      <c r="O233" s="20"/>
      <c r="P233" s="19" t="s">
        <v>24</v>
      </c>
      <c r="Q233" s="26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</row>
    <row r="234" ht="14.25" customHeight="1">
      <c r="A234" s="16">
        <f t="shared" si="1"/>
        <v>231</v>
      </c>
      <c r="B234" s="17">
        <v>2403028.0</v>
      </c>
      <c r="C234" s="18">
        <v>45363.0</v>
      </c>
      <c r="D234" s="19" t="s">
        <v>111</v>
      </c>
      <c r="E234" s="20" t="s">
        <v>568</v>
      </c>
      <c r="F234" s="21">
        <v>45363.0</v>
      </c>
      <c r="G234" s="22" t="s">
        <v>113</v>
      </c>
      <c r="H234" s="23">
        <v>202.0</v>
      </c>
      <c r="I234" s="25" t="s">
        <v>24</v>
      </c>
      <c r="J234" s="25"/>
      <c r="K234" s="20"/>
      <c r="L234" s="25"/>
      <c r="M234" s="25"/>
      <c r="N234" s="20"/>
      <c r="O234" s="20"/>
      <c r="P234" s="19" t="s">
        <v>24</v>
      </c>
      <c r="Q234" s="26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</row>
    <row r="235" ht="14.25" customHeight="1">
      <c r="A235" s="16">
        <f t="shared" si="1"/>
        <v>232</v>
      </c>
      <c r="B235" s="17">
        <v>2403029.0</v>
      </c>
      <c r="C235" s="18">
        <v>45363.0</v>
      </c>
      <c r="D235" s="19" t="s">
        <v>527</v>
      </c>
      <c r="E235" s="20" t="s">
        <v>569</v>
      </c>
      <c r="F235" s="21">
        <v>45362.0</v>
      </c>
      <c r="G235" s="22" t="s">
        <v>570</v>
      </c>
      <c r="H235" s="23">
        <v>46300.0</v>
      </c>
      <c r="I235" s="25" t="s">
        <v>24</v>
      </c>
      <c r="J235" s="25"/>
      <c r="K235" s="20" t="s">
        <v>571</v>
      </c>
      <c r="L235" s="25" t="s">
        <v>24</v>
      </c>
      <c r="M235" s="25"/>
      <c r="N235" s="20"/>
      <c r="O235" s="20"/>
      <c r="P235" s="19"/>
      <c r="Q235" s="26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</row>
    <row r="236" ht="14.25" customHeight="1">
      <c r="A236" s="16">
        <f t="shared" si="1"/>
        <v>233</v>
      </c>
      <c r="B236" s="17">
        <v>2403030.0</v>
      </c>
      <c r="C236" s="18">
        <v>45364.0</v>
      </c>
      <c r="D236" s="19" t="s">
        <v>572</v>
      </c>
      <c r="E236" s="20" t="s">
        <v>573</v>
      </c>
      <c r="F236" s="21">
        <v>45364.0</v>
      </c>
      <c r="G236" s="22" t="s">
        <v>574</v>
      </c>
      <c r="H236" s="23">
        <v>6588.78</v>
      </c>
      <c r="I236" s="25" t="s">
        <v>24</v>
      </c>
      <c r="J236" s="25"/>
      <c r="K236" s="20"/>
      <c r="L236" s="16"/>
      <c r="M236" s="25"/>
      <c r="N236" s="20"/>
      <c r="O236" s="20"/>
      <c r="P236" s="19" t="s">
        <v>24</v>
      </c>
      <c r="Q236" s="26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</row>
    <row r="237" ht="14.25" customHeight="1">
      <c r="A237" s="16">
        <f t="shared" si="1"/>
        <v>234</v>
      </c>
      <c r="B237" s="17">
        <v>2403031.0</v>
      </c>
      <c r="C237" s="18">
        <v>45364.0</v>
      </c>
      <c r="D237" s="19" t="s">
        <v>168</v>
      </c>
      <c r="E237" s="20" t="s">
        <v>575</v>
      </c>
      <c r="F237" s="21">
        <v>45364.0</v>
      </c>
      <c r="G237" s="22" t="s">
        <v>576</v>
      </c>
      <c r="H237" s="23">
        <v>482000.0</v>
      </c>
      <c r="I237" s="25" t="s">
        <v>24</v>
      </c>
      <c r="J237" s="25"/>
      <c r="K237" s="20" t="s">
        <v>577</v>
      </c>
      <c r="L237" s="25" t="s">
        <v>24</v>
      </c>
      <c r="M237" s="25"/>
      <c r="N237" s="20"/>
      <c r="O237" s="20"/>
      <c r="P237" s="19"/>
      <c r="Q237" s="26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</row>
    <row r="238" ht="14.25" customHeight="1">
      <c r="A238" s="16">
        <f t="shared" si="1"/>
        <v>235</v>
      </c>
      <c r="B238" s="30">
        <v>2403032.0</v>
      </c>
      <c r="C238" s="49">
        <v>45365.0</v>
      </c>
      <c r="D238" s="19" t="s">
        <v>21</v>
      </c>
      <c r="E238" s="20" t="s">
        <v>578</v>
      </c>
      <c r="F238" s="21">
        <v>45364.0</v>
      </c>
      <c r="G238" s="22" t="s">
        <v>579</v>
      </c>
      <c r="H238" s="23">
        <v>478930.0</v>
      </c>
      <c r="I238" s="25" t="s">
        <v>24</v>
      </c>
      <c r="J238" s="25"/>
      <c r="K238" s="20" t="s">
        <v>580</v>
      </c>
      <c r="L238" s="25" t="s">
        <v>24</v>
      </c>
      <c r="M238" s="25"/>
      <c r="N238" s="20"/>
      <c r="O238" s="20"/>
      <c r="P238" s="25"/>
      <c r="Q238" s="26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</row>
    <row r="239" ht="14.25" customHeight="1">
      <c r="A239" s="16">
        <f t="shared" si="1"/>
        <v>236</v>
      </c>
      <c r="B239" s="30">
        <v>2403033.0</v>
      </c>
      <c r="C239" s="18">
        <v>45365.0</v>
      </c>
      <c r="D239" s="19" t="s">
        <v>41</v>
      </c>
      <c r="E239" s="20" t="s">
        <v>581</v>
      </c>
      <c r="F239" s="18">
        <v>45363.0</v>
      </c>
      <c r="G239" s="22" t="s">
        <v>582</v>
      </c>
      <c r="H239" s="23">
        <v>1632.0</v>
      </c>
      <c r="I239" s="25" t="s">
        <v>24</v>
      </c>
      <c r="J239" s="25"/>
      <c r="K239" s="20" t="s">
        <v>583</v>
      </c>
      <c r="L239" s="25" t="s">
        <v>24</v>
      </c>
      <c r="M239" s="25"/>
      <c r="N239" s="20"/>
      <c r="O239" s="20"/>
      <c r="P239" s="19"/>
      <c r="Q239" s="26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</row>
    <row r="240" ht="14.25" customHeight="1">
      <c r="A240" s="16">
        <f t="shared" si="1"/>
        <v>237</v>
      </c>
      <c r="B240" s="17">
        <v>2403034.0</v>
      </c>
      <c r="C240" s="18">
        <v>45365.0</v>
      </c>
      <c r="D240" s="19" t="s">
        <v>565</v>
      </c>
      <c r="E240" s="20" t="s">
        <v>584</v>
      </c>
      <c r="F240" s="18">
        <v>45363.0</v>
      </c>
      <c r="G240" s="22" t="s">
        <v>585</v>
      </c>
      <c r="H240" s="23">
        <v>2940.0</v>
      </c>
      <c r="I240" s="25" t="s">
        <v>24</v>
      </c>
      <c r="J240" s="25"/>
      <c r="K240" s="20" t="s">
        <v>583</v>
      </c>
      <c r="L240" s="25" t="s">
        <v>24</v>
      </c>
      <c r="M240" s="25"/>
      <c r="N240" s="20"/>
      <c r="O240" s="20"/>
      <c r="P240" s="19"/>
      <c r="Q240" s="26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</row>
    <row r="241" ht="14.25" customHeight="1">
      <c r="A241" s="16">
        <f t="shared" si="1"/>
        <v>238</v>
      </c>
      <c r="B241" s="17">
        <v>2403035.0</v>
      </c>
      <c r="C241" s="18">
        <v>45365.0</v>
      </c>
      <c r="D241" s="19" t="s">
        <v>168</v>
      </c>
      <c r="E241" s="20" t="s">
        <v>586</v>
      </c>
      <c r="F241" s="18">
        <v>45363.0</v>
      </c>
      <c r="G241" s="22" t="s">
        <v>587</v>
      </c>
      <c r="H241" s="23">
        <v>5080.82</v>
      </c>
      <c r="I241" s="25" t="s">
        <v>24</v>
      </c>
      <c r="J241" s="28" t="s">
        <v>588</v>
      </c>
      <c r="K241" s="20" t="s">
        <v>589</v>
      </c>
      <c r="L241" s="25" t="s">
        <v>24</v>
      </c>
      <c r="M241" s="25"/>
      <c r="N241" s="20"/>
      <c r="O241" s="20"/>
      <c r="P241" s="19"/>
      <c r="Q241" s="26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 t="s">
        <v>590</v>
      </c>
      <c r="AI241" s="50">
        <v>45379.0</v>
      </c>
      <c r="AJ241" s="27"/>
      <c r="AK241" s="27"/>
      <c r="AL241" s="27"/>
      <c r="AM241" s="27"/>
      <c r="AN241" s="27"/>
      <c r="AO241" s="27"/>
      <c r="AP241" s="27"/>
    </row>
    <row r="242" ht="14.25" customHeight="1">
      <c r="A242" s="16">
        <f t="shared" si="1"/>
        <v>239</v>
      </c>
      <c r="B242" s="17">
        <v>2403036.0</v>
      </c>
      <c r="C242" s="18">
        <v>45365.0</v>
      </c>
      <c r="D242" s="19" t="s">
        <v>41</v>
      </c>
      <c r="E242" s="20" t="s">
        <v>591</v>
      </c>
      <c r="F242" s="21">
        <v>45364.0</v>
      </c>
      <c r="G242" s="22" t="s">
        <v>67</v>
      </c>
      <c r="H242" s="23">
        <v>500.0</v>
      </c>
      <c r="I242" s="25" t="s">
        <v>24</v>
      </c>
      <c r="J242" s="25"/>
      <c r="K242" s="20" t="s">
        <v>592</v>
      </c>
      <c r="L242" s="25" t="s">
        <v>24</v>
      </c>
      <c r="M242" s="25"/>
      <c r="N242" s="20"/>
      <c r="O242" s="20"/>
      <c r="P242" s="19"/>
      <c r="Q242" s="26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</row>
    <row r="243" ht="14.25" customHeight="1">
      <c r="A243" s="16">
        <f t="shared" si="1"/>
        <v>240</v>
      </c>
      <c r="B243" s="17">
        <v>2403037.0</v>
      </c>
      <c r="C243" s="18">
        <v>45365.0</v>
      </c>
      <c r="D243" s="19" t="s">
        <v>565</v>
      </c>
      <c r="E243" s="20" t="s">
        <v>593</v>
      </c>
      <c r="F243" s="21">
        <v>45364.0</v>
      </c>
      <c r="G243" s="22" t="s">
        <v>36</v>
      </c>
      <c r="H243" s="23">
        <v>7320.0</v>
      </c>
      <c r="I243" s="25" t="s">
        <v>24</v>
      </c>
      <c r="J243" s="25"/>
      <c r="K243" s="20"/>
      <c r="L243" s="16"/>
      <c r="M243" s="25"/>
      <c r="N243" s="20"/>
      <c r="O243" s="20"/>
      <c r="P243" s="25" t="s">
        <v>24</v>
      </c>
      <c r="Q243" s="26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</row>
    <row r="244" ht="14.25" customHeight="1">
      <c r="A244" s="16">
        <f t="shared" si="1"/>
        <v>241</v>
      </c>
      <c r="B244" s="17">
        <v>2403038.0</v>
      </c>
      <c r="C244" s="18">
        <v>45366.0</v>
      </c>
      <c r="D244" s="19" t="s">
        <v>594</v>
      </c>
      <c r="E244" s="20" t="s">
        <v>595</v>
      </c>
      <c r="F244" s="18">
        <v>45364.0</v>
      </c>
      <c r="G244" s="22" t="s">
        <v>596</v>
      </c>
      <c r="H244" s="23">
        <v>9252.34</v>
      </c>
      <c r="I244" s="25" t="s">
        <v>24</v>
      </c>
      <c r="J244" s="25"/>
      <c r="K244" s="20"/>
      <c r="L244" s="25"/>
      <c r="M244" s="25"/>
      <c r="N244" s="20"/>
      <c r="O244" s="20"/>
      <c r="P244" s="25" t="s">
        <v>24</v>
      </c>
      <c r="Q244" s="26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</row>
    <row r="245" ht="14.25" customHeight="1">
      <c r="A245" s="16">
        <f t="shared" si="1"/>
        <v>242</v>
      </c>
      <c r="B245" s="17">
        <v>2403039.0</v>
      </c>
      <c r="C245" s="18">
        <v>45366.0</v>
      </c>
      <c r="D245" s="19" t="s">
        <v>597</v>
      </c>
      <c r="E245" s="20" t="s">
        <v>598</v>
      </c>
      <c r="F245" s="18">
        <v>45365.0</v>
      </c>
      <c r="G245" s="22" t="s">
        <v>599</v>
      </c>
      <c r="H245" s="23">
        <v>13500.0</v>
      </c>
      <c r="I245" s="25" t="s">
        <v>24</v>
      </c>
      <c r="J245" s="25"/>
      <c r="K245" s="20"/>
      <c r="L245" s="25"/>
      <c r="M245" s="25"/>
      <c r="N245" s="20"/>
      <c r="O245" s="20"/>
      <c r="P245" s="25" t="s">
        <v>24</v>
      </c>
      <c r="Q245" s="26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</row>
    <row r="246" ht="14.25" customHeight="1">
      <c r="A246" s="16">
        <f t="shared" si="1"/>
        <v>243</v>
      </c>
      <c r="B246" s="17">
        <v>2403040.0</v>
      </c>
      <c r="C246" s="18">
        <v>45366.0</v>
      </c>
      <c r="D246" s="19" t="s">
        <v>197</v>
      </c>
      <c r="E246" s="20" t="s">
        <v>600</v>
      </c>
      <c r="F246" s="18">
        <v>45350.0</v>
      </c>
      <c r="G246" s="22" t="s">
        <v>331</v>
      </c>
      <c r="H246" s="23">
        <v>7260.0</v>
      </c>
      <c r="I246" s="25" t="s">
        <v>24</v>
      </c>
      <c r="J246" s="25"/>
      <c r="K246" s="20"/>
      <c r="L246" s="25"/>
      <c r="M246" s="25" t="s">
        <v>24</v>
      </c>
      <c r="N246" s="20"/>
      <c r="O246" s="20"/>
      <c r="P246" s="25"/>
      <c r="Q246" s="26" t="s">
        <v>601</v>
      </c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</row>
    <row r="247" ht="14.25" customHeight="1">
      <c r="A247" s="16">
        <f t="shared" si="1"/>
        <v>244</v>
      </c>
      <c r="B247" s="17">
        <v>2403041.0</v>
      </c>
      <c r="C247" s="18">
        <v>45366.0</v>
      </c>
      <c r="D247" s="19" t="s">
        <v>34</v>
      </c>
      <c r="E247" s="20" t="s">
        <v>602</v>
      </c>
      <c r="F247" s="18">
        <v>45366.0</v>
      </c>
      <c r="G247" s="22" t="s">
        <v>36</v>
      </c>
      <c r="H247" s="23">
        <v>1636.0</v>
      </c>
      <c r="I247" s="25" t="s">
        <v>24</v>
      </c>
      <c r="J247" s="25"/>
      <c r="K247" s="20"/>
      <c r="L247" s="25"/>
      <c r="M247" s="25"/>
      <c r="N247" s="20"/>
      <c r="O247" s="20"/>
      <c r="P247" s="25" t="s">
        <v>24</v>
      </c>
      <c r="Q247" s="26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</row>
    <row r="248" ht="14.25" customHeight="1">
      <c r="A248" s="16">
        <f t="shared" si="1"/>
        <v>245</v>
      </c>
      <c r="B248" s="17">
        <v>2403042.0</v>
      </c>
      <c r="C248" s="18">
        <v>45366.0</v>
      </c>
      <c r="D248" s="19" t="s">
        <v>271</v>
      </c>
      <c r="E248" s="20" t="s">
        <v>603</v>
      </c>
      <c r="F248" s="18">
        <v>45366.0</v>
      </c>
      <c r="G248" s="22" t="s">
        <v>604</v>
      </c>
      <c r="H248" s="23">
        <v>2100.0</v>
      </c>
      <c r="I248" s="25" t="s">
        <v>24</v>
      </c>
      <c r="J248" s="25"/>
      <c r="K248" s="20"/>
      <c r="L248" s="25"/>
      <c r="M248" s="25"/>
      <c r="N248" s="20"/>
      <c r="O248" s="20"/>
      <c r="P248" s="25" t="s">
        <v>24</v>
      </c>
      <c r="Q248" s="26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</row>
    <row r="249" ht="14.25" customHeight="1">
      <c r="A249" s="16">
        <f t="shared" si="1"/>
        <v>246</v>
      </c>
      <c r="B249" s="17">
        <v>2403043.0</v>
      </c>
      <c r="C249" s="18">
        <v>45370.0</v>
      </c>
      <c r="D249" s="19" t="s">
        <v>21</v>
      </c>
      <c r="E249" s="20" t="s">
        <v>605</v>
      </c>
      <c r="F249" s="18">
        <v>45370.0</v>
      </c>
      <c r="G249" s="22" t="s">
        <v>606</v>
      </c>
      <c r="H249" s="23">
        <v>1263311.0</v>
      </c>
      <c r="I249" s="25" t="s">
        <v>24</v>
      </c>
      <c r="J249" s="25"/>
      <c r="K249" s="20" t="s">
        <v>607</v>
      </c>
      <c r="L249" s="25" t="s">
        <v>24</v>
      </c>
      <c r="M249" s="25"/>
      <c r="N249" s="20"/>
      <c r="O249" s="20"/>
      <c r="P249" s="19"/>
      <c r="Q249" s="26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</row>
    <row r="250" ht="14.25" customHeight="1">
      <c r="A250" s="16">
        <f t="shared" si="1"/>
        <v>247</v>
      </c>
      <c r="B250" s="17">
        <v>2403044.0</v>
      </c>
      <c r="C250" s="18">
        <v>45370.0</v>
      </c>
      <c r="D250" s="19" t="s">
        <v>21</v>
      </c>
      <c r="E250" s="20" t="s">
        <v>608</v>
      </c>
      <c r="F250" s="18">
        <v>45370.0</v>
      </c>
      <c r="G250" s="22" t="s">
        <v>67</v>
      </c>
      <c r="H250" s="23">
        <v>19600.0</v>
      </c>
      <c r="I250" s="25" t="s">
        <v>24</v>
      </c>
      <c r="J250" s="25"/>
      <c r="K250" s="20" t="s">
        <v>609</v>
      </c>
      <c r="L250" s="25" t="s">
        <v>24</v>
      </c>
      <c r="M250" s="25"/>
      <c r="N250" s="20"/>
      <c r="O250" s="20"/>
      <c r="P250" s="19"/>
      <c r="Q250" s="26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</row>
    <row r="251" ht="14.25" customHeight="1">
      <c r="A251" s="16">
        <f t="shared" si="1"/>
        <v>248</v>
      </c>
      <c r="B251" s="30">
        <v>2403045.0</v>
      </c>
      <c r="C251" s="18">
        <v>45370.0</v>
      </c>
      <c r="D251" s="19" t="s">
        <v>476</v>
      </c>
      <c r="E251" s="20" t="s">
        <v>610</v>
      </c>
      <c r="F251" s="21">
        <v>45370.0</v>
      </c>
      <c r="G251" s="22" t="s">
        <v>611</v>
      </c>
      <c r="H251" s="23">
        <v>6660.45</v>
      </c>
      <c r="I251" s="28" t="s">
        <v>24</v>
      </c>
      <c r="J251" s="25"/>
      <c r="K251" s="20" t="s">
        <v>612</v>
      </c>
      <c r="L251" s="28" t="s">
        <v>24</v>
      </c>
      <c r="M251" s="25"/>
      <c r="N251" s="20"/>
      <c r="O251" s="20"/>
      <c r="P251" s="19"/>
      <c r="Q251" s="26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</row>
    <row r="252" ht="14.25" customHeight="1">
      <c r="A252" s="16">
        <f t="shared" si="1"/>
        <v>249</v>
      </c>
      <c r="B252" s="17">
        <v>2403046.0</v>
      </c>
      <c r="C252" s="18">
        <v>45371.0</v>
      </c>
      <c r="D252" s="19" t="s">
        <v>613</v>
      </c>
      <c r="E252" s="20" t="s">
        <v>614</v>
      </c>
      <c r="F252" s="21">
        <v>45369.0</v>
      </c>
      <c r="G252" s="22" t="s">
        <v>615</v>
      </c>
      <c r="H252" s="23">
        <v>8900.0</v>
      </c>
      <c r="I252" s="28" t="s">
        <v>24</v>
      </c>
      <c r="J252" s="25"/>
      <c r="K252" s="20"/>
      <c r="L252" s="25"/>
      <c r="M252" s="25"/>
      <c r="N252" s="20"/>
      <c r="O252" s="20"/>
      <c r="P252" s="19" t="s">
        <v>24</v>
      </c>
      <c r="Q252" s="26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</row>
    <row r="253" ht="14.25" customHeight="1">
      <c r="A253" s="16">
        <f t="shared" si="1"/>
        <v>250</v>
      </c>
      <c r="B253" s="17">
        <v>2403047.0</v>
      </c>
      <c r="C253" s="18">
        <v>45371.0</v>
      </c>
      <c r="D253" s="19" t="s">
        <v>56</v>
      </c>
      <c r="E253" s="20" t="s">
        <v>616</v>
      </c>
      <c r="F253" s="21">
        <v>45370.0</v>
      </c>
      <c r="G253" s="22" t="s">
        <v>617</v>
      </c>
      <c r="H253" s="23">
        <v>18000.0</v>
      </c>
      <c r="I253" s="28" t="s">
        <v>24</v>
      </c>
      <c r="J253" s="25"/>
      <c r="K253" s="20"/>
      <c r="L253" s="25"/>
      <c r="M253" s="25"/>
      <c r="N253" s="20"/>
      <c r="O253" s="20"/>
      <c r="P253" s="19" t="s">
        <v>24</v>
      </c>
      <c r="Q253" s="26" t="s">
        <v>618</v>
      </c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</row>
    <row r="254" ht="14.25" customHeight="1">
      <c r="A254" s="16">
        <f t="shared" si="1"/>
        <v>251</v>
      </c>
      <c r="B254" s="17">
        <v>2403048.0</v>
      </c>
      <c r="C254" s="18">
        <v>45371.0</v>
      </c>
      <c r="D254" s="19" t="s">
        <v>21</v>
      </c>
      <c r="E254" s="20" t="s">
        <v>619</v>
      </c>
      <c r="F254" s="21">
        <v>45370.0</v>
      </c>
      <c r="G254" s="22" t="s">
        <v>620</v>
      </c>
      <c r="H254" s="23">
        <v>2359180.0</v>
      </c>
      <c r="I254" s="28" t="s">
        <v>24</v>
      </c>
      <c r="J254" s="25"/>
      <c r="K254" s="20" t="s">
        <v>621</v>
      </c>
      <c r="L254" s="28" t="s">
        <v>24</v>
      </c>
      <c r="M254" s="25"/>
      <c r="N254" s="20"/>
      <c r="O254" s="20"/>
      <c r="P254" s="19"/>
      <c r="Q254" s="26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</row>
    <row r="255" ht="14.25" customHeight="1">
      <c r="A255" s="16">
        <f t="shared" si="1"/>
        <v>252</v>
      </c>
      <c r="B255" s="17">
        <v>2403049.0</v>
      </c>
      <c r="C255" s="18">
        <v>45372.0</v>
      </c>
      <c r="D255" s="19" t="s">
        <v>622</v>
      </c>
      <c r="E255" s="20" t="s">
        <v>623</v>
      </c>
      <c r="F255" s="21">
        <v>45369.0</v>
      </c>
      <c r="G255" s="22" t="s">
        <v>624</v>
      </c>
      <c r="H255" s="23">
        <v>100000.0</v>
      </c>
      <c r="I255" s="28" t="s">
        <v>24</v>
      </c>
      <c r="J255" s="25"/>
      <c r="K255" s="20" t="s">
        <v>625</v>
      </c>
      <c r="L255" s="28" t="s">
        <v>24</v>
      </c>
      <c r="M255" s="25"/>
      <c r="N255" s="20"/>
      <c r="O255" s="20"/>
      <c r="P255" s="19"/>
      <c r="Q255" s="26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</row>
    <row r="256" ht="14.25" customHeight="1">
      <c r="A256" s="16">
        <f t="shared" si="1"/>
        <v>253</v>
      </c>
      <c r="B256" s="17">
        <v>2403050.0</v>
      </c>
      <c r="C256" s="18">
        <v>45372.0</v>
      </c>
      <c r="D256" s="19" t="s">
        <v>622</v>
      </c>
      <c r="E256" s="20" t="s">
        <v>626</v>
      </c>
      <c r="F256" s="21">
        <v>45369.0</v>
      </c>
      <c r="G256" s="22" t="s">
        <v>624</v>
      </c>
      <c r="H256" s="23">
        <v>300000.0</v>
      </c>
      <c r="I256" s="28" t="s">
        <v>24</v>
      </c>
      <c r="J256" s="25"/>
      <c r="K256" s="20" t="s">
        <v>625</v>
      </c>
      <c r="L256" s="28" t="s">
        <v>24</v>
      </c>
      <c r="M256" s="25"/>
      <c r="N256" s="20"/>
      <c r="O256" s="20"/>
      <c r="P256" s="19"/>
      <c r="Q256" s="26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</row>
    <row r="257" ht="14.25" customHeight="1">
      <c r="A257" s="16">
        <f t="shared" si="1"/>
        <v>254</v>
      </c>
      <c r="B257" s="17">
        <v>2403051.0</v>
      </c>
      <c r="C257" s="18">
        <v>45372.0</v>
      </c>
      <c r="D257" s="19" t="s">
        <v>75</v>
      </c>
      <c r="E257" s="20" t="s">
        <v>627</v>
      </c>
      <c r="F257" s="21">
        <v>45369.0</v>
      </c>
      <c r="G257" s="22" t="s">
        <v>628</v>
      </c>
      <c r="H257" s="23">
        <v>28000.0</v>
      </c>
      <c r="I257" s="28" t="s">
        <v>24</v>
      </c>
      <c r="J257" s="25"/>
      <c r="K257" s="20" t="s">
        <v>625</v>
      </c>
      <c r="L257" s="28" t="s">
        <v>24</v>
      </c>
      <c r="M257" s="25"/>
      <c r="N257" s="20"/>
      <c r="O257" s="20"/>
      <c r="P257" s="19"/>
      <c r="Q257" s="26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</row>
    <row r="258" ht="14.25" customHeight="1">
      <c r="A258" s="16">
        <f t="shared" si="1"/>
        <v>255</v>
      </c>
      <c r="B258" s="17">
        <v>2403052.0</v>
      </c>
      <c r="C258" s="18">
        <v>45372.0</v>
      </c>
      <c r="D258" s="19" t="s">
        <v>75</v>
      </c>
      <c r="E258" s="20" t="s">
        <v>629</v>
      </c>
      <c r="F258" s="21">
        <v>45369.0</v>
      </c>
      <c r="G258" s="22" t="s">
        <v>628</v>
      </c>
      <c r="H258" s="23">
        <v>25000.0</v>
      </c>
      <c r="I258" s="28" t="s">
        <v>24</v>
      </c>
      <c r="J258" s="25"/>
      <c r="K258" s="20" t="s">
        <v>625</v>
      </c>
      <c r="L258" s="28" t="s">
        <v>24</v>
      </c>
      <c r="M258" s="25"/>
      <c r="N258" s="20"/>
      <c r="O258" s="20"/>
      <c r="P258" s="19"/>
      <c r="Q258" s="26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</row>
    <row r="259" ht="14.25" customHeight="1">
      <c r="A259" s="16">
        <f t="shared" si="1"/>
        <v>256</v>
      </c>
      <c r="B259" s="30">
        <v>2403053.0</v>
      </c>
      <c r="C259" s="18">
        <v>45372.0</v>
      </c>
      <c r="D259" s="19" t="s">
        <v>102</v>
      </c>
      <c r="E259" s="20" t="s">
        <v>630</v>
      </c>
      <c r="F259" s="21">
        <v>45369.0</v>
      </c>
      <c r="G259" s="22" t="s">
        <v>631</v>
      </c>
      <c r="H259" s="23">
        <v>6800.0</v>
      </c>
      <c r="I259" s="28" t="s">
        <v>24</v>
      </c>
      <c r="J259" s="25"/>
      <c r="K259" s="20" t="s">
        <v>632</v>
      </c>
      <c r="L259" s="28" t="s">
        <v>24</v>
      </c>
      <c r="M259" s="25"/>
      <c r="N259" s="20"/>
      <c r="O259" s="20"/>
      <c r="P259" s="19"/>
      <c r="Q259" s="26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</row>
    <row r="260" ht="14.25" customHeight="1">
      <c r="A260" s="16">
        <f t="shared" si="1"/>
        <v>257</v>
      </c>
      <c r="B260" s="17">
        <v>2403054.0</v>
      </c>
      <c r="C260" s="18">
        <v>45373.0</v>
      </c>
      <c r="D260" s="19" t="s">
        <v>21</v>
      </c>
      <c r="E260" s="20" t="s">
        <v>619</v>
      </c>
      <c r="F260" s="18">
        <v>45370.0</v>
      </c>
      <c r="G260" s="22" t="s">
        <v>633</v>
      </c>
      <c r="H260" s="23">
        <f>85420+69140</f>
        <v>154560</v>
      </c>
      <c r="I260" s="25" t="s">
        <v>24</v>
      </c>
      <c r="J260" s="25"/>
      <c r="K260" s="20" t="s">
        <v>621</v>
      </c>
      <c r="L260" s="25" t="s">
        <v>24</v>
      </c>
      <c r="M260" s="25"/>
      <c r="N260" s="20"/>
      <c r="O260" s="20"/>
      <c r="P260" s="19"/>
      <c r="Q260" s="26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</row>
    <row r="261" ht="14.25" customHeight="1">
      <c r="A261" s="16">
        <f t="shared" si="1"/>
        <v>258</v>
      </c>
      <c r="B261" s="17">
        <v>2403055.0</v>
      </c>
      <c r="C261" s="18">
        <v>45373.0</v>
      </c>
      <c r="D261" s="19" t="s">
        <v>21</v>
      </c>
      <c r="E261" s="20" t="s">
        <v>634</v>
      </c>
      <c r="F261" s="21">
        <v>45372.0</v>
      </c>
      <c r="G261" s="22" t="s">
        <v>635</v>
      </c>
      <c r="H261" s="23">
        <v>4021900.0</v>
      </c>
      <c r="I261" s="25" t="s">
        <v>24</v>
      </c>
      <c r="J261" s="25"/>
      <c r="K261" s="20" t="s">
        <v>636</v>
      </c>
      <c r="L261" s="25" t="s">
        <v>24</v>
      </c>
      <c r="M261" s="25"/>
      <c r="N261" s="20"/>
      <c r="O261" s="20"/>
      <c r="P261" s="19"/>
      <c r="Q261" s="26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</row>
    <row r="262" ht="14.25" customHeight="1">
      <c r="A262" s="16">
        <f t="shared" si="1"/>
        <v>259</v>
      </c>
      <c r="B262" s="17">
        <v>2403056.0</v>
      </c>
      <c r="C262" s="18">
        <v>45373.0</v>
      </c>
      <c r="D262" s="19" t="s">
        <v>21</v>
      </c>
      <c r="E262" s="20" t="s">
        <v>634</v>
      </c>
      <c r="F262" s="21">
        <v>45372.0</v>
      </c>
      <c r="G262" s="22" t="s">
        <v>637</v>
      </c>
      <c r="H262" s="23">
        <v>1480100.0</v>
      </c>
      <c r="I262" s="25" t="s">
        <v>24</v>
      </c>
      <c r="J262" s="25"/>
      <c r="K262" s="20" t="s">
        <v>636</v>
      </c>
      <c r="L262" s="25" t="s">
        <v>24</v>
      </c>
      <c r="M262" s="25"/>
      <c r="N262" s="20"/>
      <c r="O262" s="20"/>
      <c r="P262" s="19"/>
      <c r="Q262" s="26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</row>
    <row r="263" ht="14.25" customHeight="1">
      <c r="A263" s="16">
        <f t="shared" si="1"/>
        <v>260</v>
      </c>
      <c r="B263" s="17">
        <v>2403057.0</v>
      </c>
      <c r="C263" s="18">
        <v>45373.0</v>
      </c>
      <c r="D263" s="19" t="s">
        <v>41</v>
      </c>
      <c r="E263" s="20" t="s">
        <v>638</v>
      </c>
      <c r="F263" s="21">
        <v>45372.0</v>
      </c>
      <c r="G263" s="22" t="s">
        <v>639</v>
      </c>
      <c r="H263" s="23">
        <v>16400.0</v>
      </c>
      <c r="I263" s="25" t="s">
        <v>24</v>
      </c>
      <c r="J263" s="25"/>
      <c r="K263" s="20" t="s">
        <v>640</v>
      </c>
      <c r="L263" s="25" t="s">
        <v>24</v>
      </c>
      <c r="M263" s="25"/>
      <c r="N263" s="20"/>
      <c r="O263" s="20"/>
      <c r="P263" s="19"/>
      <c r="Q263" s="26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</row>
    <row r="264" ht="14.25" customHeight="1">
      <c r="A264" s="16">
        <f t="shared" si="1"/>
        <v>261</v>
      </c>
      <c r="B264" s="17">
        <v>2403058.0</v>
      </c>
      <c r="C264" s="18">
        <v>45373.0</v>
      </c>
      <c r="D264" s="19" t="s">
        <v>21</v>
      </c>
      <c r="E264" s="20" t="s">
        <v>641</v>
      </c>
      <c r="F264" s="21">
        <v>45372.0</v>
      </c>
      <c r="G264" s="22" t="s">
        <v>642</v>
      </c>
      <c r="H264" s="23">
        <v>332800.0</v>
      </c>
      <c r="I264" s="25" t="s">
        <v>24</v>
      </c>
      <c r="J264" s="25"/>
      <c r="K264" s="20" t="s">
        <v>643</v>
      </c>
      <c r="L264" s="25" t="s">
        <v>24</v>
      </c>
      <c r="M264" s="25"/>
      <c r="N264" s="20"/>
      <c r="O264" s="20"/>
      <c r="P264" s="25"/>
      <c r="Q264" s="26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</row>
    <row r="265" ht="14.25" customHeight="1">
      <c r="A265" s="16">
        <f t="shared" si="1"/>
        <v>262</v>
      </c>
      <c r="B265" s="17">
        <v>2403059.0</v>
      </c>
      <c r="C265" s="18">
        <v>45373.0</v>
      </c>
      <c r="D265" s="19" t="s">
        <v>21</v>
      </c>
      <c r="E265" s="20" t="s">
        <v>644</v>
      </c>
      <c r="F265" s="21">
        <v>45372.0</v>
      </c>
      <c r="G265" s="22" t="s">
        <v>639</v>
      </c>
      <c r="H265" s="23">
        <v>252800.0</v>
      </c>
      <c r="I265" s="25" t="s">
        <v>24</v>
      </c>
      <c r="J265" s="25"/>
      <c r="K265" s="20" t="s">
        <v>645</v>
      </c>
      <c r="L265" s="25" t="s">
        <v>24</v>
      </c>
      <c r="M265" s="25"/>
      <c r="N265" s="20"/>
      <c r="O265" s="20"/>
      <c r="P265" s="19"/>
      <c r="Q265" s="26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</row>
    <row r="266" ht="14.25" customHeight="1">
      <c r="A266" s="16">
        <f t="shared" si="1"/>
        <v>263</v>
      </c>
      <c r="B266" s="17">
        <v>2403060.0</v>
      </c>
      <c r="C266" s="18">
        <v>45373.0</v>
      </c>
      <c r="D266" s="19" t="s">
        <v>21</v>
      </c>
      <c r="E266" s="20" t="s">
        <v>646</v>
      </c>
      <c r="F266" s="21">
        <v>45372.0</v>
      </c>
      <c r="G266" s="22" t="s">
        <v>647</v>
      </c>
      <c r="H266" s="51">
        <v>1432020.0</v>
      </c>
      <c r="I266" s="25" t="s">
        <v>24</v>
      </c>
      <c r="J266" s="25"/>
      <c r="K266" s="20" t="s">
        <v>648</v>
      </c>
      <c r="L266" s="25" t="s">
        <v>24</v>
      </c>
      <c r="M266" s="25"/>
      <c r="N266" s="20"/>
      <c r="O266" s="20"/>
      <c r="P266" s="19"/>
      <c r="Q266" s="26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</row>
    <row r="267" ht="14.25" customHeight="1">
      <c r="A267" s="16">
        <f t="shared" si="1"/>
        <v>264</v>
      </c>
      <c r="B267" s="17">
        <v>2403061.0</v>
      </c>
      <c r="C267" s="18">
        <v>45373.0</v>
      </c>
      <c r="D267" s="19" t="s">
        <v>21</v>
      </c>
      <c r="E267" s="20" t="s">
        <v>646</v>
      </c>
      <c r="F267" s="21">
        <v>45372.0</v>
      </c>
      <c r="G267" s="22" t="s">
        <v>649</v>
      </c>
      <c r="H267" s="23">
        <v>74820.0</v>
      </c>
      <c r="I267" s="25" t="s">
        <v>24</v>
      </c>
      <c r="J267" s="25"/>
      <c r="K267" s="20" t="s">
        <v>648</v>
      </c>
      <c r="L267" s="25" t="s">
        <v>24</v>
      </c>
      <c r="M267" s="25"/>
      <c r="N267" s="20"/>
      <c r="O267" s="20"/>
      <c r="P267" s="19"/>
      <c r="Q267" s="26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</row>
    <row r="268" ht="14.25" customHeight="1">
      <c r="A268" s="16">
        <f t="shared" si="1"/>
        <v>265</v>
      </c>
      <c r="B268" s="17">
        <v>2403062.0</v>
      </c>
      <c r="C268" s="18">
        <v>45373.0</v>
      </c>
      <c r="D268" s="19" t="s">
        <v>650</v>
      </c>
      <c r="E268" s="20" t="s">
        <v>651</v>
      </c>
      <c r="F268" s="21">
        <v>45372.0</v>
      </c>
      <c r="G268" s="22" t="s">
        <v>252</v>
      </c>
      <c r="H268" s="51">
        <v>1290500.0</v>
      </c>
      <c r="I268" s="25" t="s">
        <v>24</v>
      </c>
      <c r="J268" s="25"/>
      <c r="K268" s="20" t="s">
        <v>652</v>
      </c>
      <c r="L268" s="25" t="s">
        <v>24</v>
      </c>
      <c r="M268" s="25"/>
      <c r="N268" s="20"/>
      <c r="O268" s="20"/>
      <c r="P268" s="19"/>
      <c r="Q268" s="26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</row>
    <row r="269" ht="14.25" customHeight="1">
      <c r="A269" s="16">
        <f t="shared" si="1"/>
        <v>266</v>
      </c>
      <c r="B269" s="17">
        <v>2403063.0</v>
      </c>
      <c r="C269" s="18">
        <v>45373.0</v>
      </c>
      <c r="D269" s="19" t="s">
        <v>34</v>
      </c>
      <c r="E269" s="20" t="s">
        <v>653</v>
      </c>
      <c r="F269" s="21">
        <v>45372.0</v>
      </c>
      <c r="G269" s="22" t="s">
        <v>36</v>
      </c>
      <c r="H269" s="23">
        <v>1980.0</v>
      </c>
      <c r="I269" s="25" t="s">
        <v>24</v>
      </c>
      <c r="J269" s="25"/>
      <c r="K269" s="20"/>
      <c r="L269" s="25" t="s">
        <v>24</v>
      </c>
      <c r="M269" s="25"/>
      <c r="N269" s="20"/>
      <c r="O269" s="20"/>
      <c r="P269" s="19" t="s">
        <v>24</v>
      </c>
      <c r="Q269" s="26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</row>
    <row r="270" ht="14.25" customHeight="1">
      <c r="A270" s="16">
        <f t="shared" si="1"/>
        <v>267</v>
      </c>
      <c r="B270" s="17">
        <v>2403064.0</v>
      </c>
      <c r="C270" s="18">
        <v>45375.0</v>
      </c>
      <c r="D270" s="19" t="s">
        <v>521</v>
      </c>
      <c r="E270" s="20" t="s">
        <v>654</v>
      </c>
      <c r="F270" s="21">
        <v>45373.0</v>
      </c>
      <c r="G270" s="22" t="s">
        <v>655</v>
      </c>
      <c r="H270" s="23">
        <v>51200.0</v>
      </c>
      <c r="I270" s="25" t="s">
        <v>24</v>
      </c>
      <c r="J270" s="25"/>
      <c r="K270" s="20" t="s">
        <v>636</v>
      </c>
      <c r="L270" s="25" t="s">
        <v>24</v>
      </c>
      <c r="M270" s="25"/>
      <c r="N270" s="20"/>
      <c r="O270" s="20"/>
      <c r="P270" s="19"/>
      <c r="Q270" s="26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</row>
    <row r="271" ht="14.25" customHeight="1">
      <c r="A271" s="16">
        <f t="shared" si="1"/>
        <v>268</v>
      </c>
      <c r="B271" s="17">
        <v>2403065.0</v>
      </c>
      <c r="C271" s="18">
        <v>45375.0</v>
      </c>
      <c r="D271" s="19" t="s">
        <v>656</v>
      </c>
      <c r="E271" s="20" t="s">
        <v>657</v>
      </c>
      <c r="F271" s="18">
        <v>45373.0</v>
      </c>
      <c r="G271" s="22" t="s">
        <v>658</v>
      </c>
      <c r="H271" s="23">
        <v>306000.0</v>
      </c>
      <c r="I271" s="25" t="s">
        <v>24</v>
      </c>
      <c r="J271" s="25"/>
      <c r="K271" s="20" t="s">
        <v>636</v>
      </c>
      <c r="L271" s="25" t="s">
        <v>24</v>
      </c>
      <c r="M271" s="25"/>
      <c r="N271" s="20"/>
      <c r="O271" s="20"/>
      <c r="P271" s="19"/>
      <c r="Q271" s="26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</row>
    <row r="272" ht="14.25" customHeight="1">
      <c r="A272" s="16">
        <f t="shared" si="1"/>
        <v>269</v>
      </c>
      <c r="B272" s="17">
        <v>2403066.0</v>
      </c>
      <c r="C272" s="18">
        <v>45375.0</v>
      </c>
      <c r="D272" s="19" t="s">
        <v>656</v>
      </c>
      <c r="E272" s="20" t="s">
        <v>659</v>
      </c>
      <c r="F272" s="21">
        <v>45373.0</v>
      </c>
      <c r="G272" s="22" t="s">
        <v>660</v>
      </c>
      <c r="H272" s="23">
        <v>80000.0</v>
      </c>
      <c r="I272" s="25" t="s">
        <v>24</v>
      </c>
      <c r="J272" s="25"/>
      <c r="K272" s="20" t="s">
        <v>636</v>
      </c>
      <c r="L272" s="25" t="s">
        <v>24</v>
      </c>
      <c r="M272" s="25"/>
      <c r="N272" s="20"/>
      <c r="O272" s="20"/>
      <c r="P272" s="19"/>
      <c r="Q272" s="26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</row>
    <row r="273" ht="14.25" customHeight="1">
      <c r="A273" s="16">
        <f t="shared" si="1"/>
        <v>270</v>
      </c>
      <c r="B273" s="17">
        <v>2403067.0</v>
      </c>
      <c r="C273" s="18">
        <v>45375.0</v>
      </c>
      <c r="D273" s="19" t="s">
        <v>41</v>
      </c>
      <c r="E273" s="20" t="s">
        <v>661</v>
      </c>
      <c r="F273" s="21">
        <v>45373.0</v>
      </c>
      <c r="G273" s="22" t="s">
        <v>662</v>
      </c>
      <c r="H273" s="23">
        <v>49820.0</v>
      </c>
      <c r="I273" s="25" t="s">
        <v>24</v>
      </c>
      <c r="J273" s="25"/>
      <c r="K273" s="20" t="s">
        <v>636</v>
      </c>
      <c r="L273" s="25" t="s">
        <v>24</v>
      </c>
      <c r="M273" s="25"/>
      <c r="N273" s="20"/>
      <c r="O273" s="20"/>
      <c r="P273" s="19"/>
      <c r="Q273" s="26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</row>
    <row r="274" ht="14.25" customHeight="1">
      <c r="A274" s="16">
        <f t="shared" si="1"/>
        <v>271</v>
      </c>
      <c r="B274" s="17">
        <v>2403068.0</v>
      </c>
      <c r="C274" s="18">
        <v>45375.0</v>
      </c>
      <c r="D274" s="19" t="s">
        <v>168</v>
      </c>
      <c r="E274" s="20" t="s">
        <v>663</v>
      </c>
      <c r="F274" s="21">
        <v>45373.0</v>
      </c>
      <c r="G274" s="22" t="s">
        <v>664</v>
      </c>
      <c r="H274" s="23">
        <v>3034000.0</v>
      </c>
      <c r="I274" s="25" t="s">
        <v>24</v>
      </c>
      <c r="J274" s="25"/>
      <c r="K274" s="20" t="s">
        <v>665</v>
      </c>
      <c r="L274" s="25" t="s">
        <v>24</v>
      </c>
      <c r="M274" s="25"/>
      <c r="N274" s="20"/>
      <c r="O274" s="20"/>
      <c r="P274" s="19"/>
      <c r="Q274" s="26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</row>
    <row r="275" ht="14.25" customHeight="1">
      <c r="A275" s="16">
        <f t="shared" si="1"/>
        <v>272</v>
      </c>
      <c r="B275" s="17">
        <v>2403069.0</v>
      </c>
      <c r="C275" s="18">
        <v>45375.0</v>
      </c>
      <c r="D275" s="19" t="s">
        <v>168</v>
      </c>
      <c r="E275" s="20" t="s">
        <v>666</v>
      </c>
      <c r="F275" s="21">
        <v>45373.0</v>
      </c>
      <c r="G275" s="22" t="s">
        <v>77</v>
      </c>
      <c r="H275" s="23">
        <v>60000.0</v>
      </c>
      <c r="I275" s="25" t="s">
        <v>24</v>
      </c>
      <c r="J275" s="25"/>
      <c r="K275" s="20" t="s">
        <v>665</v>
      </c>
      <c r="L275" s="25" t="s">
        <v>24</v>
      </c>
      <c r="M275" s="25"/>
      <c r="N275" s="20"/>
      <c r="O275" s="20"/>
      <c r="P275" s="19"/>
      <c r="Q275" s="26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</row>
    <row r="276" ht="14.25" customHeight="1">
      <c r="A276" s="16">
        <f t="shared" si="1"/>
        <v>273</v>
      </c>
      <c r="B276" s="17">
        <v>2403070.0</v>
      </c>
      <c r="C276" s="18">
        <v>45375.0</v>
      </c>
      <c r="D276" s="19" t="s">
        <v>21</v>
      </c>
      <c r="E276" s="20" t="s">
        <v>667</v>
      </c>
      <c r="F276" s="21">
        <v>45373.0</v>
      </c>
      <c r="G276" s="22" t="s">
        <v>668</v>
      </c>
      <c r="H276" s="23">
        <v>118180.0</v>
      </c>
      <c r="I276" s="25" t="s">
        <v>24</v>
      </c>
      <c r="J276" s="25"/>
      <c r="K276" s="20" t="s">
        <v>665</v>
      </c>
      <c r="L276" s="25" t="s">
        <v>24</v>
      </c>
      <c r="M276" s="25"/>
      <c r="N276" s="20"/>
      <c r="O276" s="20"/>
      <c r="P276" s="19"/>
      <c r="Q276" s="26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</row>
    <row r="277" ht="14.25" customHeight="1">
      <c r="A277" s="16">
        <f t="shared" si="1"/>
        <v>274</v>
      </c>
      <c r="B277" s="17">
        <v>2403071.0</v>
      </c>
      <c r="C277" s="18">
        <v>45375.0</v>
      </c>
      <c r="D277" s="19" t="s">
        <v>102</v>
      </c>
      <c r="E277" s="20" t="s">
        <v>669</v>
      </c>
      <c r="F277" s="21">
        <v>45372.0</v>
      </c>
      <c r="G277" s="22" t="s">
        <v>670</v>
      </c>
      <c r="H277" s="23">
        <v>166000.0</v>
      </c>
      <c r="I277" s="25" t="s">
        <v>24</v>
      </c>
      <c r="J277" s="25"/>
      <c r="K277" s="20" t="s">
        <v>671</v>
      </c>
      <c r="L277" s="25" t="s">
        <v>24</v>
      </c>
      <c r="M277" s="25"/>
      <c r="N277" s="20"/>
      <c r="O277" s="20"/>
      <c r="P277" s="19"/>
      <c r="Q277" s="26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</row>
    <row r="278" ht="14.25" customHeight="1">
      <c r="A278" s="16">
        <f t="shared" si="1"/>
        <v>275</v>
      </c>
      <c r="B278" s="17">
        <v>2403072.0</v>
      </c>
      <c r="C278" s="18">
        <v>45375.0</v>
      </c>
      <c r="D278" s="19" t="s">
        <v>21</v>
      </c>
      <c r="E278" s="20" t="s">
        <v>605</v>
      </c>
      <c r="F278" s="18">
        <v>45370.0</v>
      </c>
      <c r="G278" s="22" t="s">
        <v>672</v>
      </c>
      <c r="H278" s="23">
        <v>236689.0</v>
      </c>
      <c r="I278" s="25" t="s">
        <v>24</v>
      </c>
      <c r="J278" s="25"/>
      <c r="K278" s="20" t="s">
        <v>673</v>
      </c>
      <c r="L278" s="25" t="s">
        <v>24</v>
      </c>
      <c r="M278" s="25"/>
      <c r="N278" s="20"/>
      <c r="O278" s="20"/>
      <c r="P278" s="19"/>
      <c r="Q278" s="26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</row>
    <row r="279" ht="14.25" customHeight="1">
      <c r="A279" s="16">
        <f t="shared" si="1"/>
        <v>276</v>
      </c>
      <c r="B279" s="17">
        <v>2403073.0</v>
      </c>
      <c r="C279" s="18">
        <v>45375.0</v>
      </c>
      <c r="D279" s="19" t="s">
        <v>21</v>
      </c>
      <c r="E279" s="20" t="s">
        <v>578</v>
      </c>
      <c r="F279" s="21">
        <v>45364.0</v>
      </c>
      <c r="G279" s="22" t="s">
        <v>672</v>
      </c>
      <c r="H279" s="23">
        <v>213570.0</v>
      </c>
      <c r="I279" s="25" t="s">
        <v>24</v>
      </c>
      <c r="J279" s="25"/>
      <c r="K279" s="20" t="s">
        <v>674</v>
      </c>
      <c r="L279" s="25" t="s">
        <v>24</v>
      </c>
      <c r="M279" s="25"/>
      <c r="N279" s="20"/>
      <c r="O279" s="20"/>
      <c r="P279" s="19"/>
      <c r="Q279" s="26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</row>
    <row r="280" ht="14.25" customHeight="1">
      <c r="A280" s="16">
        <f t="shared" si="1"/>
        <v>277</v>
      </c>
      <c r="B280" s="17">
        <v>2403074.0</v>
      </c>
      <c r="C280" s="18">
        <v>45375.0</v>
      </c>
      <c r="D280" s="19" t="s">
        <v>21</v>
      </c>
      <c r="E280" s="20" t="s">
        <v>646</v>
      </c>
      <c r="F280" s="21">
        <v>45372.0</v>
      </c>
      <c r="G280" s="22" t="s">
        <v>639</v>
      </c>
      <c r="H280" s="23">
        <v>42980.0</v>
      </c>
      <c r="I280" s="25" t="s">
        <v>24</v>
      </c>
      <c r="J280" s="25"/>
      <c r="K280" s="20" t="s">
        <v>648</v>
      </c>
      <c r="L280" s="25" t="s">
        <v>24</v>
      </c>
      <c r="M280" s="25"/>
      <c r="N280" s="20"/>
      <c r="O280" s="20"/>
      <c r="P280" s="19"/>
      <c r="Q280" s="26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</row>
    <row r="281" ht="14.25" customHeight="1">
      <c r="A281" s="16">
        <f t="shared" si="1"/>
        <v>278</v>
      </c>
      <c r="B281" s="30">
        <v>2403075.0</v>
      </c>
      <c r="C281" s="18">
        <v>45377.0</v>
      </c>
      <c r="D281" s="19" t="s">
        <v>675</v>
      </c>
      <c r="E281" s="20" t="s">
        <v>676</v>
      </c>
      <c r="F281" s="21">
        <v>45376.0</v>
      </c>
      <c r="G281" s="22" t="s">
        <v>677</v>
      </c>
      <c r="H281" s="23">
        <v>6860000.0</v>
      </c>
      <c r="I281" s="25" t="s">
        <v>24</v>
      </c>
      <c r="J281" s="25"/>
      <c r="K281" s="20" t="s">
        <v>678</v>
      </c>
      <c r="L281" s="25" t="s">
        <v>24</v>
      </c>
      <c r="M281" s="25"/>
      <c r="N281" s="20"/>
      <c r="O281" s="20"/>
      <c r="P281" s="19"/>
      <c r="Q281" s="26" t="s">
        <v>679</v>
      </c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</row>
    <row r="282" ht="14.25" customHeight="1">
      <c r="A282" s="16">
        <f t="shared" si="1"/>
        <v>279</v>
      </c>
      <c r="B282" s="17">
        <v>2403076.0</v>
      </c>
      <c r="C282" s="18">
        <v>45378.0</v>
      </c>
      <c r="D282" s="19" t="s">
        <v>21</v>
      </c>
      <c r="E282" s="20" t="s">
        <v>680</v>
      </c>
      <c r="F282" s="18">
        <v>45378.0</v>
      </c>
      <c r="G282" s="22" t="s">
        <v>681</v>
      </c>
      <c r="H282" s="23">
        <v>131650.0</v>
      </c>
      <c r="I282" s="25"/>
      <c r="J282" s="25"/>
      <c r="K282" s="20" t="s">
        <v>682</v>
      </c>
      <c r="L282" s="25" t="s">
        <v>24</v>
      </c>
      <c r="M282" s="25"/>
      <c r="N282" s="20"/>
      <c r="O282" s="20"/>
      <c r="P282" s="19"/>
      <c r="Q282" s="26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</row>
    <row r="283" ht="14.25" customHeight="1">
      <c r="A283" s="16">
        <f t="shared" si="1"/>
        <v>280</v>
      </c>
      <c r="B283" s="17">
        <v>2403077.0</v>
      </c>
      <c r="C283" s="18">
        <v>45378.0</v>
      </c>
      <c r="D283" s="19" t="s">
        <v>21</v>
      </c>
      <c r="E283" s="20" t="s">
        <v>680</v>
      </c>
      <c r="F283" s="18">
        <v>45378.0</v>
      </c>
      <c r="G283" s="22" t="s">
        <v>683</v>
      </c>
      <c r="H283" s="23">
        <v>21450.0</v>
      </c>
      <c r="I283" s="25"/>
      <c r="J283" s="25"/>
      <c r="K283" s="20" t="s">
        <v>682</v>
      </c>
      <c r="L283" s="25" t="s">
        <v>24</v>
      </c>
      <c r="M283" s="25"/>
      <c r="N283" s="20"/>
      <c r="O283" s="20"/>
      <c r="P283" s="19"/>
      <c r="Q283" s="26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</row>
    <row r="284" ht="14.25" customHeight="1">
      <c r="A284" s="16">
        <f t="shared" si="1"/>
        <v>281</v>
      </c>
      <c r="B284" s="17">
        <v>2403078.0</v>
      </c>
      <c r="C284" s="18">
        <v>45378.0</v>
      </c>
      <c r="D284" s="19" t="s">
        <v>21</v>
      </c>
      <c r="E284" s="20" t="s">
        <v>680</v>
      </c>
      <c r="F284" s="18">
        <v>45378.0</v>
      </c>
      <c r="G284" s="22" t="s">
        <v>639</v>
      </c>
      <c r="H284" s="23">
        <v>7600.0</v>
      </c>
      <c r="I284" s="25"/>
      <c r="J284" s="25"/>
      <c r="K284" s="20" t="s">
        <v>682</v>
      </c>
      <c r="L284" s="25" t="s">
        <v>24</v>
      </c>
      <c r="M284" s="25"/>
      <c r="N284" s="20"/>
      <c r="O284" s="20"/>
      <c r="P284" s="19"/>
      <c r="Q284" s="26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</row>
    <row r="285" ht="14.25" customHeight="1">
      <c r="A285" s="16">
        <f t="shared" si="1"/>
        <v>282</v>
      </c>
      <c r="B285" s="17">
        <v>2403079.0</v>
      </c>
      <c r="C285" s="18">
        <v>45378.0</v>
      </c>
      <c r="D285" s="19" t="s">
        <v>168</v>
      </c>
      <c r="E285" s="20" t="s">
        <v>684</v>
      </c>
      <c r="F285" s="18">
        <v>45378.0</v>
      </c>
      <c r="G285" s="22" t="s">
        <v>685</v>
      </c>
      <c r="H285" s="23">
        <v>150000.0</v>
      </c>
      <c r="I285" s="25"/>
      <c r="J285" s="25"/>
      <c r="K285" s="20" t="s">
        <v>682</v>
      </c>
      <c r="L285" s="25" t="s">
        <v>24</v>
      </c>
      <c r="M285" s="25"/>
      <c r="N285" s="20"/>
      <c r="O285" s="20"/>
      <c r="P285" s="19"/>
      <c r="Q285" s="26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</row>
    <row r="286" ht="14.25" customHeight="1">
      <c r="A286" s="16">
        <f t="shared" si="1"/>
        <v>283</v>
      </c>
      <c r="B286" s="17">
        <v>2403080.0</v>
      </c>
      <c r="C286" s="18">
        <v>45378.0</v>
      </c>
      <c r="D286" s="19" t="s">
        <v>476</v>
      </c>
      <c r="E286" s="20" t="s">
        <v>686</v>
      </c>
      <c r="F286" s="18">
        <v>45378.0</v>
      </c>
      <c r="G286" s="22" t="s">
        <v>687</v>
      </c>
      <c r="H286" s="23">
        <v>2512.0</v>
      </c>
      <c r="I286" s="25"/>
      <c r="J286" s="25"/>
      <c r="K286" s="20" t="s">
        <v>682</v>
      </c>
      <c r="L286" s="25" t="s">
        <v>24</v>
      </c>
      <c r="M286" s="25"/>
      <c r="N286" s="20"/>
      <c r="O286" s="20"/>
      <c r="P286" s="19"/>
      <c r="Q286" s="26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</row>
    <row r="287" ht="14.25" customHeight="1">
      <c r="A287" s="16">
        <f t="shared" si="1"/>
        <v>284</v>
      </c>
      <c r="B287" s="17">
        <v>2403081.0</v>
      </c>
      <c r="C287" s="18">
        <v>45378.0</v>
      </c>
      <c r="D287" s="19" t="s">
        <v>300</v>
      </c>
      <c r="E287" s="20" t="s">
        <v>688</v>
      </c>
      <c r="F287" s="18">
        <v>45378.0</v>
      </c>
      <c r="G287" s="22" t="s">
        <v>77</v>
      </c>
      <c r="H287" s="23">
        <v>14500.0</v>
      </c>
      <c r="I287" s="25"/>
      <c r="J287" s="25"/>
      <c r="K287" s="20" t="s">
        <v>682</v>
      </c>
      <c r="L287" s="25" t="s">
        <v>24</v>
      </c>
      <c r="M287" s="25"/>
      <c r="N287" s="20"/>
      <c r="O287" s="20"/>
      <c r="P287" s="19"/>
      <c r="Q287" s="26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</row>
    <row r="288" ht="14.25" customHeight="1">
      <c r="A288" s="16">
        <f t="shared" si="1"/>
        <v>285</v>
      </c>
      <c r="B288" s="17">
        <v>2403082.0</v>
      </c>
      <c r="C288" s="18">
        <v>45378.0</v>
      </c>
      <c r="D288" s="19" t="s">
        <v>21</v>
      </c>
      <c r="E288" s="20" t="s">
        <v>689</v>
      </c>
      <c r="F288" s="18">
        <v>45378.0</v>
      </c>
      <c r="G288" s="22" t="s">
        <v>690</v>
      </c>
      <c r="H288" s="23">
        <v>471480.0</v>
      </c>
      <c r="I288" s="25"/>
      <c r="J288" s="25"/>
      <c r="K288" s="20" t="s">
        <v>691</v>
      </c>
      <c r="L288" s="25" t="s">
        <v>24</v>
      </c>
      <c r="M288" s="25"/>
      <c r="N288" s="20"/>
      <c r="O288" s="20"/>
      <c r="P288" s="19"/>
      <c r="Q288" s="26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</row>
    <row r="289" ht="14.25" customHeight="1">
      <c r="A289" s="16">
        <f t="shared" si="1"/>
        <v>286</v>
      </c>
      <c r="B289" s="17">
        <v>2403083.0</v>
      </c>
      <c r="C289" s="18">
        <v>45378.0</v>
      </c>
      <c r="D289" s="19" t="s">
        <v>21</v>
      </c>
      <c r="E289" s="20" t="s">
        <v>689</v>
      </c>
      <c r="F289" s="18">
        <v>45378.0</v>
      </c>
      <c r="G289" s="22" t="s">
        <v>639</v>
      </c>
      <c r="H289" s="23">
        <v>32920.0</v>
      </c>
      <c r="I289" s="25"/>
      <c r="J289" s="25"/>
      <c r="K289" s="20" t="s">
        <v>691</v>
      </c>
      <c r="L289" s="25" t="s">
        <v>24</v>
      </c>
      <c r="M289" s="25"/>
      <c r="N289" s="20"/>
      <c r="O289" s="20"/>
      <c r="P289" s="19"/>
      <c r="Q289" s="26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</row>
    <row r="290" ht="14.25" customHeight="1">
      <c r="A290" s="16">
        <f t="shared" si="1"/>
        <v>287</v>
      </c>
      <c r="B290" s="17">
        <v>2403084.0</v>
      </c>
      <c r="C290" s="18">
        <v>45378.0</v>
      </c>
      <c r="D290" s="19" t="s">
        <v>21</v>
      </c>
      <c r="E290" s="20" t="s">
        <v>692</v>
      </c>
      <c r="F290" s="18">
        <v>45378.0</v>
      </c>
      <c r="G290" s="22" t="s">
        <v>693</v>
      </c>
      <c r="H290" s="23">
        <v>14074.0</v>
      </c>
      <c r="I290" s="25"/>
      <c r="J290" s="25"/>
      <c r="K290" s="20" t="s">
        <v>694</v>
      </c>
      <c r="L290" s="25" t="s">
        <v>24</v>
      </c>
      <c r="M290" s="25"/>
      <c r="N290" s="20"/>
      <c r="O290" s="20"/>
      <c r="P290" s="19"/>
      <c r="Q290" s="26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</row>
    <row r="291" ht="14.25" customHeight="1">
      <c r="A291" s="16">
        <f t="shared" si="1"/>
        <v>288</v>
      </c>
      <c r="B291" s="17">
        <v>2403085.0</v>
      </c>
      <c r="C291" s="18">
        <v>45378.0</v>
      </c>
      <c r="D291" s="19" t="s">
        <v>21</v>
      </c>
      <c r="E291" s="20" t="s">
        <v>695</v>
      </c>
      <c r="F291" s="18">
        <v>45378.0</v>
      </c>
      <c r="G291" s="22" t="s">
        <v>696</v>
      </c>
      <c r="H291" s="23">
        <v>33300.0</v>
      </c>
      <c r="I291" s="25"/>
      <c r="J291" s="25"/>
      <c r="K291" s="20" t="s">
        <v>694</v>
      </c>
      <c r="L291" s="25" t="s">
        <v>24</v>
      </c>
      <c r="M291" s="25"/>
      <c r="N291" s="20"/>
      <c r="O291" s="20"/>
      <c r="P291" s="19"/>
      <c r="Q291" s="26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</row>
    <row r="292" ht="14.25" customHeight="1">
      <c r="A292" s="16">
        <f t="shared" si="1"/>
        <v>289</v>
      </c>
      <c r="B292" s="17">
        <v>2403086.0</v>
      </c>
      <c r="C292" s="18">
        <v>45378.0</v>
      </c>
      <c r="D292" s="19" t="s">
        <v>21</v>
      </c>
      <c r="E292" s="20" t="s">
        <v>697</v>
      </c>
      <c r="F292" s="18">
        <v>45378.0</v>
      </c>
      <c r="G292" s="22" t="s">
        <v>693</v>
      </c>
      <c r="H292" s="23">
        <v>33300.0</v>
      </c>
      <c r="I292" s="25"/>
      <c r="J292" s="25"/>
      <c r="K292" s="20" t="s">
        <v>698</v>
      </c>
      <c r="L292" s="25" t="s">
        <v>24</v>
      </c>
      <c r="M292" s="25"/>
      <c r="N292" s="20"/>
      <c r="O292" s="20"/>
      <c r="P292" s="19"/>
      <c r="Q292" s="26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</row>
    <row r="293" ht="14.25" customHeight="1">
      <c r="A293" s="16">
        <f t="shared" si="1"/>
        <v>290</v>
      </c>
      <c r="B293" s="17">
        <v>2403087.0</v>
      </c>
      <c r="C293" s="18">
        <v>45378.0</v>
      </c>
      <c r="D293" s="19" t="s">
        <v>21</v>
      </c>
      <c r="E293" s="20" t="s">
        <v>699</v>
      </c>
      <c r="F293" s="18">
        <v>45378.0</v>
      </c>
      <c r="G293" s="22" t="s">
        <v>696</v>
      </c>
      <c r="H293" s="23">
        <v>14074.0</v>
      </c>
      <c r="I293" s="25"/>
      <c r="J293" s="25"/>
      <c r="K293" s="20" t="s">
        <v>698</v>
      </c>
      <c r="L293" s="25" t="s">
        <v>24</v>
      </c>
      <c r="M293" s="25"/>
      <c r="N293" s="20"/>
      <c r="O293" s="20"/>
      <c r="P293" s="19"/>
      <c r="Q293" s="26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</row>
    <row r="294" ht="14.25" customHeight="1">
      <c r="A294" s="16">
        <f t="shared" si="1"/>
        <v>291</v>
      </c>
      <c r="B294" s="17">
        <v>2403088.0</v>
      </c>
      <c r="C294" s="18">
        <v>45378.0</v>
      </c>
      <c r="D294" s="19" t="s">
        <v>21</v>
      </c>
      <c r="E294" s="20" t="s">
        <v>700</v>
      </c>
      <c r="F294" s="18">
        <v>45378.0</v>
      </c>
      <c r="G294" s="22" t="s">
        <v>696</v>
      </c>
      <c r="H294" s="23">
        <v>28148.0</v>
      </c>
      <c r="I294" s="25"/>
      <c r="J294" s="25"/>
      <c r="K294" s="20" t="s">
        <v>701</v>
      </c>
      <c r="L294" s="25" t="s">
        <v>24</v>
      </c>
      <c r="M294" s="25"/>
      <c r="N294" s="20"/>
      <c r="O294" s="20"/>
      <c r="P294" s="19"/>
      <c r="Q294" s="26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</row>
    <row r="295" ht="14.25" customHeight="1">
      <c r="A295" s="16">
        <f t="shared" si="1"/>
        <v>292</v>
      </c>
      <c r="B295" s="17">
        <v>2403089.0</v>
      </c>
      <c r="C295" s="18">
        <v>45378.0</v>
      </c>
      <c r="D295" s="19" t="s">
        <v>21</v>
      </c>
      <c r="E295" s="20" t="s">
        <v>702</v>
      </c>
      <c r="F295" s="18">
        <v>45378.0</v>
      </c>
      <c r="G295" s="22" t="s">
        <v>693</v>
      </c>
      <c r="H295" s="23">
        <v>66600.0</v>
      </c>
      <c r="I295" s="25"/>
      <c r="J295" s="25"/>
      <c r="K295" s="20" t="s">
        <v>701</v>
      </c>
      <c r="L295" s="25" t="s">
        <v>24</v>
      </c>
      <c r="M295" s="25"/>
      <c r="N295" s="20"/>
      <c r="O295" s="20"/>
      <c r="P295" s="19"/>
      <c r="Q295" s="26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</row>
    <row r="296" ht="14.25" customHeight="1">
      <c r="A296" s="52">
        <f t="shared" si="1"/>
        <v>293</v>
      </c>
      <c r="B296" s="30">
        <v>2403090.0</v>
      </c>
      <c r="C296" s="49">
        <v>45378.0</v>
      </c>
      <c r="D296" s="35" t="s">
        <v>21</v>
      </c>
      <c r="E296" s="53" t="s">
        <v>703</v>
      </c>
      <c r="F296" s="49">
        <v>45378.0</v>
      </c>
      <c r="G296" s="54" t="s">
        <v>704</v>
      </c>
      <c r="H296" s="55">
        <v>223600.0</v>
      </c>
      <c r="I296" s="56"/>
      <c r="J296" s="56"/>
      <c r="K296" s="53" t="s">
        <v>705</v>
      </c>
      <c r="L296" s="25" t="s">
        <v>24</v>
      </c>
      <c r="M296" s="56"/>
      <c r="N296" s="53"/>
      <c r="O296" s="53"/>
      <c r="P296" s="35"/>
      <c r="Q296" s="57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</row>
    <row r="297" ht="14.25" customHeight="1">
      <c r="A297" s="52">
        <f t="shared" si="1"/>
        <v>294</v>
      </c>
      <c r="B297" s="30">
        <v>2403091.0</v>
      </c>
      <c r="C297" s="49">
        <v>45378.0</v>
      </c>
      <c r="D297" s="35" t="s">
        <v>21</v>
      </c>
      <c r="E297" s="53" t="s">
        <v>703</v>
      </c>
      <c r="F297" s="49">
        <v>45378.0</v>
      </c>
      <c r="G297" s="54" t="s">
        <v>683</v>
      </c>
      <c r="H297" s="55">
        <v>41100.0</v>
      </c>
      <c r="I297" s="56"/>
      <c r="J297" s="56"/>
      <c r="K297" s="53" t="s">
        <v>705</v>
      </c>
      <c r="L297" s="25" t="s">
        <v>24</v>
      </c>
      <c r="M297" s="56"/>
      <c r="N297" s="53"/>
      <c r="O297" s="53"/>
      <c r="P297" s="35"/>
      <c r="Q297" s="57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</row>
    <row r="298" ht="14.25" customHeight="1">
      <c r="A298" s="52">
        <f t="shared" si="1"/>
        <v>295</v>
      </c>
      <c r="B298" s="30">
        <v>2403092.0</v>
      </c>
      <c r="C298" s="49">
        <v>45378.0</v>
      </c>
      <c r="D298" s="35" t="s">
        <v>21</v>
      </c>
      <c r="E298" s="53" t="s">
        <v>703</v>
      </c>
      <c r="F298" s="49">
        <v>45378.0</v>
      </c>
      <c r="G298" s="54" t="s">
        <v>639</v>
      </c>
      <c r="H298" s="55">
        <v>36600.0</v>
      </c>
      <c r="I298" s="56"/>
      <c r="J298" s="56"/>
      <c r="K298" s="53" t="s">
        <v>705</v>
      </c>
      <c r="L298" s="25" t="s">
        <v>24</v>
      </c>
      <c r="M298" s="56"/>
      <c r="N298" s="53"/>
      <c r="O298" s="53"/>
      <c r="P298" s="35"/>
      <c r="Q298" s="57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</row>
    <row r="299" ht="14.25" customHeight="1">
      <c r="A299" s="52">
        <f t="shared" si="1"/>
        <v>296</v>
      </c>
      <c r="B299" s="30">
        <v>2403093.0</v>
      </c>
      <c r="C299" s="49">
        <v>45378.0</v>
      </c>
      <c r="D299" s="35" t="s">
        <v>706</v>
      </c>
      <c r="E299" s="53" t="s">
        <v>707</v>
      </c>
      <c r="F299" s="49">
        <v>45378.0</v>
      </c>
      <c r="G299" s="54" t="s">
        <v>708</v>
      </c>
      <c r="H299" s="55">
        <v>10200.0</v>
      </c>
      <c r="I299" s="56"/>
      <c r="J299" s="56"/>
      <c r="K299" s="53" t="s">
        <v>705</v>
      </c>
      <c r="L299" s="25" t="s">
        <v>24</v>
      </c>
      <c r="M299" s="56"/>
      <c r="N299" s="53"/>
      <c r="O299" s="53"/>
      <c r="P299" s="35"/>
      <c r="Q299" s="57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</row>
    <row r="300" ht="14.25" customHeight="1">
      <c r="A300" s="52">
        <f t="shared" si="1"/>
        <v>297</v>
      </c>
      <c r="B300" s="30">
        <v>2403094.0</v>
      </c>
      <c r="C300" s="49">
        <v>45378.0</v>
      </c>
      <c r="D300" s="35" t="s">
        <v>88</v>
      </c>
      <c r="E300" s="53" t="s">
        <v>709</v>
      </c>
      <c r="F300" s="49">
        <v>45378.0</v>
      </c>
      <c r="G300" s="54" t="s">
        <v>710</v>
      </c>
      <c r="H300" s="55">
        <v>223200.0</v>
      </c>
      <c r="I300" s="56"/>
      <c r="J300" s="56"/>
      <c r="K300" s="53" t="s">
        <v>705</v>
      </c>
      <c r="L300" s="25" t="s">
        <v>24</v>
      </c>
      <c r="M300" s="56"/>
      <c r="N300" s="53"/>
      <c r="O300" s="53"/>
      <c r="P300" s="35"/>
      <c r="Q300" s="57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</row>
    <row r="301" ht="14.25" customHeight="1">
      <c r="A301" s="52">
        <f t="shared" si="1"/>
        <v>298</v>
      </c>
      <c r="B301" s="30">
        <v>2403095.0</v>
      </c>
      <c r="C301" s="49">
        <v>45378.0</v>
      </c>
      <c r="D301" s="35" t="s">
        <v>88</v>
      </c>
      <c r="E301" s="53" t="s">
        <v>711</v>
      </c>
      <c r="F301" s="49">
        <v>45378.0</v>
      </c>
      <c r="G301" s="54" t="s">
        <v>712</v>
      </c>
      <c r="H301" s="59">
        <v>278935.0</v>
      </c>
      <c r="I301" s="54"/>
      <c r="J301" s="54"/>
      <c r="K301" s="53" t="s">
        <v>705</v>
      </c>
      <c r="L301" s="25" t="s">
        <v>24</v>
      </c>
      <c r="M301" s="56"/>
      <c r="N301" s="53"/>
      <c r="O301" s="53"/>
      <c r="P301" s="35"/>
      <c r="Q301" s="57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</row>
    <row r="302" ht="14.25" customHeight="1">
      <c r="A302" s="52">
        <f t="shared" si="1"/>
        <v>299</v>
      </c>
      <c r="B302" s="30">
        <v>2403096.0</v>
      </c>
      <c r="C302" s="49">
        <v>45378.0</v>
      </c>
      <c r="D302" s="35" t="s">
        <v>88</v>
      </c>
      <c r="E302" s="53" t="s">
        <v>713</v>
      </c>
      <c r="F302" s="49">
        <v>45378.0</v>
      </c>
      <c r="G302" s="54" t="s">
        <v>714</v>
      </c>
      <c r="H302" s="55">
        <v>48655.0</v>
      </c>
      <c r="I302" s="56"/>
      <c r="J302" s="56"/>
      <c r="K302" s="53" t="s">
        <v>705</v>
      </c>
      <c r="L302" s="25" t="s">
        <v>24</v>
      </c>
      <c r="M302" s="56"/>
      <c r="N302" s="53"/>
      <c r="O302" s="53"/>
      <c r="P302" s="35"/>
      <c r="Q302" s="57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</row>
    <row r="303" ht="14.25" customHeight="1">
      <c r="A303" s="16">
        <f t="shared" si="1"/>
        <v>300</v>
      </c>
      <c r="B303" s="17">
        <v>2403097.0</v>
      </c>
      <c r="C303" s="18">
        <v>45378.0</v>
      </c>
      <c r="D303" s="19" t="s">
        <v>168</v>
      </c>
      <c r="E303" s="20" t="s">
        <v>715</v>
      </c>
      <c r="F303" s="18">
        <v>45378.0</v>
      </c>
      <c r="G303" s="22" t="s">
        <v>716</v>
      </c>
      <c r="H303" s="23">
        <v>510400.0</v>
      </c>
      <c r="I303" s="25"/>
      <c r="J303" s="25"/>
      <c r="K303" s="20" t="s">
        <v>717</v>
      </c>
      <c r="L303" s="25" t="s">
        <v>24</v>
      </c>
      <c r="M303" s="25"/>
      <c r="N303" s="20"/>
      <c r="O303" s="20"/>
      <c r="P303" s="19"/>
      <c r="Q303" s="26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</row>
    <row r="304" ht="14.25" customHeight="1">
      <c r="A304" s="16">
        <f t="shared" si="1"/>
        <v>301</v>
      </c>
      <c r="B304" s="17">
        <v>2403098.0</v>
      </c>
      <c r="C304" s="18">
        <v>45378.0</v>
      </c>
      <c r="D304" s="19" t="s">
        <v>102</v>
      </c>
      <c r="E304" s="20" t="s">
        <v>718</v>
      </c>
      <c r="F304" s="18">
        <v>45378.0</v>
      </c>
      <c r="G304" s="22" t="s">
        <v>719</v>
      </c>
      <c r="H304" s="23">
        <v>386000.0</v>
      </c>
      <c r="I304" s="25"/>
      <c r="J304" s="25"/>
      <c r="K304" s="20" t="s">
        <v>720</v>
      </c>
      <c r="L304" s="25" t="s">
        <v>24</v>
      </c>
      <c r="M304" s="25"/>
      <c r="N304" s="20"/>
      <c r="O304" s="20"/>
      <c r="P304" s="19"/>
      <c r="Q304" s="26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</row>
    <row r="305" ht="14.25" customHeight="1">
      <c r="A305" s="16">
        <f t="shared" si="1"/>
        <v>302</v>
      </c>
      <c r="B305" s="17">
        <v>2403099.0</v>
      </c>
      <c r="C305" s="18">
        <v>45379.0</v>
      </c>
      <c r="D305" s="19" t="s">
        <v>613</v>
      </c>
      <c r="E305" s="20" t="s">
        <v>721</v>
      </c>
      <c r="F305" s="21">
        <v>45376.0</v>
      </c>
      <c r="G305" s="22" t="s">
        <v>722</v>
      </c>
      <c r="H305" s="23">
        <v>7081.0</v>
      </c>
      <c r="I305" s="25" t="s">
        <v>24</v>
      </c>
      <c r="J305" s="25"/>
      <c r="K305" s="20"/>
      <c r="L305" s="16"/>
      <c r="M305" s="25"/>
      <c r="N305" s="20"/>
      <c r="O305" s="20"/>
      <c r="P305" s="19" t="s">
        <v>24</v>
      </c>
      <c r="Q305" s="26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</row>
    <row r="306" ht="14.25" customHeight="1">
      <c r="A306" s="16">
        <f t="shared" si="1"/>
        <v>303</v>
      </c>
      <c r="B306" s="17">
        <v>2403100.0</v>
      </c>
      <c r="C306" s="18">
        <v>45379.0</v>
      </c>
      <c r="D306" s="19" t="s">
        <v>336</v>
      </c>
      <c r="E306" s="20" t="s">
        <v>723</v>
      </c>
      <c r="F306" s="21">
        <v>45378.0</v>
      </c>
      <c r="G306" s="22" t="s">
        <v>724</v>
      </c>
      <c r="H306" s="23">
        <v>4000.0</v>
      </c>
      <c r="I306" s="25" t="s">
        <v>24</v>
      </c>
      <c r="J306" s="25"/>
      <c r="K306" s="20" t="s">
        <v>571</v>
      </c>
      <c r="L306" s="16" t="s">
        <v>24</v>
      </c>
      <c r="M306" s="25"/>
      <c r="N306" s="20"/>
      <c r="O306" s="20"/>
      <c r="P306" s="19"/>
      <c r="Q306" s="26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</row>
    <row r="307" ht="14.25" customHeight="1">
      <c r="A307" s="16">
        <f t="shared" si="1"/>
        <v>304</v>
      </c>
      <c r="B307" s="17">
        <v>2403101.0</v>
      </c>
      <c r="C307" s="18">
        <v>45379.0</v>
      </c>
      <c r="D307" s="19" t="s">
        <v>21</v>
      </c>
      <c r="E307" s="20" t="s">
        <v>725</v>
      </c>
      <c r="F307" s="21">
        <v>45378.0</v>
      </c>
      <c r="G307" s="22" t="s">
        <v>726</v>
      </c>
      <c r="H307" s="23">
        <v>2203970.0</v>
      </c>
      <c r="I307" s="25" t="s">
        <v>24</v>
      </c>
      <c r="J307" s="25"/>
      <c r="K307" s="20" t="s">
        <v>727</v>
      </c>
      <c r="L307" s="16" t="s">
        <v>24</v>
      </c>
      <c r="M307" s="25"/>
      <c r="N307" s="20"/>
      <c r="O307" s="20"/>
      <c r="P307" s="19"/>
      <c r="Q307" s="26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</row>
    <row r="308" ht="14.25" customHeight="1">
      <c r="A308" s="16">
        <f t="shared" si="1"/>
        <v>305</v>
      </c>
      <c r="B308" s="17">
        <v>2403102.0</v>
      </c>
      <c r="C308" s="18">
        <v>45379.0</v>
      </c>
      <c r="D308" s="19" t="s">
        <v>21</v>
      </c>
      <c r="E308" s="20" t="s">
        <v>725</v>
      </c>
      <c r="F308" s="21">
        <v>45378.0</v>
      </c>
      <c r="G308" s="22" t="s">
        <v>728</v>
      </c>
      <c r="H308" s="23">
        <v>407160.0</v>
      </c>
      <c r="I308" s="25" t="s">
        <v>24</v>
      </c>
      <c r="J308" s="25"/>
      <c r="K308" s="20" t="s">
        <v>727</v>
      </c>
      <c r="L308" s="16" t="s">
        <v>24</v>
      </c>
      <c r="M308" s="25"/>
      <c r="N308" s="20"/>
      <c r="O308" s="20"/>
      <c r="P308" s="19"/>
      <c r="Q308" s="26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</row>
    <row r="309" ht="14.25" customHeight="1">
      <c r="A309" s="16">
        <f t="shared" si="1"/>
        <v>306</v>
      </c>
      <c r="B309" s="17">
        <v>2403103.0</v>
      </c>
      <c r="C309" s="18">
        <v>45380.0</v>
      </c>
      <c r="D309" s="19" t="s">
        <v>729</v>
      </c>
      <c r="E309" s="20" t="s">
        <v>730</v>
      </c>
      <c r="F309" s="21">
        <v>45379.0</v>
      </c>
      <c r="G309" s="22" t="s">
        <v>731</v>
      </c>
      <c r="H309" s="23">
        <v>95057.76</v>
      </c>
      <c r="I309" s="25" t="s">
        <v>24</v>
      </c>
      <c r="J309" s="25"/>
      <c r="K309" s="20"/>
      <c r="L309" s="16"/>
      <c r="M309" s="25"/>
      <c r="N309" s="20"/>
      <c r="O309" s="20"/>
      <c r="P309" s="19" t="s">
        <v>24</v>
      </c>
      <c r="Q309" s="26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</row>
    <row r="310" ht="14.25" customHeight="1">
      <c r="A310" s="16">
        <f t="shared" si="1"/>
        <v>307</v>
      </c>
      <c r="B310" s="17">
        <v>2403104.0</v>
      </c>
      <c r="C310" s="18">
        <v>45411.0</v>
      </c>
      <c r="D310" s="19" t="s">
        <v>732</v>
      </c>
      <c r="E310" s="20" t="s">
        <v>733</v>
      </c>
      <c r="F310" s="21">
        <v>45380.0</v>
      </c>
      <c r="G310" s="22" t="s">
        <v>734</v>
      </c>
      <c r="H310" s="23">
        <v>50000.0</v>
      </c>
      <c r="I310" s="25" t="s">
        <v>24</v>
      </c>
      <c r="J310" s="25"/>
      <c r="K310" s="20" t="s">
        <v>727</v>
      </c>
      <c r="L310" s="16" t="s">
        <v>24</v>
      </c>
      <c r="M310" s="25"/>
      <c r="N310" s="20"/>
      <c r="O310" s="20"/>
      <c r="P310" s="19"/>
      <c r="Q310" s="26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</row>
    <row r="311" ht="14.25" customHeight="1">
      <c r="A311" s="16">
        <f t="shared" si="1"/>
        <v>308</v>
      </c>
      <c r="B311" s="36">
        <v>2403106.0</v>
      </c>
      <c r="C311" s="18">
        <v>45380.0</v>
      </c>
      <c r="D311" s="19" t="s">
        <v>284</v>
      </c>
      <c r="E311" s="20" t="s">
        <v>735</v>
      </c>
      <c r="F311" s="21">
        <v>45338.0</v>
      </c>
      <c r="G311" s="22" t="s">
        <v>281</v>
      </c>
      <c r="H311" s="23">
        <v>58823.0</v>
      </c>
      <c r="I311" s="28" t="s">
        <v>24</v>
      </c>
      <c r="J311" s="25"/>
      <c r="K311" s="20" t="s">
        <v>736</v>
      </c>
      <c r="L311" s="29" t="s">
        <v>24</v>
      </c>
      <c r="M311" s="25"/>
      <c r="N311" s="20"/>
      <c r="O311" s="20"/>
      <c r="P311" s="19"/>
      <c r="Q311" s="26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</row>
    <row r="312" ht="14.25" customHeight="1">
      <c r="A312" s="16">
        <f t="shared" si="1"/>
        <v>309</v>
      </c>
      <c r="B312" s="36">
        <v>2403107.0</v>
      </c>
      <c r="C312" s="18">
        <v>45380.0</v>
      </c>
      <c r="D312" s="19" t="s">
        <v>284</v>
      </c>
      <c r="E312" s="20" t="s">
        <v>737</v>
      </c>
      <c r="F312" s="21">
        <v>45348.0</v>
      </c>
      <c r="G312" s="22" t="s">
        <v>281</v>
      </c>
      <c r="H312" s="23">
        <v>47058.0</v>
      </c>
      <c r="I312" s="28" t="s">
        <v>24</v>
      </c>
      <c r="J312" s="25"/>
      <c r="K312" s="20" t="s">
        <v>705</v>
      </c>
      <c r="L312" s="29" t="s">
        <v>24</v>
      </c>
      <c r="M312" s="25"/>
      <c r="N312" s="20"/>
      <c r="O312" s="20"/>
      <c r="P312" s="19"/>
      <c r="Q312" s="26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</row>
    <row r="313" ht="14.25" customHeight="1">
      <c r="A313" s="16">
        <f t="shared" si="1"/>
        <v>310</v>
      </c>
      <c r="B313" s="17">
        <v>2404001.0</v>
      </c>
      <c r="C313" s="18">
        <v>45383.0</v>
      </c>
      <c r="D313" s="19" t="s">
        <v>21</v>
      </c>
      <c r="E313" s="20" t="s">
        <v>738</v>
      </c>
      <c r="F313" s="21">
        <v>45380.0</v>
      </c>
      <c r="G313" s="22" t="s">
        <v>739</v>
      </c>
      <c r="H313" s="23">
        <v>497000.0</v>
      </c>
      <c r="I313" s="25" t="s">
        <v>24</v>
      </c>
      <c r="J313" s="25"/>
      <c r="K313" s="20" t="s">
        <v>740</v>
      </c>
      <c r="L313" s="16" t="s">
        <v>24</v>
      </c>
      <c r="M313" s="25"/>
      <c r="N313" s="20"/>
      <c r="O313" s="20"/>
      <c r="P313" s="19"/>
      <c r="Q313" s="26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</row>
    <row r="314" ht="14.25" customHeight="1">
      <c r="A314" s="16">
        <f t="shared" si="1"/>
        <v>311</v>
      </c>
      <c r="B314" s="17">
        <v>2404002.0</v>
      </c>
      <c r="C314" s="18">
        <v>45383.0</v>
      </c>
      <c r="D314" s="19" t="s">
        <v>21</v>
      </c>
      <c r="E314" s="20" t="s">
        <v>741</v>
      </c>
      <c r="F314" s="21">
        <v>45380.0</v>
      </c>
      <c r="G314" s="22" t="s">
        <v>739</v>
      </c>
      <c r="H314" s="23">
        <v>545700.0</v>
      </c>
      <c r="I314" s="25" t="s">
        <v>24</v>
      </c>
      <c r="J314" s="25"/>
      <c r="K314" s="20" t="s">
        <v>740</v>
      </c>
      <c r="L314" s="16" t="s">
        <v>24</v>
      </c>
      <c r="M314" s="25"/>
      <c r="N314" s="20"/>
      <c r="O314" s="20"/>
      <c r="P314" s="19"/>
      <c r="Q314" s="26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</row>
    <row r="315" ht="14.25" customHeight="1">
      <c r="A315" s="16">
        <f t="shared" si="1"/>
        <v>312</v>
      </c>
      <c r="B315" s="17">
        <v>2404003.0</v>
      </c>
      <c r="C315" s="18">
        <v>45383.0</v>
      </c>
      <c r="D315" s="19" t="s">
        <v>742</v>
      </c>
      <c r="E315" s="20" t="s">
        <v>743</v>
      </c>
      <c r="F315" s="21">
        <v>45380.0</v>
      </c>
      <c r="G315" s="22" t="s">
        <v>744</v>
      </c>
      <c r="H315" s="23">
        <v>50000.0</v>
      </c>
      <c r="I315" s="25" t="s">
        <v>24</v>
      </c>
      <c r="J315" s="25"/>
      <c r="K315" s="20" t="s">
        <v>740</v>
      </c>
      <c r="L315" s="16" t="s">
        <v>24</v>
      </c>
      <c r="M315" s="25"/>
      <c r="N315" s="20"/>
      <c r="O315" s="20"/>
      <c r="P315" s="19"/>
      <c r="Q315" s="26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</row>
    <row r="316" ht="14.25" customHeight="1">
      <c r="A316" s="16">
        <f t="shared" si="1"/>
        <v>313</v>
      </c>
      <c r="B316" s="17">
        <v>2404004.0</v>
      </c>
      <c r="C316" s="18">
        <v>45383.0</v>
      </c>
      <c r="D316" s="19" t="s">
        <v>21</v>
      </c>
      <c r="E316" s="20" t="s">
        <v>745</v>
      </c>
      <c r="F316" s="21">
        <v>45380.0</v>
      </c>
      <c r="G316" s="22" t="s">
        <v>496</v>
      </c>
      <c r="H316" s="23">
        <v>150000.0</v>
      </c>
      <c r="I316" s="25" t="s">
        <v>24</v>
      </c>
      <c r="J316" s="25"/>
      <c r="K316" s="20" t="s">
        <v>740</v>
      </c>
      <c r="L316" s="16" t="s">
        <v>24</v>
      </c>
      <c r="M316" s="25"/>
      <c r="N316" s="20"/>
      <c r="O316" s="20"/>
      <c r="P316" s="19"/>
      <c r="Q316" s="26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</row>
    <row r="317" ht="14.25" customHeight="1">
      <c r="A317" s="16">
        <f t="shared" si="1"/>
        <v>314</v>
      </c>
      <c r="B317" s="30">
        <v>2404005.0</v>
      </c>
      <c r="C317" s="18">
        <v>45384.0</v>
      </c>
      <c r="D317" s="19" t="s">
        <v>34</v>
      </c>
      <c r="E317" s="20" t="s">
        <v>746</v>
      </c>
      <c r="F317" s="21">
        <v>45384.0</v>
      </c>
      <c r="G317" s="22" t="s">
        <v>36</v>
      </c>
      <c r="H317" s="23">
        <v>950.0</v>
      </c>
      <c r="I317" s="25" t="s">
        <v>24</v>
      </c>
      <c r="J317" s="25"/>
      <c r="K317" s="20"/>
      <c r="L317" s="16"/>
      <c r="M317" s="25"/>
      <c r="N317" s="20"/>
      <c r="O317" s="20"/>
      <c r="P317" s="19" t="s">
        <v>24</v>
      </c>
      <c r="Q317" s="26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</row>
    <row r="318" ht="14.25" customHeight="1">
      <c r="A318" s="16">
        <f t="shared" si="1"/>
        <v>315</v>
      </c>
      <c r="B318" s="17">
        <v>2404006.0</v>
      </c>
      <c r="C318" s="18">
        <v>45384.0</v>
      </c>
      <c r="D318" s="19" t="s">
        <v>379</v>
      </c>
      <c r="E318" s="20" t="s">
        <v>747</v>
      </c>
      <c r="F318" s="21">
        <v>45380.0</v>
      </c>
      <c r="G318" s="22" t="s">
        <v>64</v>
      </c>
      <c r="H318" s="23">
        <v>11600.0</v>
      </c>
      <c r="I318" s="16" t="s">
        <v>24</v>
      </c>
      <c r="J318" s="25"/>
      <c r="K318" s="20" t="s">
        <v>560</v>
      </c>
      <c r="L318" s="16" t="s">
        <v>24</v>
      </c>
      <c r="M318" s="25"/>
      <c r="N318" s="20"/>
      <c r="O318" s="20"/>
      <c r="P318" s="19"/>
      <c r="Q318" s="26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</row>
    <row r="319" ht="14.25" customHeight="1">
      <c r="A319" s="16">
        <f t="shared" si="1"/>
        <v>316</v>
      </c>
      <c r="B319" s="17">
        <v>2404007.0</v>
      </c>
      <c r="C319" s="18">
        <v>45384.0</v>
      </c>
      <c r="D319" s="35" t="s">
        <v>41</v>
      </c>
      <c r="E319" s="53" t="s">
        <v>748</v>
      </c>
      <c r="F319" s="18">
        <v>45383.0</v>
      </c>
      <c r="G319" s="22" t="s">
        <v>749</v>
      </c>
      <c r="H319" s="23">
        <v>12000.0</v>
      </c>
      <c r="I319" s="16" t="s">
        <v>24</v>
      </c>
      <c r="J319" s="25"/>
      <c r="K319" s="20" t="s">
        <v>750</v>
      </c>
      <c r="L319" s="16" t="s">
        <v>24</v>
      </c>
      <c r="M319" s="25"/>
      <c r="N319" s="20"/>
      <c r="O319" s="20"/>
      <c r="P319" s="25"/>
      <c r="Q319" s="26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</row>
    <row r="320" ht="14.25" customHeight="1">
      <c r="A320" s="16">
        <f t="shared" si="1"/>
        <v>317</v>
      </c>
      <c r="B320" s="17">
        <v>2404008.0</v>
      </c>
      <c r="C320" s="18">
        <v>45385.0</v>
      </c>
      <c r="D320" s="35" t="s">
        <v>21</v>
      </c>
      <c r="E320" s="53" t="s">
        <v>751</v>
      </c>
      <c r="F320" s="18">
        <v>45383.0</v>
      </c>
      <c r="G320" s="32" t="s">
        <v>672</v>
      </c>
      <c r="H320" s="23">
        <v>182860.0</v>
      </c>
      <c r="I320" s="16" t="s">
        <v>24</v>
      </c>
      <c r="J320" s="25"/>
      <c r="K320" s="20" t="s">
        <v>752</v>
      </c>
      <c r="L320" s="16" t="s">
        <v>24</v>
      </c>
      <c r="M320" s="25"/>
      <c r="N320" s="20"/>
      <c r="O320" s="20"/>
      <c r="P320" s="19"/>
      <c r="Q320" s="26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</row>
    <row r="321" ht="14.25" customHeight="1">
      <c r="A321" s="16">
        <f t="shared" si="1"/>
        <v>318</v>
      </c>
      <c r="B321" s="17">
        <v>2404009.0</v>
      </c>
      <c r="C321" s="18">
        <v>45385.0</v>
      </c>
      <c r="D321" s="35" t="s">
        <v>753</v>
      </c>
      <c r="E321" s="53" t="s">
        <v>754</v>
      </c>
      <c r="F321" s="18">
        <v>45383.0</v>
      </c>
      <c r="G321" s="22" t="s">
        <v>755</v>
      </c>
      <c r="H321" s="23">
        <v>135250.0</v>
      </c>
      <c r="I321" s="16" t="s">
        <v>24</v>
      </c>
      <c r="J321" s="25"/>
      <c r="K321" s="20" t="s">
        <v>752</v>
      </c>
      <c r="L321" s="16" t="s">
        <v>24</v>
      </c>
      <c r="M321" s="25"/>
      <c r="N321" s="20"/>
      <c r="O321" s="20"/>
      <c r="P321" s="19"/>
      <c r="Q321" s="26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</row>
    <row r="322" ht="14.25" customHeight="1">
      <c r="A322" s="16">
        <f t="shared" si="1"/>
        <v>319</v>
      </c>
      <c r="B322" s="17">
        <v>2404010.0</v>
      </c>
      <c r="C322" s="18">
        <v>45385.0</v>
      </c>
      <c r="D322" s="35" t="s">
        <v>41</v>
      </c>
      <c r="E322" s="53" t="s">
        <v>756</v>
      </c>
      <c r="F322" s="18">
        <v>45383.0</v>
      </c>
      <c r="G322" s="32" t="s">
        <v>672</v>
      </c>
      <c r="H322" s="23">
        <v>210200.0</v>
      </c>
      <c r="I322" s="16" t="s">
        <v>24</v>
      </c>
      <c r="J322" s="25"/>
      <c r="K322" s="20" t="s">
        <v>757</v>
      </c>
      <c r="L322" s="16" t="s">
        <v>24</v>
      </c>
      <c r="M322" s="25"/>
      <c r="N322" s="20"/>
      <c r="O322" s="20"/>
      <c r="P322" s="19"/>
      <c r="Q322" s="26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</row>
    <row r="323" ht="14.25" customHeight="1">
      <c r="A323" s="16">
        <f t="shared" si="1"/>
        <v>320</v>
      </c>
      <c r="B323" s="17">
        <v>2404011.0</v>
      </c>
      <c r="C323" s="18">
        <v>45385.0</v>
      </c>
      <c r="D323" s="35" t="s">
        <v>758</v>
      </c>
      <c r="E323" s="53" t="s">
        <v>759</v>
      </c>
      <c r="F323" s="18">
        <v>45383.0</v>
      </c>
      <c r="G323" s="22" t="s">
        <v>760</v>
      </c>
      <c r="H323" s="23">
        <v>44500.0</v>
      </c>
      <c r="I323" s="16" t="s">
        <v>24</v>
      </c>
      <c r="J323" s="25"/>
      <c r="K323" s="20" t="s">
        <v>757</v>
      </c>
      <c r="L323" s="16" t="s">
        <v>24</v>
      </c>
      <c r="M323" s="25"/>
      <c r="N323" s="20"/>
      <c r="O323" s="20"/>
      <c r="P323" s="19"/>
      <c r="Q323" s="26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</row>
    <row r="324" ht="14.25" customHeight="1">
      <c r="A324" s="16">
        <f t="shared" si="1"/>
        <v>321</v>
      </c>
      <c r="B324" s="17">
        <v>2404012.0</v>
      </c>
      <c r="C324" s="18">
        <v>45385.0</v>
      </c>
      <c r="D324" s="35" t="s">
        <v>41</v>
      </c>
      <c r="E324" s="53" t="s">
        <v>761</v>
      </c>
      <c r="F324" s="18">
        <v>45383.0</v>
      </c>
      <c r="G324" s="22" t="s">
        <v>762</v>
      </c>
      <c r="H324" s="23">
        <v>20000.0</v>
      </c>
      <c r="I324" s="16" t="s">
        <v>24</v>
      </c>
      <c r="J324" s="25"/>
      <c r="K324" s="20" t="s">
        <v>763</v>
      </c>
      <c r="L324" s="16" t="s">
        <v>24</v>
      </c>
      <c r="M324" s="25"/>
      <c r="N324" s="20"/>
      <c r="O324" s="20"/>
      <c r="P324" s="19"/>
      <c r="Q324" s="26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</row>
    <row r="325" ht="14.25" customHeight="1">
      <c r="A325" s="16">
        <f t="shared" si="1"/>
        <v>322</v>
      </c>
      <c r="B325" s="17">
        <v>2404013.0</v>
      </c>
      <c r="C325" s="18">
        <v>45385.0</v>
      </c>
      <c r="D325" s="35" t="s">
        <v>88</v>
      </c>
      <c r="E325" s="53" t="s">
        <v>764</v>
      </c>
      <c r="F325" s="18">
        <v>45383.0</v>
      </c>
      <c r="G325" s="22" t="s">
        <v>765</v>
      </c>
      <c r="H325" s="23">
        <v>8000.0</v>
      </c>
      <c r="I325" s="16" t="s">
        <v>24</v>
      </c>
      <c r="J325" s="25"/>
      <c r="K325" s="20" t="s">
        <v>766</v>
      </c>
      <c r="L325" s="16" t="s">
        <v>24</v>
      </c>
      <c r="M325" s="25"/>
      <c r="N325" s="20"/>
      <c r="O325" s="20"/>
      <c r="P325" s="19"/>
      <c r="Q325" s="26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</row>
    <row r="326" ht="14.25" customHeight="1">
      <c r="A326" s="16">
        <f t="shared" si="1"/>
        <v>323</v>
      </c>
      <c r="B326" s="17">
        <v>2404014.0</v>
      </c>
      <c r="C326" s="18">
        <v>45385.0</v>
      </c>
      <c r="D326" s="35" t="s">
        <v>168</v>
      </c>
      <c r="E326" s="53" t="s">
        <v>767</v>
      </c>
      <c r="F326" s="18">
        <v>45383.0</v>
      </c>
      <c r="G326" s="22" t="s">
        <v>768</v>
      </c>
      <c r="H326" s="23">
        <v>479000.0</v>
      </c>
      <c r="I326" s="16" t="s">
        <v>24</v>
      </c>
      <c r="J326" s="25"/>
      <c r="K326" s="60" t="s">
        <v>769</v>
      </c>
      <c r="L326" s="16" t="s">
        <v>24</v>
      </c>
      <c r="M326" s="25"/>
      <c r="N326" s="20"/>
      <c r="O326" s="20"/>
      <c r="P326" s="19"/>
      <c r="Q326" s="26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</row>
    <row r="327" ht="14.25" customHeight="1">
      <c r="A327" s="16">
        <f t="shared" si="1"/>
        <v>324</v>
      </c>
      <c r="B327" s="17">
        <v>2404015.0</v>
      </c>
      <c r="C327" s="18">
        <v>45385.0</v>
      </c>
      <c r="D327" s="35" t="s">
        <v>168</v>
      </c>
      <c r="E327" s="53" t="s">
        <v>770</v>
      </c>
      <c r="F327" s="18">
        <v>45383.0</v>
      </c>
      <c r="G327" s="22" t="s">
        <v>771</v>
      </c>
      <c r="H327" s="23">
        <v>30000.0</v>
      </c>
      <c r="I327" s="16" t="s">
        <v>24</v>
      </c>
      <c r="J327" s="25"/>
      <c r="K327" s="60" t="s">
        <v>769</v>
      </c>
      <c r="L327" s="16" t="s">
        <v>24</v>
      </c>
      <c r="M327" s="25"/>
      <c r="N327" s="20"/>
      <c r="O327" s="20"/>
      <c r="P327" s="19"/>
      <c r="Q327" s="26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</row>
    <row r="328" ht="14.25" customHeight="1">
      <c r="A328" s="16">
        <f t="shared" si="1"/>
        <v>325</v>
      </c>
      <c r="B328" s="17">
        <v>2404016.0</v>
      </c>
      <c r="C328" s="18">
        <v>45385.0</v>
      </c>
      <c r="D328" s="35" t="s">
        <v>168</v>
      </c>
      <c r="E328" s="53" t="s">
        <v>772</v>
      </c>
      <c r="F328" s="18">
        <v>45383.0</v>
      </c>
      <c r="G328" s="22" t="s">
        <v>773</v>
      </c>
      <c r="H328" s="23">
        <v>20000.0</v>
      </c>
      <c r="I328" s="16" t="s">
        <v>24</v>
      </c>
      <c r="J328" s="25"/>
      <c r="K328" s="60" t="s">
        <v>769</v>
      </c>
      <c r="L328" s="16" t="s">
        <v>24</v>
      </c>
      <c r="M328" s="25"/>
      <c r="N328" s="20"/>
      <c r="O328" s="20"/>
      <c r="P328" s="19"/>
      <c r="Q328" s="26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</row>
    <row r="329" ht="14.25" customHeight="1">
      <c r="A329" s="16">
        <f t="shared" si="1"/>
        <v>326</v>
      </c>
      <c r="B329" s="17">
        <v>2404017.0</v>
      </c>
      <c r="C329" s="18">
        <v>45385.0</v>
      </c>
      <c r="D329" s="61" t="s">
        <v>41</v>
      </c>
      <c r="E329" s="53" t="s">
        <v>774</v>
      </c>
      <c r="F329" s="18">
        <v>45373.0</v>
      </c>
      <c r="G329" s="32" t="s">
        <v>672</v>
      </c>
      <c r="H329" s="23">
        <v>20600.0</v>
      </c>
      <c r="I329" s="16" t="s">
        <v>24</v>
      </c>
      <c r="J329" s="25"/>
      <c r="K329" s="20" t="s">
        <v>775</v>
      </c>
      <c r="L329" s="16" t="s">
        <v>24</v>
      </c>
      <c r="M329" s="25"/>
      <c r="N329" s="20"/>
      <c r="O329" s="20"/>
      <c r="P329" s="19"/>
      <c r="Q329" s="26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</row>
    <row r="330" ht="14.25" customHeight="1">
      <c r="A330" s="16">
        <f t="shared" si="1"/>
        <v>327</v>
      </c>
      <c r="B330" s="17">
        <v>2404018.0</v>
      </c>
      <c r="C330" s="18">
        <v>45385.0</v>
      </c>
      <c r="D330" s="61" t="s">
        <v>41</v>
      </c>
      <c r="E330" s="53" t="s">
        <v>776</v>
      </c>
      <c r="F330" s="18">
        <v>45383.0</v>
      </c>
      <c r="G330" s="32" t="s">
        <v>672</v>
      </c>
      <c r="H330" s="23">
        <v>4500.0</v>
      </c>
      <c r="I330" s="16" t="s">
        <v>24</v>
      </c>
      <c r="J330" s="25"/>
      <c r="K330" s="20" t="s">
        <v>777</v>
      </c>
      <c r="L330" s="16" t="s">
        <v>24</v>
      </c>
      <c r="M330" s="25"/>
      <c r="N330" s="20"/>
      <c r="O330" s="20"/>
      <c r="P330" s="19"/>
      <c r="Q330" s="26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</row>
    <row r="331" ht="14.25" customHeight="1">
      <c r="A331" s="16">
        <f t="shared" si="1"/>
        <v>328</v>
      </c>
      <c r="B331" s="30">
        <v>2404019.0</v>
      </c>
      <c r="C331" s="18">
        <v>45385.0</v>
      </c>
      <c r="D331" s="35" t="s">
        <v>706</v>
      </c>
      <c r="E331" s="53" t="s">
        <v>778</v>
      </c>
      <c r="F331" s="21">
        <v>45377.0</v>
      </c>
      <c r="G331" s="22" t="s">
        <v>779</v>
      </c>
      <c r="H331" s="23">
        <v>4500.0</v>
      </c>
      <c r="I331" s="28" t="s">
        <v>24</v>
      </c>
      <c r="J331" s="25"/>
      <c r="K331" s="20" t="s">
        <v>612</v>
      </c>
      <c r="L331" s="29" t="s">
        <v>24</v>
      </c>
      <c r="M331" s="25"/>
      <c r="N331" s="20"/>
      <c r="O331" s="20"/>
      <c r="P331" s="19"/>
      <c r="Q331" s="26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</row>
    <row r="332" ht="14.25" customHeight="1">
      <c r="A332" s="16">
        <f t="shared" si="1"/>
        <v>329</v>
      </c>
      <c r="B332" s="17">
        <v>2404020.0</v>
      </c>
      <c r="C332" s="18">
        <v>45385.0</v>
      </c>
      <c r="D332" s="19" t="s">
        <v>780</v>
      </c>
      <c r="E332" s="20" t="s">
        <v>781</v>
      </c>
      <c r="F332" s="21">
        <v>45384.0</v>
      </c>
      <c r="G332" s="22" t="s">
        <v>782</v>
      </c>
      <c r="H332" s="23">
        <v>8500.0</v>
      </c>
      <c r="I332" s="28" t="s">
        <v>24</v>
      </c>
      <c r="J332" s="25"/>
      <c r="K332" s="20"/>
      <c r="L332" s="16"/>
      <c r="M332" s="25"/>
      <c r="N332" s="20"/>
      <c r="O332" s="20"/>
      <c r="P332" s="19" t="s">
        <v>24</v>
      </c>
      <c r="Q332" s="26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</row>
    <row r="333" ht="14.25" customHeight="1">
      <c r="A333" s="16">
        <f t="shared" si="1"/>
        <v>330</v>
      </c>
      <c r="B333" s="17">
        <v>2404021.0</v>
      </c>
      <c r="C333" s="18">
        <v>45385.0</v>
      </c>
      <c r="D333" s="19" t="s">
        <v>197</v>
      </c>
      <c r="E333" s="20" t="s">
        <v>783</v>
      </c>
      <c r="F333" s="21">
        <v>45384.0</v>
      </c>
      <c r="G333" s="22" t="s">
        <v>784</v>
      </c>
      <c r="H333" s="23">
        <v>7250.0</v>
      </c>
      <c r="I333" s="28" t="s">
        <v>24</v>
      </c>
      <c r="J333" s="25"/>
      <c r="K333" s="20"/>
      <c r="L333" s="16"/>
      <c r="M333" s="25"/>
      <c r="N333" s="20"/>
      <c r="O333" s="20"/>
      <c r="P333" s="19" t="s">
        <v>24</v>
      </c>
      <c r="Q333" s="26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</row>
    <row r="334" ht="14.25" customHeight="1">
      <c r="A334" s="16">
        <f t="shared" si="1"/>
        <v>331</v>
      </c>
      <c r="B334" s="17">
        <v>2404022.0</v>
      </c>
      <c r="C334" s="18">
        <v>45385.0</v>
      </c>
      <c r="D334" s="19" t="s">
        <v>565</v>
      </c>
      <c r="E334" s="20" t="s">
        <v>785</v>
      </c>
      <c r="F334" s="21">
        <v>45384.0</v>
      </c>
      <c r="G334" s="22" t="s">
        <v>36</v>
      </c>
      <c r="H334" s="23">
        <v>1135.0</v>
      </c>
      <c r="I334" s="28" t="s">
        <v>24</v>
      </c>
      <c r="J334" s="25"/>
      <c r="K334" s="20"/>
      <c r="L334" s="16"/>
      <c r="M334" s="25"/>
      <c r="N334" s="20"/>
      <c r="O334" s="20"/>
      <c r="P334" s="19" t="s">
        <v>24</v>
      </c>
      <c r="Q334" s="26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</row>
    <row r="335" ht="14.25" customHeight="1">
      <c r="A335" s="16">
        <f t="shared" si="1"/>
        <v>332</v>
      </c>
      <c r="B335" s="17">
        <v>2404023.0</v>
      </c>
      <c r="C335" s="18">
        <v>45385.0</v>
      </c>
      <c r="D335" s="19" t="s">
        <v>786</v>
      </c>
      <c r="E335" s="20" t="s">
        <v>787</v>
      </c>
      <c r="F335" s="21">
        <v>45384.0</v>
      </c>
      <c r="G335" s="22" t="s">
        <v>788</v>
      </c>
      <c r="H335" s="23">
        <v>65000.0</v>
      </c>
      <c r="I335" s="28" t="s">
        <v>24</v>
      </c>
      <c r="J335" s="25"/>
      <c r="K335" s="20"/>
      <c r="L335" s="16"/>
      <c r="M335" s="25"/>
      <c r="N335" s="20"/>
      <c r="O335" s="20"/>
      <c r="P335" s="19" t="s">
        <v>24</v>
      </c>
      <c r="Q335" s="26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</row>
    <row r="336" ht="14.25" customHeight="1">
      <c r="A336" s="16">
        <f t="shared" si="1"/>
        <v>333</v>
      </c>
      <c r="B336" s="17">
        <v>2404024.0</v>
      </c>
      <c r="C336" s="18">
        <v>45386.0</v>
      </c>
      <c r="D336" s="35" t="s">
        <v>168</v>
      </c>
      <c r="E336" s="20" t="s">
        <v>789</v>
      </c>
      <c r="F336" s="18">
        <v>45383.0</v>
      </c>
      <c r="G336" s="22" t="s">
        <v>790</v>
      </c>
      <c r="H336" s="23">
        <v>1752600.0</v>
      </c>
      <c r="I336" s="28" t="s">
        <v>24</v>
      </c>
      <c r="J336" s="25"/>
      <c r="K336" s="62" t="s">
        <v>791</v>
      </c>
      <c r="L336" s="16" t="s">
        <v>24</v>
      </c>
      <c r="M336" s="25"/>
      <c r="N336" s="20"/>
      <c r="O336" s="20"/>
      <c r="P336" s="19"/>
      <c r="Q336" s="26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</row>
    <row r="337" ht="14.25" customHeight="1">
      <c r="A337" s="16">
        <f t="shared" si="1"/>
        <v>334</v>
      </c>
      <c r="B337" s="17">
        <v>2404025.0</v>
      </c>
      <c r="C337" s="18">
        <v>45386.0</v>
      </c>
      <c r="D337" s="19" t="s">
        <v>792</v>
      </c>
      <c r="E337" s="53" t="s">
        <v>793</v>
      </c>
      <c r="F337" s="21">
        <v>45384.0</v>
      </c>
      <c r="G337" s="22" t="s">
        <v>794</v>
      </c>
      <c r="H337" s="23">
        <v>10140.0</v>
      </c>
      <c r="I337" s="28" t="s">
        <v>24</v>
      </c>
      <c r="J337" s="25"/>
      <c r="K337" s="20" t="s">
        <v>795</v>
      </c>
      <c r="L337" s="16" t="s">
        <v>24</v>
      </c>
      <c r="M337" s="25"/>
      <c r="N337" s="20"/>
      <c r="O337" s="20"/>
      <c r="P337" s="19"/>
      <c r="Q337" s="26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</row>
    <row r="338" ht="14.25" customHeight="1">
      <c r="A338" s="16">
        <f t="shared" si="1"/>
        <v>335</v>
      </c>
      <c r="B338" s="17">
        <v>2404026.0</v>
      </c>
      <c r="C338" s="18">
        <v>45386.0</v>
      </c>
      <c r="D338" s="19" t="s">
        <v>476</v>
      </c>
      <c r="E338" s="53" t="s">
        <v>796</v>
      </c>
      <c r="F338" s="21">
        <v>45384.0</v>
      </c>
      <c r="G338" s="22" t="s">
        <v>797</v>
      </c>
      <c r="H338" s="23">
        <v>6585.0</v>
      </c>
      <c r="I338" s="28" t="s">
        <v>24</v>
      </c>
      <c r="J338" s="25"/>
      <c r="K338" s="20" t="s">
        <v>795</v>
      </c>
      <c r="L338" s="16" t="s">
        <v>24</v>
      </c>
      <c r="M338" s="25"/>
      <c r="N338" s="20"/>
      <c r="O338" s="20"/>
      <c r="P338" s="19"/>
      <c r="Q338" s="26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</row>
    <row r="339" ht="14.25" customHeight="1">
      <c r="A339" s="16">
        <f t="shared" si="1"/>
        <v>336</v>
      </c>
      <c r="B339" s="17">
        <v>2404027.0</v>
      </c>
      <c r="C339" s="18">
        <v>45386.0</v>
      </c>
      <c r="D339" s="19" t="s">
        <v>41</v>
      </c>
      <c r="E339" s="53" t="s">
        <v>798</v>
      </c>
      <c r="F339" s="18">
        <v>45386.0</v>
      </c>
      <c r="G339" s="22" t="s">
        <v>799</v>
      </c>
      <c r="H339" s="23">
        <v>14790.0</v>
      </c>
      <c r="I339" s="28" t="s">
        <v>24</v>
      </c>
      <c r="J339" s="25"/>
      <c r="K339" s="20" t="s">
        <v>800</v>
      </c>
      <c r="L339" s="16" t="s">
        <v>24</v>
      </c>
      <c r="M339" s="25"/>
      <c r="N339" s="20"/>
      <c r="O339" s="20"/>
      <c r="P339" s="19"/>
      <c r="Q339" s="26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</row>
    <row r="340" ht="14.25" customHeight="1">
      <c r="A340" s="16">
        <f t="shared" si="1"/>
        <v>337</v>
      </c>
      <c r="B340" s="17">
        <v>2404028.0</v>
      </c>
      <c r="C340" s="18">
        <v>45386.0</v>
      </c>
      <c r="D340" s="19" t="s">
        <v>801</v>
      </c>
      <c r="E340" s="53" t="s">
        <v>802</v>
      </c>
      <c r="F340" s="18">
        <v>45386.0</v>
      </c>
      <c r="G340" s="22" t="s">
        <v>803</v>
      </c>
      <c r="H340" s="23">
        <v>55000.0</v>
      </c>
      <c r="I340" s="28" t="s">
        <v>24</v>
      </c>
      <c r="J340" s="25"/>
      <c r="K340" s="20" t="s">
        <v>800</v>
      </c>
      <c r="L340" s="16" t="s">
        <v>24</v>
      </c>
      <c r="M340" s="25"/>
      <c r="N340" s="20"/>
      <c r="O340" s="20"/>
      <c r="P340" s="19"/>
      <c r="Q340" s="26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</row>
    <row r="341" ht="14.25" customHeight="1">
      <c r="A341" s="16">
        <f t="shared" si="1"/>
        <v>338</v>
      </c>
      <c r="B341" s="17">
        <v>2404029.0</v>
      </c>
      <c r="C341" s="18">
        <v>45386.0</v>
      </c>
      <c r="D341" s="19" t="s">
        <v>41</v>
      </c>
      <c r="E341" s="53" t="s">
        <v>804</v>
      </c>
      <c r="F341" s="18">
        <v>45386.0</v>
      </c>
      <c r="G341" s="32" t="s">
        <v>672</v>
      </c>
      <c r="H341" s="23">
        <v>73400.0</v>
      </c>
      <c r="I341" s="28" t="s">
        <v>24</v>
      </c>
      <c r="J341" s="25"/>
      <c r="K341" s="20" t="s">
        <v>805</v>
      </c>
      <c r="L341" s="16" t="s">
        <v>24</v>
      </c>
      <c r="M341" s="25"/>
      <c r="N341" s="20"/>
      <c r="O341" s="20"/>
      <c r="P341" s="19"/>
      <c r="Q341" s="26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</row>
    <row r="342" ht="14.25" customHeight="1">
      <c r="A342" s="16">
        <f t="shared" si="1"/>
        <v>339</v>
      </c>
      <c r="B342" s="17">
        <v>2404030.0</v>
      </c>
      <c r="C342" s="18">
        <v>45387.0</v>
      </c>
      <c r="D342" s="19" t="s">
        <v>177</v>
      </c>
      <c r="E342" s="53" t="s">
        <v>806</v>
      </c>
      <c r="F342" s="21">
        <v>45387.0</v>
      </c>
      <c r="G342" s="32" t="s">
        <v>807</v>
      </c>
      <c r="H342" s="23">
        <v>2200.0</v>
      </c>
      <c r="I342" s="28" t="s">
        <v>24</v>
      </c>
      <c r="J342" s="25"/>
      <c r="K342" s="20" t="s">
        <v>727</v>
      </c>
      <c r="L342" s="16" t="s">
        <v>24</v>
      </c>
      <c r="M342" s="25"/>
      <c r="N342" s="20"/>
      <c r="O342" s="20"/>
      <c r="P342" s="19"/>
      <c r="Q342" s="26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</row>
    <row r="343" ht="14.25" customHeight="1">
      <c r="A343" s="16">
        <f t="shared" si="1"/>
        <v>340</v>
      </c>
      <c r="B343" s="17">
        <v>2404031.0</v>
      </c>
      <c r="C343" s="18">
        <v>45387.0</v>
      </c>
      <c r="D343" s="19" t="s">
        <v>808</v>
      </c>
      <c r="E343" s="20" t="s">
        <v>809</v>
      </c>
      <c r="F343" s="21">
        <v>45373.0</v>
      </c>
      <c r="G343" s="22" t="s">
        <v>77</v>
      </c>
      <c r="H343" s="23">
        <v>1962300.0</v>
      </c>
      <c r="I343" s="28" t="s">
        <v>24</v>
      </c>
      <c r="J343" s="25"/>
      <c r="K343" s="20" t="s">
        <v>636</v>
      </c>
      <c r="L343" s="16" t="s">
        <v>24</v>
      </c>
      <c r="M343" s="25"/>
      <c r="N343" s="20"/>
      <c r="O343" s="20"/>
      <c r="P343" s="19"/>
      <c r="Q343" s="26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</row>
    <row r="344" ht="14.25" customHeight="1">
      <c r="A344" s="16">
        <f t="shared" si="1"/>
        <v>341</v>
      </c>
      <c r="B344" s="17">
        <v>2404032.0</v>
      </c>
      <c r="C344" s="18">
        <v>45387.0</v>
      </c>
      <c r="D344" s="19" t="s">
        <v>810</v>
      </c>
      <c r="E344" s="20" t="s">
        <v>811</v>
      </c>
      <c r="F344" s="18">
        <v>45373.0</v>
      </c>
      <c r="G344" s="22" t="s">
        <v>812</v>
      </c>
      <c r="H344" s="23">
        <v>222910.8</v>
      </c>
      <c r="I344" s="28" t="s">
        <v>24</v>
      </c>
      <c r="J344" s="25"/>
      <c r="K344" s="20" t="s">
        <v>636</v>
      </c>
      <c r="L344" s="16" t="s">
        <v>24</v>
      </c>
      <c r="M344" s="25"/>
      <c r="N344" s="20"/>
      <c r="O344" s="20"/>
      <c r="P344" s="19"/>
      <c r="Q344" s="26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</row>
    <row r="345" ht="14.25" customHeight="1">
      <c r="A345" s="16">
        <f t="shared" si="1"/>
        <v>342</v>
      </c>
      <c r="B345" s="17">
        <v>2404033.0</v>
      </c>
      <c r="C345" s="18">
        <v>45387.0</v>
      </c>
      <c r="D345" s="19" t="s">
        <v>41</v>
      </c>
      <c r="E345" s="20" t="s">
        <v>813</v>
      </c>
      <c r="F345" s="18">
        <v>45386.0</v>
      </c>
      <c r="G345" s="54" t="s">
        <v>814</v>
      </c>
      <c r="H345" s="23">
        <v>1086800.0</v>
      </c>
      <c r="I345" s="28" t="s">
        <v>24</v>
      </c>
      <c r="J345" s="25"/>
      <c r="K345" s="20" t="s">
        <v>815</v>
      </c>
      <c r="L345" s="16" t="s">
        <v>24</v>
      </c>
      <c r="M345" s="25"/>
      <c r="N345" s="20"/>
      <c r="O345" s="20"/>
      <c r="P345" s="25"/>
      <c r="Q345" s="26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</row>
    <row r="346" ht="14.25" customHeight="1">
      <c r="A346" s="16">
        <f t="shared" si="1"/>
        <v>343</v>
      </c>
      <c r="B346" s="17">
        <v>2404034.0</v>
      </c>
      <c r="C346" s="18">
        <v>45387.0</v>
      </c>
      <c r="D346" s="19" t="s">
        <v>21</v>
      </c>
      <c r="E346" s="20" t="s">
        <v>816</v>
      </c>
      <c r="F346" s="18">
        <v>45386.0</v>
      </c>
      <c r="G346" s="54" t="s">
        <v>817</v>
      </c>
      <c r="H346" s="23">
        <v>216420.0</v>
      </c>
      <c r="I346" s="28" t="s">
        <v>24</v>
      </c>
      <c r="J346" s="25"/>
      <c r="K346" s="20" t="s">
        <v>818</v>
      </c>
      <c r="L346" s="16" t="s">
        <v>24</v>
      </c>
      <c r="M346" s="25"/>
      <c r="N346" s="20"/>
      <c r="O346" s="20"/>
      <c r="P346" s="25"/>
      <c r="Q346" s="26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</row>
    <row r="347" ht="14.25" customHeight="1">
      <c r="A347" s="16">
        <f t="shared" si="1"/>
        <v>344</v>
      </c>
      <c r="B347" s="17">
        <v>2404035.0</v>
      </c>
      <c r="C347" s="18">
        <v>45387.0</v>
      </c>
      <c r="D347" s="19" t="s">
        <v>21</v>
      </c>
      <c r="E347" s="20" t="s">
        <v>816</v>
      </c>
      <c r="F347" s="18">
        <v>45386.0</v>
      </c>
      <c r="G347" s="32" t="s">
        <v>819</v>
      </c>
      <c r="H347" s="23">
        <v>74420.0</v>
      </c>
      <c r="I347" s="28" t="s">
        <v>24</v>
      </c>
      <c r="J347" s="25"/>
      <c r="K347" s="20" t="s">
        <v>818</v>
      </c>
      <c r="L347" s="16" t="s">
        <v>24</v>
      </c>
      <c r="M347" s="25"/>
      <c r="N347" s="20"/>
      <c r="O347" s="20"/>
      <c r="P347" s="25"/>
      <c r="Q347" s="26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</row>
    <row r="348" ht="14.25" customHeight="1">
      <c r="A348" s="16">
        <f t="shared" si="1"/>
        <v>345</v>
      </c>
      <c r="B348" s="17">
        <v>2404036.0</v>
      </c>
      <c r="C348" s="18">
        <v>45387.0</v>
      </c>
      <c r="D348" s="19" t="s">
        <v>21</v>
      </c>
      <c r="E348" s="20" t="s">
        <v>816</v>
      </c>
      <c r="F348" s="18">
        <v>45386.0</v>
      </c>
      <c r="G348" s="32" t="s">
        <v>672</v>
      </c>
      <c r="H348" s="23">
        <v>22900.0</v>
      </c>
      <c r="I348" s="28" t="s">
        <v>24</v>
      </c>
      <c r="J348" s="25"/>
      <c r="K348" s="20" t="s">
        <v>818</v>
      </c>
      <c r="L348" s="16" t="s">
        <v>24</v>
      </c>
      <c r="M348" s="25"/>
      <c r="N348" s="20"/>
      <c r="O348" s="20"/>
      <c r="P348" s="19"/>
      <c r="Q348" s="26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</row>
    <row r="349" ht="14.25" customHeight="1">
      <c r="A349" s="16">
        <f t="shared" si="1"/>
        <v>346</v>
      </c>
      <c r="B349" s="17">
        <v>2404037.0</v>
      </c>
      <c r="C349" s="18">
        <v>45387.0</v>
      </c>
      <c r="D349" s="19" t="s">
        <v>808</v>
      </c>
      <c r="E349" s="20" t="s">
        <v>820</v>
      </c>
      <c r="F349" s="21">
        <v>45373.0</v>
      </c>
      <c r="G349" s="22" t="s">
        <v>821</v>
      </c>
      <c r="H349" s="23">
        <v>308450.0</v>
      </c>
      <c r="I349" s="25" t="s">
        <v>24</v>
      </c>
      <c r="J349" s="25"/>
      <c r="K349" s="20" t="s">
        <v>636</v>
      </c>
      <c r="L349" s="16" t="s">
        <v>24</v>
      </c>
      <c r="M349" s="25"/>
      <c r="N349" s="20"/>
      <c r="O349" s="20"/>
      <c r="P349" s="19"/>
      <c r="Q349" s="26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</row>
    <row r="350" ht="14.25" customHeight="1">
      <c r="A350" s="16">
        <f t="shared" si="1"/>
        <v>347</v>
      </c>
      <c r="B350" s="17">
        <v>2404038.0</v>
      </c>
      <c r="C350" s="18">
        <v>45387.0</v>
      </c>
      <c r="D350" s="19" t="s">
        <v>808</v>
      </c>
      <c r="E350" s="20" t="s">
        <v>822</v>
      </c>
      <c r="F350" s="18">
        <v>45373.0</v>
      </c>
      <c r="G350" s="22" t="s">
        <v>823</v>
      </c>
      <c r="H350" s="23">
        <v>947006.0</v>
      </c>
      <c r="I350" s="25" t="s">
        <v>24</v>
      </c>
      <c r="J350" s="25"/>
      <c r="K350" s="20" t="s">
        <v>636</v>
      </c>
      <c r="L350" s="16" t="s">
        <v>24</v>
      </c>
      <c r="M350" s="25"/>
      <c r="N350" s="20"/>
      <c r="O350" s="20"/>
      <c r="P350" s="16"/>
      <c r="Q350" s="26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</row>
    <row r="351" ht="14.25" customHeight="1">
      <c r="A351" s="16">
        <f t="shared" si="1"/>
        <v>348</v>
      </c>
      <c r="B351" s="17">
        <v>2404039.0</v>
      </c>
      <c r="C351" s="18">
        <v>45391.0</v>
      </c>
      <c r="D351" s="19" t="s">
        <v>111</v>
      </c>
      <c r="E351" s="20" t="s">
        <v>824</v>
      </c>
      <c r="F351" s="21">
        <v>45391.0</v>
      </c>
      <c r="G351" s="22" t="s">
        <v>113</v>
      </c>
      <c r="H351" s="23">
        <v>1950.0</v>
      </c>
      <c r="I351" s="25"/>
      <c r="J351" s="25"/>
      <c r="K351" s="20"/>
      <c r="L351" s="16"/>
      <c r="M351" s="25"/>
      <c r="N351" s="20"/>
      <c r="O351" s="20"/>
      <c r="P351" s="16" t="s">
        <v>24</v>
      </c>
      <c r="Q351" s="26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</row>
    <row r="352" ht="14.25" customHeight="1">
      <c r="A352" s="16">
        <f t="shared" si="1"/>
        <v>349</v>
      </c>
      <c r="B352" s="17">
        <v>2404040.0</v>
      </c>
      <c r="C352" s="18">
        <v>45391.0</v>
      </c>
      <c r="D352" s="19" t="s">
        <v>21</v>
      </c>
      <c r="E352" s="20" t="s">
        <v>825</v>
      </c>
      <c r="F352" s="21">
        <v>45391.0</v>
      </c>
      <c r="G352" s="54" t="s">
        <v>826</v>
      </c>
      <c r="H352" s="23">
        <v>164330.0</v>
      </c>
      <c r="I352" s="28" t="s">
        <v>24</v>
      </c>
      <c r="J352" s="25"/>
      <c r="K352" s="20" t="s">
        <v>736</v>
      </c>
      <c r="L352" s="28" t="s">
        <v>24</v>
      </c>
      <c r="M352" s="25"/>
      <c r="N352" s="20"/>
      <c r="O352" s="20"/>
      <c r="P352" s="19"/>
      <c r="Q352" s="26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</row>
    <row r="353" ht="14.25" customHeight="1">
      <c r="A353" s="16">
        <f t="shared" si="1"/>
        <v>350</v>
      </c>
      <c r="B353" s="17">
        <v>2404041.0</v>
      </c>
      <c r="C353" s="18">
        <v>45391.0</v>
      </c>
      <c r="D353" s="19" t="s">
        <v>21</v>
      </c>
      <c r="E353" s="20" t="s">
        <v>825</v>
      </c>
      <c r="F353" s="21">
        <v>45391.0</v>
      </c>
      <c r="G353" s="32" t="s">
        <v>819</v>
      </c>
      <c r="H353" s="23">
        <v>36720.0</v>
      </c>
      <c r="I353" s="28" t="s">
        <v>24</v>
      </c>
      <c r="J353" s="25"/>
      <c r="K353" s="20" t="s">
        <v>736</v>
      </c>
      <c r="L353" s="28" t="s">
        <v>24</v>
      </c>
      <c r="M353" s="25"/>
      <c r="N353" s="20"/>
      <c r="O353" s="20"/>
      <c r="P353" s="19"/>
      <c r="Q353" s="26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</row>
    <row r="354" ht="14.25" customHeight="1">
      <c r="A354" s="16">
        <f t="shared" si="1"/>
        <v>351</v>
      </c>
      <c r="B354" s="17">
        <v>2404042.0</v>
      </c>
      <c r="C354" s="18">
        <v>45391.0</v>
      </c>
      <c r="D354" s="19" t="s">
        <v>21</v>
      </c>
      <c r="E354" s="20" t="s">
        <v>825</v>
      </c>
      <c r="F354" s="21">
        <v>45391.0</v>
      </c>
      <c r="G354" s="32" t="s">
        <v>672</v>
      </c>
      <c r="H354" s="23">
        <v>10520.0</v>
      </c>
      <c r="I354" s="28" t="s">
        <v>24</v>
      </c>
      <c r="J354" s="25"/>
      <c r="K354" s="20" t="s">
        <v>736</v>
      </c>
      <c r="L354" s="28" t="s">
        <v>24</v>
      </c>
      <c r="M354" s="25"/>
      <c r="N354" s="20"/>
      <c r="O354" s="20"/>
      <c r="P354" s="19"/>
      <c r="Q354" s="26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</row>
    <row r="355" ht="14.25" customHeight="1">
      <c r="A355" s="16">
        <f t="shared" si="1"/>
        <v>352</v>
      </c>
      <c r="B355" s="17">
        <v>2404043.0</v>
      </c>
      <c r="C355" s="18">
        <v>45391.0</v>
      </c>
      <c r="D355" s="19" t="s">
        <v>41</v>
      </c>
      <c r="E355" s="20" t="s">
        <v>827</v>
      </c>
      <c r="F355" s="21">
        <v>45391.0</v>
      </c>
      <c r="G355" s="22" t="s">
        <v>814</v>
      </c>
      <c r="H355" s="23">
        <v>20500.0</v>
      </c>
      <c r="I355" s="28" t="s">
        <v>24</v>
      </c>
      <c r="J355" s="25"/>
      <c r="K355" s="20" t="s">
        <v>736</v>
      </c>
      <c r="L355" s="28" t="s">
        <v>24</v>
      </c>
      <c r="M355" s="25"/>
      <c r="N355" s="20"/>
      <c r="O355" s="20"/>
      <c r="P355" s="19"/>
      <c r="Q355" s="26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</row>
    <row r="356" ht="14.25" customHeight="1">
      <c r="A356" s="16">
        <f t="shared" si="1"/>
        <v>353</v>
      </c>
      <c r="B356" s="17">
        <v>2404044.0</v>
      </c>
      <c r="C356" s="18">
        <v>45391.0</v>
      </c>
      <c r="D356" s="19" t="s">
        <v>792</v>
      </c>
      <c r="E356" s="20" t="s">
        <v>828</v>
      </c>
      <c r="F356" s="21">
        <v>45391.0</v>
      </c>
      <c r="G356" s="22" t="s">
        <v>829</v>
      </c>
      <c r="H356" s="23">
        <v>6400.0</v>
      </c>
      <c r="I356" s="28" t="s">
        <v>24</v>
      </c>
      <c r="J356" s="25"/>
      <c r="K356" s="20" t="s">
        <v>736</v>
      </c>
      <c r="L356" s="28" t="s">
        <v>24</v>
      </c>
      <c r="M356" s="25"/>
      <c r="N356" s="20"/>
      <c r="O356" s="20"/>
      <c r="P356" s="19"/>
      <c r="Q356" s="26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</row>
    <row r="357" ht="14.25" customHeight="1">
      <c r="A357" s="16">
        <f t="shared" si="1"/>
        <v>354</v>
      </c>
      <c r="B357" s="17">
        <v>2404045.0</v>
      </c>
      <c r="C357" s="18">
        <v>45391.0</v>
      </c>
      <c r="D357" s="19" t="s">
        <v>88</v>
      </c>
      <c r="E357" s="20" t="s">
        <v>830</v>
      </c>
      <c r="F357" s="21">
        <v>45391.0</v>
      </c>
      <c r="G357" s="22" t="s">
        <v>831</v>
      </c>
      <c r="H357" s="23">
        <v>95700.0</v>
      </c>
      <c r="I357" s="28" t="s">
        <v>24</v>
      </c>
      <c r="J357" s="25"/>
      <c r="K357" s="20" t="s">
        <v>736</v>
      </c>
      <c r="L357" s="28" t="s">
        <v>24</v>
      </c>
      <c r="M357" s="25"/>
      <c r="N357" s="20"/>
      <c r="O357" s="20"/>
      <c r="P357" s="19"/>
      <c r="Q357" s="26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</row>
    <row r="358" ht="14.25" customHeight="1">
      <c r="A358" s="16">
        <f t="shared" si="1"/>
        <v>355</v>
      </c>
      <c r="B358" s="17">
        <v>2404046.0</v>
      </c>
      <c r="C358" s="18">
        <v>45391.0</v>
      </c>
      <c r="D358" s="19" t="s">
        <v>88</v>
      </c>
      <c r="E358" s="20" t="s">
        <v>832</v>
      </c>
      <c r="F358" s="21">
        <v>45391.0</v>
      </c>
      <c r="G358" s="22" t="s">
        <v>831</v>
      </c>
      <c r="H358" s="23">
        <v>105670.0</v>
      </c>
      <c r="I358" s="28" t="s">
        <v>24</v>
      </c>
      <c r="J358" s="25"/>
      <c r="K358" s="20" t="s">
        <v>736</v>
      </c>
      <c r="L358" s="28" t="s">
        <v>24</v>
      </c>
      <c r="M358" s="25"/>
      <c r="N358" s="20"/>
      <c r="O358" s="20"/>
      <c r="P358" s="19"/>
      <c r="Q358" s="26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</row>
    <row r="359" ht="14.25" customHeight="1">
      <c r="A359" s="16">
        <f t="shared" si="1"/>
        <v>356</v>
      </c>
      <c r="B359" s="17">
        <v>2404047.0</v>
      </c>
      <c r="C359" s="18">
        <v>45391.0</v>
      </c>
      <c r="D359" s="19" t="s">
        <v>21</v>
      </c>
      <c r="E359" s="20" t="s">
        <v>833</v>
      </c>
      <c r="F359" s="21">
        <v>45391.0</v>
      </c>
      <c r="G359" s="22" t="s">
        <v>834</v>
      </c>
      <c r="H359" s="23">
        <v>992000.0</v>
      </c>
      <c r="I359" s="28" t="s">
        <v>24</v>
      </c>
      <c r="J359" s="25"/>
      <c r="K359" s="20" t="s">
        <v>835</v>
      </c>
      <c r="L359" s="28" t="s">
        <v>24</v>
      </c>
      <c r="M359" s="25"/>
      <c r="N359" s="20"/>
      <c r="O359" s="20"/>
      <c r="P359" s="19"/>
      <c r="Q359" s="26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</row>
    <row r="360" ht="14.25" customHeight="1">
      <c r="A360" s="16">
        <f t="shared" si="1"/>
        <v>357</v>
      </c>
      <c r="B360" s="17">
        <v>2404048.0</v>
      </c>
      <c r="C360" s="21">
        <v>45391.0</v>
      </c>
      <c r="D360" s="19" t="s">
        <v>21</v>
      </c>
      <c r="E360" s="20" t="s">
        <v>836</v>
      </c>
      <c r="F360" s="21">
        <v>45391.0</v>
      </c>
      <c r="G360" s="22" t="s">
        <v>837</v>
      </c>
      <c r="H360" s="23">
        <v>600000.0</v>
      </c>
      <c r="I360" s="28" t="s">
        <v>24</v>
      </c>
      <c r="J360" s="25"/>
      <c r="K360" s="20" t="s">
        <v>835</v>
      </c>
      <c r="L360" s="28" t="s">
        <v>24</v>
      </c>
      <c r="M360" s="25"/>
      <c r="N360" s="20"/>
      <c r="O360" s="20"/>
      <c r="P360" s="19"/>
      <c r="Q360" s="26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</row>
    <row r="361" ht="14.25" customHeight="1">
      <c r="A361" s="16">
        <f t="shared" si="1"/>
        <v>358</v>
      </c>
      <c r="B361" s="17">
        <v>2404049.0</v>
      </c>
      <c r="C361" s="21">
        <v>45391.0</v>
      </c>
      <c r="D361" s="19" t="s">
        <v>21</v>
      </c>
      <c r="E361" s="20" t="s">
        <v>838</v>
      </c>
      <c r="F361" s="21">
        <v>45391.0</v>
      </c>
      <c r="G361" s="22" t="s">
        <v>839</v>
      </c>
      <c r="H361" s="23">
        <v>192000.0</v>
      </c>
      <c r="I361" s="28" t="s">
        <v>24</v>
      </c>
      <c r="J361" s="25"/>
      <c r="K361" s="20" t="s">
        <v>835</v>
      </c>
      <c r="L361" s="28" t="s">
        <v>24</v>
      </c>
      <c r="M361" s="25"/>
      <c r="N361" s="20"/>
      <c r="O361" s="20"/>
      <c r="P361" s="19"/>
      <c r="Q361" s="26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</row>
    <row r="362" ht="14.25" customHeight="1">
      <c r="A362" s="16">
        <f t="shared" si="1"/>
        <v>359</v>
      </c>
      <c r="B362" s="17">
        <v>2404050.0</v>
      </c>
      <c r="C362" s="21">
        <v>45391.0</v>
      </c>
      <c r="D362" s="19" t="s">
        <v>21</v>
      </c>
      <c r="E362" s="20" t="s">
        <v>840</v>
      </c>
      <c r="F362" s="18">
        <v>45387.0</v>
      </c>
      <c r="G362" s="22" t="s">
        <v>841</v>
      </c>
      <c r="H362" s="23">
        <v>33500.0</v>
      </c>
      <c r="I362" s="28" t="s">
        <v>24</v>
      </c>
      <c r="J362" s="25"/>
      <c r="K362" s="20" t="s">
        <v>842</v>
      </c>
      <c r="L362" s="28" t="s">
        <v>24</v>
      </c>
      <c r="M362" s="25"/>
      <c r="N362" s="20"/>
      <c r="O362" s="20"/>
      <c r="P362" s="19"/>
      <c r="Q362" s="26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</row>
    <row r="363" ht="14.25" customHeight="1">
      <c r="A363" s="16">
        <f t="shared" si="1"/>
        <v>360</v>
      </c>
      <c r="B363" s="17">
        <v>2404051.0</v>
      </c>
      <c r="C363" s="21">
        <v>45391.0</v>
      </c>
      <c r="D363" s="19" t="s">
        <v>21</v>
      </c>
      <c r="E363" s="20" t="s">
        <v>843</v>
      </c>
      <c r="F363" s="18">
        <v>45387.0</v>
      </c>
      <c r="G363" s="22" t="s">
        <v>841</v>
      </c>
      <c r="H363" s="23">
        <v>14074.0</v>
      </c>
      <c r="I363" s="28" t="s">
        <v>24</v>
      </c>
      <c r="J363" s="25"/>
      <c r="K363" s="20" t="s">
        <v>842</v>
      </c>
      <c r="L363" s="28" t="s">
        <v>24</v>
      </c>
      <c r="M363" s="25"/>
      <c r="N363" s="20"/>
      <c r="O363" s="20"/>
      <c r="P363" s="19"/>
      <c r="Q363" s="26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</row>
    <row r="364" ht="14.25" customHeight="1">
      <c r="A364" s="16">
        <f t="shared" si="1"/>
        <v>361</v>
      </c>
      <c r="B364" s="17">
        <v>2404052.0</v>
      </c>
      <c r="C364" s="21">
        <v>45391.0</v>
      </c>
      <c r="D364" s="19" t="s">
        <v>21</v>
      </c>
      <c r="E364" s="20" t="s">
        <v>844</v>
      </c>
      <c r="F364" s="18">
        <v>45387.0</v>
      </c>
      <c r="G364" s="22" t="s">
        <v>841</v>
      </c>
      <c r="H364" s="23">
        <v>33500.0</v>
      </c>
      <c r="I364" s="28" t="s">
        <v>24</v>
      </c>
      <c r="J364" s="20"/>
      <c r="K364" s="20" t="s">
        <v>842</v>
      </c>
      <c r="L364" s="28" t="s">
        <v>24</v>
      </c>
      <c r="M364" s="25"/>
      <c r="N364" s="20"/>
      <c r="O364" s="20"/>
      <c r="P364" s="19"/>
      <c r="Q364" s="26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</row>
    <row r="365" ht="14.25" customHeight="1">
      <c r="A365" s="16">
        <f t="shared" si="1"/>
        <v>362</v>
      </c>
      <c r="B365" s="17">
        <v>2404053.0</v>
      </c>
      <c r="C365" s="21">
        <v>45391.0</v>
      </c>
      <c r="D365" s="19" t="s">
        <v>21</v>
      </c>
      <c r="E365" s="20" t="s">
        <v>845</v>
      </c>
      <c r="F365" s="18">
        <v>45387.0</v>
      </c>
      <c r="G365" s="22" t="s">
        <v>841</v>
      </c>
      <c r="H365" s="23">
        <v>14074.0</v>
      </c>
      <c r="I365" s="28" t="s">
        <v>24</v>
      </c>
      <c r="J365" s="25"/>
      <c r="K365" s="20" t="s">
        <v>842</v>
      </c>
      <c r="L365" s="28" t="s">
        <v>24</v>
      </c>
      <c r="M365" s="25"/>
      <c r="N365" s="20"/>
      <c r="O365" s="20"/>
      <c r="P365" s="19"/>
      <c r="Q365" s="26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</row>
    <row r="366" ht="14.25" customHeight="1">
      <c r="A366" s="16">
        <f t="shared" si="1"/>
        <v>363</v>
      </c>
      <c r="B366" s="17">
        <v>2404054.0</v>
      </c>
      <c r="C366" s="21">
        <v>45391.0</v>
      </c>
      <c r="D366" s="19" t="s">
        <v>21</v>
      </c>
      <c r="E366" s="20" t="s">
        <v>846</v>
      </c>
      <c r="F366" s="18">
        <v>45387.0</v>
      </c>
      <c r="G366" s="22" t="s">
        <v>841</v>
      </c>
      <c r="H366" s="23">
        <v>33500.0</v>
      </c>
      <c r="I366" s="28" t="s">
        <v>24</v>
      </c>
      <c r="J366" s="25"/>
      <c r="K366" s="20" t="s">
        <v>842</v>
      </c>
      <c r="L366" s="28" t="s">
        <v>24</v>
      </c>
      <c r="M366" s="25"/>
      <c r="N366" s="20"/>
      <c r="O366" s="20"/>
      <c r="P366" s="19"/>
      <c r="Q366" s="26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</row>
    <row r="367" ht="14.25" customHeight="1">
      <c r="A367" s="16">
        <f t="shared" si="1"/>
        <v>364</v>
      </c>
      <c r="B367" s="17">
        <v>2404055.0</v>
      </c>
      <c r="C367" s="21">
        <v>45391.0</v>
      </c>
      <c r="D367" s="19" t="s">
        <v>21</v>
      </c>
      <c r="E367" s="20" t="s">
        <v>847</v>
      </c>
      <c r="F367" s="18">
        <v>45387.0</v>
      </c>
      <c r="G367" s="22" t="s">
        <v>841</v>
      </c>
      <c r="H367" s="23">
        <v>14074.0</v>
      </c>
      <c r="I367" s="28" t="s">
        <v>24</v>
      </c>
      <c r="J367" s="25"/>
      <c r="K367" s="20" t="s">
        <v>842</v>
      </c>
      <c r="L367" s="28" t="s">
        <v>24</v>
      </c>
      <c r="M367" s="25"/>
      <c r="N367" s="20"/>
      <c r="O367" s="20"/>
      <c r="P367" s="19"/>
      <c r="Q367" s="26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</row>
    <row r="368" ht="14.25" customHeight="1">
      <c r="A368" s="16">
        <f t="shared" si="1"/>
        <v>365</v>
      </c>
      <c r="B368" s="17">
        <v>2404056.0</v>
      </c>
      <c r="C368" s="21">
        <v>45391.0</v>
      </c>
      <c r="D368" s="19" t="s">
        <v>354</v>
      </c>
      <c r="E368" s="20" t="s">
        <v>848</v>
      </c>
      <c r="F368" s="21">
        <v>45391.0</v>
      </c>
      <c r="G368" s="22" t="s">
        <v>849</v>
      </c>
      <c r="H368" s="23">
        <v>292394.0</v>
      </c>
      <c r="I368" s="28" t="s">
        <v>24</v>
      </c>
      <c r="J368" s="25"/>
      <c r="K368" s="20" t="s">
        <v>815</v>
      </c>
      <c r="L368" s="28" t="s">
        <v>24</v>
      </c>
      <c r="M368" s="25"/>
      <c r="N368" s="20"/>
      <c r="O368" s="20"/>
      <c r="P368" s="19"/>
      <c r="Q368" s="26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</row>
    <row r="369" ht="14.25" customHeight="1">
      <c r="A369" s="16">
        <f t="shared" si="1"/>
        <v>366</v>
      </c>
      <c r="B369" s="17">
        <v>2404057.0</v>
      </c>
      <c r="C369" s="21">
        <v>45391.0</v>
      </c>
      <c r="D369" s="19" t="s">
        <v>476</v>
      </c>
      <c r="E369" s="20" t="s">
        <v>850</v>
      </c>
      <c r="F369" s="18">
        <v>45387.0</v>
      </c>
      <c r="G369" s="22" t="s">
        <v>851</v>
      </c>
      <c r="H369" s="63">
        <v>22400.0</v>
      </c>
      <c r="I369" s="28" t="s">
        <v>24</v>
      </c>
      <c r="J369" s="25"/>
      <c r="K369" s="20" t="s">
        <v>815</v>
      </c>
      <c r="L369" s="28" t="s">
        <v>24</v>
      </c>
      <c r="M369" s="25"/>
      <c r="N369" s="20"/>
      <c r="O369" s="20"/>
      <c r="P369" s="19"/>
      <c r="Q369" s="26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</row>
    <row r="370" ht="14.25" customHeight="1">
      <c r="A370" s="16">
        <f t="shared" si="1"/>
        <v>367</v>
      </c>
      <c r="B370" s="17">
        <v>2404058.0</v>
      </c>
      <c r="C370" s="21">
        <v>45392.0</v>
      </c>
      <c r="D370" s="19" t="s">
        <v>852</v>
      </c>
      <c r="E370" s="20" t="s">
        <v>853</v>
      </c>
      <c r="F370" s="18">
        <v>45386.0</v>
      </c>
      <c r="G370" s="22" t="s">
        <v>854</v>
      </c>
      <c r="H370" s="23">
        <v>59600.0</v>
      </c>
      <c r="I370" s="28" t="s">
        <v>24</v>
      </c>
      <c r="J370" s="25"/>
      <c r="K370" s="20"/>
      <c r="L370" s="16"/>
      <c r="M370" s="25"/>
      <c r="N370" s="20"/>
      <c r="O370" s="20"/>
      <c r="P370" s="19" t="s">
        <v>24</v>
      </c>
      <c r="Q370" s="26" t="s">
        <v>855</v>
      </c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</row>
    <row r="371" ht="14.25" customHeight="1">
      <c r="A371" s="16">
        <f t="shared" si="1"/>
        <v>368</v>
      </c>
      <c r="B371" s="17">
        <v>2404059.0</v>
      </c>
      <c r="C371" s="21">
        <v>45393.0</v>
      </c>
      <c r="D371" s="19" t="s">
        <v>856</v>
      </c>
      <c r="E371" s="20" t="s">
        <v>857</v>
      </c>
      <c r="F371" s="18">
        <v>45391.0</v>
      </c>
      <c r="G371" s="22" t="s">
        <v>858</v>
      </c>
      <c r="H371" s="23">
        <v>44336.45</v>
      </c>
      <c r="I371" s="28" t="s">
        <v>24</v>
      </c>
      <c r="J371" s="25"/>
      <c r="K371" s="20" t="s">
        <v>859</v>
      </c>
      <c r="L371" s="28" t="s">
        <v>24</v>
      </c>
      <c r="M371" s="25"/>
      <c r="N371" s="20"/>
      <c r="O371" s="20"/>
      <c r="P371" s="19"/>
      <c r="Q371" s="26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</row>
    <row r="372" ht="14.25" customHeight="1">
      <c r="A372" s="16">
        <f t="shared" si="1"/>
        <v>369</v>
      </c>
      <c r="B372" s="17">
        <v>2404060.0</v>
      </c>
      <c r="C372" s="21">
        <v>45393.0</v>
      </c>
      <c r="D372" s="19" t="s">
        <v>71</v>
      </c>
      <c r="E372" s="20" t="s">
        <v>860</v>
      </c>
      <c r="F372" s="18">
        <v>45391.0</v>
      </c>
      <c r="G372" s="22" t="s">
        <v>861</v>
      </c>
      <c r="H372" s="23">
        <v>1144386.4</v>
      </c>
      <c r="I372" s="28" t="s">
        <v>24</v>
      </c>
      <c r="J372" s="25"/>
      <c r="K372" s="20" t="s">
        <v>859</v>
      </c>
      <c r="L372" s="28" t="s">
        <v>24</v>
      </c>
      <c r="M372" s="25"/>
      <c r="N372" s="20"/>
      <c r="O372" s="20"/>
      <c r="P372" s="19"/>
      <c r="Q372" s="26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</row>
    <row r="373" ht="14.25" customHeight="1">
      <c r="A373" s="16">
        <f t="shared" si="1"/>
        <v>370</v>
      </c>
      <c r="B373" s="17">
        <v>2404061.0</v>
      </c>
      <c r="C373" s="21">
        <v>45393.0</v>
      </c>
      <c r="D373" s="19" t="s">
        <v>300</v>
      </c>
      <c r="E373" s="20" t="s">
        <v>862</v>
      </c>
      <c r="F373" s="18">
        <v>45391.0</v>
      </c>
      <c r="G373" s="22" t="s">
        <v>863</v>
      </c>
      <c r="H373" s="23">
        <v>220870.0</v>
      </c>
      <c r="I373" s="28" t="s">
        <v>24</v>
      </c>
      <c r="J373" s="25"/>
      <c r="K373" s="20" t="s">
        <v>859</v>
      </c>
      <c r="L373" s="28" t="s">
        <v>24</v>
      </c>
      <c r="M373" s="25"/>
      <c r="N373" s="20"/>
      <c r="O373" s="20"/>
      <c r="P373" s="19"/>
      <c r="Q373" s="26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</row>
    <row r="374" ht="14.25" customHeight="1">
      <c r="A374" s="16">
        <f t="shared" si="1"/>
        <v>371</v>
      </c>
      <c r="B374" s="30">
        <v>2404062.0</v>
      </c>
      <c r="C374" s="21">
        <v>45393.0</v>
      </c>
      <c r="D374" s="19" t="s">
        <v>56</v>
      </c>
      <c r="E374" s="20" t="s">
        <v>864</v>
      </c>
      <c r="F374" s="18">
        <v>45383.0</v>
      </c>
      <c r="G374" s="22" t="s">
        <v>90</v>
      </c>
      <c r="H374" s="23">
        <v>11000.0</v>
      </c>
      <c r="I374" s="28" t="s">
        <v>24</v>
      </c>
      <c r="J374" s="25"/>
      <c r="K374" s="20" t="s">
        <v>865</v>
      </c>
      <c r="L374" s="29" t="s">
        <v>24</v>
      </c>
      <c r="M374" s="25"/>
      <c r="N374" s="20"/>
      <c r="O374" s="20"/>
      <c r="P374" s="25"/>
      <c r="Q374" s="26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</row>
    <row r="375" ht="14.25" customHeight="1">
      <c r="A375" s="16">
        <f t="shared" si="1"/>
        <v>372</v>
      </c>
      <c r="B375" s="17">
        <v>2404063.0</v>
      </c>
      <c r="C375" s="21">
        <v>45393.0</v>
      </c>
      <c r="D375" s="19" t="s">
        <v>274</v>
      </c>
      <c r="E375" s="20" t="s">
        <v>866</v>
      </c>
      <c r="F375" s="18">
        <v>45393.0</v>
      </c>
      <c r="G375" s="22" t="s">
        <v>867</v>
      </c>
      <c r="H375" s="23">
        <f>3330+3060</f>
        <v>6390</v>
      </c>
      <c r="I375" s="28" t="s">
        <v>24</v>
      </c>
      <c r="J375" s="25"/>
      <c r="K375" s="20"/>
      <c r="L375" s="16"/>
      <c r="M375" s="25"/>
      <c r="N375" s="20"/>
      <c r="O375" s="20"/>
      <c r="P375" s="25" t="s">
        <v>24</v>
      </c>
      <c r="Q375" s="26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</row>
    <row r="376" ht="14.25" customHeight="1">
      <c r="A376" s="16">
        <f t="shared" si="1"/>
        <v>373</v>
      </c>
      <c r="B376" s="17">
        <v>2404064.0</v>
      </c>
      <c r="C376" s="18">
        <v>45393.0</v>
      </c>
      <c r="D376" s="19" t="s">
        <v>868</v>
      </c>
      <c r="E376" s="20" t="s">
        <v>869</v>
      </c>
      <c r="F376" s="18">
        <v>45393.0</v>
      </c>
      <c r="G376" s="22" t="s">
        <v>870</v>
      </c>
      <c r="H376" s="23">
        <v>28000.0</v>
      </c>
      <c r="I376" s="28" t="s">
        <v>24</v>
      </c>
      <c r="J376" s="25"/>
      <c r="K376" s="20"/>
      <c r="L376" s="16"/>
      <c r="M376" s="25"/>
      <c r="N376" s="20"/>
      <c r="O376" s="20"/>
      <c r="P376" s="25" t="s">
        <v>24</v>
      </c>
      <c r="Q376" s="26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</row>
    <row r="377" ht="14.25" customHeight="1">
      <c r="A377" s="16">
        <f t="shared" si="1"/>
        <v>374</v>
      </c>
      <c r="B377" s="17">
        <v>2404065.0</v>
      </c>
      <c r="C377" s="18">
        <v>45393.0</v>
      </c>
      <c r="D377" s="19" t="s">
        <v>336</v>
      </c>
      <c r="E377" s="20" t="s">
        <v>871</v>
      </c>
      <c r="F377" s="18">
        <v>45391.0</v>
      </c>
      <c r="G377" s="22" t="s">
        <v>872</v>
      </c>
      <c r="H377" s="23">
        <v>6000.0</v>
      </c>
      <c r="I377" s="28" t="s">
        <v>24</v>
      </c>
      <c r="J377" s="25"/>
      <c r="K377" s="20" t="s">
        <v>873</v>
      </c>
      <c r="L377" s="29" t="s">
        <v>24</v>
      </c>
      <c r="M377" s="25"/>
      <c r="N377" s="20"/>
      <c r="O377" s="20"/>
      <c r="P377" s="25"/>
      <c r="Q377" s="26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</row>
    <row r="378" ht="14.25" customHeight="1">
      <c r="A378" s="16">
        <f t="shared" si="1"/>
        <v>375</v>
      </c>
      <c r="B378" s="17">
        <v>2404066.0</v>
      </c>
      <c r="C378" s="18">
        <v>45393.0</v>
      </c>
      <c r="D378" s="19" t="s">
        <v>336</v>
      </c>
      <c r="E378" s="20" t="s">
        <v>874</v>
      </c>
      <c r="F378" s="18">
        <v>45391.0</v>
      </c>
      <c r="G378" s="22" t="s">
        <v>872</v>
      </c>
      <c r="H378" s="23">
        <v>6000.0</v>
      </c>
      <c r="I378" s="28" t="s">
        <v>24</v>
      </c>
      <c r="J378" s="25"/>
      <c r="K378" s="20" t="s">
        <v>875</v>
      </c>
      <c r="L378" s="29" t="s">
        <v>24</v>
      </c>
      <c r="M378" s="25"/>
      <c r="N378" s="20"/>
      <c r="O378" s="20"/>
      <c r="P378" s="25"/>
      <c r="Q378" s="26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</row>
    <row r="379" ht="14.25" customHeight="1">
      <c r="A379" s="16">
        <f t="shared" si="1"/>
        <v>376</v>
      </c>
      <c r="B379" s="17">
        <v>2404067.0</v>
      </c>
      <c r="C379" s="18">
        <v>45394.0</v>
      </c>
      <c r="D379" s="19" t="s">
        <v>876</v>
      </c>
      <c r="E379" s="20" t="s">
        <v>877</v>
      </c>
      <c r="F379" s="18">
        <v>45392.0</v>
      </c>
      <c r="G379" s="22" t="s">
        <v>878</v>
      </c>
      <c r="H379" s="23">
        <v>32100.0</v>
      </c>
      <c r="I379" s="28" t="s">
        <v>24</v>
      </c>
      <c r="J379" s="25"/>
      <c r="K379" s="20" t="s">
        <v>571</v>
      </c>
      <c r="L379" s="29" t="s">
        <v>24</v>
      </c>
      <c r="M379" s="25"/>
      <c r="N379" s="20"/>
      <c r="O379" s="20"/>
      <c r="P379" s="25"/>
      <c r="Q379" s="26" t="s">
        <v>879</v>
      </c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</row>
    <row r="380" ht="14.25" customHeight="1">
      <c r="A380" s="16">
        <f t="shared" si="1"/>
        <v>377</v>
      </c>
      <c r="B380" s="17">
        <v>2404068.0</v>
      </c>
      <c r="C380" s="18">
        <v>45394.0</v>
      </c>
      <c r="D380" s="19" t="s">
        <v>880</v>
      </c>
      <c r="E380" s="20" t="s">
        <v>881</v>
      </c>
      <c r="F380" s="18">
        <v>45394.0</v>
      </c>
      <c r="G380" s="22" t="s">
        <v>36</v>
      </c>
      <c r="H380" s="23">
        <v>4691.59</v>
      </c>
      <c r="I380" s="28" t="s">
        <v>24</v>
      </c>
      <c r="J380" s="25"/>
      <c r="K380" s="20"/>
      <c r="L380" s="16"/>
      <c r="M380" s="25"/>
      <c r="N380" s="20"/>
      <c r="O380" s="20"/>
      <c r="P380" s="29" t="s">
        <v>24</v>
      </c>
      <c r="Q380" s="26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</row>
    <row r="381" ht="14.25" customHeight="1">
      <c r="A381" s="16">
        <f t="shared" si="1"/>
        <v>378</v>
      </c>
      <c r="B381" s="17">
        <v>2404069.0</v>
      </c>
      <c r="C381" s="18">
        <v>45394.0</v>
      </c>
      <c r="D381" s="19" t="s">
        <v>274</v>
      </c>
      <c r="E381" s="20" t="s">
        <v>882</v>
      </c>
      <c r="F381" s="18">
        <v>45394.0</v>
      </c>
      <c r="G381" s="22" t="s">
        <v>883</v>
      </c>
      <c r="H381" s="23">
        <v>2800.0</v>
      </c>
      <c r="I381" s="28" t="s">
        <v>24</v>
      </c>
      <c r="J381" s="25"/>
      <c r="K381" s="20" t="s">
        <v>267</v>
      </c>
      <c r="L381" s="29" t="s">
        <v>24</v>
      </c>
      <c r="M381" s="25"/>
      <c r="N381" s="20"/>
      <c r="O381" s="20"/>
      <c r="P381" s="19"/>
      <c r="Q381" s="26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</row>
    <row r="382" ht="14.25" customHeight="1">
      <c r="A382" s="16">
        <f t="shared" si="1"/>
        <v>379</v>
      </c>
      <c r="B382" s="17">
        <v>2404070.0</v>
      </c>
      <c r="C382" s="18">
        <v>45394.0</v>
      </c>
      <c r="D382" s="19" t="s">
        <v>884</v>
      </c>
      <c r="E382" s="20" t="s">
        <v>885</v>
      </c>
      <c r="F382" s="18">
        <v>45393.0</v>
      </c>
      <c r="G382" s="22" t="s">
        <v>526</v>
      </c>
      <c r="H382" s="23">
        <v>40500.0</v>
      </c>
      <c r="I382" s="28" t="s">
        <v>24</v>
      </c>
      <c r="J382" s="25"/>
      <c r="K382" s="20" t="s">
        <v>886</v>
      </c>
      <c r="L382" s="29" t="s">
        <v>24</v>
      </c>
      <c r="M382" s="25"/>
      <c r="N382" s="20"/>
      <c r="O382" s="20"/>
      <c r="P382" s="19"/>
      <c r="Q382" s="26" t="s">
        <v>235</v>
      </c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</row>
    <row r="383" ht="14.25" customHeight="1">
      <c r="A383" s="16">
        <f t="shared" si="1"/>
        <v>380</v>
      </c>
      <c r="B383" s="17">
        <v>2404071.0</v>
      </c>
      <c r="C383" s="18">
        <v>45400.0</v>
      </c>
      <c r="D383" s="19" t="s">
        <v>56</v>
      </c>
      <c r="E383" s="20" t="s">
        <v>887</v>
      </c>
      <c r="F383" s="18">
        <v>45383.0</v>
      </c>
      <c r="G383" s="22" t="s">
        <v>64</v>
      </c>
      <c r="H383" s="23">
        <v>3000.0</v>
      </c>
      <c r="I383" s="25" t="s">
        <v>24</v>
      </c>
      <c r="J383" s="25"/>
      <c r="K383" s="20" t="s">
        <v>888</v>
      </c>
      <c r="L383" s="16" t="s">
        <v>24</v>
      </c>
      <c r="M383" s="25"/>
      <c r="N383" s="20"/>
      <c r="O383" s="20"/>
      <c r="P383" s="19"/>
      <c r="Q383" s="26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</row>
    <row r="384" ht="14.25" customHeight="1">
      <c r="A384" s="16">
        <f t="shared" si="1"/>
        <v>381</v>
      </c>
      <c r="B384" s="17">
        <v>2404072.0</v>
      </c>
      <c r="C384" s="18">
        <v>45400.0</v>
      </c>
      <c r="D384" s="19" t="s">
        <v>56</v>
      </c>
      <c r="E384" s="20" t="s">
        <v>889</v>
      </c>
      <c r="F384" s="18">
        <v>45383.0</v>
      </c>
      <c r="G384" s="22" t="s">
        <v>64</v>
      </c>
      <c r="H384" s="23">
        <v>11000.0</v>
      </c>
      <c r="I384" s="25" t="s">
        <v>24</v>
      </c>
      <c r="J384" s="25"/>
      <c r="K384" s="20" t="s">
        <v>890</v>
      </c>
      <c r="L384" s="16" t="s">
        <v>24</v>
      </c>
      <c r="M384" s="25"/>
      <c r="N384" s="20"/>
      <c r="O384" s="20"/>
      <c r="P384" s="19"/>
      <c r="Q384" s="26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</row>
    <row r="385" ht="14.25" customHeight="1">
      <c r="A385" s="16">
        <f t="shared" si="1"/>
        <v>382</v>
      </c>
      <c r="B385" s="17">
        <v>2404073.0</v>
      </c>
      <c r="C385" s="18">
        <v>45400.0</v>
      </c>
      <c r="D385" s="19" t="s">
        <v>56</v>
      </c>
      <c r="E385" s="20" t="s">
        <v>891</v>
      </c>
      <c r="F385" s="18">
        <v>45383.0</v>
      </c>
      <c r="G385" s="22" t="s">
        <v>64</v>
      </c>
      <c r="H385" s="23">
        <v>5500.0</v>
      </c>
      <c r="I385" s="25" t="s">
        <v>24</v>
      </c>
      <c r="J385" s="25"/>
      <c r="K385" s="20" t="s">
        <v>892</v>
      </c>
      <c r="L385" s="16" t="s">
        <v>24</v>
      </c>
      <c r="M385" s="25"/>
      <c r="N385" s="20"/>
      <c r="O385" s="20"/>
      <c r="P385" s="19"/>
      <c r="Q385" s="26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</row>
    <row r="386" ht="14.25" customHeight="1">
      <c r="A386" s="16">
        <f t="shared" si="1"/>
        <v>383</v>
      </c>
      <c r="B386" s="17">
        <v>2404074.0</v>
      </c>
      <c r="C386" s="18">
        <v>45400.0</v>
      </c>
      <c r="D386" s="19" t="s">
        <v>56</v>
      </c>
      <c r="E386" s="20" t="s">
        <v>893</v>
      </c>
      <c r="F386" s="18">
        <v>45383.0</v>
      </c>
      <c r="G386" s="22" t="s">
        <v>64</v>
      </c>
      <c r="H386" s="23">
        <v>3000.0</v>
      </c>
      <c r="I386" s="25" t="s">
        <v>24</v>
      </c>
      <c r="J386" s="25"/>
      <c r="K386" s="20" t="s">
        <v>894</v>
      </c>
      <c r="L386" s="16" t="s">
        <v>24</v>
      </c>
      <c r="M386" s="25"/>
      <c r="N386" s="20"/>
      <c r="O386" s="20"/>
      <c r="P386" s="16"/>
      <c r="Q386" s="26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</row>
    <row r="387" ht="14.25" customHeight="1">
      <c r="A387" s="16">
        <f t="shared" si="1"/>
        <v>384</v>
      </c>
      <c r="B387" s="17">
        <v>2404075.0</v>
      </c>
      <c r="C387" s="18">
        <v>45400.0</v>
      </c>
      <c r="D387" s="19" t="s">
        <v>56</v>
      </c>
      <c r="E387" s="20" t="s">
        <v>895</v>
      </c>
      <c r="F387" s="21">
        <v>45383.0</v>
      </c>
      <c r="G387" s="22" t="s">
        <v>64</v>
      </c>
      <c r="H387" s="23">
        <v>5500.0</v>
      </c>
      <c r="I387" s="25" t="s">
        <v>24</v>
      </c>
      <c r="J387" s="25"/>
      <c r="K387" s="20" t="s">
        <v>896</v>
      </c>
      <c r="L387" s="16" t="s">
        <v>24</v>
      </c>
      <c r="M387" s="25"/>
      <c r="N387" s="20"/>
      <c r="O387" s="20"/>
      <c r="P387" s="19"/>
      <c r="Q387" s="26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</row>
    <row r="388" ht="14.25" customHeight="1">
      <c r="A388" s="16">
        <f t="shared" si="1"/>
        <v>385</v>
      </c>
      <c r="B388" s="17">
        <v>2404076.0</v>
      </c>
      <c r="C388" s="18">
        <v>45400.0</v>
      </c>
      <c r="D388" s="19" t="s">
        <v>897</v>
      </c>
      <c r="E388" s="20" t="s">
        <v>898</v>
      </c>
      <c r="F388" s="21">
        <v>45383.0</v>
      </c>
      <c r="G388" s="22" t="s">
        <v>64</v>
      </c>
      <c r="H388" s="23">
        <v>4500.0</v>
      </c>
      <c r="I388" s="25" t="s">
        <v>24</v>
      </c>
      <c r="J388" s="16"/>
      <c r="K388" s="20" t="s">
        <v>899</v>
      </c>
      <c r="L388" s="16" t="s">
        <v>24</v>
      </c>
      <c r="M388" s="25"/>
      <c r="N388" s="20"/>
      <c r="O388" s="20"/>
      <c r="P388" s="19"/>
      <c r="Q388" s="26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</row>
    <row r="389" ht="14.25" customHeight="1">
      <c r="A389" s="16">
        <f t="shared" si="1"/>
        <v>386</v>
      </c>
      <c r="B389" s="17">
        <v>2404077.0</v>
      </c>
      <c r="C389" s="18">
        <v>45400.0</v>
      </c>
      <c r="D389" s="19" t="s">
        <v>897</v>
      </c>
      <c r="E389" s="20" t="s">
        <v>900</v>
      </c>
      <c r="F389" s="21">
        <v>45383.0</v>
      </c>
      <c r="G389" s="22" t="s">
        <v>64</v>
      </c>
      <c r="H389" s="23">
        <v>4800.0</v>
      </c>
      <c r="I389" s="25" t="s">
        <v>24</v>
      </c>
      <c r="J389" s="25"/>
      <c r="K389" s="20" t="s">
        <v>901</v>
      </c>
      <c r="L389" s="16" t="s">
        <v>24</v>
      </c>
      <c r="M389" s="25"/>
      <c r="N389" s="20"/>
      <c r="O389" s="20"/>
      <c r="P389" s="19"/>
      <c r="Q389" s="26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</row>
    <row r="390" ht="14.25" customHeight="1">
      <c r="A390" s="16">
        <f t="shared" si="1"/>
        <v>387</v>
      </c>
      <c r="B390" s="17">
        <v>2404078.0</v>
      </c>
      <c r="C390" s="18">
        <v>45400.0</v>
      </c>
      <c r="D390" s="19" t="s">
        <v>897</v>
      </c>
      <c r="E390" s="20" t="s">
        <v>902</v>
      </c>
      <c r="F390" s="21">
        <v>45383.0</v>
      </c>
      <c r="G390" s="22" t="s">
        <v>64</v>
      </c>
      <c r="H390" s="23">
        <v>6750.0</v>
      </c>
      <c r="I390" s="25" t="s">
        <v>24</v>
      </c>
      <c r="J390" s="25"/>
      <c r="K390" s="20" t="s">
        <v>903</v>
      </c>
      <c r="L390" s="16" t="s">
        <v>24</v>
      </c>
      <c r="M390" s="25"/>
      <c r="N390" s="20"/>
      <c r="O390" s="20"/>
      <c r="P390" s="19"/>
      <c r="Q390" s="26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</row>
    <row r="391" ht="14.25" customHeight="1">
      <c r="A391" s="16">
        <f t="shared" si="1"/>
        <v>388</v>
      </c>
      <c r="B391" s="17">
        <v>2404079.0</v>
      </c>
      <c r="C391" s="18">
        <v>45400.0</v>
      </c>
      <c r="D391" s="19" t="s">
        <v>897</v>
      </c>
      <c r="E391" s="20" t="s">
        <v>904</v>
      </c>
      <c r="F391" s="21">
        <v>45383.0</v>
      </c>
      <c r="G391" s="22" t="s">
        <v>64</v>
      </c>
      <c r="H391" s="23">
        <v>9000.0</v>
      </c>
      <c r="I391" s="25" t="s">
        <v>24</v>
      </c>
      <c r="J391" s="25"/>
      <c r="K391" s="20" t="s">
        <v>905</v>
      </c>
      <c r="L391" s="16" t="s">
        <v>24</v>
      </c>
      <c r="M391" s="25"/>
      <c r="N391" s="20"/>
      <c r="O391" s="20"/>
      <c r="P391" s="19"/>
      <c r="Q391" s="26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</row>
    <row r="392" ht="14.25" customHeight="1">
      <c r="A392" s="16">
        <f t="shared" si="1"/>
        <v>389</v>
      </c>
      <c r="B392" s="17">
        <v>2404080.0</v>
      </c>
      <c r="C392" s="18">
        <v>45400.0</v>
      </c>
      <c r="D392" s="19" t="s">
        <v>897</v>
      </c>
      <c r="E392" s="20" t="s">
        <v>906</v>
      </c>
      <c r="F392" s="21">
        <v>45383.0</v>
      </c>
      <c r="G392" s="22" t="s">
        <v>64</v>
      </c>
      <c r="H392" s="23">
        <v>110000.0</v>
      </c>
      <c r="I392" s="25" t="s">
        <v>24</v>
      </c>
      <c r="J392" s="25"/>
      <c r="K392" s="20" t="s">
        <v>907</v>
      </c>
      <c r="L392" s="16" t="s">
        <v>24</v>
      </c>
      <c r="M392" s="25"/>
      <c r="N392" s="20"/>
      <c r="O392" s="20"/>
      <c r="P392" s="19"/>
      <c r="Q392" s="26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</row>
    <row r="393" ht="14.25" customHeight="1">
      <c r="A393" s="16">
        <f t="shared" si="1"/>
        <v>390</v>
      </c>
      <c r="B393" s="17">
        <v>2404081.0</v>
      </c>
      <c r="C393" s="18">
        <v>45400.0</v>
      </c>
      <c r="D393" s="19" t="s">
        <v>897</v>
      </c>
      <c r="E393" s="20" t="s">
        <v>908</v>
      </c>
      <c r="F393" s="21">
        <v>45383.0</v>
      </c>
      <c r="G393" s="22" t="s">
        <v>64</v>
      </c>
      <c r="H393" s="23">
        <v>4500.0</v>
      </c>
      <c r="I393" s="25" t="s">
        <v>24</v>
      </c>
      <c r="J393" s="25"/>
      <c r="K393" s="20" t="s">
        <v>909</v>
      </c>
      <c r="L393" s="16" t="s">
        <v>24</v>
      </c>
      <c r="M393" s="25"/>
      <c r="N393" s="20"/>
      <c r="O393" s="20"/>
      <c r="P393" s="19"/>
      <c r="Q393" s="26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</row>
    <row r="394" ht="14.25" customHeight="1">
      <c r="A394" s="16">
        <f t="shared" si="1"/>
        <v>391</v>
      </c>
      <c r="B394" s="17">
        <v>2404082.0</v>
      </c>
      <c r="C394" s="18">
        <v>45400.0</v>
      </c>
      <c r="D394" s="19" t="s">
        <v>897</v>
      </c>
      <c r="E394" s="20" t="s">
        <v>910</v>
      </c>
      <c r="F394" s="21">
        <v>45383.0</v>
      </c>
      <c r="G394" s="22" t="s">
        <v>64</v>
      </c>
      <c r="H394" s="23">
        <v>4500.0</v>
      </c>
      <c r="I394" s="25" t="s">
        <v>24</v>
      </c>
      <c r="J394" s="25"/>
      <c r="K394" s="20" t="s">
        <v>911</v>
      </c>
      <c r="L394" s="16" t="s">
        <v>24</v>
      </c>
      <c r="M394" s="25"/>
      <c r="N394" s="20"/>
      <c r="O394" s="20"/>
      <c r="P394" s="19"/>
      <c r="Q394" s="26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</row>
    <row r="395" ht="14.25" customHeight="1">
      <c r="A395" s="16">
        <f t="shared" si="1"/>
        <v>392</v>
      </c>
      <c r="B395" s="17">
        <v>2404083.0</v>
      </c>
      <c r="C395" s="18">
        <v>45400.0</v>
      </c>
      <c r="D395" s="19" t="s">
        <v>897</v>
      </c>
      <c r="E395" s="20" t="s">
        <v>912</v>
      </c>
      <c r="F395" s="21">
        <v>45383.0</v>
      </c>
      <c r="G395" s="22" t="s">
        <v>64</v>
      </c>
      <c r="H395" s="23">
        <v>16500.0</v>
      </c>
      <c r="I395" s="16" t="s">
        <v>24</v>
      </c>
      <c r="J395" s="25"/>
      <c r="K395" s="20" t="s">
        <v>913</v>
      </c>
      <c r="L395" s="16" t="s">
        <v>24</v>
      </c>
      <c r="M395" s="25"/>
      <c r="N395" s="20"/>
      <c r="O395" s="20"/>
      <c r="P395" s="19"/>
      <c r="Q395" s="26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</row>
    <row r="396" ht="14.25" customHeight="1">
      <c r="A396" s="16">
        <f t="shared" si="1"/>
        <v>393</v>
      </c>
      <c r="B396" s="17">
        <v>2404084.0</v>
      </c>
      <c r="C396" s="18">
        <v>45401.0</v>
      </c>
      <c r="D396" s="19" t="s">
        <v>21</v>
      </c>
      <c r="E396" s="20" t="s">
        <v>914</v>
      </c>
      <c r="F396" s="21">
        <v>45400.0</v>
      </c>
      <c r="G396" s="32" t="s">
        <v>672</v>
      </c>
      <c r="H396" s="23">
        <v>199300.0</v>
      </c>
      <c r="I396" s="16" t="s">
        <v>24</v>
      </c>
      <c r="J396" s="25"/>
      <c r="K396" s="20" t="s">
        <v>915</v>
      </c>
      <c r="L396" s="16" t="s">
        <v>24</v>
      </c>
      <c r="M396" s="25"/>
      <c r="N396" s="20"/>
      <c r="O396" s="20"/>
      <c r="P396" s="19"/>
      <c r="Q396" s="26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</row>
    <row r="397" ht="14.25" customHeight="1">
      <c r="A397" s="16">
        <f t="shared" si="1"/>
        <v>394</v>
      </c>
      <c r="B397" s="17">
        <v>2404085.0</v>
      </c>
      <c r="C397" s="18">
        <v>45401.0</v>
      </c>
      <c r="D397" s="19" t="s">
        <v>354</v>
      </c>
      <c r="E397" s="20" t="s">
        <v>916</v>
      </c>
      <c r="F397" s="21">
        <v>45401.0</v>
      </c>
      <c r="G397" s="22" t="s">
        <v>917</v>
      </c>
      <c r="H397" s="23">
        <v>19900.0</v>
      </c>
      <c r="I397" s="16" t="s">
        <v>24</v>
      </c>
      <c r="J397" s="25"/>
      <c r="K397" s="20" t="s">
        <v>918</v>
      </c>
      <c r="L397" s="16" t="s">
        <v>24</v>
      </c>
      <c r="M397" s="25"/>
      <c r="N397" s="20"/>
      <c r="O397" s="20"/>
      <c r="P397" s="19"/>
      <c r="Q397" s="26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</row>
    <row r="398" ht="14.25" customHeight="1">
      <c r="A398" s="16">
        <f t="shared" si="1"/>
        <v>395</v>
      </c>
      <c r="B398" s="17">
        <v>2404086.0</v>
      </c>
      <c r="C398" s="18">
        <v>45401.0</v>
      </c>
      <c r="D398" s="19" t="s">
        <v>56</v>
      </c>
      <c r="E398" s="20" t="s">
        <v>919</v>
      </c>
      <c r="F398" s="18">
        <v>45385.0</v>
      </c>
      <c r="G398" s="22" t="s">
        <v>920</v>
      </c>
      <c r="H398" s="23">
        <v>9000.0</v>
      </c>
      <c r="I398" s="16" t="s">
        <v>24</v>
      </c>
      <c r="J398" s="25"/>
      <c r="K398" s="20" t="s">
        <v>921</v>
      </c>
      <c r="L398" s="16" t="s">
        <v>24</v>
      </c>
      <c r="M398" s="25"/>
      <c r="N398" s="20"/>
      <c r="O398" s="20"/>
      <c r="P398" s="19"/>
      <c r="Q398" s="26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</row>
    <row r="399" ht="14.25" customHeight="1">
      <c r="A399" s="16">
        <f t="shared" si="1"/>
        <v>396</v>
      </c>
      <c r="B399" s="17">
        <v>2404087.0</v>
      </c>
      <c r="C399" s="18">
        <v>45401.0</v>
      </c>
      <c r="D399" s="19" t="s">
        <v>56</v>
      </c>
      <c r="E399" s="20" t="s">
        <v>922</v>
      </c>
      <c r="F399" s="18">
        <v>45385.0</v>
      </c>
      <c r="G399" s="22" t="s">
        <v>920</v>
      </c>
      <c r="H399" s="23">
        <v>31500.0</v>
      </c>
      <c r="I399" s="16" t="s">
        <v>24</v>
      </c>
      <c r="J399" s="25"/>
      <c r="K399" s="20" t="s">
        <v>923</v>
      </c>
      <c r="L399" s="16" t="s">
        <v>24</v>
      </c>
      <c r="M399" s="25"/>
      <c r="N399" s="20"/>
      <c r="O399" s="20"/>
      <c r="P399" s="19"/>
      <c r="Q399" s="26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</row>
    <row r="400" ht="14.25" customHeight="1">
      <c r="A400" s="16">
        <f t="shared" si="1"/>
        <v>397</v>
      </c>
      <c r="B400" s="17">
        <v>2404088.0</v>
      </c>
      <c r="C400" s="18">
        <v>45402.0</v>
      </c>
      <c r="D400" s="19" t="s">
        <v>344</v>
      </c>
      <c r="E400" s="20" t="s">
        <v>924</v>
      </c>
      <c r="F400" s="18">
        <v>45370.0</v>
      </c>
      <c r="G400" s="22" t="s">
        <v>64</v>
      </c>
      <c r="H400" s="23">
        <v>7000.0</v>
      </c>
      <c r="I400" s="16" t="s">
        <v>24</v>
      </c>
      <c r="J400" s="25"/>
      <c r="K400" s="20" t="s">
        <v>925</v>
      </c>
      <c r="L400" s="16" t="s">
        <v>24</v>
      </c>
      <c r="M400" s="25"/>
      <c r="N400" s="20"/>
      <c r="O400" s="20"/>
      <c r="P400" s="19"/>
      <c r="Q400" s="26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</row>
    <row r="401" ht="14.25" customHeight="1">
      <c r="A401" s="16">
        <f t="shared" si="1"/>
        <v>398</v>
      </c>
      <c r="B401" s="17">
        <v>2404089.0</v>
      </c>
      <c r="C401" s="18">
        <v>45402.0</v>
      </c>
      <c r="D401" s="19" t="s">
        <v>344</v>
      </c>
      <c r="E401" s="20" t="s">
        <v>926</v>
      </c>
      <c r="F401" s="18">
        <v>45370.0</v>
      </c>
      <c r="G401" s="22" t="s">
        <v>64</v>
      </c>
      <c r="H401" s="23">
        <v>2500.0</v>
      </c>
      <c r="I401" s="16" t="s">
        <v>24</v>
      </c>
      <c r="J401" s="25"/>
      <c r="K401" s="20" t="s">
        <v>927</v>
      </c>
      <c r="L401" s="16" t="s">
        <v>24</v>
      </c>
      <c r="M401" s="25"/>
      <c r="N401" s="20"/>
      <c r="O401" s="20"/>
      <c r="P401" s="19"/>
      <c r="Q401" s="26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</row>
    <row r="402" ht="14.25" customHeight="1">
      <c r="A402" s="16">
        <f t="shared" si="1"/>
        <v>399</v>
      </c>
      <c r="B402" s="17">
        <v>2404090.0</v>
      </c>
      <c r="C402" s="18">
        <v>45404.0</v>
      </c>
      <c r="D402" s="19" t="s">
        <v>21</v>
      </c>
      <c r="E402" s="20" t="s">
        <v>928</v>
      </c>
      <c r="F402" s="21">
        <v>45404.0</v>
      </c>
      <c r="G402" s="22" t="s">
        <v>929</v>
      </c>
      <c r="H402" s="23">
        <v>1396285.0</v>
      </c>
      <c r="I402" s="16" t="s">
        <v>24</v>
      </c>
      <c r="J402" s="25"/>
      <c r="K402" s="20" t="s">
        <v>930</v>
      </c>
      <c r="L402" s="16" t="s">
        <v>24</v>
      </c>
      <c r="M402" s="25"/>
      <c r="N402" s="20"/>
      <c r="O402" s="20"/>
      <c r="P402" s="19"/>
      <c r="Q402" s="26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</row>
    <row r="403" ht="14.25" customHeight="1">
      <c r="A403" s="16">
        <f t="shared" si="1"/>
        <v>400</v>
      </c>
      <c r="B403" s="17">
        <v>2404091.0</v>
      </c>
      <c r="C403" s="18">
        <v>45404.0</v>
      </c>
      <c r="D403" s="19" t="s">
        <v>21</v>
      </c>
      <c r="E403" s="20" t="s">
        <v>928</v>
      </c>
      <c r="F403" s="21">
        <v>45404.0</v>
      </c>
      <c r="G403" s="22" t="s">
        <v>931</v>
      </c>
      <c r="H403" s="23">
        <v>402820.0</v>
      </c>
      <c r="I403" s="16" t="s">
        <v>24</v>
      </c>
      <c r="J403" s="25"/>
      <c r="K403" s="20" t="s">
        <v>930</v>
      </c>
      <c r="L403" s="16" t="s">
        <v>24</v>
      </c>
      <c r="M403" s="25"/>
      <c r="N403" s="20"/>
      <c r="O403" s="20"/>
      <c r="P403" s="19"/>
      <c r="Q403" s="26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</row>
    <row r="404" ht="14.25" customHeight="1">
      <c r="A404" s="16">
        <f t="shared" si="1"/>
        <v>401</v>
      </c>
      <c r="B404" s="17">
        <v>2404092.0</v>
      </c>
      <c r="C404" s="18">
        <v>45405.0</v>
      </c>
      <c r="D404" s="19" t="s">
        <v>56</v>
      </c>
      <c r="E404" s="20" t="s">
        <v>932</v>
      </c>
      <c r="F404" s="21">
        <v>45383.0</v>
      </c>
      <c r="G404" s="22" t="s">
        <v>64</v>
      </c>
      <c r="H404" s="23">
        <v>3000.0</v>
      </c>
      <c r="I404" s="16" t="s">
        <v>24</v>
      </c>
      <c r="J404" s="25"/>
      <c r="K404" s="20" t="s">
        <v>933</v>
      </c>
      <c r="L404" s="16" t="s">
        <v>24</v>
      </c>
      <c r="M404" s="25"/>
      <c r="N404" s="20"/>
      <c r="O404" s="20"/>
      <c r="P404" s="19"/>
      <c r="Q404" s="26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</row>
    <row r="405" ht="14.25" customHeight="1">
      <c r="A405" s="16">
        <f t="shared" si="1"/>
        <v>402</v>
      </c>
      <c r="B405" s="17">
        <v>2404093.0</v>
      </c>
      <c r="C405" s="18">
        <v>45405.0</v>
      </c>
      <c r="D405" s="19" t="s">
        <v>56</v>
      </c>
      <c r="E405" s="20" t="s">
        <v>934</v>
      </c>
      <c r="F405" s="21">
        <v>45383.0</v>
      </c>
      <c r="G405" s="22" t="s">
        <v>64</v>
      </c>
      <c r="H405" s="23">
        <v>42500.0</v>
      </c>
      <c r="I405" s="16" t="s">
        <v>24</v>
      </c>
      <c r="J405" s="25"/>
      <c r="K405" s="20" t="s">
        <v>412</v>
      </c>
      <c r="L405" s="16" t="s">
        <v>24</v>
      </c>
      <c r="M405" s="25"/>
      <c r="N405" s="20"/>
      <c r="O405" s="20"/>
      <c r="P405" s="19"/>
      <c r="Q405" s="26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</row>
    <row r="406" ht="14.25" customHeight="1">
      <c r="A406" s="16">
        <f t="shared" si="1"/>
        <v>403</v>
      </c>
      <c r="B406" s="17">
        <v>2404094.0</v>
      </c>
      <c r="C406" s="18">
        <v>45405.0</v>
      </c>
      <c r="D406" s="19" t="s">
        <v>476</v>
      </c>
      <c r="E406" s="20" t="s">
        <v>935</v>
      </c>
      <c r="F406" s="21">
        <v>45404.0</v>
      </c>
      <c r="G406" s="22" t="s">
        <v>936</v>
      </c>
      <c r="H406" s="23">
        <v>11615.0</v>
      </c>
      <c r="I406" s="16" t="s">
        <v>24</v>
      </c>
      <c r="J406" s="25"/>
      <c r="K406" s="20" t="s">
        <v>937</v>
      </c>
      <c r="L406" s="16" t="s">
        <v>24</v>
      </c>
      <c r="M406" s="25"/>
      <c r="N406" s="20"/>
      <c r="O406" s="20"/>
      <c r="P406" s="19"/>
      <c r="Q406" s="26" t="s">
        <v>938</v>
      </c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</row>
    <row r="407" ht="14.25" customHeight="1">
      <c r="A407" s="16">
        <f t="shared" si="1"/>
        <v>404</v>
      </c>
      <c r="B407" s="17">
        <v>2404095.0</v>
      </c>
      <c r="C407" s="18">
        <v>45405.0</v>
      </c>
      <c r="D407" s="19" t="s">
        <v>476</v>
      </c>
      <c r="E407" s="20" t="s">
        <v>939</v>
      </c>
      <c r="F407" s="21">
        <v>45404.0</v>
      </c>
      <c r="G407" s="22" t="s">
        <v>936</v>
      </c>
      <c r="H407" s="23">
        <v>509.6</v>
      </c>
      <c r="I407" s="16" t="s">
        <v>24</v>
      </c>
      <c r="J407" s="25"/>
      <c r="K407" s="20" t="s">
        <v>673</v>
      </c>
      <c r="L407" s="16" t="s">
        <v>24</v>
      </c>
      <c r="M407" s="25"/>
      <c r="N407" s="20"/>
      <c r="O407" s="20"/>
      <c r="P407" s="19"/>
      <c r="Q407" s="26" t="s">
        <v>940</v>
      </c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</row>
    <row r="408" ht="14.25" customHeight="1">
      <c r="A408" s="16">
        <f t="shared" si="1"/>
        <v>405</v>
      </c>
      <c r="B408" s="17">
        <v>2404096.0</v>
      </c>
      <c r="C408" s="18">
        <v>45406.0</v>
      </c>
      <c r="D408" s="19" t="s">
        <v>786</v>
      </c>
      <c r="E408" s="20" t="s">
        <v>941</v>
      </c>
      <c r="F408" s="21">
        <v>45405.0</v>
      </c>
      <c r="G408" s="22" t="s">
        <v>942</v>
      </c>
      <c r="H408" s="23">
        <v>8000.0</v>
      </c>
      <c r="I408" s="16" t="s">
        <v>24</v>
      </c>
      <c r="J408" s="25"/>
      <c r="K408" s="20"/>
      <c r="L408" s="16"/>
      <c r="M408" s="25"/>
      <c r="N408" s="20"/>
      <c r="O408" s="20"/>
      <c r="P408" s="19" t="s">
        <v>24</v>
      </c>
      <c r="Q408" s="26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</row>
    <row r="409" ht="14.25" customHeight="1">
      <c r="A409" s="16">
        <f t="shared" si="1"/>
        <v>406</v>
      </c>
      <c r="B409" s="17">
        <v>2404097.0</v>
      </c>
      <c r="C409" s="18">
        <v>45406.0</v>
      </c>
      <c r="D409" s="19" t="s">
        <v>224</v>
      </c>
      <c r="E409" s="20" t="s">
        <v>943</v>
      </c>
      <c r="F409" s="21">
        <v>45405.0</v>
      </c>
      <c r="G409" s="22" t="s">
        <v>944</v>
      </c>
      <c r="H409" s="23">
        <v>30000.0</v>
      </c>
      <c r="I409" s="16" t="s">
        <v>24</v>
      </c>
      <c r="J409" s="25"/>
      <c r="K409" s="20"/>
      <c r="L409" s="16"/>
      <c r="M409" s="25"/>
      <c r="N409" s="20"/>
      <c r="O409" s="20"/>
      <c r="P409" s="19" t="s">
        <v>24</v>
      </c>
      <c r="Q409" s="26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</row>
    <row r="410" ht="14.25" customHeight="1">
      <c r="A410" s="16">
        <f t="shared" si="1"/>
        <v>407</v>
      </c>
      <c r="B410" s="17">
        <v>2404098.0</v>
      </c>
      <c r="C410" s="18">
        <v>45406.0</v>
      </c>
      <c r="D410" s="19" t="s">
        <v>21</v>
      </c>
      <c r="E410" s="20" t="s">
        <v>945</v>
      </c>
      <c r="F410" s="21">
        <v>45405.0</v>
      </c>
      <c r="G410" s="22" t="s">
        <v>704</v>
      </c>
      <c r="H410" s="23">
        <v>228000.0</v>
      </c>
      <c r="I410" s="16" t="s">
        <v>24</v>
      </c>
      <c r="J410" s="25"/>
      <c r="K410" s="20" t="s">
        <v>946</v>
      </c>
      <c r="L410" s="16" t="s">
        <v>24</v>
      </c>
      <c r="M410" s="25"/>
      <c r="N410" s="20"/>
      <c r="O410" s="20"/>
      <c r="P410" s="19"/>
      <c r="Q410" s="26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</row>
    <row r="411" ht="14.25" customHeight="1">
      <c r="A411" s="16">
        <f t="shared" si="1"/>
        <v>408</v>
      </c>
      <c r="B411" s="17">
        <v>2404099.0</v>
      </c>
      <c r="C411" s="18">
        <v>45406.0</v>
      </c>
      <c r="D411" s="19" t="s">
        <v>21</v>
      </c>
      <c r="E411" s="20" t="s">
        <v>947</v>
      </c>
      <c r="F411" s="21">
        <v>45404.0</v>
      </c>
      <c r="G411" s="22" t="s">
        <v>948</v>
      </c>
      <c r="H411" s="23">
        <v>40000.0</v>
      </c>
      <c r="I411" s="16" t="s">
        <v>24</v>
      </c>
      <c r="J411" s="25"/>
      <c r="K411" s="20" t="s">
        <v>949</v>
      </c>
      <c r="L411" s="16" t="s">
        <v>24</v>
      </c>
      <c r="M411" s="25"/>
      <c r="N411" s="20"/>
      <c r="O411" s="20"/>
      <c r="P411" s="19"/>
      <c r="Q411" s="26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</row>
    <row r="412" ht="14.25" customHeight="1">
      <c r="A412" s="16">
        <f t="shared" si="1"/>
        <v>409</v>
      </c>
      <c r="B412" s="17">
        <v>2404100.0</v>
      </c>
      <c r="C412" s="18">
        <v>45406.0</v>
      </c>
      <c r="D412" s="19" t="s">
        <v>80</v>
      </c>
      <c r="E412" s="20" t="s">
        <v>950</v>
      </c>
      <c r="F412" s="21">
        <v>45404.0</v>
      </c>
      <c r="G412" s="22" t="s">
        <v>951</v>
      </c>
      <c r="H412" s="23">
        <v>398200.0</v>
      </c>
      <c r="I412" s="16" t="s">
        <v>24</v>
      </c>
      <c r="J412" s="25"/>
      <c r="K412" s="20" t="s">
        <v>949</v>
      </c>
      <c r="L412" s="16" t="s">
        <v>24</v>
      </c>
      <c r="M412" s="25"/>
      <c r="N412" s="20"/>
      <c r="O412" s="20"/>
      <c r="P412" s="19"/>
      <c r="Q412" s="26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 t="s">
        <v>952</v>
      </c>
      <c r="AI412" s="50">
        <v>45380.0</v>
      </c>
      <c r="AJ412" s="27"/>
      <c r="AK412" s="27"/>
      <c r="AL412" s="27"/>
      <c r="AM412" s="27"/>
      <c r="AN412" s="27"/>
      <c r="AO412" s="27"/>
      <c r="AP412" s="27"/>
    </row>
    <row r="413" ht="14.25" customHeight="1">
      <c r="A413" s="16">
        <f t="shared" si="1"/>
        <v>410</v>
      </c>
      <c r="B413" s="17">
        <v>2404101.0</v>
      </c>
      <c r="C413" s="18">
        <v>45406.0</v>
      </c>
      <c r="D413" s="19" t="s">
        <v>80</v>
      </c>
      <c r="E413" s="20" t="s">
        <v>953</v>
      </c>
      <c r="F413" s="21">
        <v>45404.0</v>
      </c>
      <c r="G413" s="22" t="s">
        <v>951</v>
      </c>
      <c r="H413" s="23">
        <v>322494.0</v>
      </c>
      <c r="I413" s="16" t="s">
        <v>24</v>
      </c>
      <c r="J413" s="25"/>
      <c r="K413" s="20" t="s">
        <v>949</v>
      </c>
      <c r="L413" s="16" t="s">
        <v>24</v>
      </c>
      <c r="M413" s="25"/>
      <c r="N413" s="20"/>
      <c r="O413" s="20"/>
      <c r="P413" s="19"/>
      <c r="Q413" s="19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 t="s">
        <v>952</v>
      </c>
      <c r="AI413" s="50">
        <v>45380.0</v>
      </c>
      <c r="AJ413" s="27"/>
      <c r="AK413" s="27"/>
      <c r="AL413" s="27"/>
      <c r="AM413" s="27"/>
      <c r="AN413" s="27"/>
      <c r="AO413" s="27"/>
      <c r="AP413" s="27"/>
    </row>
    <row r="414" ht="14.25" customHeight="1">
      <c r="A414" s="16">
        <f t="shared" si="1"/>
        <v>411</v>
      </c>
      <c r="B414" s="17">
        <v>2404102.0</v>
      </c>
      <c r="C414" s="18">
        <v>45406.0</v>
      </c>
      <c r="D414" s="19" t="s">
        <v>21</v>
      </c>
      <c r="E414" s="20" t="s">
        <v>954</v>
      </c>
      <c r="F414" s="21">
        <v>45404.0</v>
      </c>
      <c r="G414" s="22" t="s">
        <v>955</v>
      </c>
      <c r="H414" s="23"/>
      <c r="I414" s="16" t="s">
        <v>24</v>
      </c>
      <c r="J414" s="25"/>
      <c r="K414" s="20" t="s">
        <v>956</v>
      </c>
      <c r="L414" s="16" t="s">
        <v>24</v>
      </c>
      <c r="M414" s="25"/>
      <c r="N414" s="20"/>
      <c r="O414" s="20"/>
      <c r="P414" s="19"/>
      <c r="Q414" s="26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 t="s">
        <v>952</v>
      </c>
      <c r="AI414" s="50">
        <v>45380.0</v>
      </c>
      <c r="AJ414" s="27"/>
      <c r="AK414" s="27"/>
      <c r="AL414" s="27"/>
      <c r="AM414" s="27"/>
      <c r="AN414" s="27"/>
      <c r="AO414" s="27"/>
      <c r="AP414" s="27"/>
    </row>
    <row r="415" ht="14.25" customHeight="1">
      <c r="A415" s="16">
        <f t="shared" si="1"/>
        <v>412</v>
      </c>
      <c r="B415" s="17">
        <v>2404103.0</v>
      </c>
      <c r="C415" s="18">
        <v>45406.0</v>
      </c>
      <c r="D415" s="19" t="s">
        <v>21</v>
      </c>
      <c r="E415" s="20" t="s">
        <v>954</v>
      </c>
      <c r="F415" s="21">
        <v>45404.0</v>
      </c>
      <c r="G415" s="22" t="s">
        <v>957</v>
      </c>
      <c r="H415" s="23"/>
      <c r="I415" s="16" t="s">
        <v>24</v>
      </c>
      <c r="J415" s="25"/>
      <c r="K415" s="20" t="s">
        <v>956</v>
      </c>
      <c r="L415" s="16" t="s">
        <v>24</v>
      </c>
      <c r="M415" s="25"/>
      <c r="N415" s="20"/>
      <c r="O415" s="20"/>
      <c r="P415" s="19"/>
      <c r="Q415" s="26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 t="s">
        <v>952</v>
      </c>
      <c r="AI415" s="50">
        <v>45380.0</v>
      </c>
      <c r="AJ415" s="27"/>
      <c r="AK415" s="27"/>
      <c r="AL415" s="27"/>
      <c r="AM415" s="27"/>
      <c r="AN415" s="27"/>
      <c r="AO415" s="27"/>
      <c r="AP415" s="27"/>
    </row>
    <row r="416" ht="14.25" customHeight="1">
      <c r="A416" s="16">
        <f t="shared" si="1"/>
        <v>413</v>
      </c>
      <c r="B416" s="17">
        <v>2404104.0</v>
      </c>
      <c r="C416" s="18">
        <v>45406.0</v>
      </c>
      <c r="D416" s="19" t="s">
        <v>21</v>
      </c>
      <c r="E416" s="20" t="s">
        <v>954</v>
      </c>
      <c r="F416" s="21">
        <v>45404.0</v>
      </c>
      <c r="G416" s="22" t="s">
        <v>958</v>
      </c>
      <c r="H416" s="23"/>
      <c r="I416" s="16" t="s">
        <v>24</v>
      </c>
      <c r="J416" s="25"/>
      <c r="K416" s="20" t="s">
        <v>956</v>
      </c>
      <c r="L416" s="16" t="s">
        <v>24</v>
      </c>
      <c r="M416" s="25"/>
      <c r="N416" s="20"/>
      <c r="O416" s="20"/>
      <c r="P416" s="19"/>
      <c r="Q416" s="26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 t="s">
        <v>952</v>
      </c>
      <c r="AI416" s="50">
        <v>45380.0</v>
      </c>
      <c r="AJ416" s="27"/>
      <c r="AK416" s="27"/>
      <c r="AL416" s="27"/>
      <c r="AM416" s="27"/>
      <c r="AN416" s="27"/>
      <c r="AO416" s="27"/>
      <c r="AP416" s="27"/>
    </row>
    <row r="417" ht="14.25" customHeight="1">
      <c r="A417" s="16">
        <f t="shared" si="1"/>
        <v>414</v>
      </c>
      <c r="B417" s="17">
        <v>2404105.0</v>
      </c>
      <c r="C417" s="18">
        <v>45406.0</v>
      </c>
      <c r="D417" s="19" t="s">
        <v>300</v>
      </c>
      <c r="E417" s="20" t="s">
        <v>959</v>
      </c>
      <c r="F417" s="21">
        <v>45404.0</v>
      </c>
      <c r="G417" s="22" t="s">
        <v>960</v>
      </c>
      <c r="H417" s="23">
        <v>25080.0</v>
      </c>
      <c r="I417" s="16" t="s">
        <v>24</v>
      </c>
      <c r="J417" s="25"/>
      <c r="K417" s="20" t="s">
        <v>110</v>
      </c>
      <c r="L417" s="16" t="s">
        <v>24</v>
      </c>
      <c r="M417" s="25"/>
      <c r="N417" s="20"/>
      <c r="O417" s="20"/>
      <c r="P417" s="19"/>
      <c r="Q417" s="26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 t="s">
        <v>952</v>
      </c>
      <c r="AI417" s="50">
        <v>45380.0</v>
      </c>
      <c r="AJ417" s="27"/>
      <c r="AK417" s="27"/>
      <c r="AL417" s="27"/>
      <c r="AM417" s="27"/>
      <c r="AN417" s="27"/>
      <c r="AO417" s="27"/>
      <c r="AP417" s="27"/>
    </row>
    <row r="418" ht="14.25" customHeight="1">
      <c r="A418" s="16">
        <f t="shared" si="1"/>
        <v>415</v>
      </c>
      <c r="B418" s="17">
        <v>2404106.0</v>
      </c>
      <c r="C418" s="18">
        <v>45407.0</v>
      </c>
      <c r="D418" s="19" t="s">
        <v>41</v>
      </c>
      <c r="E418" s="20" t="s">
        <v>961</v>
      </c>
      <c r="F418" s="21">
        <v>45405.0</v>
      </c>
      <c r="G418" s="22" t="s">
        <v>639</v>
      </c>
      <c r="H418" s="23">
        <v>7000.0</v>
      </c>
      <c r="I418" s="16" t="s">
        <v>24</v>
      </c>
      <c r="J418" s="25"/>
      <c r="K418" s="20" t="s">
        <v>962</v>
      </c>
      <c r="L418" s="16" t="s">
        <v>24</v>
      </c>
      <c r="M418" s="25"/>
      <c r="N418" s="20"/>
      <c r="O418" s="20"/>
      <c r="P418" s="19"/>
      <c r="Q418" s="26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 t="s">
        <v>952</v>
      </c>
      <c r="AI418" s="50">
        <v>45380.0</v>
      </c>
      <c r="AJ418" s="27"/>
      <c r="AK418" s="27"/>
      <c r="AL418" s="27"/>
      <c r="AM418" s="27"/>
      <c r="AN418" s="27"/>
      <c r="AO418" s="27"/>
      <c r="AP418" s="27"/>
    </row>
    <row r="419" ht="14.25" customHeight="1">
      <c r="A419" s="16">
        <f t="shared" si="1"/>
        <v>416</v>
      </c>
      <c r="B419" s="17">
        <v>2404107.0</v>
      </c>
      <c r="C419" s="18">
        <v>45407.0</v>
      </c>
      <c r="D419" s="19" t="s">
        <v>168</v>
      </c>
      <c r="E419" s="20" t="s">
        <v>963</v>
      </c>
      <c r="F419" s="21">
        <v>45405.0</v>
      </c>
      <c r="G419" s="22" t="s">
        <v>964</v>
      </c>
      <c r="H419" s="23">
        <v>141820.0</v>
      </c>
      <c r="I419" s="16" t="s">
        <v>24</v>
      </c>
      <c r="J419" s="25"/>
      <c r="K419" s="20" t="s">
        <v>965</v>
      </c>
      <c r="L419" s="16" t="s">
        <v>24</v>
      </c>
      <c r="M419" s="25"/>
      <c r="N419" s="20"/>
      <c r="O419" s="20"/>
      <c r="P419" s="19"/>
      <c r="Q419" s="26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 t="s">
        <v>952</v>
      </c>
      <c r="AI419" s="50">
        <v>45380.0</v>
      </c>
      <c r="AJ419" s="27"/>
      <c r="AK419" s="27"/>
      <c r="AL419" s="27"/>
      <c r="AM419" s="27"/>
      <c r="AN419" s="27"/>
      <c r="AO419" s="27"/>
      <c r="AP419" s="27"/>
    </row>
    <row r="420" ht="14.25" customHeight="1">
      <c r="A420" s="16">
        <f t="shared" si="1"/>
        <v>417</v>
      </c>
      <c r="B420" s="17">
        <v>2404108.0</v>
      </c>
      <c r="C420" s="18">
        <v>45407.0</v>
      </c>
      <c r="D420" s="19" t="s">
        <v>34</v>
      </c>
      <c r="E420" s="20" t="s">
        <v>966</v>
      </c>
      <c r="F420" s="21">
        <v>45407.0</v>
      </c>
      <c r="G420" s="22" t="s">
        <v>36</v>
      </c>
      <c r="H420" s="23">
        <v>6692.0</v>
      </c>
      <c r="I420" s="16" t="s">
        <v>24</v>
      </c>
      <c r="J420" s="25"/>
      <c r="K420" s="20"/>
      <c r="L420" s="25"/>
      <c r="M420" s="25"/>
      <c r="N420" s="20"/>
      <c r="O420" s="20"/>
      <c r="P420" s="19" t="s">
        <v>24</v>
      </c>
      <c r="Q420" s="26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 t="s">
        <v>952</v>
      </c>
      <c r="AI420" s="50">
        <v>45380.0</v>
      </c>
      <c r="AJ420" s="27"/>
      <c r="AK420" s="27"/>
      <c r="AL420" s="27"/>
      <c r="AM420" s="27"/>
      <c r="AN420" s="27"/>
      <c r="AO420" s="27"/>
      <c r="AP420" s="27"/>
    </row>
    <row r="421" ht="14.25" customHeight="1">
      <c r="A421" s="16">
        <f t="shared" si="1"/>
        <v>418</v>
      </c>
      <c r="B421" s="17">
        <v>2404109.0</v>
      </c>
      <c r="C421" s="18">
        <v>45407.0</v>
      </c>
      <c r="D421" s="19" t="s">
        <v>34</v>
      </c>
      <c r="E421" s="20" t="s">
        <v>967</v>
      </c>
      <c r="F421" s="21">
        <v>45406.0</v>
      </c>
      <c r="G421" s="22" t="s">
        <v>36</v>
      </c>
      <c r="H421" s="23">
        <v>2071.0</v>
      </c>
      <c r="I421" s="16" t="s">
        <v>24</v>
      </c>
      <c r="J421" s="25"/>
      <c r="K421" s="20"/>
      <c r="L421" s="25"/>
      <c r="M421" s="25"/>
      <c r="N421" s="20"/>
      <c r="O421" s="20"/>
      <c r="P421" s="19" t="s">
        <v>24</v>
      </c>
      <c r="Q421" s="26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 t="s">
        <v>952</v>
      </c>
      <c r="AI421" s="50">
        <v>45380.0</v>
      </c>
      <c r="AJ421" s="27"/>
      <c r="AK421" s="27"/>
      <c r="AL421" s="27"/>
      <c r="AM421" s="27"/>
      <c r="AN421" s="27"/>
      <c r="AO421" s="27"/>
      <c r="AP421" s="27"/>
    </row>
    <row r="422" ht="14.25" customHeight="1">
      <c r="A422" s="16">
        <f t="shared" si="1"/>
        <v>419</v>
      </c>
      <c r="B422" s="17">
        <v>2404110.0</v>
      </c>
      <c r="C422" s="18">
        <v>45407.0</v>
      </c>
      <c r="D422" s="19" t="s">
        <v>274</v>
      </c>
      <c r="E422" s="20" t="s">
        <v>968</v>
      </c>
      <c r="F422" s="21">
        <v>45407.0</v>
      </c>
      <c r="G422" s="22" t="s">
        <v>969</v>
      </c>
      <c r="H422" s="23">
        <v>9000.0</v>
      </c>
      <c r="I422" s="16" t="s">
        <v>24</v>
      </c>
      <c r="J422" s="25"/>
      <c r="K422" s="20" t="s">
        <v>970</v>
      </c>
      <c r="L422" s="25" t="s">
        <v>24</v>
      </c>
      <c r="M422" s="25"/>
      <c r="N422" s="20"/>
      <c r="O422" s="20"/>
      <c r="P422" s="19"/>
      <c r="Q422" s="26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 t="s">
        <v>952</v>
      </c>
      <c r="AI422" s="50">
        <v>45380.0</v>
      </c>
      <c r="AJ422" s="27"/>
      <c r="AK422" s="27"/>
      <c r="AL422" s="27"/>
      <c r="AM422" s="27"/>
      <c r="AN422" s="27"/>
      <c r="AO422" s="27"/>
      <c r="AP422" s="27"/>
    </row>
    <row r="423" ht="14.25" customHeight="1">
      <c r="A423" s="16">
        <f t="shared" si="1"/>
        <v>420</v>
      </c>
      <c r="B423" s="17">
        <v>2404111.0</v>
      </c>
      <c r="C423" s="18">
        <v>45407.0</v>
      </c>
      <c r="D423" s="19" t="s">
        <v>597</v>
      </c>
      <c r="E423" s="20" t="s">
        <v>971</v>
      </c>
      <c r="F423" s="21">
        <v>45405.0</v>
      </c>
      <c r="G423" s="22" t="s">
        <v>972</v>
      </c>
      <c r="H423" s="23">
        <v>20800.0</v>
      </c>
      <c r="I423" s="16" t="s">
        <v>24</v>
      </c>
      <c r="J423" s="25"/>
      <c r="K423" s="20"/>
      <c r="L423" s="25"/>
      <c r="M423" s="25"/>
      <c r="N423" s="20"/>
      <c r="O423" s="20"/>
      <c r="P423" s="19" t="s">
        <v>24</v>
      </c>
      <c r="Q423" s="26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 t="s">
        <v>952</v>
      </c>
      <c r="AI423" s="50">
        <v>45380.0</v>
      </c>
      <c r="AJ423" s="27"/>
      <c r="AK423" s="27"/>
      <c r="AL423" s="27"/>
      <c r="AM423" s="27"/>
      <c r="AN423" s="27"/>
      <c r="AO423" s="27"/>
      <c r="AP423" s="27"/>
    </row>
    <row r="424" ht="14.25" customHeight="1">
      <c r="A424" s="16">
        <f t="shared" si="1"/>
        <v>421</v>
      </c>
      <c r="B424" s="17">
        <v>2404112.0</v>
      </c>
      <c r="C424" s="18">
        <v>45408.0</v>
      </c>
      <c r="D424" s="19" t="s">
        <v>41</v>
      </c>
      <c r="E424" s="20" t="s">
        <v>973</v>
      </c>
      <c r="F424" s="21">
        <v>45405.0</v>
      </c>
      <c r="G424" s="22" t="s">
        <v>331</v>
      </c>
      <c r="H424" s="23">
        <v>113150.0</v>
      </c>
      <c r="I424" s="25"/>
      <c r="J424" s="25"/>
      <c r="K424" s="20" t="s">
        <v>974</v>
      </c>
      <c r="L424" s="25"/>
      <c r="M424" s="25"/>
      <c r="N424" s="20"/>
      <c r="O424" s="20"/>
      <c r="P424" s="19"/>
      <c r="Q424" s="26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 t="s">
        <v>952</v>
      </c>
      <c r="AI424" s="50">
        <v>45380.0</v>
      </c>
      <c r="AJ424" s="27"/>
      <c r="AK424" s="27"/>
      <c r="AL424" s="27"/>
      <c r="AM424" s="27"/>
      <c r="AN424" s="27"/>
      <c r="AO424" s="27"/>
      <c r="AP424" s="27"/>
    </row>
    <row r="425" ht="14.25" customHeight="1">
      <c r="A425" s="16">
        <f t="shared" si="1"/>
        <v>422</v>
      </c>
      <c r="B425" s="17">
        <v>2404113.0</v>
      </c>
      <c r="C425" s="18">
        <v>45408.0</v>
      </c>
      <c r="D425" s="19" t="s">
        <v>274</v>
      </c>
      <c r="E425" s="20" t="s">
        <v>975</v>
      </c>
      <c r="F425" s="21">
        <v>45408.0</v>
      </c>
      <c r="G425" s="22" t="s">
        <v>969</v>
      </c>
      <c r="H425" s="23">
        <v>1800.0</v>
      </c>
      <c r="I425" s="25" t="s">
        <v>24</v>
      </c>
      <c r="J425" s="25"/>
      <c r="K425" s="20" t="s">
        <v>970</v>
      </c>
      <c r="L425" s="25" t="s">
        <v>24</v>
      </c>
      <c r="M425" s="25"/>
      <c r="N425" s="20"/>
      <c r="O425" s="20"/>
      <c r="P425" s="19"/>
      <c r="Q425" s="26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 t="s">
        <v>952</v>
      </c>
      <c r="AI425" s="50">
        <v>45380.0</v>
      </c>
      <c r="AJ425" s="27"/>
      <c r="AK425" s="27"/>
      <c r="AL425" s="27"/>
      <c r="AM425" s="27"/>
      <c r="AN425" s="27"/>
      <c r="AO425" s="27"/>
      <c r="AP425" s="27"/>
    </row>
    <row r="426" ht="14.25" customHeight="1">
      <c r="A426" s="16">
        <f t="shared" si="1"/>
        <v>423</v>
      </c>
      <c r="B426" s="17">
        <v>2404114.0</v>
      </c>
      <c r="C426" s="18">
        <v>45408.0</v>
      </c>
      <c r="D426" s="19" t="s">
        <v>487</v>
      </c>
      <c r="E426" s="20" t="s">
        <v>976</v>
      </c>
      <c r="F426" s="21">
        <v>45408.0</v>
      </c>
      <c r="G426" s="22" t="s">
        <v>489</v>
      </c>
      <c r="H426" s="23">
        <v>2800.0</v>
      </c>
      <c r="I426" s="25" t="s">
        <v>24</v>
      </c>
      <c r="J426" s="25"/>
      <c r="K426" s="20" t="s">
        <v>977</v>
      </c>
      <c r="L426" s="25" t="s">
        <v>24</v>
      </c>
      <c r="M426" s="25"/>
      <c r="N426" s="20"/>
      <c r="O426" s="20"/>
      <c r="P426" s="19"/>
      <c r="Q426" s="26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 t="s">
        <v>952</v>
      </c>
      <c r="AI426" s="50">
        <v>45380.0</v>
      </c>
      <c r="AJ426" s="27"/>
      <c r="AK426" s="27"/>
      <c r="AL426" s="27"/>
      <c r="AM426" s="27"/>
      <c r="AN426" s="27"/>
      <c r="AO426" s="27"/>
      <c r="AP426" s="27"/>
    </row>
    <row r="427" ht="14.25" customHeight="1">
      <c r="A427" s="16">
        <f t="shared" si="1"/>
        <v>424</v>
      </c>
      <c r="B427" s="17">
        <v>2404115.0</v>
      </c>
      <c r="C427" s="18">
        <v>45411.0</v>
      </c>
      <c r="D427" s="19" t="s">
        <v>34</v>
      </c>
      <c r="E427" s="20" t="s">
        <v>978</v>
      </c>
      <c r="F427" s="21">
        <v>45411.0</v>
      </c>
      <c r="G427" s="22" t="s">
        <v>36</v>
      </c>
      <c r="H427" s="23">
        <v>8772.0</v>
      </c>
      <c r="I427" s="25" t="s">
        <v>24</v>
      </c>
      <c r="J427" s="25"/>
      <c r="K427" s="20"/>
      <c r="L427" s="25"/>
      <c r="M427" s="25"/>
      <c r="N427" s="20"/>
      <c r="O427" s="20"/>
      <c r="P427" s="19" t="s">
        <v>24</v>
      </c>
      <c r="Q427" s="26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 t="s">
        <v>952</v>
      </c>
      <c r="AI427" s="50">
        <v>45380.0</v>
      </c>
      <c r="AJ427" s="27"/>
      <c r="AK427" s="27"/>
      <c r="AL427" s="27"/>
      <c r="AM427" s="27"/>
      <c r="AN427" s="27"/>
      <c r="AO427" s="27"/>
      <c r="AP427" s="27"/>
    </row>
    <row r="428" ht="14.25" customHeight="1">
      <c r="A428" s="16">
        <f t="shared" si="1"/>
        <v>425</v>
      </c>
      <c r="B428" s="17">
        <v>2404116.0</v>
      </c>
      <c r="C428" s="18">
        <v>45411.0</v>
      </c>
      <c r="D428" s="19" t="s">
        <v>21</v>
      </c>
      <c r="E428" s="20" t="s">
        <v>979</v>
      </c>
      <c r="F428" s="21">
        <v>45411.0</v>
      </c>
      <c r="G428" s="22" t="s">
        <v>980</v>
      </c>
      <c r="H428" s="23">
        <v>20550.0</v>
      </c>
      <c r="I428" s="25" t="s">
        <v>24</v>
      </c>
      <c r="J428" s="25"/>
      <c r="K428" s="20" t="s">
        <v>202</v>
      </c>
      <c r="L428" s="25" t="s">
        <v>24</v>
      </c>
      <c r="M428" s="25"/>
      <c r="N428" s="20"/>
      <c r="O428" s="20"/>
      <c r="P428" s="19"/>
      <c r="Q428" s="26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</row>
    <row r="429" ht="14.25" customHeight="1">
      <c r="A429" s="16">
        <f t="shared" si="1"/>
        <v>426</v>
      </c>
      <c r="B429" s="17">
        <v>2404117.0</v>
      </c>
      <c r="C429" s="18">
        <v>45411.0</v>
      </c>
      <c r="D429" s="19" t="s">
        <v>981</v>
      </c>
      <c r="E429" s="20" t="s">
        <v>982</v>
      </c>
      <c r="F429" s="21">
        <v>45411.0</v>
      </c>
      <c r="G429" s="22" t="s">
        <v>58</v>
      </c>
      <c r="H429" s="23">
        <v>650000.0</v>
      </c>
      <c r="I429" s="25" t="s">
        <v>24</v>
      </c>
      <c r="J429" s="25"/>
      <c r="K429" s="64" t="s">
        <v>983</v>
      </c>
      <c r="L429" s="25" t="s">
        <v>24</v>
      </c>
      <c r="M429" s="25"/>
      <c r="N429" s="20"/>
      <c r="O429" s="20"/>
      <c r="P429" s="19"/>
      <c r="Q429" s="26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</row>
    <row r="430" ht="14.25" customHeight="1">
      <c r="A430" s="16">
        <f t="shared" si="1"/>
        <v>427</v>
      </c>
      <c r="B430" s="17">
        <v>2404118.0</v>
      </c>
      <c r="C430" s="18">
        <v>45411.0</v>
      </c>
      <c r="D430" s="19" t="s">
        <v>527</v>
      </c>
      <c r="E430" s="20" t="s">
        <v>984</v>
      </c>
      <c r="F430" s="21">
        <v>45408.0</v>
      </c>
      <c r="G430" s="22" t="s">
        <v>985</v>
      </c>
      <c r="H430" s="23">
        <v>29000.0</v>
      </c>
      <c r="I430" s="25" t="s">
        <v>24</v>
      </c>
      <c r="J430" s="25"/>
      <c r="K430" s="20" t="s">
        <v>986</v>
      </c>
      <c r="L430" s="25" t="s">
        <v>24</v>
      </c>
      <c r="M430" s="25"/>
      <c r="N430" s="20"/>
      <c r="O430" s="20"/>
      <c r="P430" s="19"/>
      <c r="Q430" s="26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</row>
    <row r="431" ht="14.25" customHeight="1">
      <c r="A431" s="16">
        <f t="shared" si="1"/>
        <v>428</v>
      </c>
      <c r="B431" s="17">
        <v>2404119.0</v>
      </c>
      <c r="C431" s="18">
        <v>45411.0</v>
      </c>
      <c r="D431" s="19" t="s">
        <v>987</v>
      </c>
      <c r="E431" s="20" t="s">
        <v>988</v>
      </c>
      <c r="F431" s="21">
        <v>45391.0</v>
      </c>
      <c r="G431" s="22" t="s">
        <v>989</v>
      </c>
      <c r="H431" s="23">
        <v>90000.0</v>
      </c>
      <c r="I431" s="25" t="s">
        <v>24</v>
      </c>
      <c r="J431" s="25"/>
      <c r="K431" s="20" t="s">
        <v>835</v>
      </c>
      <c r="L431" s="25" t="s">
        <v>24</v>
      </c>
      <c r="M431" s="25"/>
      <c r="N431" s="20"/>
      <c r="O431" s="20"/>
      <c r="P431" s="19"/>
      <c r="Q431" s="26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</row>
    <row r="432" ht="14.25" customHeight="1">
      <c r="A432" s="16">
        <f t="shared" si="1"/>
        <v>429</v>
      </c>
      <c r="B432" s="17">
        <v>2404120.0</v>
      </c>
      <c r="C432" s="18">
        <v>45411.0</v>
      </c>
      <c r="D432" s="19" t="s">
        <v>21</v>
      </c>
      <c r="E432" s="20" t="s">
        <v>990</v>
      </c>
      <c r="F432" s="21">
        <v>45408.0</v>
      </c>
      <c r="G432" s="22" t="s">
        <v>639</v>
      </c>
      <c r="H432" s="23">
        <v>10960.0</v>
      </c>
      <c r="I432" s="25" t="s">
        <v>24</v>
      </c>
      <c r="J432" s="25"/>
      <c r="K432" s="20" t="s">
        <v>991</v>
      </c>
      <c r="L432" s="25" t="s">
        <v>24</v>
      </c>
      <c r="M432" s="25"/>
      <c r="N432" s="20"/>
      <c r="O432" s="20"/>
      <c r="P432" s="19"/>
      <c r="Q432" s="26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</row>
    <row r="433" ht="14.25" customHeight="1">
      <c r="A433" s="16">
        <f t="shared" si="1"/>
        <v>430</v>
      </c>
      <c r="B433" s="17">
        <v>2404121.0</v>
      </c>
      <c r="C433" s="18">
        <v>45411.0</v>
      </c>
      <c r="D433" s="19" t="s">
        <v>41</v>
      </c>
      <c r="E433" s="20" t="s">
        <v>992</v>
      </c>
      <c r="F433" s="21">
        <v>45411.0</v>
      </c>
      <c r="G433" s="22" t="s">
        <v>993</v>
      </c>
      <c r="H433" s="23">
        <v>60000.0</v>
      </c>
      <c r="I433" s="25" t="s">
        <v>24</v>
      </c>
      <c r="J433" s="25"/>
      <c r="K433" s="20" t="s">
        <v>974</v>
      </c>
      <c r="L433" s="25" t="s">
        <v>24</v>
      </c>
      <c r="M433" s="25"/>
      <c r="N433" s="20"/>
      <c r="O433" s="20"/>
      <c r="P433" s="19"/>
      <c r="Q433" s="26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</row>
    <row r="434" ht="14.25" customHeight="1">
      <c r="A434" s="16">
        <f t="shared" si="1"/>
        <v>431</v>
      </c>
      <c r="B434" s="36">
        <v>2404122.0</v>
      </c>
      <c r="C434" s="18">
        <v>45412.0</v>
      </c>
      <c r="D434" s="19" t="s">
        <v>284</v>
      </c>
      <c r="E434" s="20" t="s">
        <v>994</v>
      </c>
      <c r="F434" s="21">
        <v>45356.0</v>
      </c>
      <c r="G434" s="22" t="s">
        <v>281</v>
      </c>
      <c r="H434" s="23">
        <v>23600.0</v>
      </c>
      <c r="I434" s="28" t="s">
        <v>24</v>
      </c>
      <c r="J434" s="25"/>
      <c r="K434" s="20" t="s">
        <v>995</v>
      </c>
      <c r="L434" s="28" t="s">
        <v>24</v>
      </c>
      <c r="M434" s="25"/>
      <c r="N434" s="20"/>
      <c r="O434" s="20"/>
      <c r="P434" s="19"/>
      <c r="Q434" s="26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</row>
    <row r="435" ht="14.25" customHeight="1">
      <c r="A435" s="16">
        <f t="shared" si="1"/>
        <v>432</v>
      </c>
      <c r="B435" s="36">
        <v>2404123.0</v>
      </c>
      <c r="C435" s="18">
        <v>45412.0</v>
      </c>
      <c r="D435" s="19" t="s">
        <v>284</v>
      </c>
      <c r="E435" s="20" t="s">
        <v>996</v>
      </c>
      <c r="F435" s="21">
        <v>45366.0</v>
      </c>
      <c r="G435" s="22" t="s">
        <v>512</v>
      </c>
      <c r="H435" s="23">
        <v>230000.0</v>
      </c>
      <c r="I435" s="28" t="s">
        <v>24</v>
      </c>
      <c r="J435" s="25"/>
      <c r="K435" s="20" t="s">
        <v>983</v>
      </c>
      <c r="L435" s="28" t="s">
        <v>24</v>
      </c>
      <c r="M435" s="25"/>
      <c r="N435" s="20"/>
      <c r="O435" s="20"/>
      <c r="P435" s="19"/>
      <c r="Q435" s="26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</row>
    <row r="436" ht="14.25" customHeight="1">
      <c r="A436" s="16">
        <f t="shared" si="1"/>
        <v>433</v>
      </c>
      <c r="B436" s="36">
        <v>2404124.0</v>
      </c>
      <c r="C436" s="18">
        <v>45412.0</v>
      </c>
      <c r="D436" s="19" t="s">
        <v>284</v>
      </c>
      <c r="E436" s="20" t="s">
        <v>997</v>
      </c>
      <c r="F436" s="21">
        <v>45372.0</v>
      </c>
      <c r="G436" s="22" t="s">
        <v>281</v>
      </c>
      <c r="H436" s="23">
        <v>82353.0</v>
      </c>
      <c r="I436" s="28" t="s">
        <v>24</v>
      </c>
      <c r="J436" s="25"/>
      <c r="K436" s="20" t="s">
        <v>818</v>
      </c>
      <c r="L436" s="28" t="s">
        <v>24</v>
      </c>
      <c r="M436" s="25"/>
      <c r="N436" s="20"/>
      <c r="O436" s="20"/>
      <c r="P436" s="19"/>
      <c r="Q436" s="26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</row>
    <row r="437" ht="14.25" customHeight="1">
      <c r="A437" s="16">
        <f t="shared" si="1"/>
        <v>434</v>
      </c>
      <c r="B437" s="36">
        <v>2404125.0</v>
      </c>
      <c r="C437" s="18">
        <v>45412.0</v>
      </c>
      <c r="D437" s="19" t="s">
        <v>284</v>
      </c>
      <c r="E437" s="20" t="s">
        <v>998</v>
      </c>
      <c r="F437" s="21">
        <v>45377.0</v>
      </c>
      <c r="G437" s="22" t="s">
        <v>512</v>
      </c>
      <c r="H437" s="23">
        <v>80500.0</v>
      </c>
      <c r="I437" s="28" t="s">
        <v>24</v>
      </c>
      <c r="J437" s="25"/>
      <c r="K437" s="20" t="s">
        <v>859</v>
      </c>
      <c r="L437" s="28" t="s">
        <v>24</v>
      </c>
      <c r="M437" s="25"/>
      <c r="N437" s="20"/>
      <c r="O437" s="20"/>
      <c r="P437" s="19"/>
      <c r="Q437" s="26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</row>
    <row r="438" ht="14.25" customHeight="1">
      <c r="A438" s="16">
        <f t="shared" si="1"/>
        <v>435</v>
      </c>
      <c r="B438" s="17">
        <v>2405001.0</v>
      </c>
      <c r="C438" s="18">
        <v>45414.0</v>
      </c>
      <c r="D438" s="19" t="s">
        <v>981</v>
      </c>
      <c r="E438" s="20" t="s">
        <v>999</v>
      </c>
      <c r="F438" s="21">
        <v>45412.0</v>
      </c>
      <c r="G438" s="22" t="s">
        <v>1000</v>
      </c>
      <c r="H438" s="23">
        <v>70161.0</v>
      </c>
      <c r="I438" s="25" t="s">
        <v>24</v>
      </c>
      <c r="J438" s="25"/>
      <c r="K438" s="20" t="s">
        <v>1001</v>
      </c>
      <c r="L438" s="25" t="s">
        <v>24</v>
      </c>
      <c r="M438" s="25"/>
      <c r="N438" s="20"/>
      <c r="O438" s="20"/>
      <c r="P438" s="19"/>
      <c r="Q438" s="26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</row>
    <row r="439" ht="14.25" customHeight="1">
      <c r="A439" s="16">
        <f t="shared" si="1"/>
        <v>436</v>
      </c>
      <c r="B439" s="17">
        <v>2405002.0</v>
      </c>
      <c r="C439" s="18">
        <v>45414.0</v>
      </c>
      <c r="D439" s="19" t="s">
        <v>597</v>
      </c>
      <c r="E439" s="20" t="s">
        <v>1002</v>
      </c>
      <c r="F439" s="21">
        <v>45411.0</v>
      </c>
      <c r="G439" s="22" t="s">
        <v>1003</v>
      </c>
      <c r="H439" s="23">
        <v>20800.0</v>
      </c>
      <c r="I439" s="25" t="s">
        <v>24</v>
      </c>
      <c r="J439" s="25"/>
      <c r="K439" s="20"/>
      <c r="L439" s="25"/>
      <c r="M439" s="25"/>
      <c r="N439" s="20"/>
      <c r="O439" s="20"/>
      <c r="P439" s="19" t="s">
        <v>24</v>
      </c>
      <c r="Q439" s="26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</row>
    <row r="440" ht="14.25" customHeight="1">
      <c r="A440" s="16">
        <f t="shared" si="1"/>
        <v>437</v>
      </c>
      <c r="B440" s="17">
        <v>2405003.0</v>
      </c>
      <c r="C440" s="18">
        <v>45414.0</v>
      </c>
      <c r="D440" s="19" t="s">
        <v>21</v>
      </c>
      <c r="E440" s="20" t="s">
        <v>1004</v>
      </c>
      <c r="F440" s="18">
        <v>45414.0</v>
      </c>
      <c r="G440" s="22" t="s">
        <v>639</v>
      </c>
      <c r="H440" s="23">
        <v>15060.0</v>
      </c>
      <c r="I440" s="25" t="s">
        <v>24</v>
      </c>
      <c r="J440" s="25"/>
      <c r="K440" s="20" t="s">
        <v>1005</v>
      </c>
      <c r="L440" s="25" t="s">
        <v>24</v>
      </c>
      <c r="M440" s="25"/>
      <c r="N440" s="20"/>
      <c r="O440" s="20"/>
      <c r="P440" s="19"/>
      <c r="Q440" s="26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</row>
    <row r="441" ht="14.25" customHeight="1">
      <c r="A441" s="16">
        <f t="shared" si="1"/>
        <v>438</v>
      </c>
      <c r="B441" s="17">
        <v>2405004.0</v>
      </c>
      <c r="C441" s="18">
        <v>45414.0</v>
      </c>
      <c r="D441" s="19" t="s">
        <v>239</v>
      </c>
      <c r="E441" s="20" t="s">
        <v>1006</v>
      </c>
      <c r="F441" s="18">
        <v>45414.0</v>
      </c>
      <c r="G441" s="22" t="s">
        <v>1007</v>
      </c>
      <c r="H441" s="23">
        <v>180000.0</v>
      </c>
      <c r="I441" s="25" t="s">
        <v>24</v>
      </c>
      <c r="J441" s="25"/>
      <c r="K441" s="20" t="s">
        <v>1008</v>
      </c>
      <c r="L441" s="25" t="s">
        <v>24</v>
      </c>
      <c r="M441" s="25"/>
      <c r="N441" s="20"/>
      <c r="O441" s="20"/>
      <c r="P441" s="19"/>
      <c r="Q441" s="26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</row>
    <row r="442" ht="14.25" customHeight="1">
      <c r="A442" s="16">
        <f t="shared" si="1"/>
        <v>439</v>
      </c>
      <c r="B442" s="17">
        <v>2405005.0</v>
      </c>
      <c r="C442" s="18">
        <v>45414.0</v>
      </c>
      <c r="D442" s="19" t="s">
        <v>1009</v>
      </c>
      <c r="E442" s="20" t="s">
        <v>1010</v>
      </c>
      <c r="F442" s="18">
        <v>45414.0</v>
      </c>
      <c r="G442" s="22" t="s">
        <v>1011</v>
      </c>
      <c r="H442" s="23">
        <v>38700.0</v>
      </c>
      <c r="I442" s="25" t="s">
        <v>24</v>
      </c>
      <c r="J442" s="25"/>
      <c r="K442" s="20" t="s">
        <v>1012</v>
      </c>
      <c r="L442" s="25" t="s">
        <v>24</v>
      </c>
      <c r="M442" s="25"/>
      <c r="N442" s="20"/>
      <c r="O442" s="20"/>
      <c r="P442" s="19"/>
      <c r="Q442" s="26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</row>
    <row r="443" ht="14.25" customHeight="1">
      <c r="A443" s="16">
        <f t="shared" si="1"/>
        <v>440</v>
      </c>
      <c r="B443" s="17">
        <v>2405006.0</v>
      </c>
      <c r="C443" s="18">
        <v>45414.0</v>
      </c>
      <c r="D443" s="19" t="s">
        <v>1009</v>
      </c>
      <c r="E443" s="20" t="s">
        <v>1013</v>
      </c>
      <c r="F443" s="18">
        <v>45414.0</v>
      </c>
      <c r="G443" s="22" t="s">
        <v>1011</v>
      </c>
      <c r="H443" s="23">
        <v>39300.0</v>
      </c>
      <c r="I443" s="25" t="s">
        <v>24</v>
      </c>
      <c r="J443" s="25"/>
      <c r="K443" s="20" t="s">
        <v>1012</v>
      </c>
      <c r="L443" s="25" t="s">
        <v>24</v>
      </c>
      <c r="M443" s="25"/>
      <c r="N443" s="20"/>
      <c r="O443" s="20"/>
      <c r="P443" s="19"/>
      <c r="Q443" s="26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</row>
    <row r="444" ht="14.25" customHeight="1">
      <c r="A444" s="16">
        <f t="shared" si="1"/>
        <v>441</v>
      </c>
      <c r="B444" s="17">
        <v>2405007.0</v>
      </c>
      <c r="C444" s="18">
        <v>45414.0</v>
      </c>
      <c r="D444" s="19" t="s">
        <v>197</v>
      </c>
      <c r="E444" s="20" t="s">
        <v>1014</v>
      </c>
      <c r="F444" s="21">
        <v>45408.0</v>
      </c>
      <c r="G444" s="22" t="s">
        <v>1015</v>
      </c>
      <c r="H444" s="23">
        <v>5400.0</v>
      </c>
      <c r="I444" s="25" t="s">
        <v>24</v>
      </c>
      <c r="J444" s="25"/>
      <c r="K444" s="20" t="s">
        <v>1016</v>
      </c>
      <c r="L444" s="25" t="s">
        <v>24</v>
      </c>
      <c r="M444" s="25"/>
      <c r="N444" s="20"/>
      <c r="O444" s="20"/>
      <c r="P444" s="25"/>
      <c r="Q444" s="26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</row>
    <row r="445" ht="14.25" customHeight="1">
      <c r="A445" s="16">
        <f t="shared" si="1"/>
        <v>442</v>
      </c>
      <c r="B445" s="17">
        <v>2405008.0</v>
      </c>
      <c r="C445" s="18">
        <v>45414.0</v>
      </c>
      <c r="D445" s="19" t="s">
        <v>21</v>
      </c>
      <c r="E445" s="20" t="s">
        <v>1017</v>
      </c>
      <c r="F445" s="21">
        <v>45406.0</v>
      </c>
      <c r="G445" s="22" t="s">
        <v>1018</v>
      </c>
      <c r="H445" s="23"/>
      <c r="I445" s="25" t="s">
        <v>24</v>
      </c>
      <c r="J445" s="25"/>
      <c r="K445" s="20" t="s">
        <v>1019</v>
      </c>
      <c r="L445" s="25" t="s">
        <v>24</v>
      </c>
      <c r="M445" s="25"/>
      <c r="N445" s="20"/>
      <c r="O445" s="20"/>
      <c r="P445" s="19"/>
      <c r="Q445" s="26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</row>
    <row r="446" ht="14.25" customHeight="1">
      <c r="A446" s="16">
        <f t="shared" si="1"/>
        <v>443</v>
      </c>
      <c r="B446" s="17">
        <v>2405009.0</v>
      </c>
      <c r="C446" s="18">
        <v>45414.0</v>
      </c>
      <c r="D446" s="19" t="s">
        <v>527</v>
      </c>
      <c r="E446" s="20" t="s">
        <v>1020</v>
      </c>
      <c r="F446" s="21">
        <v>45406.0</v>
      </c>
      <c r="G446" s="22" t="s">
        <v>1021</v>
      </c>
      <c r="H446" s="23">
        <v>13400.0</v>
      </c>
      <c r="I446" s="25" t="s">
        <v>24</v>
      </c>
      <c r="J446" s="25"/>
      <c r="K446" s="20" t="s">
        <v>560</v>
      </c>
      <c r="L446" s="25" t="s">
        <v>24</v>
      </c>
      <c r="M446" s="25"/>
      <c r="N446" s="20"/>
      <c r="O446" s="20"/>
      <c r="P446" s="25"/>
      <c r="Q446" s="26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</row>
    <row r="447" ht="14.25" customHeight="1">
      <c r="A447" s="16">
        <f t="shared" si="1"/>
        <v>444</v>
      </c>
      <c r="B447" s="17">
        <v>2405010.0</v>
      </c>
      <c r="C447" s="18">
        <v>45415.0</v>
      </c>
      <c r="D447" s="19" t="s">
        <v>21</v>
      </c>
      <c r="E447" s="20" t="s">
        <v>1022</v>
      </c>
      <c r="F447" s="21">
        <v>45412.0</v>
      </c>
      <c r="G447" s="22"/>
      <c r="H447" s="23">
        <f>SUM(1797290-H448)</f>
        <v>1643690</v>
      </c>
      <c r="I447" s="25" t="s">
        <v>24</v>
      </c>
      <c r="J447" s="25"/>
      <c r="K447" s="20" t="s">
        <v>1023</v>
      </c>
      <c r="L447" s="25" t="s">
        <v>24</v>
      </c>
      <c r="M447" s="25"/>
      <c r="N447" s="20"/>
      <c r="O447" s="20"/>
      <c r="P447" s="19"/>
      <c r="Q447" s="26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</row>
    <row r="448" ht="14.25" customHeight="1">
      <c r="A448" s="16">
        <f t="shared" si="1"/>
        <v>445</v>
      </c>
      <c r="B448" s="17">
        <v>2405011.0</v>
      </c>
      <c r="C448" s="18">
        <v>45415.0</v>
      </c>
      <c r="D448" s="19" t="s">
        <v>21</v>
      </c>
      <c r="E448" s="20" t="s">
        <v>1022</v>
      </c>
      <c r="F448" s="21">
        <v>45412.0</v>
      </c>
      <c r="G448" s="22" t="s">
        <v>1024</v>
      </c>
      <c r="H448" s="23">
        <v>153600.0</v>
      </c>
      <c r="I448" s="25" t="s">
        <v>24</v>
      </c>
      <c r="J448" s="25"/>
      <c r="K448" s="20" t="s">
        <v>1023</v>
      </c>
      <c r="L448" s="25" t="s">
        <v>24</v>
      </c>
      <c r="M448" s="25"/>
      <c r="N448" s="20"/>
      <c r="O448" s="20"/>
      <c r="P448" s="19"/>
      <c r="Q448" s="26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</row>
    <row r="449" ht="14.25" customHeight="1">
      <c r="A449" s="16">
        <f t="shared" si="1"/>
        <v>446</v>
      </c>
      <c r="B449" s="17">
        <v>2405012.0</v>
      </c>
      <c r="C449" s="18">
        <v>45415.0</v>
      </c>
      <c r="D449" s="19" t="s">
        <v>1025</v>
      </c>
      <c r="E449" s="20" t="s">
        <v>1026</v>
      </c>
      <c r="F449" s="21">
        <v>45414.0</v>
      </c>
      <c r="G449" s="22" t="s">
        <v>1027</v>
      </c>
      <c r="H449" s="23">
        <v>4900000.0</v>
      </c>
      <c r="I449" s="25" t="s">
        <v>24</v>
      </c>
      <c r="J449" s="25"/>
      <c r="K449" s="20" t="s">
        <v>1028</v>
      </c>
      <c r="L449" s="25" t="s">
        <v>24</v>
      </c>
      <c r="M449" s="25"/>
      <c r="N449" s="20"/>
      <c r="O449" s="20"/>
      <c r="P449" s="19"/>
      <c r="Q449" s="26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 t="s">
        <v>1029</v>
      </c>
      <c r="AI449" s="50">
        <v>45380.0</v>
      </c>
      <c r="AJ449" s="27"/>
      <c r="AK449" s="27"/>
      <c r="AL449" s="27"/>
      <c r="AM449" s="27"/>
      <c r="AN449" s="27"/>
      <c r="AO449" s="27"/>
      <c r="AP449" s="27"/>
    </row>
    <row r="450" ht="14.25" customHeight="1">
      <c r="A450" s="16">
        <f t="shared" si="1"/>
        <v>447</v>
      </c>
      <c r="B450" s="17">
        <v>2405013.0</v>
      </c>
      <c r="C450" s="18">
        <v>45415.0</v>
      </c>
      <c r="D450" s="19" t="s">
        <v>1025</v>
      </c>
      <c r="E450" s="20" t="s">
        <v>1030</v>
      </c>
      <c r="F450" s="21">
        <v>45414.0</v>
      </c>
      <c r="G450" s="22" t="s">
        <v>1031</v>
      </c>
      <c r="H450" s="23">
        <v>1900000.0</v>
      </c>
      <c r="I450" s="25" t="s">
        <v>24</v>
      </c>
      <c r="J450" s="25"/>
      <c r="K450" s="20" t="s">
        <v>1028</v>
      </c>
      <c r="L450" s="25" t="s">
        <v>24</v>
      </c>
      <c r="M450" s="25"/>
      <c r="N450" s="20"/>
      <c r="O450" s="20"/>
      <c r="P450" s="19"/>
      <c r="Q450" s="26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</row>
    <row r="451" ht="14.25" customHeight="1">
      <c r="A451" s="16">
        <f t="shared" si="1"/>
        <v>448</v>
      </c>
      <c r="B451" s="17">
        <v>2405014.0</v>
      </c>
      <c r="C451" s="18">
        <v>45415.0</v>
      </c>
      <c r="D451" s="19" t="s">
        <v>177</v>
      </c>
      <c r="E451" s="20" t="s">
        <v>1032</v>
      </c>
      <c r="F451" s="21">
        <v>45415.0</v>
      </c>
      <c r="G451" s="22" t="s">
        <v>807</v>
      </c>
      <c r="H451" s="23">
        <v>2200.0</v>
      </c>
      <c r="I451" s="25" t="s">
        <v>24</v>
      </c>
      <c r="J451" s="25"/>
      <c r="K451" s="20" t="s">
        <v>727</v>
      </c>
      <c r="L451" s="25" t="s">
        <v>24</v>
      </c>
      <c r="M451" s="25"/>
      <c r="N451" s="20"/>
      <c r="O451" s="20"/>
      <c r="P451" s="19"/>
      <c r="Q451" s="26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</row>
    <row r="452" ht="14.25" customHeight="1">
      <c r="A452" s="16">
        <f t="shared" si="1"/>
        <v>449</v>
      </c>
      <c r="B452" s="17">
        <v>2405015.0</v>
      </c>
      <c r="C452" s="18">
        <v>45419.0</v>
      </c>
      <c r="D452" s="19" t="s">
        <v>1033</v>
      </c>
      <c r="E452" s="20" t="s">
        <v>1034</v>
      </c>
      <c r="F452" s="21">
        <v>45419.0</v>
      </c>
      <c r="G452" s="22" t="s">
        <v>1035</v>
      </c>
      <c r="H452" s="23">
        <v>5800.0</v>
      </c>
      <c r="I452" s="25" t="s">
        <v>24</v>
      </c>
      <c r="J452" s="25"/>
      <c r="K452" s="20" t="s">
        <v>1036</v>
      </c>
      <c r="L452" s="25" t="s">
        <v>24</v>
      </c>
      <c r="M452" s="25"/>
      <c r="N452" s="20"/>
      <c r="O452" s="20"/>
      <c r="P452" s="19"/>
      <c r="Q452" s="26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</row>
    <row r="453" ht="14.25" customHeight="1">
      <c r="A453" s="16">
        <f t="shared" si="1"/>
        <v>450</v>
      </c>
      <c r="B453" s="17">
        <v>2405016.0</v>
      </c>
      <c r="C453" s="18">
        <v>45420.0</v>
      </c>
      <c r="D453" s="19" t="s">
        <v>527</v>
      </c>
      <c r="E453" s="20" t="s">
        <v>1037</v>
      </c>
      <c r="F453" s="21">
        <v>45419.0</v>
      </c>
      <c r="G453" s="22" t="s">
        <v>1038</v>
      </c>
      <c r="H453" s="23">
        <v>25100.0</v>
      </c>
      <c r="I453" s="25" t="s">
        <v>24</v>
      </c>
      <c r="J453" s="25"/>
      <c r="K453" s="20" t="s">
        <v>406</v>
      </c>
      <c r="L453" s="25" t="s">
        <v>24</v>
      </c>
      <c r="M453" s="25"/>
      <c r="N453" s="20"/>
      <c r="O453" s="20"/>
      <c r="P453" s="19"/>
      <c r="Q453" s="26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</row>
    <row r="454" ht="14.25" customHeight="1">
      <c r="A454" s="16">
        <f t="shared" si="1"/>
        <v>451</v>
      </c>
      <c r="B454" s="17">
        <v>2405017.0</v>
      </c>
      <c r="C454" s="18">
        <v>45420.0</v>
      </c>
      <c r="D454" s="19" t="s">
        <v>732</v>
      </c>
      <c r="E454" s="20" t="s">
        <v>1039</v>
      </c>
      <c r="F454" s="21">
        <v>45419.0</v>
      </c>
      <c r="G454" s="22" t="s">
        <v>1040</v>
      </c>
      <c r="H454" s="23">
        <v>20000.0</v>
      </c>
      <c r="I454" s="25" t="s">
        <v>24</v>
      </c>
      <c r="J454" s="25"/>
      <c r="K454" s="20" t="s">
        <v>986</v>
      </c>
      <c r="L454" s="25" t="s">
        <v>24</v>
      </c>
      <c r="M454" s="25"/>
      <c r="N454" s="20"/>
      <c r="O454" s="20"/>
      <c r="P454" s="19"/>
      <c r="Q454" s="26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</row>
    <row r="455" ht="14.25" customHeight="1">
      <c r="A455" s="16">
        <f t="shared" si="1"/>
        <v>452</v>
      </c>
      <c r="B455" s="17">
        <v>2405018.0</v>
      </c>
      <c r="C455" s="65">
        <v>45420.0</v>
      </c>
      <c r="D455" s="66" t="s">
        <v>1041</v>
      </c>
      <c r="E455" s="67" t="s">
        <v>1042</v>
      </c>
      <c r="F455" s="68">
        <v>45419.0</v>
      </c>
      <c r="G455" s="22" t="s">
        <v>1043</v>
      </c>
      <c r="H455" s="63">
        <v>150000.0</v>
      </c>
      <c r="I455" s="69" t="s">
        <v>24</v>
      </c>
      <c r="J455" s="69"/>
      <c r="K455" s="67"/>
      <c r="L455" s="67"/>
      <c r="M455" s="69"/>
      <c r="N455" s="70"/>
      <c r="O455" s="70"/>
      <c r="P455" s="71" t="s">
        <v>24</v>
      </c>
      <c r="Q455" s="26" t="s">
        <v>1044</v>
      </c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</row>
    <row r="456" ht="14.25" customHeight="1">
      <c r="A456" s="16">
        <f t="shared" si="1"/>
        <v>453</v>
      </c>
      <c r="B456" s="17">
        <v>2405019.0</v>
      </c>
      <c r="C456" s="18">
        <v>45421.0</v>
      </c>
      <c r="D456" s="19" t="s">
        <v>197</v>
      </c>
      <c r="E456" s="20" t="s">
        <v>1045</v>
      </c>
      <c r="F456" s="21">
        <v>45419.0</v>
      </c>
      <c r="G456" s="22" t="s">
        <v>1046</v>
      </c>
      <c r="H456" s="23">
        <v>5185.0</v>
      </c>
      <c r="I456" s="69" t="s">
        <v>24</v>
      </c>
      <c r="J456" s="25"/>
      <c r="K456" s="20"/>
      <c r="L456" s="20"/>
      <c r="M456" s="25"/>
      <c r="N456" s="20"/>
      <c r="O456" s="20"/>
      <c r="P456" s="19" t="s">
        <v>24</v>
      </c>
      <c r="Q456" s="26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</row>
    <row r="457" ht="14.25" customHeight="1">
      <c r="A457" s="16">
        <f t="shared" si="1"/>
        <v>454</v>
      </c>
      <c r="B457" s="17">
        <v>2405020.0</v>
      </c>
      <c r="C457" s="18">
        <v>45421.0</v>
      </c>
      <c r="D457" s="19" t="s">
        <v>1047</v>
      </c>
      <c r="E457" s="20" t="s">
        <v>1048</v>
      </c>
      <c r="F457" s="21">
        <v>45419.0</v>
      </c>
      <c r="G457" s="22" t="s">
        <v>1049</v>
      </c>
      <c r="H457" s="23">
        <v>1008000.0</v>
      </c>
      <c r="I457" s="69" t="s">
        <v>24</v>
      </c>
      <c r="J457" s="25"/>
      <c r="K457" s="20"/>
      <c r="L457" s="20"/>
      <c r="M457" s="25"/>
      <c r="N457" s="20"/>
      <c r="O457" s="20"/>
      <c r="P457" s="19" t="s">
        <v>24</v>
      </c>
      <c r="Q457" s="26" t="s">
        <v>1050</v>
      </c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</row>
    <row r="458" ht="14.25" customHeight="1">
      <c r="A458" s="16">
        <f t="shared" si="1"/>
        <v>455</v>
      </c>
      <c r="B458" s="17">
        <v>2405021.0</v>
      </c>
      <c r="C458" s="18">
        <v>45421.0</v>
      </c>
      <c r="D458" s="19" t="s">
        <v>34</v>
      </c>
      <c r="E458" s="20" t="s">
        <v>1051</v>
      </c>
      <c r="F458" s="21">
        <v>45415.0</v>
      </c>
      <c r="G458" s="22" t="s">
        <v>36</v>
      </c>
      <c r="H458" s="23">
        <v>1709.0</v>
      </c>
      <c r="I458" s="69" t="s">
        <v>24</v>
      </c>
      <c r="J458" s="25"/>
      <c r="K458" s="20"/>
      <c r="L458" s="20"/>
      <c r="M458" s="25"/>
      <c r="N458" s="20"/>
      <c r="O458" s="20"/>
      <c r="P458" s="19" t="s">
        <v>24</v>
      </c>
      <c r="Q458" s="26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</row>
    <row r="459" ht="14.25" customHeight="1">
      <c r="A459" s="16">
        <f t="shared" si="1"/>
        <v>456</v>
      </c>
      <c r="B459" s="17">
        <v>2405022.0</v>
      </c>
      <c r="C459" s="18">
        <v>45421.0</v>
      </c>
      <c r="D459" s="19" t="s">
        <v>41</v>
      </c>
      <c r="E459" s="20" t="s">
        <v>1052</v>
      </c>
      <c r="F459" s="21">
        <v>45414.0</v>
      </c>
      <c r="G459" s="22" t="s">
        <v>1053</v>
      </c>
      <c r="H459" s="23">
        <v>50160.0</v>
      </c>
      <c r="I459" s="69" t="s">
        <v>24</v>
      </c>
      <c r="J459" s="25"/>
      <c r="K459" s="20" t="s">
        <v>580</v>
      </c>
      <c r="L459" s="25" t="s">
        <v>24</v>
      </c>
      <c r="M459" s="25"/>
      <c r="N459" s="20"/>
      <c r="O459" s="20"/>
      <c r="P459" s="19"/>
      <c r="Q459" s="26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</row>
    <row r="460" ht="14.25" customHeight="1">
      <c r="A460" s="16">
        <f t="shared" si="1"/>
        <v>457</v>
      </c>
      <c r="B460" s="17">
        <v>2405023.0</v>
      </c>
      <c r="C460" s="18">
        <v>45422.0</v>
      </c>
      <c r="D460" s="19" t="s">
        <v>21</v>
      </c>
      <c r="E460" s="20" t="s">
        <v>1054</v>
      </c>
      <c r="F460" s="21">
        <v>45421.0</v>
      </c>
      <c r="G460" s="22" t="s">
        <v>1055</v>
      </c>
      <c r="H460" s="23">
        <v>111300.0</v>
      </c>
      <c r="I460" s="69" t="s">
        <v>24</v>
      </c>
      <c r="J460" s="25"/>
      <c r="K460" s="20" t="s">
        <v>1023</v>
      </c>
      <c r="L460" s="25" t="s">
        <v>24</v>
      </c>
      <c r="M460" s="25"/>
      <c r="N460" s="20"/>
      <c r="O460" s="20"/>
      <c r="P460" s="19"/>
      <c r="Q460" s="26" t="s">
        <v>235</v>
      </c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</row>
    <row r="461" ht="14.25" customHeight="1">
      <c r="A461" s="16">
        <f t="shared" si="1"/>
        <v>458</v>
      </c>
      <c r="B461" s="17">
        <v>2405024.0</v>
      </c>
      <c r="C461" s="18">
        <v>45422.0</v>
      </c>
      <c r="D461" s="19" t="s">
        <v>197</v>
      </c>
      <c r="E461" s="20" t="s">
        <v>1056</v>
      </c>
      <c r="F461" s="21">
        <v>45421.0</v>
      </c>
      <c r="G461" s="22" t="s">
        <v>1057</v>
      </c>
      <c r="H461" s="23">
        <v>168160.0</v>
      </c>
      <c r="I461" s="69" t="s">
        <v>24</v>
      </c>
      <c r="J461" s="25"/>
      <c r="K461" s="20"/>
      <c r="L461" s="25"/>
      <c r="M461" s="25" t="s">
        <v>24</v>
      </c>
      <c r="N461" s="20"/>
      <c r="O461" s="20"/>
      <c r="P461" s="19"/>
      <c r="Q461" s="26" t="s">
        <v>1058</v>
      </c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</row>
    <row r="462" ht="14.25" customHeight="1">
      <c r="A462" s="16">
        <f t="shared" si="1"/>
        <v>459</v>
      </c>
      <c r="B462" s="17">
        <v>2405025.0</v>
      </c>
      <c r="C462" s="18">
        <v>45422.0</v>
      </c>
      <c r="D462" s="19" t="s">
        <v>1059</v>
      </c>
      <c r="E462" s="20" t="s">
        <v>1060</v>
      </c>
      <c r="F462" s="21">
        <v>45393.0</v>
      </c>
      <c r="G462" s="22" t="s">
        <v>1061</v>
      </c>
      <c r="H462" s="23">
        <v>501000.0</v>
      </c>
      <c r="I462" s="69" t="s">
        <v>24</v>
      </c>
      <c r="J462" s="25"/>
      <c r="K462" s="20" t="s">
        <v>678</v>
      </c>
      <c r="L462" s="25" t="s">
        <v>24</v>
      </c>
      <c r="M462" s="25"/>
      <c r="N462" s="20"/>
      <c r="O462" s="20"/>
      <c r="P462" s="19"/>
      <c r="Q462" s="26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</row>
    <row r="463" ht="14.25" customHeight="1">
      <c r="A463" s="16">
        <f t="shared" si="1"/>
        <v>460</v>
      </c>
      <c r="B463" s="17">
        <v>2405026.0</v>
      </c>
      <c r="C463" s="18">
        <v>45422.0</v>
      </c>
      <c r="D463" s="19" t="s">
        <v>1062</v>
      </c>
      <c r="E463" s="20" t="s">
        <v>1063</v>
      </c>
      <c r="F463" s="21">
        <v>45393.0</v>
      </c>
      <c r="G463" s="22" t="s">
        <v>1064</v>
      </c>
      <c r="H463" s="23">
        <v>195500.0</v>
      </c>
      <c r="I463" s="69" t="s">
        <v>24</v>
      </c>
      <c r="J463" s="25"/>
      <c r="K463" s="20" t="s">
        <v>678</v>
      </c>
      <c r="L463" s="25" t="s">
        <v>24</v>
      </c>
      <c r="M463" s="25"/>
      <c r="N463" s="20"/>
      <c r="O463" s="20"/>
      <c r="P463" s="19"/>
      <c r="Q463" s="26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</row>
    <row r="464" ht="14.25" customHeight="1">
      <c r="A464" s="16">
        <f t="shared" si="1"/>
        <v>461</v>
      </c>
      <c r="B464" s="17">
        <v>2405027.0</v>
      </c>
      <c r="C464" s="18">
        <v>45422.0</v>
      </c>
      <c r="D464" s="19" t="s">
        <v>1065</v>
      </c>
      <c r="E464" s="20" t="s">
        <v>1066</v>
      </c>
      <c r="F464" s="21">
        <v>45393.0</v>
      </c>
      <c r="G464" s="22" t="s">
        <v>1064</v>
      </c>
      <c r="H464" s="23">
        <v>87500.0</v>
      </c>
      <c r="I464" s="69" t="s">
        <v>24</v>
      </c>
      <c r="J464" s="25"/>
      <c r="K464" s="20" t="s">
        <v>678</v>
      </c>
      <c r="L464" s="25" t="s">
        <v>24</v>
      </c>
      <c r="M464" s="25"/>
      <c r="N464" s="20"/>
      <c r="O464" s="20"/>
      <c r="P464" s="19"/>
      <c r="Q464" s="26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</row>
    <row r="465" ht="14.25" customHeight="1">
      <c r="A465" s="16">
        <f t="shared" si="1"/>
        <v>462</v>
      </c>
      <c r="B465" s="17">
        <v>2405028.0</v>
      </c>
      <c r="C465" s="18">
        <v>45422.0</v>
      </c>
      <c r="D465" s="19" t="s">
        <v>168</v>
      </c>
      <c r="E465" s="20" t="s">
        <v>1067</v>
      </c>
      <c r="F465" s="21">
        <v>45393.0</v>
      </c>
      <c r="G465" s="22" t="s">
        <v>77</v>
      </c>
      <c r="H465" s="23">
        <v>150000.0</v>
      </c>
      <c r="I465" s="69" t="s">
        <v>24</v>
      </c>
      <c r="J465" s="25"/>
      <c r="K465" s="20" t="s">
        <v>678</v>
      </c>
      <c r="L465" s="25" t="s">
        <v>24</v>
      </c>
      <c r="M465" s="25"/>
      <c r="N465" s="20"/>
      <c r="O465" s="20"/>
      <c r="P465" s="19"/>
      <c r="Q465" s="26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</row>
    <row r="466" ht="14.25" customHeight="1">
      <c r="A466" s="16">
        <f t="shared" si="1"/>
        <v>463</v>
      </c>
      <c r="B466" s="17">
        <v>2405029.0</v>
      </c>
      <c r="C466" s="18">
        <v>45422.0</v>
      </c>
      <c r="D466" s="19" t="s">
        <v>21</v>
      </c>
      <c r="E466" s="20" t="s">
        <v>1068</v>
      </c>
      <c r="F466" s="21">
        <v>45406.0</v>
      </c>
      <c r="G466" s="22" t="s">
        <v>1069</v>
      </c>
      <c r="H466" s="23">
        <v>568000.0</v>
      </c>
      <c r="I466" s="69" t="s">
        <v>24</v>
      </c>
      <c r="J466" s="25"/>
      <c r="K466" s="20" t="s">
        <v>678</v>
      </c>
      <c r="L466" s="25" t="s">
        <v>24</v>
      </c>
      <c r="M466" s="25"/>
      <c r="N466" s="20"/>
      <c r="O466" s="20"/>
      <c r="P466" s="19"/>
      <c r="Q466" s="26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</row>
    <row r="467" ht="14.25" customHeight="1">
      <c r="A467" s="16">
        <f t="shared" si="1"/>
        <v>464</v>
      </c>
      <c r="B467" s="17">
        <v>2405030.0</v>
      </c>
      <c r="C467" s="18">
        <v>45422.0</v>
      </c>
      <c r="D467" s="19" t="s">
        <v>56</v>
      </c>
      <c r="E467" s="20" t="s">
        <v>1070</v>
      </c>
      <c r="F467" s="21">
        <v>45406.0</v>
      </c>
      <c r="G467" s="22" t="s">
        <v>1071</v>
      </c>
      <c r="H467" s="23">
        <v>40000.0</v>
      </c>
      <c r="I467" s="69" t="s">
        <v>24</v>
      </c>
      <c r="J467" s="25"/>
      <c r="K467" s="20" t="s">
        <v>678</v>
      </c>
      <c r="L467" s="25" t="s">
        <v>24</v>
      </c>
      <c r="M467" s="25"/>
      <c r="N467" s="20"/>
      <c r="O467" s="20"/>
      <c r="P467" s="19"/>
      <c r="Q467" s="26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</row>
    <row r="468" ht="14.25" customHeight="1">
      <c r="A468" s="16">
        <f t="shared" si="1"/>
        <v>465</v>
      </c>
      <c r="B468" s="17">
        <v>2405031.0</v>
      </c>
      <c r="C468" s="18">
        <v>45422.0</v>
      </c>
      <c r="D468" s="19" t="s">
        <v>21</v>
      </c>
      <c r="E468" s="20" t="s">
        <v>1072</v>
      </c>
      <c r="F468" s="21">
        <v>45406.0</v>
      </c>
      <c r="G468" s="22" t="s">
        <v>1073</v>
      </c>
      <c r="H468" s="23">
        <f>SUM(618620-65660)</f>
        <v>552960</v>
      </c>
      <c r="I468" s="69" t="s">
        <v>24</v>
      </c>
      <c r="J468" s="25"/>
      <c r="K468" s="20" t="s">
        <v>678</v>
      </c>
      <c r="L468" s="25" t="s">
        <v>24</v>
      </c>
      <c r="M468" s="25"/>
      <c r="N468" s="20"/>
      <c r="O468" s="20"/>
      <c r="P468" s="19"/>
      <c r="Q468" s="26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</row>
    <row r="469" ht="14.25" customHeight="1">
      <c r="A469" s="16">
        <f t="shared" si="1"/>
        <v>466</v>
      </c>
      <c r="B469" s="17">
        <v>2405032.0</v>
      </c>
      <c r="C469" s="18">
        <v>45422.0</v>
      </c>
      <c r="D469" s="19" t="s">
        <v>21</v>
      </c>
      <c r="E469" s="20" t="s">
        <v>1072</v>
      </c>
      <c r="F469" s="21">
        <v>45406.0</v>
      </c>
      <c r="G469" s="22" t="s">
        <v>1074</v>
      </c>
      <c r="H469" s="23">
        <v>65660.0</v>
      </c>
      <c r="I469" s="69" t="s">
        <v>24</v>
      </c>
      <c r="J469" s="25"/>
      <c r="K469" s="20" t="s">
        <v>678</v>
      </c>
      <c r="L469" s="25" t="s">
        <v>24</v>
      </c>
      <c r="M469" s="25"/>
      <c r="N469" s="20"/>
      <c r="O469" s="20"/>
      <c r="P469" s="19"/>
      <c r="Q469" s="26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</row>
    <row r="470" ht="14.25" customHeight="1">
      <c r="A470" s="16">
        <f t="shared" si="1"/>
        <v>467</v>
      </c>
      <c r="B470" s="17">
        <v>2405033.0</v>
      </c>
      <c r="C470" s="18">
        <v>45422.0</v>
      </c>
      <c r="D470" s="19" t="s">
        <v>197</v>
      </c>
      <c r="E470" s="20" t="s">
        <v>1075</v>
      </c>
      <c r="F470" s="21">
        <v>45407.0</v>
      </c>
      <c r="G470" s="22" t="s">
        <v>1074</v>
      </c>
      <c r="H470" s="23">
        <v>834100.0</v>
      </c>
      <c r="I470" s="69" t="s">
        <v>24</v>
      </c>
      <c r="J470" s="25"/>
      <c r="K470" s="20" t="s">
        <v>678</v>
      </c>
      <c r="L470" s="25" t="s">
        <v>24</v>
      </c>
      <c r="M470" s="25"/>
      <c r="N470" s="20"/>
      <c r="O470" s="20"/>
      <c r="P470" s="19"/>
      <c r="Q470" s="26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</row>
    <row r="471" ht="14.25" customHeight="1">
      <c r="A471" s="16">
        <f t="shared" si="1"/>
        <v>468</v>
      </c>
      <c r="B471" s="17">
        <v>2405034.0</v>
      </c>
      <c r="C471" s="18">
        <v>45422.0</v>
      </c>
      <c r="D471" s="19" t="s">
        <v>34</v>
      </c>
      <c r="E471" s="20" t="s">
        <v>1076</v>
      </c>
      <c r="F471" s="21">
        <v>45422.0</v>
      </c>
      <c r="G471" s="22" t="s">
        <v>36</v>
      </c>
      <c r="H471" s="23">
        <v>3635.0</v>
      </c>
      <c r="I471" s="69" t="s">
        <v>24</v>
      </c>
      <c r="J471" s="25"/>
      <c r="K471" s="20"/>
      <c r="L471" s="69" t="s">
        <v>24</v>
      </c>
      <c r="M471" s="25"/>
      <c r="N471" s="20"/>
      <c r="O471" s="20"/>
      <c r="P471" s="19" t="s">
        <v>24</v>
      </c>
      <c r="Q471" s="26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</row>
    <row r="472" ht="14.25" customHeight="1">
      <c r="A472" s="16">
        <f t="shared" si="1"/>
        <v>469</v>
      </c>
      <c r="B472" s="17">
        <v>2405035.0</v>
      </c>
      <c r="C472" s="18">
        <v>45425.0</v>
      </c>
      <c r="D472" s="19" t="s">
        <v>71</v>
      </c>
      <c r="E472" s="20" t="s">
        <v>1077</v>
      </c>
      <c r="F472" s="21">
        <v>45412.0</v>
      </c>
      <c r="G472" s="22" t="s">
        <v>1078</v>
      </c>
      <c r="H472" s="23">
        <v>5300.0</v>
      </c>
      <c r="I472" s="69" t="s">
        <v>24</v>
      </c>
      <c r="J472" s="25"/>
      <c r="K472" s="20" t="s">
        <v>1079</v>
      </c>
      <c r="L472" s="69" t="s">
        <v>24</v>
      </c>
      <c r="M472" s="25"/>
      <c r="N472" s="20"/>
      <c r="O472" s="20"/>
      <c r="P472" s="19"/>
      <c r="Q472" s="26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</row>
    <row r="473" ht="14.25" customHeight="1">
      <c r="A473" s="16">
        <f t="shared" si="1"/>
        <v>470</v>
      </c>
      <c r="B473" s="17">
        <v>2405036.0</v>
      </c>
      <c r="C473" s="18">
        <v>45425.0</v>
      </c>
      <c r="D473" s="19" t="s">
        <v>41</v>
      </c>
      <c r="E473" s="20" t="s">
        <v>1080</v>
      </c>
      <c r="F473" s="18">
        <v>45422.0</v>
      </c>
      <c r="G473" s="22" t="s">
        <v>1081</v>
      </c>
      <c r="H473" s="23">
        <v>44200.0</v>
      </c>
      <c r="I473" s="69" t="s">
        <v>24</v>
      </c>
      <c r="J473" s="25"/>
      <c r="K473" s="20" t="s">
        <v>1082</v>
      </c>
      <c r="L473" s="69" t="s">
        <v>24</v>
      </c>
      <c r="M473" s="25"/>
      <c r="N473" s="20"/>
      <c r="O473" s="20"/>
      <c r="P473" s="19"/>
      <c r="Q473" s="26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 t="s">
        <v>1083</v>
      </c>
      <c r="AI473" s="50">
        <v>45378.0</v>
      </c>
      <c r="AJ473" s="27"/>
      <c r="AK473" s="27"/>
      <c r="AL473" s="27"/>
      <c r="AM473" s="27"/>
      <c r="AN473" s="27"/>
      <c r="AO473" s="27"/>
      <c r="AP473" s="27"/>
    </row>
    <row r="474" ht="14.25" customHeight="1">
      <c r="A474" s="16">
        <f t="shared" si="1"/>
        <v>471</v>
      </c>
      <c r="B474" s="17">
        <v>2405037.0</v>
      </c>
      <c r="C474" s="18">
        <v>45425.0</v>
      </c>
      <c r="D474" s="19" t="s">
        <v>318</v>
      </c>
      <c r="E474" s="20" t="s">
        <v>1084</v>
      </c>
      <c r="F474" s="18">
        <v>45421.0</v>
      </c>
      <c r="G474" s="22" t="s">
        <v>1085</v>
      </c>
      <c r="H474" s="23">
        <v>963810.0</v>
      </c>
      <c r="I474" s="69" t="s">
        <v>24</v>
      </c>
      <c r="J474" s="25"/>
      <c r="K474" s="20" t="s">
        <v>1086</v>
      </c>
      <c r="L474" s="69" t="s">
        <v>24</v>
      </c>
      <c r="M474" s="25"/>
      <c r="N474" s="20"/>
      <c r="O474" s="20"/>
      <c r="P474" s="19"/>
      <c r="Q474" s="26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</row>
    <row r="475" ht="14.25" customHeight="1">
      <c r="A475" s="16">
        <f t="shared" si="1"/>
        <v>472</v>
      </c>
      <c r="B475" s="17">
        <v>2405038.0</v>
      </c>
      <c r="C475" s="18">
        <v>45426.0</v>
      </c>
      <c r="D475" s="19" t="s">
        <v>41</v>
      </c>
      <c r="E475" s="20" t="s">
        <v>1087</v>
      </c>
      <c r="F475" s="18">
        <v>45421.0</v>
      </c>
      <c r="G475" s="22" t="s">
        <v>639</v>
      </c>
      <c r="H475" s="23">
        <v>91100.0</v>
      </c>
      <c r="I475" s="69" t="s">
        <v>24</v>
      </c>
      <c r="J475" s="25"/>
      <c r="K475" s="20" t="s">
        <v>1088</v>
      </c>
      <c r="L475" s="69" t="s">
        <v>24</v>
      </c>
      <c r="M475" s="25"/>
      <c r="N475" s="20"/>
      <c r="O475" s="20"/>
      <c r="P475" s="19"/>
      <c r="Q475" s="26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</row>
    <row r="476" ht="14.25" customHeight="1">
      <c r="A476" s="16">
        <f t="shared" si="1"/>
        <v>473</v>
      </c>
      <c r="B476" s="17">
        <v>2405039.0</v>
      </c>
      <c r="C476" s="18">
        <v>45426.0</v>
      </c>
      <c r="D476" s="19" t="s">
        <v>622</v>
      </c>
      <c r="E476" s="20" t="s">
        <v>1089</v>
      </c>
      <c r="F476" s="18">
        <v>45421.0</v>
      </c>
      <c r="G476" s="22" t="s">
        <v>1090</v>
      </c>
      <c r="H476" s="23">
        <v>270000.0</v>
      </c>
      <c r="I476" s="69" t="s">
        <v>24</v>
      </c>
      <c r="J476" s="25"/>
      <c r="K476" s="20" t="s">
        <v>1088</v>
      </c>
      <c r="L476" s="69" t="s">
        <v>24</v>
      </c>
      <c r="M476" s="25"/>
      <c r="N476" s="20"/>
      <c r="O476" s="20"/>
      <c r="P476" s="20"/>
      <c r="Q476" s="26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</row>
    <row r="477" ht="14.25" customHeight="1">
      <c r="A477" s="16">
        <f t="shared" si="1"/>
        <v>474</v>
      </c>
      <c r="B477" s="17">
        <v>2405040.0</v>
      </c>
      <c r="C477" s="18">
        <v>45426.0</v>
      </c>
      <c r="D477" s="19" t="s">
        <v>1091</v>
      </c>
      <c r="E477" s="20" t="s">
        <v>1092</v>
      </c>
      <c r="F477" s="18">
        <v>45421.0</v>
      </c>
      <c r="G477" s="22" t="s">
        <v>1093</v>
      </c>
      <c r="H477" s="23">
        <v>122220.0</v>
      </c>
      <c r="I477" s="69" t="s">
        <v>24</v>
      </c>
      <c r="J477" s="25"/>
      <c r="K477" s="20" t="s">
        <v>1088</v>
      </c>
      <c r="L477" s="69" t="s">
        <v>24</v>
      </c>
      <c r="M477" s="25"/>
      <c r="N477" s="20"/>
      <c r="O477" s="20"/>
      <c r="P477" s="20"/>
      <c r="Q477" s="26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</row>
    <row r="478" ht="14.25" customHeight="1">
      <c r="A478" s="16">
        <f t="shared" si="1"/>
        <v>475</v>
      </c>
      <c r="B478" s="17">
        <v>2405041.0</v>
      </c>
      <c r="C478" s="18">
        <v>45426.0</v>
      </c>
      <c r="D478" s="19" t="s">
        <v>1094</v>
      </c>
      <c r="E478" s="20" t="s">
        <v>1095</v>
      </c>
      <c r="F478" s="18">
        <v>45421.0</v>
      </c>
      <c r="G478" s="22" t="s">
        <v>1096</v>
      </c>
      <c r="H478" s="23">
        <v>5800.0</v>
      </c>
      <c r="I478" s="69" t="s">
        <v>24</v>
      </c>
      <c r="J478" s="25"/>
      <c r="K478" s="20" t="s">
        <v>1097</v>
      </c>
      <c r="L478" s="69" t="s">
        <v>24</v>
      </c>
      <c r="M478" s="25"/>
      <c r="N478" s="20"/>
      <c r="O478" s="20"/>
      <c r="P478" s="19"/>
      <c r="Q478" s="26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</row>
    <row r="479" ht="14.25" customHeight="1">
      <c r="A479" s="16">
        <f t="shared" si="1"/>
        <v>476</v>
      </c>
      <c r="B479" s="17">
        <v>2405042.0</v>
      </c>
      <c r="C479" s="18">
        <v>45426.0</v>
      </c>
      <c r="D479" s="19" t="s">
        <v>111</v>
      </c>
      <c r="E479" s="20" t="s">
        <v>1098</v>
      </c>
      <c r="F479" s="21">
        <v>45426.0</v>
      </c>
      <c r="G479" s="22" t="s">
        <v>113</v>
      </c>
      <c r="H479" s="23">
        <v>2800.0</v>
      </c>
      <c r="I479" s="69" t="s">
        <v>24</v>
      </c>
      <c r="J479" s="25"/>
      <c r="K479" s="20"/>
      <c r="L479" s="69"/>
      <c r="M479" s="69"/>
      <c r="N479" s="69"/>
      <c r="O479" s="69"/>
      <c r="P479" s="69" t="s">
        <v>24</v>
      </c>
      <c r="Q479" s="26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</row>
    <row r="480" ht="14.25" customHeight="1">
      <c r="A480" s="16">
        <f t="shared" si="1"/>
        <v>477</v>
      </c>
      <c r="B480" s="17">
        <v>2405043.0</v>
      </c>
      <c r="C480" s="18">
        <v>45426.0</v>
      </c>
      <c r="D480" s="19" t="s">
        <v>102</v>
      </c>
      <c r="E480" s="20" t="s">
        <v>1099</v>
      </c>
      <c r="F480" s="18">
        <v>45425.0</v>
      </c>
      <c r="G480" s="22" t="s">
        <v>1100</v>
      </c>
      <c r="H480" s="23">
        <v>600000.0</v>
      </c>
      <c r="I480" s="69" t="s">
        <v>24</v>
      </c>
      <c r="J480" s="16"/>
      <c r="K480" s="20" t="s">
        <v>202</v>
      </c>
      <c r="L480" s="69" t="s">
        <v>24</v>
      </c>
      <c r="M480" s="25"/>
      <c r="N480" s="20"/>
      <c r="O480" s="20"/>
      <c r="P480" s="20"/>
      <c r="Q480" s="26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</row>
    <row r="481" ht="14.25" customHeight="1">
      <c r="A481" s="16">
        <f t="shared" si="1"/>
        <v>478</v>
      </c>
      <c r="B481" s="17">
        <v>2405044.0</v>
      </c>
      <c r="C481" s="18">
        <v>45427.0</v>
      </c>
      <c r="D481" s="18" t="s">
        <v>71</v>
      </c>
      <c r="E481" s="20" t="s">
        <v>1101</v>
      </c>
      <c r="F481" s="18">
        <v>45425.0</v>
      </c>
      <c r="G481" s="22" t="s">
        <v>1102</v>
      </c>
      <c r="H481" s="23">
        <v>65400.0</v>
      </c>
      <c r="I481" s="69" t="s">
        <v>24</v>
      </c>
      <c r="J481" s="25"/>
      <c r="K481" s="20" t="s">
        <v>1103</v>
      </c>
      <c r="L481" s="69" t="s">
        <v>24</v>
      </c>
      <c r="M481" s="25"/>
      <c r="N481" s="20"/>
      <c r="O481" s="20"/>
      <c r="P481" s="19"/>
      <c r="Q481" s="26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</row>
    <row r="482" ht="14.25" customHeight="1">
      <c r="A482" s="16">
        <f t="shared" si="1"/>
        <v>479</v>
      </c>
      <c r="B482" s="17">
        <v>2405045.0</v>
      </c>
      <c r="C482" s="18">
        <v>45427.0</v>
      </c>
      <c r="D482" s="18" t="s">
        <v>71</v>
      </c>
      <c r="E482" s="20" t="s">
        <v>1104</v>
      </c>
      <c r="F482" s="18">
        <v>45425.0</v>
      </c>
      <c r="G482" s="22" t="s">
        <v>1105</v>
      </c>
      <c r="H482" s="23">
        <v>25000.0</v>
      </c>
      <c r="I482" s="69" t="s">
        <v>24</v>
      </c>
      <c r="J482" s="25"/>
      <c r="K482" s="20" t="s">
        <v>1103</v>
      </c>
      <c r="L482" s="69" t="s">
        <v>24</v>
      </c>
      <c r="M482" s="25"/>
      <c r="N482" s="20"/>
      <c r="O482" s="20"/>
      <c r="P482" s="19"/>
      <c r="Q482" s="26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</row>
    <row r="483" ht="14.25" customHeight="1">
      <c r="A483" s="16">
        <f t="shared" si="1"/>
        <v>480</v>
      </c>
      <c r="B483" s="17">
        <v>2405046.0</v>
      </c>
      <c r="C483" s="18">
        <v>45427.0</v>
      </c>
      <c r="D483" s="18" t="s">
        <v>344</v>
      </c>
      <c r="E483" s="20" t="s">
        <v>1106</v>
      </c>
      <c r="F483" s="18">
        <v>45425.0</v>
      </c>
      <c r="G483" s="22" t="s">
        <v>1107</v>
      </c>
      <c r="H483" s="23">
        <v>48000.0</v>
      </c>
      <c r="I483" s="69" t="s">
        <v>24</v>
      </c>
      <c r="J483" s="25"/>
      <c r="K483" s="20" t="s">
        <v>1108</v>
      </c>
      <c r="L483" s="69" t="s">
        <v>24</v>
      </c>
      <c r="M483" s="25"/>
      <c r="N483" s="20"/>
      <c r="O483" s="20"/>
      <c r="P483" s="19"/>
      <c r="Q483" s="26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</row>
    <row r="484" ht="14.25" customHeight="1">
      <c r="A484" s="16">
        <f t="shared" si="1"/>
        <v>481</v>
      </c>
      <c r="B484" s="17">
        <v>2405047.0</v>
      </c>
      <c r="C484" s="18">
        <v>45427.0</v>
      </c>
      <c r="D484" s="19" t="s">
        <v>476</v>
      </c>
      <c r="E484" s="67" t="s">
        <v>1109</v>
      </c>
      <c r="F484" s="18">
        <v>45427.0</v>
      </c>
      <c r="G484" s="22" t="s">
        <v>1110</v>
      </c>
      <c r="H484" s="23">
        <v>5400.0</v>
      </c>
      <c r="I484" s="69" t="s">
        <v>24</v>
      </c>
      <c r="J484" s="25"/>
      <c r="K484" s="20" t="s">
        <v>859</v>
      </c>
      <c r="L484" s="69" t="s">
        <v>24</v>
      </c>
      <c r="M484" s="25"/>
      <c r="N484" s="20"/>
      <c r="O484" s="20"/>
      <c r="P484" s="19"/>
      <c r="Q484" s="26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</row>
    <row r="485" ht="14.25" customHeight="1">
      <c r="A485" s="16">
        <f t="shared" si="1"/>
        <v>482</v>
      </c>
      <c r="B485" s="17">
        <v>2405048.0</v>
      </c>
      <c r="C485" s="18">
        <v>45427.0</v>
      </c>
      <c r="D485" s="19" t="s">
        <v>168</v>
      </c>
      <c r="E485" s="67" t="s">
        <v>1111</v>
      </c>
      <c r="F485" s="18">
        <v>45427.0</v>
      </c>
      <c r="G485" s="22" t="s">
        <v>1112</v>
      </c>
      <c r="H485" s="23">
        <v>128000.0</v>
      </c>
      <c r="I485" s="69" t="s">
        <v>24</v>
      </c>
      <c r="J485" s="25"/>
      <c r="K485" s="20" t="s">
        <v>1113</v>
      </c>
      <c r="L485" s="69" t="s">
        <v>24</v>
      </c>
      <c r="M485" s="25"/>
      <c r="N485" s="20"/>
      <c r="O485" s="20"/>
      <c r="P485" s="19"/>
      <c r="Q485" s="26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</row>
    <row r="486" ht="14.25" customHeight="1">
      <c r="A486" s="16">
        <f t="shared" si="1"/>
        <v>483</v>
      </c>
      <c r="B486" s="17">
        <v>2405049.0</v>
      </c>
      <c r="C486" s="18">
        <v>45427.0</v>
      </c>
      <c r="D486" s="19" t="s">
        <v>56</v>
      </c>
      <c r="E486" s="67" t="s">
        <v>1114</v>
      </c>
      <c r="F486" s="21">
        <v>45411.0</v>
      </c>
      <c r="G486" s="22" t="s">
        <v>64</v>
      </c>
      <c r="H486" s="23">
        <v>3500.0</v>
      </c>
      <c r="I486" s="69" t="s">
        <v>24</v>
      </c>
      <c r="J486" s="25"/>
      <c r="K486" s="20" t="s">
        <v>61</v>
      </c>
      <c r="L486" s="69" t="s">
        <v>24</v>
      </c>
      <c r="M486" s="25"/>
      <c r="N486" s="20"/>
      <c r="O486" s="20"/>
      <c r="P486" s="19"/>
      <c r="Q486" s="26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</row>
    <row r="487" ht="14.25" customHeight="1">
      <c r="A487" s="16">
        <f t="shared" si="1"/>
        <v>484</v>
      </c>
      <c r="B487" s="17">
        <v>2405050.0</v>
      </c>
      <c r="C487" s="18">
        <v>45427.0</v>
      </c>
      <c r="D487" s="19" t="s">
        <v>56</v>
      </c>
      <c r="E487" s="67" t="s">
        <v>1115</v>
      </c>
      <c r="F487" s="21">
        <v>45411.0</v>
      </c>
      <c r="G487" s="22" t="s">
        <v>64</v>
      </c>
      <c r="H487" s="23">
        <v>3000.0</v>
      </c>
      <c r="I487" s="69" t="s">
        <v>24</v>
      </c>
      <c r="J487" s="25"/>
      <c r="K487" s="20" t="s">
        <v>408</v>
      </c>
      <c r="L487" s="69" t="s">
        <v>24</v>
      </c>
      <c r="M487" s="25"/>
      <c r="N487" s="20"/>
      <c r="O487" s="20"/>
      <c r="P487" s="19"/>
      <c r="Q487" s="26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</row>
    <row r="488" ht="14.25" customHeight="1">
      <c r="A488" s="16">
        <f t="shared" si="1"/>
        <v>485</v>
      </c>
      <c r="B488" s="17">
        <v>2405051.0</v>
      </c>
      <c r="C488" s="18">
        <v>45427.0</v>
      </c>
      <c r="D488" s="19" t="s">
        <v>56</v>
      </c>
      <c r="E488" s="67" t="s">
        <v>1116</v>
      </c>
      <c r="F488" s="21">
        <v>45411.0</v>
      </c>
      <c r="G488" s="22" t="s">
        <v>64</v>
      </c>
      <c r="H488" s="23">
        <v>41500.0</v>
      </c>
      <c r="I488" s="69" t="s">
        <v>24</v>
      </c>
      <c r="J488" s="16"/>
      <c r="K488" s="20" t="s">
        <v>1117</v>
      </c>
      <c r="L488" s="69" t="s">
        <v>24</v>
      </c>
      <c r="M488" s="25"/>
      <c r="N488" s="20"/>
      <c r="O488" s="20"/>
      <c r="P488" s="19"/>
      <c r="Q488" s="26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</row>
    <row r="489" ht="14.25" customHeight="1">
      <c r="A489" s="16">
        <f t="shared" si="1"/>
        <v>486</v>
      </c>
      <c r="B489" s="17">
        <v>2405052.0</v>
      </c>
      <c r="C489" s="18">
        <v>45427.0</v>
      </c>
      <c r="D489" s="19" t="s">
        <v>1118</v>
      </c>
      <c r="E489" s="67" t="s">
        <v>1119</v>
      </c>
      <c r="F489" s="21">
        <v>45427.0</v>
      </c>
      <c r="G489" s="22" t="s">
        <v>1120</v>
      </c>
      <c r="H489" s="23">
        <v>23700.0</v>
      </c>
      <c r="I489" s="69" t="s">
        <v>24</v>
      </c>
      <c r="J489" s="25"/>
      <c r="K489" s="20"/>
      <c r="L489" s="20"/>
      <c r="M489" s="25"/>
      <c r="N489" s="20"/>
      <c r="O489" s="20"/>
      <c r="P489" s="19" t="s">
        <v>24</v>
      </c>
      <c r="Q489" s="26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</row>
    <row r="490" ht="14.25" customHeight="1">
      <c r="A490" s="16">
        <f t="shared" si="1"/>
        <v>487</v>
      </c>
      <c r="B490" s="30">
        <v>2405053.0</v>
      </c>
      <c r="C490" s="18">
        <v>45427.0</v>
      </c>
      <c r="D490" s="19" t="s">
        <v>197</v>
      </c>
      <c r="E490" s="20" t="s">
        <v>1121</v>
      </c>
      <c r="F490" s="21">
        <v>45412.0</v>
      </c>
      <c r="G490" s="22" t="s">
        <v>1122</v>
      </c>
      <c r="H490" s="23">
        <v>4500.0</v>
      </c>
      <c r="I490" s="29" t="s">
        <v>24</v>
      </c>
      <c r="J490" s="25"/>
      <c r="K490" s="20" t="s">
        <v>1016</v>
      </c>
      <c r="L490" s="72" t="s">
        <v>24</v>
      </c>
      <c r="M490" s="25"/>
      <c r="N490" s="20"/>
      <c r="O490" s="20"/>
      <c r="P490" s="19"/>
      <c r="Q490" s="26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</row>
    <row r="491" ht="14.25" customHeight="1">
      <c r="A491" s="16">
        <f t="shared" si="1"/>
        <v>488</v>
      </c>
      <c r="B491" s="17">
        <v>2405054.0</v>
      </c>
      <c r="C491" s="18">
        <v>45427.0</v>
      </c>
      <c r="D491" s="19" t="s">
        <v>1123</v>
      </c>
      <c r="E491" s="20" t="s">
        <v>1124</v>
      </c>
      <c r="F491" s="21">
        <v>45426.0</v>
      </c>
      <c r="G491" s="22" t="s">
        <v>1125</v>
      </c>
      <c r="H491" s="23">
        <v>185000.0</v>
      </c>
      <c r="I491" s="29" t="s">
        <v>24</v>
      </c>
      <c r="J491" s="25"/>
      <c r="K491" s="20" t="s">
        <v>678</v>
      </c>
      <c r="L491" s="72" t="s">
        <v>24</v>
      </c>
      <c r="M491" s="25"/>
      <c r="N491" s="20"/>
      <c r="O491" s="20"/>
      <c r="P491" s="19"/>
      <c r="Q491" s="26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</row>
    <row r="492" ht="14.25" customHeight="1">
      <c r="A492" s="16">
        <f t="shared" si="1"/>
        <v>489</v>
      </c>
      <c r="B492" s="17">
        <v>2405055.0</v>
      </c>
      <c r="C492" s="18">
        <v>45427.0</v>
      </c>
      <c r="D492" s="19" t="s">
        <v>675</v>
      </c>
      <c r="E492" s="20" t="s">
        <v>1126</v>
      </c>
      <c r="F492" s="21">
        <v>45426.0</v>
      </c>
      <c r="G492" s="22" t="s">
        <v>77</v>
      </c>
      <c r="H492" s="23">
        <v>140000.0</v>
      </c>
      <c r="I492" s="29" t="s">
        <v>24</v>
      </c>
      <c r="J492" s="25"/>
      <c r="K492" s="20" t="s">
        <v>678</v>
      </c>
      <c r="L492" s="72" t="s">
        <v>24</v>
      </c>
      <c r="M492" s="25"/>
      <c r="N492" s="20"/>
      <c r="O492" s="20"/>
      <c r="P492" s="19"/>
      <c r="Q492" s="26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</row>
    <row r="493" ht="14.25" customHeight="1">
      <c r="A493" s="16">
        <f t="shared" si="1"/>
        <v>490</v>
      </c>
      <c r="B493" s="17">
        <v>2405056.0</v>
      </c>
      <c r="C493" s="18">
        <v>45427.0</v>
      </c>
      <c r="D493" s="19" t="s">
        <v>527</v>
      </c>
      <c r="E493" s="20" t="s">
        <v>1127</v>
      </c>
      <c r="F493" s="21">
        <v>45427.0</v>
      </c>
      <c r="G493" s="22" t="s">
        <v>1128</v>
      </c>
      <c r="H493" s="23">
        <v>20000.0</v>
      </c>
      <c r="I493" s="29" t="s">
        <v>24</v>
      </c>
      <c r="J493" s="25"/>
      <c r="K493" s="20" t="s">
        <v>1129</v>
      </c>
      <c r="L493" s="72" t="s">
        <v>24</v>
      </c>
      <c r="M493" s="25"/>
      <c r="N493" s="20"/>
      <c r="O493" s="20"/>
      <c r="P493" s="19"/>
      <c r="Q493" s="26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</row>
    <row r="494" ht="14.25" customHeight="1">
      <c r="A494" s="16">
        <f t="shared" si="1"/>
        <v>491</v>
      </c>
      <c r="B494" s="30">
        <v>2405057.0</v>
      </c>
      <c r="C494" s="18">
        <v>45427.0</v>
      </c>
      <c r="D494" s="19" t="s">
        <v>56</v>
      </c>
      <c r="E494" s="20" t="s">
        <v>1130</v>
      </c>
      <c r="F494" s="21">
        <v>45411.0</v>
      </c>
      <c r="G494" s="22" t="s">
        <v>58</v>
      </c>
      <c r="H494" s="23">
        <v>15000.0</v>
      </c>
      <c r="I494" s="29" t="s">
        <v>24</v>
      </c>
      <c r="J494" s="25"/>
      <c r="K494" s="20" t="s">
        <v>412</v>
      </c>
      <c r="L494" s="72" t="s">
        <v>24</v>
      </c>
      <c r="M494" s="25"/>
      <c r="N494" s="20"/>
      <c r="O494" s="20"/>
      <c r="P494" s="19"/>
      <c r="Q494" s="26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</row>
    <row r="495" ht="14.25" customHeight="1">
      <c r="A495" s="16">
        <f t="shared" si="1"/>
        <v>492</v>
      </c>
      <c r="B495" s="17">
        <v>2405058.0</v>
      </c>
      <c r="C495" s="18">
        <v>45428.0</v>
      </c>
      <c r="D495" s="19" t="s">
        <v>897</v>
      </c>
      <c r="E495" s="20" t="s">
        <v>1131</v>
      </c>
      <c r="F495" s="18">
        <v>45414.0</v>
      </c>
      <c r="G495" s="22" t="s">
        <v>64</v>
      </c>
      <c r="H495" s="23">
        <v>13500.0</v>
      </c>
      <c r="I495" s="29" t="s">
        <v>24</v>
      </c>
      <c r="J495" s="25"/>
      <c r="K495" s="20" t="s">
        <v>554</v>
      </c>
      <c r="L495" s="29" t="s">
        <v>24</v>
      </c>
      <c r="M495" s="25"/>
      <c r="N495" s="20"/>
      <c r="O495" s="20"/>
      <c r="P495" s="20"/>
      <c r="Q495" s="26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</row>
    <row r="496" ht="14.25" customHeight="1">
      <c r="A496" s="16">
        <f t="shared" si="1"/>
        <v>493</v>
      </c>
      <c r="B496" s="17">
        <v>2405059.0</v>
      </c>
      <c r="C496" s="18">
        <v>45428.0</v>
      </c>
      <c r="D496" s="19" t="s">
        <v>897</v>
      </c>
      <c r="E496" s="20" t="s">
        <v>1132</v>
      </c>
      <c r="F496" s="18">
        <v>45414.0</v>
      </c>
      <c r="G496" s="22" t="s">
        <v>64</v>
      </c>
      <c r="H496" s="23">
        <v>9000.0</v>
      </c>
      <c r="I496" s="29" t="s">
        <v>24</v>
      </c>
      <c r="J496" s="25"/>
      <c r="K496" s="20" t="s">
        <v>65</v>
      </c>
      <c r="L496" s="29" t="s">
        <v>24</v>
      </c>
      <c r="M496" s="25"/>
      <c r="N496" s="20"/>
      <c r="O496" s="20"/>
      <c r="P496" s="19"/>
      <c r="Q496" s="26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</row>
    <row r="497" ht="14.25" customHeight="1">
      <c r="A497" s="16">
        <f t="shared" si="1"/>
        <v>494</v>
      </c>
      <c r="B497" s="17">
        <v>2405060.0</v>
      </c>
      <c r="C497" s="18">
        <v>45428.0</v>
      </c>
      <c r="D497" s="19" t="s">
        <v>897</v>
      </c>
      <c r="E497" s="20" t="s">
        <v>1133</v>
      </c>
      <c r="F497" s="18">
        <v>45414.0</v>
      </c>
      <c r="G497" s="22" t="s">
        <v>64</v>
      </c>
      <c r="H497" s="23">
        <v>9000.0</v>
      </c>
      <c r="I497" s="16"/>
      <c r="J497" s="25"/>
      <c r="K497" s="20" t="s">
        <v>153</v>
      </c>
      <c r="L497" s="29" t="s">
        <v>24</v>
      </c>
      <c r="M497" s="25"/>
      <c r="N497" s="20"/>
      <c r="O497" s="20"/>
      <c r="P497" s="19"/>
      <c r="Q497" s="26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</row>
    <row r="498" ht="14.25" customHeight="1">
      <c r="A498" s="16">
        <f t="shared" si="1"/>
        <v>495</v>
      </c>
      <c r="B498" s="17">
        <v>2405061.0</v>
      </c>
      <c r="C498" s="18">
        <v>45428.0</v>
      </c>
      <c r="D498" s="19" t="s">
        <v>897</v>
      </c>
      <c r="E498" s="20" t="s">
        <v>1134</v>
      </c>
      <c r="F498" s="18">
        <v>45414.0</v>
      </c>
      <c r="G498" s="22" t="s">
        <v>64</v>
      </c>
      <c r="H498" s="23">
        <v>27000.0</v>
      </c>
      <c r="I498" s="29" t="s">
        <v>24</v>
      </c>
      <c r="J498" s="25"/>
      <c r="K498" s="20" t="s">
        <v>1135</v>
      </c>
      <c r="L498" s="29" t="s">
        <v>24</v>
      </c>
      <c r="M498" s="25"/>
      <c r="N498" s="20"/>
      <c r="O498" s="20"/>
      <c r="P498" s="19"/>
      <c r="Q498" s="26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</row>
    <row r="499" ht="14.25" customHeight="1">
      <c r="A499" s="16">
        <f t="shared" si="1"/>
        <v>496</v>
      </c>
      <c r="B499" s="17">
        <v>2405062.0</v>
      </c>
      <c r="C499" s="18">
        <v>45428.0</v>
      </c>
      <c r="D499" s="19" t="s">
        <v>897</v>
      </c>
      <c r="E499" s="20" t="s">
        <v>1136</v>
      </c>
      <c r="F499" s="18">
        <v>45414.0</v>
      </c>
      <c r="G499" s="22" t="s">
        <v>64</v>
      </c>
      <c r="H499" s="23">
        <v>4500.0</v>
      </c>
      <c r="I499" s="29" t="s">
        <v>24</v>
      </c>
      <c r="J499" s="25"/>
      <c r="K499" s="20" t="s">
        <v>386</v>
      </c>
      <c r="L499" s="29" t="s">
        <v>24</v>
      </c>
      <c r="M499" s="25"/>
      <c r="N499" s="20"/>
      <c r="O499" s="20"/>
      <c r="P499" s="19"/>
      <c r="Q499" s="26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</row>
    <row r="500" ht="14.25" customHeight="1">
      <c r="A500" s="16">
        <f t="shared" si="1"/>
        <v>497</v>
      </c>
      <c r="B500" s="17">
        <v>2405063.0</v>
      </c>
      <c r="C500" s="18">
        <v>45428.0</v>
      </c>
      <c r="D500" s="19" t="s">
        <v>897</v>
      </c>
      <c r="E500" s="20" t="s">
        <v>1137</v>
      </c>
      <c r="F500" s="18">
        <v>45414.0</v>
      </c>
      <c r="G500" s="22" t="s">
        <v>64</v>
      </c>
      <c r="H500" s="23">
        <v>4500.0</v>
      </c>
      <c r="I500" s="29" t="s">
        <v>24</v>
      </c>
      <c r="J500" s="25"/>
      <c r="K500" s="20" t="s">
        <v>392</v>
      </c>
      <c r="L500" s="29" t="s">
        <v>24</v>
      </c>
      <c r="M500" s="25"/>
      <c r="N500" s="20"/>
      <c r="O500" s="20"/>
      <c r="P500" s="19"/>
      <c r="Q500" s="26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</row>
    <row r="501" ht="14.25" customHeight="1">
      <c r="A501" s="16">
        <f t="shared" si="1"/>
        <v>498</v>
      </c>
      <c r="B501" s="17">
        <v>2405064.0</v>
      </c>
      <c r="C501" s="18">
        <v>45428.0</v>
      </c>
      <c r="D501" s="19" t="s">
        <v>897</v>
      </c>
      <c r="E501" s="20" t="s">
        <v>1138</v>
      </c>
      <c r="F501" s="18">
        <v>45414.0</v>
      </c>
      <c r="G501" s="22" t="s">
        <v>64</v>
      </c>
      <c r="H501" s="23">
        <v>4500.0</v>
      </c>
      <c r="I501" s="29" t="s">
        <v>24</v>
      </c>
      <c r="J501" s="25"/>
      <c r="K501" s="20" t="s">
        <v>1139</v>
      </c>
      <c r="L501" s="29" t="s">
        <v>24</v>
      </c>
      <c r="M501" s="25"/>
      <c r="N501" s="20"/>
      <c r="O501" s="20"/>
      <c r="P501" s="19"/>
      <c r="Q501" s="26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</row>
    <row r="502" ht="14.25" customHeight="1">
      <c r="A502" s="16">
        <f t="shared" si="1"/>
        <v>499</v>
      </c>
      <c r="B502" s="17">
        <v>2405065.0</v>
      </c>
      <c r="C502" s="18">
        <v>45428.0</v>
      </c>
      <c r="D502" s="19" t="s">
        <v>897</v>
      </c>
      <c r="E502" s="20" t="s">
        <v>1140</v>
      </c>
      <c r="F502" s="18">
        <v>45414.0</v>
      </c>
      <c r="G502" s="22" t="s">
        <v>64</v>
      </c>
      <c r="H502" s="23">
        <v>4500.0</v>
      </c>
      <c r="I502" s="29" t="s">
        <v>24</v>
      </c>
      <c r="J502" s="25"/>
      <c r="K502" s="20" t="s">
        <v>1141</v>
      </c>
      <c r="L502" s="29" t="s">
        <v>24</v>
      </c>
      <c r="M502" s="25"/>
      <c r="N502" s="20"/>
      <c r="O502" s="20"/>
      <c r="P502" s="19"/>
      <c r="Q502" s="26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</row>
    <row r="503" ht="14.25" customHeight="1">
      <c r="A503" s="16">
        <f t="shared" si="1"/>
        <v>500</v>
      </c>
      <c r="B503" s="17">
        <v>2405066.0</v>
      </c>
      <c r="C503" s="18">
        <v>45428.0</v>
      </c>
      <c r="D503" s="19" t="s">
        <v>897</v>
      </c>
      <c r="E503" s="20" t="s">
        <v>1142</v>
      </c>
      <c r="F503" s="18">
        <v>45414.0</v>
      </c>
      <c r="G503" s="22" t="s">
        <v>64</v>
      </c>
      <c r="H503" s="23">
        <v>4500.0</v>
      </c>
      <c r="I503" s="29" t="s">
        <v>24</v>
      </c>
      <c r="J503" s="25"/>
      <c r="K503" s="20" t="s">
        <v>161</v>
      </c>
      <c r="L503" s="29" t="s">
        <v>24</v>
      </c>
      <c r="M503" s="25"/>
      <c r="N503" s="20"/>
      <c r="O503" s="20"/>
      <c r="P503" s="19"/>
      <c r="Q503" s="26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</row>
    <row r="504" ht="14.25" customHeight="1">
      <c r="A504" s="16">
        <f t="shared" si="1"/>
        <v>501</v>
      </c>
      <c r="B504" s="17">
        <v>2405067.0</v>
      </c>
      <c r="C504" s="18">
        <v>45428.0</v>
      </c>
      <c r="D504" s="19" t="s">
        <v>897</v>
      </c>
      <c r="E504" s="20" t="s">
        <v>1143</v>
      </c>
      <c r="F504" s="18">
        <v>45414.0</v>
      </c>
      <c r="G504" s="22" t="s">
        <v>64</v>
      </c>
      <c r="H504" s="23">
        <v>4500.0</v>
      </c>
      <c r="I504" s="29" t="s">
        <v>24</v>
      </c>
      <c r="J504" s="25"/>
      <c r="K504" s="20" t="s">
        <v>120</v>
      </c>
      <c r="L504" s="29" t="s">
        <v>24</v>
      </c>
      <c r="M504" s="25"/>
      <c r="N504" s="20"/>
      <c r="O504" s="20"/>
      <c r="P504" s="19"/>
      <c r="Q504" s="26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</row>
    <row r="505" ht="14.25" customHeight="1">
      <c r="A505" s="16">
        <f t="shared" si="1"/>
        <v>502</v>
      </c>
      <c r="B505" s="17">
        <v>2405068.0</v>
      </c>
      <c r="C505" s="18">
        <v>45428.0</v>
      </c>
      <c r="D505" s="19" t="s">
        <v>897</v>
      </c>
      <c r="E505" s="20" t="s">
        <v>1144</v>
      </c>
      <c r="F505" s="18">
        <v>45414.0</v>
      </c>
      <c r="G505" s="22" t="s">
        <v>64</v>
      </c>
      <c r="H505" s="23">
        <v>4500.0</v>
      </c>
      <c r="I505" s="29" t="s">
        <v>24</v>
      </c>
      <c r="J505" s="25"/>
      <c r="K505" s="20" t="s">
        <v>1145</v>
      </c>
      <c r="L505" s="29" t="s">
        <v>24</v>
      </c>
      <c r="M505" s="25"/>
      <c r="N505" s="20"/>
      <c r="O505" s="20"/>
      <c r="P505" s="19"/>
      <c r="Q505" s="26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</row>
    <row r="506" ht="14.25" customHeight="1">
      <c r="A506" s="16">
        <f t="shared" si="1"/>
        <v>503</v>
      </c>
      <c r="B506" s="17">
        <v>2405069.0</v>
      </c>
      <c r="C506" s="18">
        <v>45428.0</v>
      </c>
      <c r="D506" s="19" t="s">
        <v>897</v>
      </c>
      <c r="E506" s="20" t="s">
        <v>1146</v>
      </c>
      <c r="F506" s="18">
        <v>45414.0</v>
      </c>
      <c r="G506" s="22" t="s">
        <v>64</v>
      </c>
      <c r="H506" s="23">
        <v>9000.0</v>
      </c>
      <c r="I506" s="29" t="s">
        <v>24</v>
      </c>
      <c r="J506" s="25"/>
      <c r="K506" s="20" t="s">
        <v>167</v>
      </c>
      <c r="L506" s="29" t="s">
        <v>24</v>
      </c>
      <c r="M506" s="25"/>
      <c r="N506" s="20"/>
      <c r="O506" s="20"/>
      <c r="P506" s="20"/>
      <c r="Q506" s="26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</row>
    <row r="507" ht="14.25" customHeight="1">
      <c r="A507" s="16">
        <f t="shared" si="1"/>
        <v>504</v>
      </c>
      <c r="B507" s="17">
        <v>2405070.0</v>
      </c>
      <c r="C507" s="18">
        <v>45428.0</v>
      </c>
      <c r="D507" s="19" t="s">
        <v>21</v>
      </c>
      <c r="E507" s="20" t="s">
        <v>1147</v>
      </c>
      <c r="F507" s="21">
        <v>45425.0</v>
      </c>
      <c r="G507" s="22" t="s">
        <v>1148</v>
      </c>
      <c r="H507" s="23"/>
      <c r="I507" s="29" t="s">
        <v>24</v>
      </c>
      <c r="J507" s="25"/>
      <c r="K507" s="20" t="s">
        <v>1149</v>
      </c>
      <c r="L507" s="29" t="s">
        <v>24</v>
      </c>
      <c r="M507" s="25"/>
      <c r="N507" s="20"/>
      <c r="O507" s="20"/>
      <c r="P507" s="19"/>
      <c r="Q507" s="26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</row>
    <row r="508" ht="14.25" customHeight="1">
      <c r="A508" s="16">
        <f t="shared" si="1"/>
        <v>505</v>
      </c>
      <c r="B508" s="17">
        <v>2405071.0</v>
      </c>
      <c r="C508" s="18">
        <v>45428.0</v>
      </c>
      <c r="D508" s="19" t="s">
        <v>21</v>
      </c>
      <c r="E508" s="20" t="s">
        <v>1147</v>
      </c>
      <c r="F508" s="21">
        <v>45425.0</v>
      </c>
      <c r="G508" s="22" t="s">
        <v>672</v>
      </c>
      <c r="H508" s="23">
        <v>1200.0</v>
      </c>
      <c r="I508" s="29" t="s">
        <v>24</v>
      </c>
      <c r="J508" s="25"/>
      <c r="K508" s="20" t="s">
        <v>1149</v>
      </c>
      <c r="L508" s="29" t="s">
        <v>24</v>
      </c>
      <c r="M508" s="25"/>
      <c r="N508" s="20"/>
      <c r="O508" s="20"/>
      <c r="P508" s="19"/>
      <c r="Q508" s="26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</row>
    <row r="509" ht="14.25" customHeight="1">
      <c r="A509" s="16">
        <f t="shared" si="1"/>
        <v>506</v>
      </c>
      <c r="B509" s="17">
        <v>2405072.0</v>
      </c>
      <c r="C509" s="18">
        <v>45428.0</v>
      </c>
      <c r="D509" s="19" t="s">
        <v>476</v>
      </c>
      <c r="E509" s="20" t="s">
        <v>1150</v>
      </c>
      <c r="F509" s="18">
        <v>45428.0</v>
      </c>
      <c r="G509" s="27" t="s">
        <v>1151</v>
      </c>
      <c r="H509" s="23">
        <v>1117.44</v>
      </c>
      <c r="I509" s="29" t="s">
        <v>24</v>
      </c>
      <c r="J509" s="25"/>
      <c r="K509" s="20" t="s">
        <v>835</v>
      </c>
      <c r="L509" s="29" t="s">
        <v>24</v>
      </c>
      <c r="M509" s="25"/>
      <c r="N509" s="20"/>
      <c r="O509" s="20"/>
      <c r="P509" s="19"/>
      <c r="Q509" s="26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</row>
    <row r="510" ht="14.25" customHeight="1">
      <c r="A510" s="16">
        <f t="shared" si="1"/>
        <v>507</v>
      </c>
      <c r="B510" s="17">
        <v>2405073.0</v>
      </c>
      <c r="C510" s="18">
        <v>45428.0</v>
      </c>
      <c r="D510" s="19" t="s">
        <v>21</v>
      </c>
      <c r="E510" s="20" t="s">
        <v>1152</v>
      </c>
      <c r="F510" s="18">
        <v>45427.0</v>
      </c>
      <c r="G510" s="22" t="s">
        <v>672</v>
      </c>
      <c r="H510" s="23">
        <v>101700.0</v>
      </c>
      <c r="I510" s="29" t="s">
        <v>24</v>
      </c>
      <c r="J510" s="25"/>
      <c r="K510" s="20" t="s">
        <v>1153</v>
      </c>
      <c r="L510" s="29" t="s">
        <v>24</v>
      </c>
      <c r="M510" s="25"/>
      <c r="N510" s="20"/>
      <c r="O510" s="20"/>
      <c r="P510" s="19"/>
      <c r="Q510" s="26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</row>
    <row r="511" ht="14.25" customHeight="1">
      <c r="A511" s="16">
        <f t="shared" si="1"/>
        <v>508</v>
      </c>
      <c r="B511" s="17">
        <v>2405074.0</v>
      </c>
      <c r="C511" s="18">
        <v>45428.0</v>
      </c>
      <c r="D511" s="19" t="s">
        <v>21</v>
      </c>
      <c r="E511" s="20" t="s">
        <v>1154</v>
      </c>
      <c r="F511" s="21">
        <v>45427.0</v>
      </c>
      <c r="G511" s="22" t="s">
        <v>672</v>
      </c>
      <c r="H511" s="23">
        <v>21337.0</v>
      </c>
      <c r="I511" s="29" t="s">
        <v>24</v>
      </c>
      <c r="J511" s="25"/>
      <c r="K511" s="20" t="s">
        <v>1153</v>
      </c>
      <c r="L511" s="29" t="s">
        <v>24</v>
      </c>
      <c r="M511" s="25"/>
      <c r="N511" s="20"/>
      <c r="O511" s="20"/>
      <c r="P511" s="19"/>
      <c r="Q511" s="26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</row>
    <row r="512" ht="14.25" customHeight="1">
      <c r="A512" s="16">
        <f t="shared" si="1"/>
        <v>509</v>
      </c>
      <c r="B512" s="17">
        <v>2405075.0</v>
      </c>
      <c r="C512" s="18">
        <v>45428.0</v>
      </c>
      <c r="D512" s="19" t="s">
        <v>21</v>
      </c>
      <c r="E512" s="20" t="s">
        <v>1155</v>
      </c>
      <c r="F512" s="21">
        <v>45427.0</v>
      </c>
      <c r="G512" s="22" t="s">
        <v>1156</v>
      </c>
      <c r="H512" s="23">
        <v>28800.0</v>
      </c>
      <c r="I512" s="29" t="s">
        <v>24</v>
      </c>
      <c r="J512" s="25"/>
      <c r="K512" s="20" t="s">
        <v>1157</v>
      </c>
      <c r="L512" s="29" t="s">
        <v>24</v>
      </c>
      <c r="M512" s="25"/>
      <c r="N512" s="20"/>
      <c r="O512" s="20"/>
      <c r="P512" s="19"/>
      <c r="Q512" s="26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</row>
    <row r="513" ht="14.25" customHeight="1">
      <c r="A513" s="16">
        <f t="shared" si="1"/>
        <v>510</v>
      </c>
      <c r="B513" s="17">
        <v>2405076.0</v>
      </c>
      <c r="C513" s="18">
        <v>45428.0</v>
      </c>
      <c r="D513" s="19" t="s">
        <v>21</v>
      </c>
      <c r="E513" s="20" t="s">
        <v>1155</v>
      </c>
      <c r="F513" s="21">
        <v>45427.0</v>
      </c>
      <c r="G513" s="22" t="s">
        <v>672</v>
      </c>
      <c r="H513" s="23">
        <v>14730.0</v>
      </c>
      <c r="I513" s="29" t="s">
        <v>24</v>
      </c>
      <c r="J513" s="25"/>
      <c r="K513" s="20" t="s">
        <v>1157</v>
      </c>
      <c r="L513" s="29" t="s">
        <v>24</v>
      </c>
      <c r="M513" s="25"/>
      <c r="N513" s="20"/>
      <c r="O513" s="20"/>
      <c r="P513" s="19"/>
      <c r="Q513" s="26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</row>
    <row r="514" ht="14.25" customHeight="1">
      <c r="A514" s="16">
        <f t="shared" si="1"/>
        <v>511</v>
      </c>
      <c r="B514" s="17">
        <v>2405077.0</v>
      </c>
      <c r="C514" s="18">
        <v>45428.0</v>
      </c>
      <c r="D514" s="19" t="s">
        <v>597</v>
      </c>
      <c r="E514" s="20" t="s">
        <v>1158</v>
      </c>
      <c r="F514" s="21">
        <v>45428.0</v>
      </c>
      <c r="G514" s="22" t="s">
        <v>1159</v>
      </c>
      <c r="H514" s="23">
        <v>13700.0</v>
      </c>
      <c r="I514" s="29" t="s">
        <v>24</v>
      </c>
      <c r="J514" s="25"/>
      <c r="K514" s="20"/>
      <c r="L514" s="16"/>
      <c r="M514" s="25"/>
      <c r="N514" s="20"/>
      <c r="O514" s="20"/>
      <c r="P514" s="19" t="s">
        <v>24</v>
      </c>
      <c r="Q514" s="26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</row>
    <row r="515" ht="14.25" customHeight="1">
      <c r="A515" s="16">
        <f t="shared" si="1"/>
        <v>512</v>
      </c>
      <c r="B515" s="17">
        <v>2405078.0</v>
      </c>
      <c r="C515" s="18">
        <v>45428.0</v>
      </c>
      <c r="D515" s="19" t="s">
        <v>21</v>
      </c>
      <c r="E515" s="20" t="s">
        <v>1160</v>
      </c>
      <c r="F515" s="21">
        <v>45427.0</v>
      </c>
      <c r="G515" s="22" t="s">
        <v>958</v>
      </c>
      <c r="H515" s="23">
        <v>1669600.0</v>
      </c>
      <c r="I515" s="29" t="s">
        <v>24</v>
      </c>
      <c r="J515" s="25"/>
      <c r="K515" s="20" t="s">
        <v>1161</v>
      </c>
      <c r="L515" s="29" t="s">
        <v>24</v>
      </c>
      <c r="M515" s="25"/>
      <c r="N515" s="20"/>
      <c r="O515" s="20"/>
      <c r="P515" s="19"/>
      <c r="Q515" s="26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</row>
    <row r="516" ht="14.25" customHeight="1">
      <c r="A516" s="16">
        <f t="shared" si="1"/>
        <v>513</v>
      </c>
      <c r="B516" s="17">
        <v>2405079.0</v>
      </c>
      <c r="C516" s="18">
        <v>45428.0</v>
      </c>
      <c r="D516" s="19" t="s">
        <v>21</v>
      </c>
      <c r="E516" s="20" t="s">
        <v>1162</v>
      </c>
      <c r="F516" s="18">
        <v>45427.0</v>
      </c>
      <c r="G516" s="22" t="s">
        <v>958</v>
      </c>
      <c r="H516" s="23">
        <v>447650.0</v>
      </c>
      <c r="I516" s="29" t="s">
        <v>24</v>
      </c>
      <c r="J516" s="25"/>
      <c r="K516" s="20" t="s">
        <v>1161</v>
      </c>
      <c r="L516" s="29" t="s">
        <v>24</v>
      </c>
      <c r="M516" s="25"/>
      <c r="N516" s="20"/>
      <c r="O516" s="20"/>
      <c r="P516" s="25"/>
      <c r="Q516" s="26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</row>
    <row r="517" ht="14.25" customHeight="1">
      <c r="A517" s="16">
        <f t="shared" si="1"/>
        <v>514</v>
      </c>
      <c r="B517" s="17">
        <v>2405080.0</v>
      </c>
      <c r="C517" s="18">
        <v>45429.0</v>
      </c>
      <c r="D517" s="19" t="s">
        <v>21</v>
      </c>
      <c r="E517" s="20" t="s">
        <v>1163</v>
      </c>
      <c r="F517" s="18">
        <v>45427.0</v>
      </c>
      <c r="G517" s="22" t="s">
        <v>958</v>
      </c>
      <c r="H517" s="23">
        <v>1462400.0</v>
      </c>
      <c r="I517" s="29" t="s">
        <v>24</v>
      </c>
      <c r="J517" s="25"/>
      <c r="K517" s="20" t="s">
        <v>1161</v>
      </c>
      <c r="L517" s="29" t="s">
        <v>24</v>
      </c>
      <c r="M517" s="16"/>
      <c r="N517" s="20"/>
      <c r="O517" s="20"/>
      <c r="P517" s="19"/>
      <c r="Q517" s="26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</row>
    <row r="518" ht="14.25" customHeight="1">
      <c r="A518" s="16">
        <f t="shared" si="1"/>
        <v>515</v>
      </c>
      <c r="B518" s="17">
        <v>2405081.0</v>
      </c>
      <c r="C518" s="18">
        <v>45429.0</v>
      </c>
      <c r="D518" s="19" t="s">
        <v>1164</v>
      </c>
      <c r="E518" s="20" t="s">
        <v>1165</v>
      </c>
      <c r="F518" s="18">
        <v>45405.0</v>
      </c>
      <c r="G518" s="22" t="s">
        <v>1166</v>
      </c>
      <c r="H518" s="23">
        <v>58300.0</v>
      </c>
      <c r="I518" s="29" t="s">
        <v>24</v>
      </c>
      <c r="J518" s="25"/>
      <c r="K518" s="20"/>
      <c r="L518" s="20"/>
      <c r="M518" s="29" t="s">
        <v>24</v>
      </c>
      <c r="N518" s="20"/>
      <c r="O518" s="20"/>
      <c r="P518" s="25"/>
      <c r="Q518" s="26" t="s">
        <v>1167</v>
      </c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</row>
    <row r="519" ht="14.25" customHeight="1">
      <c r="A519" s="16">
        <f t="shared" si="1"/>
        <v>516</v>
      </c>
      <c r="B519" s="17">
        <v>2405082.0</v>
      </c>
      <c r="C519" s="18">
        <v>45429.0</v>
      </c>
      <c r="D519" s="19" t="s">
        <v>34</v>
      </c>
      <c r="E519" s="20" t="s">
        <v>1168</v>
      </c>
      <c r="F519" s="18">
        <v>45428.0</v>
      </c>
      <c r="G519" s="22" t="s">
        <v>36</v>
      </c>
      <c r="H519" s="23">
        <v>4560.0</v>
      </c>
      <c r="I519" s="29" t="s">
        <v>24</v>
      </c>
      <c r="J519" s="25"/>
      <c r="K519" s="20"/>
      <c r="L519" s="20"/>
      <c r="M519" s="25"/>
      <c r="N519" s="20"/>
      <c r="O519" s="20"/>
      <c r="P519" s="25" t="s">
        <v>24</v>
      </c>
      <c r="Q519" s="26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</row>
    <row r="520" ht="14.25" customHeight="1">
      <c r="A520" s="16">
        <f t="shared" si="1"/>
        <v>517</v>
      </c>
      <c r="B520" s="17">
        <v>2405083.0</v>
      </c>
      <c r="C520" s="18">
        <v>45429.0</v>
      </c>
      <c r="D520" s="19" t="s">
        <v>379</v>
      </c>
      <c r="E520" s="20" t="s">
        <v>1169</v>
      </c>
      <c r="F520" s="18">
        <v>45425.0</v>
      </c>
      <c r="G520" s="22" t="s">
        <v>64</v>
      </c>
      <c r="H520" s="23">
        <v>290000.0</v>
      </c>
      <c r="I520" s="29" t="s">
        <v>24</v>
      </c>
      <c r="J520" s="25"/>
      <c r="K520" s="20" t="s">
        <v>1170</v>
      </c>
      <c r="L520" s="29" t="s">
        <v>24</v>
      </c>
      <c r="M520" s="25"/>
      <c r="N520" s="20"/>
      <c r="O520" s="20"/>
      <c r="P520" s="19"/>
      <c r="Q520" s="26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</row>
    <row r="521" ht="14.25" customHeight="1">
      <c r="A521" s="16">
        <f t="shared" si="1"/>
        <v>518</v>
      </c>
      <c r="B521" s="17">
        <v>2405084.0</v>
      </c>
      <c r="C521" s="18">
        <v>45429.0</v>
      </c>
      <c r="D521" s="19" t="s">
        <v>379</v>
      </c>
      <c r="E521" s="20" t="s">
        <v>1171</v>
      </c>
      <c r="F521" s="18">
        <v>45428.0</v>
      </c>
      <c r="G521" s="22" t="s">
        <v>1172</v>
      </c>
      <c r="H521" s="23">
        <v>10500.0</v>
      </c>
      <c r="I521" s="29" t="s">
        <v>24</v>
      </c>
      <c r="J521" s="25"/>
      <c r="K521" s="20" t="s">
        <v>1173</v>
      </c>
      <c r="L521" s="29" t="s">
        <v>24</v>
      </c>
      <c r="M521" s="25"/>
      <c r="N521" s="20"/>
      <c r="O521" s="20"/>
      <c r="P521" s="25"/>
      <c r="Q521" s="26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</row>
    <row r="522" ht="14.25" customHeight="1">
      <c r="A522" s="16">
        <f t="shared" si="1"/>
        <v>519</v>
      </c>
      <c r="B522" s="17">
        <v>2405085.0</v>
      </c>
      <c r="C522" s="18">
        <v>45432.0</v>
      </c>
      <c r="D522" s="19" t="s">
        <v>41</v>
      </c>
      <c r="E522" s="20" t="s">
        <v>1174</v>
      </c>
      <c r="F522" s="18">
        <v>45427.0</v>
      </c>
      <c r="G522" s="22" t="s">
        <v>1175</v>
      </c>
      <c r="H522" s="23">
        <v>47900.0</v>
      </c>
      <c r="I522" s="29" t="s">
        <v>24</v>
      </c>
      <c r="J522" s="25"/>
      <c r="K522" s="20" t="s">
        <v>1176</v>
      </c>
      <c r="L522" s="29" t="s">
        <v>24</v>
      </c>
      <c r="M522" s="25"/>
      <c r="N522" s="20"/>
      <c r="O522" s="20"/>
      <c r="P522" s="25"/>
      <c r="Q522" s="26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</row>
    <row r="523" ht="14.25" customHeight="1">
      <c r="A523" s="16">
        <f t="shared" si="1"/>
        <v>520</v>
      </c>
      <c r="B523" s="17">
        <v>2405086.0</v>
      </c>
      <c r="C523" s="18">
        <v>45432.0</v>
      </c>
      <c r="D523" s="19" t="s">
        <v>71</v>
      </c>
      <c r="E523" s="20" t="s">
        <v>1177</v>
      </c>
      <c r="F523" s="18">
        <v>45427.0</v>
      </c>
      <c r="G523" s="22" t="s">
        <v>672</v>
      </c>
      <c r="H523" s="23">
        <v>23100.0</v>
      </c>
      <c r="I523" s="29" t="s">
        <v>24</v>
      </c>
      <c r="J523" s="25"/>
      <c r="K523" s="20" t="s">
        <v>1178</v>
      </c>
      <c r="L523" s="29" t="s">
        <v>24</v>
      </c>
      <c r="M523" s="25"/>
      <c r="N523" s="20"/>
      <c r="O523" s="20"/>
      <c r="P523" s="19"/>
      <c r="Q523" s="26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</row>
    <row r="524" ht="14.25" customHeight="1">
      <c r="A524" s="16">
        <f t="shared" si="1"/>
        <v>521</v>
      </c>
      <c r="B524" s="17">
        <v>2405087.0</v>
      </c>
      <c r="C524" s="18">
        <v>45432.0</v>
      </c>
      <c r="D524" s="19" t="s">
        <v>71</v>
      </c>
      <c r="E524" s="20" t="s">
        <v>1179</v>
      </c>
      <c r="F524" s="18">
        <v>45427.0</v>
      </c>
      <c r="G524" s="22" t="s">
        <v>672</v>
      </c>
      <c r="H524" s="23">
        <v>24000.0</v>
      </c>
      <c r="I524" s="29" t="s">
        <v>24</v>
      </c>
      <c r="J524" s="25"/>
      <c r="K524" s="20" t="s">
        <v>1178</v>
      </c>
      <c r="L524" s="29" t="s">
        <v>24</v>
      </c>
      <c r="M524" s="25"/>
      <c r="N524" s="20"/>
      <c r="O524" s="20"/>
      <c r="P524" s="19"/>
      <c r="Q524" s="26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</row>
    <row r="525" ht="14.25" customHeight="1">
      <c r="A525" s="16">
        <f t="shared" si="1"/>
        <v>522</v>
      </c>
      <c r="B525" s="17">
        <v>2405088.0</v>
      </c>
      <c r="C525" s="18">
        <v>45432.0</v>
      </c>
      <c r="D525" s="19" t="s">
        <v>71</v>
      </c>
      <c r="E525" s="20" t="s">
        <v>1180</v>
      </c>
      <c r="F525" s="18">
        <v>45427.0</v>
      </c>
      <c r="G525" s="22" t="s">
        <v>672</v>
      </c>
      <c r="H525" s="23">
        <v>31120.0</v>
      </c>
      <c r="I525" s="29" t="s">
        <v>24</v>
      </c>
      <c r="J525" s="25"/>
      <c r="K525" s="20" t="s">
        <v>1178</v>
      </c>
      <c r="L525" s="29" t="s">
        <v>24</v>
      </c>
      <c r="M525" s="25"/>
      <c r="N525" s="20"/>
      <c r="O525" s="20"/>
      <c r="P525" s="25"/>
      <c r="Q525" s="26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</row>
    <row r="526" ht="14.25" customHeight="1">
      <c r="A526" s="16">
        <f t="shared" si="1"/>
        <v>523</v>
      </c>
      <c r="B526" s="17">
        <v>2405089.0</v>
      </c>
      <c r="C526" s="18">
        <v>45432.0</v>
      </c>
      <c r="D526" s="19" t="s">
        <v>71</v>
      </c>
      <c r="E526" s="20" t="s">
        <v>1181</v>
      </c>
      <c r="F526" s="18">
        <v>45427.0</v>
      </c>
      <c r="G526" s="22" t="s">
        <v>672</v>
      </c>
      <c r="H526" s="23">
        <v>326270.0</v>
      </c>
      <c r="I526" s="29" t="s">
        <v>24</v>
      </c>
      <c r="J526" s="25"/>
      <c r="K526" s="20" t="s">
        <v>1178</v>
      </c>
      <c r="L526" s="29" t="s">
        <v>24</v>
      </c>
      <c r="M526" s="25"/>
      <c r="N526" s="20"/>
      <c r="O526" s="20"/>
      <c r="P526" s="20"/>
      <c r="Q526" s="26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</row>
    <row r="527" ht="14.25" customHeight="1">
      <c r="A527" s="16">
        <f t="shared" si="1"/>
        <v>524</v>
      </c>
      <c r="B527" s="17">
        <v>2405090.0</v>
      </c>
      <c r="C527" s="18">
        <v>45432.0</v>
      </c>
      <c r="D527" s="19" t="s">
        <v>21</v>
      </c>
      <c r="E527" s="20" t="s">
        <v>1182</v>
      </c>
      <c r="F527" s="21">
        <v>45432.0</v>
      </c>
      <c r="G527" s="22" t="s">
        <v>958</v>
      </c>
      <c r="H527" s="23">
        <v>45320.0</v>
      </c>
      <c r="I527" s="25" t="s">
        <v>24</v>
      </c>
      <c r="J527" s="25"/>
      <c r="K527" s="20" t="s">
        <v>1161</v>
      </c>
      <c r="L527" s="20" t="s">
        <v>24</v>
      </c>
      <c r="M527" s="25"/>
      <c r="N527" s="20"/>
      <c r="O527" s="20"/>
      <c r="P527" s="19"/>
      <c r="Q527" s="26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</row>
    <row r="528" ht="14.25" customHeight="1">
      <c r="A528" s="16">
        <f t="shared" si="1"/>
        <v>525</v>
      </c>
      <c r="B528" s="17">
        <v>2405091.0</v>
      </c>
      <c r="C528" s="18">
        <v>45432.0</v>
      </c>
      <c r="D528" s="19" t="s">
        <v>1183</v>
      </c>
      <c r="E528" s="20" t="s">
        <v>1184</v>
      </c>
      <c r="F528" s="21">
        <v>45429.0</v>
      </c>
      <c r="G528" s="22" t="s">
        <v>1185</v>
      </c>
      <c r="H528" s="23">
        <v>4600000.0</v>
      </c>
      <c r="I528" s="25" t="s">
        <v>24</v>
      </c>
      <c r="J528" s="25"/>
      <c r="K528" s="20" t="s">
        <v>1186</v>
      </c>
      <c r="L528" s="20" t="s">
        <v>24</v>
      </c>
      <c r="M528" s="25"/>
      <c r="N528" s="20"/>
      <c r="O528" s="20"/>
      <c r="P528" s="19"/>
      <c r="Q528" s="26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</row>
    <row r="529" ht="14.25" customHeight="1">
      <c r="A529" s="16">
        <f t="shared" si="1"/>
        <v>526</v>
      </c>
      <c r="B529" s="17">
        <v>2405092.0</v>
      </c>
      <c r="C529" s="18">
        <v>45432.0</v>
      </c>
      <c r="D529" s="19" t="s">
        <v>1183</v>
      </c>
      <c r="E529" s="20" t="s">
        <v>1187</v>
      </c>
      <c r="F529" s="21">
        <v>45429.0</v>
      </c>
      <c r="G529" s="22" t="s">
        <v>1185</v>
      </c>
      <c r="H529" s="23">
        <v>4600000.0</v>
      </c>
      <c r="I529" s="25" t="s">
        <v>24</v>
      </c>
      <c r="J529" s="25"/>
      <c r="K529" s="20" t="s">
        <v>1186</v>
      </c>
      <c r="L529" s="20" t="s">
        <v>24</v>
      </c>
      <c r="M529" s="25"/>
      <c r="N529" s="20"/>
      <c r="O529" s="20"/>
      <c r="P529" s="19"/>
      <c r="Q529" s="26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</row>
    <row r="530" ht="14.25" customHeight="1">
      <c r="A530" s="16">
        <f t="shared" si="1"/>
        <v>527</v>
      </c>
      <c r="B530" s="17">
        <v>2405093.0</v>
      </c>
      <c r="C530" s="18">
        <v>45432.0</v>
      </c>
      <c r="D530" s="19" t="s">
        <v>1183</v>
      </c>
      <c r="E530" s="20" t="s">
        <v>1188</v>
      </c>
      <c r="F530" s="21">
        <v>45429.0</v>
      </c>
      <c r="G530" s="22" t="s">
        <v>77</v>
      </c>
      <c r="H530" s="23">
        <v>2052500.0</v>
      </c>
      <c r="I530" s="25" t="s">
        <v>24</v>
      </c>
      <c r="J530" s="25"/>
      <c r="K530" s="20" t="s">
        <v>1186</v>
      </c>
      <c r="L530" s="20" t="s">
        <v>24</v>
      </c>
      <c r="M530" s="25"/>
      <c r="N530" s="20"/>
      <c r="O530" s="20"/>
      <c r="P530" s="19"/>
      <c r="Q530" s="26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</row>
    <row r="531" ht="14.25" customHeight="1">
      <c r="A531" s="16">
        <f t="shared" si="1"/>
        <v>528</v>
      </c>
      <c r="B531" s="17">
        <v>2405094.0</v>
      </c>
      <c r="C531" s="21">
        <v>45435.0</v>
      </c>
      <c r="D531" s="19" t="s">
        <v>527</v>
      </c>
      <c r="E531" s="20" t="s">
        <v>1189</v>
      </c>
      <c r="F531" s="21">
        <v>45069.0</v>
      </c>
      <c r="G531" s="22" t="s">
        <v>1190</v>
      </c>
      <c r="H531" s="23">
        <v>28000.0</v>
      </c>
      <c r="I531" s="20" t="s">
        <v>24</v>
      </c>
      <c r="J531" s="25"/>
      <c r="K531" s="20" t="s">
        <v>110</v>
      </c>
      <c r="L531" s="20" t="s">
        <v>24</v>
      </c>
      <c r="M531" s="16"/>
      <c r="N531" s="20"/>
      <c r="O531" s="20"/>
      <c r="P531" s="19"/>
      <c r="Q531" s="26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</row>
    <row r="532" ht="14.25" customHeight="1">
      <c r="A532" s="16">
        <f t="shared" si="1"/>
        <v>529</v>
      </c>
      <c r="B532" s="17">
        <v>2405095.0</v>
      </c>
      <c r="C532" s="21">
        <v>45435.0</v>
      </c>
      <c r="D532" s="19" t="s">
        <v>21</v>
      </c>
      <c r="E532" s="20" t="s">
        <v>1191</v>
      </c>
      <c r="F532" s="21">
        <v>45432.0</v>
      </c>
      <c r="G532" s="22" t="s">
        <v>672</v>
      </c>
      <c r="H532" s="23">
        <v>100000.0</v>
      </c>
      <c r="I532" s="20" t="s">
        <v>24</v>
      </c>
      <c r="J532" s="25"/>
      <c r="K532" s="20" t="s">
        <v>1192</v>
      </c>
      <c r="L532" s="20" t="s">
        <v>24</v>
      </c>
      <c r="M532" s="25"/>
      <c r="N532" s="20"/>
      <c r="O532" s="20"/>
      <c r="P532" s="19"/>
      <c r="Q532" s="26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</row>
    <row r="533" ht="14.25" customHeight="1">
      <c r="A533" s="16">
        <f t="shared" si="1"/>
        <v>530</v>
      </c>
      <c r="B533" s="17">
        <v>2405096.0</v>
      </c>
      <c r="C533" s="21">
        <v>45435.0</v>
      </c>
      <c r="D533" s="19" t="s">
        <v>1193</v>
      </c>
      <c r="E533" s="20" t="s">
        <v>1194</v>
      </c>
      <c r="F533" s="21">
        <v>45432.0</v>
      </c>
      <c r="G533" s="22" t="s">
        <v>77</v>
      </c>
      <c r="H533" s="73">
        <v>400000.0</v>
      </c>
      <c r="I533" s="20" t="s">
        <v>24</v>
      </c>
      <c r="J533" s="25"/>
      <c r="K533" s="20" t="s">
        <v>1192</v>
      </c>
      <c r="L533" s="20" t="s">
        <v>24</v>
      </c>
      <c r="M533" s="25"/>
      <c r="N533" s="20"/>
      <c r="O533" s="20"/>
      <c r="P533" s="19"/>
      <c r="Q533" s="26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</row>
    <row r="534" ht="14.25" customHeight="1">
      <c r="A534" s="16">
        <f t="shared" si="1"/>
        <v>531</v>
      </c>
      <c r="B534" s="17">
        <v>2405097.0</v>
      </c>
      <c r="C534" s="21">
        <v>45435.0</v>
      </c>
      <c r="D534" s="74" t="s">
        <v>88</v>
      </c>
      <c r="E534" s="20" t="s">
        <v>1195</v>
      </c>
      <c r="F534" s="21">
        <v>45432.0</v>
      </c>
      <c r="G534" s="22" t="s">
        <v>64</v>
      </c>
      <c r="H534" s="23">
        <v>20000.0</v>
      </c>
      <c r="I534" s="20" t="s">
        <v>24</v>
      </c>
      <c r="J534" s="25"/>
      <c r="K534" s="20" t="s">
        <v>1192</v>
      </c>
      <c r="L534" s="20" t="s">
        <v>24</v>
      </c>
      <c r="M534" s="25"/>
      <c r="N534" s="20"/>
      <c r="O534" s="20"/>
      <c r="P534" s="19"/>
      <c r="Q534" s="26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</row>
    <row r="535" ht="14.25" customHeight="1">
      <c r="A535" s="16">
        <f t="shared" si="1"/>
        <v>532</v>
      </c>
      <c r="B535" s="17">
        <v>2405098.0</v>
      </c>
      <c r="C535" s="21">
        <v>45435.0</v>
      </c>
      <c r="D535" s="20" t="s">
        <v>527</v>
      </c>
      <c r="E535" s="20" t="s">
        <v>1196</v>
      </c>
      <c r="F535" s="21">
        <v>45435.0</v>
      </c>
      <c r="G535" s="22" t="s">
        <v>1197</v>
      </c>
      <c r="H535" s="23">
        <v>7500.0</v>
      </c>
      <c r="I535" s="28" t="s">
        <v>24</v>
      </c>
      <c r="J535" s="25"/>
      <c r="K535" s="20" t="s">
        <v>612</v>
      </c>
      <c r="L535" s="28" t="s">
        <v>24</v>
      </c>
      <c r="M535" s="25"/>
      <c r="N535" s="20"/>
      <c r="O535" s="20"/>
      <c r="P535" s="19"/>
      <c r="Q535" s="26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</row>
    <row r="536" ht="14.25" customHeight="1">
      <c r="A536" s="16">
        <f t="shared" si="1"/>
        <v>533</v>
      </c>
      <c r="B536" s="17">
        <v>2405099.0</v>
      </c>
      <c r="C536" s="21">
        <v>45435.0</v>
      </c>
      <c r="D536" s="19" t="s">
        <v>197</v>
      </c>
      <c r="E536" s="20" t="s">
        <v>1198</v>
      </c>
      <c r="F536" s="21">
        <v>45433.0</v>
      </c>
      <c r="G536" s="22" t="s">
        <v>672</v>
      </c>
      <c r="H536" s="23">
        <v>87100.0</v>
      </c>
      <c r="I536" s="28" t="s">
        <v>24</v>
      </c>
      <c r="J536" s="25"/>
      <c r="K536" s="20" t="s">
        <v>1199</v>
      </c>
      <c r="L536" s="28" t="s">
        <v>24</v>
      </c>
      <c r="M536" s="25"/>
      <c r="N536" s="20"/>
      <c r="O536" s="20"/>
      <c r="P536" s="19"/>
      <c r="Q536" s="26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</row>
    <row r="537" ht="14.25" customHeight="1">
      <c r="A537" s="16">
        <f t="shared" si="1"/>
        <v>534</v>
      </c>
      <c r="B537" s="17">
        <v>2405100.0</v>
      </c>
      <c r="C537" s="21">
        <v>45435.0</v>
      </c>
      <c r="D537" s="19" t="s">
        <v>1200</v>
      </c>
      <c r="E537" s="20" t="s">
        <v>1201</v>
      </c>
      <c r="F537" s="21">
        <v>45433.0</v>
      </c>
      <c r="G537" s="22" t="s">
        <v>1202</v>
      </c>
      <c r="H537" s="23">
        <v>16000.0</v>
      </c>
      <c r="I537" s="28" t="s">
        <v>24</v>
      </c>
      <c r="J537" s="25"/>
      <c r="K537" s="20" t="s">
        <v>1199</v>
      </c>
      <c r="L537" s="28" t="s">
        <v>24</v>
      </c>
      <c r="M537" s="25"/>
      <c r="N537" s="20"/>
      <c r="O537" s="20"/>
      <c r="P537" s="19"/>
      <c r="Q537" s="26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</row>
    <row r="538" ht="14.25" customHeight="1">
      <c r="A538" s="16">
        <f t="shared" si="1"/>
        <v>535</v>
      </c>
      <c r="B538" s="17">
        <v>2405101.0</v>
      </c>
      <c r="C538" s="21">
        <v>45435.0</v>
      </c>
      <c r="D538" s="19" t="s">
        <v>527</v>
      </c>
      <c r="E538" s="20" t="s">
        <v>1203</v>
      </c>
      <c r="F538" s="21">
        <v>45433.0</v>
      </c>
      <c r="G538" s="22" t="s">
        <v>1204</v>
      </c>
      <c r="H538" s="23">
        <v>16000.0</v>
      </c>
      <c r="I538" s="28" t="s">
        <v>24</v>
      </c>
      <c r="J538" s="25"/>
      <c r="K538" s="20" t="s">
        <v>1199</v>
      </c>
      <c r="L538" s="28" t="s">
        <v>24</v>
      </c>
      <c r="M538" s="25"/>
      <c r="N538" s="20"/>
      <c r="O538" s="20"/>
      <c r="P538" s="19"/>
      <c r="Q538" s="26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</row>
    <row r="539" ht="14.25" customHeight="1">
      <c r="A539" s="16">
        <f t="shared" si="1"/>
        <v>536</v>
      </c>
      <c r="B539" s="17">
        <v>2405102.0</v>
      </c>
      <c r="C539" s="21">
        <v>45435.0</v>
      </c>
      <c r="D539" s="19" t="s">
        <v>981</v>
      </c>
      <c r="E539" s="20" t="s">
        <v>1205</v>
      </c>
      <c r="F539" s="21">
        <v>45433.0</v>
      </c>
      <c r="G539" s="22" t="s">
        <v>1206</v>
      </c>
      <c r="H539" s="23">
        <v>216000.0</v>
      </c>
      <c r="I539" s="28" t="s">
        <v>24</v>
      </c>
      <c r="J539" s="25"/>
      <c r="K539" s="20" t="s">
        <v>1207</v>
      </c>
      <c r="L539" s="28" t="s">
        <v>24</v>
      </c>
      <c r="M539" s="25"/>
      <c r="N539" s="20"/>
      <c r="O539" s="20"/>
      <c r="P539" s="19"/>
      <c r="Q539" s="26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</row>
    <row r="540" ht="14.25" customHeight="1">
      <c r="A540" s="16">
        <f t="shared" si="1"/>
        <v>537</v>
      </c>
      <c r="B540" s="17">
        <v>2405103.0</v>
      </c>
      <c r="C540" s="21">
        <v>45435.0</v>
      </c>
      <c r="D540" s="19" t="s">
        <v>34</v>
      </c>
      <c r="E540" s="20" t="s">
        <v>1208</v>
      </c>
      <c r="F540" s="21">
        <v>45435.0</v>
      </c>
      <c r="G540" s="22" t="s">
        <v>36</v>
      </c>
      <c r="H540" s="23">
        <v>4388.0</v>
      </c>
      <c r="I540" s="28" t="s">
        <v>24</v>
      </c>
      <c r="J540" s="25"/>
      <c r="K540" s="20"/>
      <c r="L540" s="25"/>
      <c r="M540" s="25"/>
      <c r="N540" s="20"/>
      <c r="O540" s="20"/>
      <c r="P540" s="19" t="s">
        <v>24</v>
      </c>
      <c r="Q540" s="26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</row>
    <row r="541" ht="14.25" customHeight="1">
      <c r="A541" s="16">
        <f t="shared" si="1"/>
        <v>538</v>
      </c>
      <c r="B541" s="17">
        <v>2405104.0</v>
      </c>
      <c r="C541" s="21">
        <v>45435.0</v>
      </c>
      <c r="D541" s="19" t="s">
        <v>487</v>
      </c>
      <c r="E541" s="20" t="s">
        <v>1209</v>
      </c>
      <c r="F541" s="21">
        <v>45435.0</v>
      </c>
      <c r="G541" s="22" t="s">
        <v>489</v>
      </c>
      <c r="H541" s="23">
        <v>4200.0</v>
      </c>
      <c r="I541" s="28" t="s">
        <v>24</v>
      </c>
      <c r="J541" s="25"/>
      <c r="K541" s="20" t="s">
        <v>636</v>
      </c>
      <c r="L541" s="28" t="s">
        <v>24</v>
      </c>
      <c r="M541" s="25"/>
      <c r="N541" s="20"/>
      <c r="O541" s="20"/>
      <c r="P541" s="19"/>
      <c r="Q541" s="26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</row>
    <row r="542" ht="14.25" customHeight="1">
      <c r="A542" s="16">
        <f t="shared" si="1"/>
        <v>539</v>
      </c>
      <c r="B542" s="17">
        <v>2405105.0</v>
      </c>
      <c r="C542" s="21">
        <v>45436.0</v>
      </c>
      <c r="D542" s="19" t="s">
        <v>304</v>
      </c>
      <c r="E542" s="20" t="s">
        <v>1210</v>
      </c>
      <c r="F542" s="21">
        <v>45435.0</v>
      </c>
      <c r="G542" s="22" t="s">
        <v>1211</v>
      </c>
      <c r="H542" s="23">
        <v>21836.0</v>
      </c>
      <c r="I542" s="28" t="s">
        <v>24</v>
      </c>
      <c r="J542" s="25"/>
      <c r="K542" s="20" t="s">
        <v>636</v>
      </c>
      <c r="L542" s="28" t="s">
        <v>24</v>
      </c>
      <c r="M542" s="25"/>
      <c r="N542" s="20"/>
      <c r="O542" s="20"/>
      <c r="P542" s="19"/>
      <c r="Q542" s="26" t="s">
        <v>235</v>
      </c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</row>
    <row r="543" ht="14.25" customHeight="1">
      <c r="A543" s="16">
        <f t="shared" si="1"/>
        <v>540</v>
      </c>
      <c r="B543" s="17">
        <v>2405106.0</v>
      </c>
      <c r="C543" s="21">
        <v>45436.0</v>
      </c>
      <c r="D543" s="19" t="s">
        <v>56</v>
      </c>
      <c r="E543" s="20" t="s">
        <v>1212</v>
      </c>
      <c r="F543" s="21">
        <v>45432.0</v>
      </c>
      <c r="G543" s="22" t="s">
        <v>64</v>
      </c>
      <c r="H543" s="23">
        <v>3500.0</v>
      </c>
      <c r="I543" s="28" t="s">
        <v>24</v>
      </c>
      <c r="J543" s="25"/>
      <c r="K543" s="20" t="s">
        <v>1213</v>
      </c>
      <c r="L543" s="28" t="s">
        <v>24</v>
      </c>
      <c r="M543" s="25"/>
      <c r="N543" s="20"/>
      <c r="O543" s="20"/>
      <c r="P543" s="19"/>
      <c r="Q543" s="26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</row>
    <row r="544" ht="14.25" customHeight="1">
      <c r="A544" s="16">
        <f t="shared" si="1"/>
        <v>541</v>
      </c>
      <c r="B544" s="17">
        <v>2405107.0</v>
      </c>
      <c r="C544" s="21">
        <v>45436.0</v>
      </c>
      <c r="D544" s="19" t="s">
        <v>304</v>
      </c>
      <c r="E544" s="20" t="s">
        <v>1214</v>
      </c>
      <c r="F544" s="21">
        <v>45432.0</v>
      </c>
      <c r="G544" s="22" t="s">
        <v>1215</v>
      </c>
      <c r="H544" s="23">
        <v>2352.0</v>
      </c>
      <c r="I544" s="28" t="s">
        <v>24</v>
      </c>
      <c r="J544" s="25"/>
      <c r="K544" s="20" t="s">
        <v>859</v>
      </c>
      <c r="L544" s="28" t="s">
        <v>24</v>
      </c>
      <c r="M544" s="25"/>
      <c r="N544" s="20"/>
      <c r="O544" s="20"/>
      <c r="P544" s="19"/>
      <c r="Q544" s="26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</row>
    <row r="545" ht="14.25" customHeight="1">
      <c r="A545" s="16">
        <f t="shared" si="1"/>
        <v>542</v>
      </c>
      <c r="B545" s="17">
        <v>2405108.0</v>
      </c>
      <c r="C545" s="21">
        <v>45436.0</v>
      </c>
      <c r="D545" s="19" t="s">
        <v>21</v>
      </c>
      <c r="E545" s="20" t="s">
        <v>1216</v>
      </c>
      <c r="F545" s="21">
        <v>45435.0</v>
      </c>
      <c r="G545" s="22"/>
      <c r="H545" s="23">
        <v>384000.0</v>
      </c>
      <c r="I545" s="28" t="s">
        <v>24</v>
      </c>
      <c r="J545" s="25"/>
      <c r="K545" s="20" t="s">
        <v>859</v>
      </c>
      <c r="L545" s="28" t="s">
        <v>24</v>
      </c>
      <c r="M545" s="25"/>
      <c r="N545" s="20"/>
      <c r="O545" s="20"/>
      <c r="P545" s="19"/>
      <c r="Q545" s="26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</row>
    <row r="546" ht="14.25" customHeight="1">
      <c r="A546" s="16">
        <f t="shared" si="1"/>
        <v>543</v>
      </c>
      <c r="B546" s="30">
        <v>2405109.0</v>
      </c>
      <c r="C546" s="21">
        <v>45436.0</v>
      </c>
      <c r="D546" s="19" t="s">
        <v>1217</v>
      </c>
      <c r="E546" s="20" t="s">
        <v>1218</v>
      </c>
      <c r="F546" s="21">
        <v>45436.0</v>
      </c>
      <c r="G546" s="22"/>
      <c r="H546" s="23">
        <v>2.215E7</v>
      </c>
      <c r="I546" s="28" t="s">
        <v>24</v>
      </c>
      <c r="J546" s="25"/>
      <c r="K546" s="20" t="s">
        <v>1219</v>
      </c>
      <c r="L546" s="28" t="s">
        <v>24</v>
      </c>
      <c r="M546" s="25"/>
      <c r="N546" s="20"/>
      <c r="O546" s="20"/>
      <c r="P546" s="19"/>
      <c r="Q546" s="26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</row>
    <row r="547" ht="14.25" customHeight="1">
      <c r="A547" s="16">
        <f t="shared" si="1"/>
        <v>544</v>
      </c>
      <c r="B547" s="17">
        <v>2405110.0</v>
      </c>
      <c r="C547" s="18">
        <v>45438.0</v>
      </c>
      <c r="D547" s="19" t="s">
        <v>446</v>
      </c>
      <c r="E547" s="20" t="s">
        <v>1220</v>
      </c>
      <c r="F547" s="18">
        <v>45436.0</v>
      </c>
      <c r="G547" s="22" t="s">
        <v>1221</v>
      </c>
      <c r="H547" s="23">
        <v>32640.0</v>
      </c>
      <c r="I547" s="28" t="s">
        <v>24</v>
      </c>
      <c r="J547" s="25"/>
      <c r="K547" s="20"/>
      <c r="L547" s="25"/>
      <c r="M547" s="25" t="s">
        <v>24</v>
      </c>
      <c r="N547" s="20"/>
      <c r="O547" s="20"/>
      <c r="P547" s="19"/>
      <c r="Q547" s="26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</row>
    <row r="548" ht="14.25" customHeight="1">
      <c r="A548" s="16">
        <f t="shared" si="1"/>
        <v>545</v>
      </c>
      <c r="B548" s="17">
        <v>2405111.0</v>
      </c>
      <c r="C548" s="18">
        <v>45439.0</v>
      </c>
      <c r="D548" s="19" t="s">
        <v>1222</v>
      </c>
      <c r="E548" s="20" t="s">
        <v>1223</v>
      </c>
      <c r="F548" s="18">
        <v>45426.0</v>
      </c>
      <c r="G548" s="22" t="s">
        <v>1224</v>
      </c>
      <c r="H548" s="23">
        <v>30000.0</v>
      </c>
      <c r="I548" s="28" t="s">
        <v>24</v>
      </c>
      <c r="J548" s="25"/>
      <c r="K548" s="20"/>
      <c r="L548" s="25"/>
      <c r="M548" s="25" t="s">
        <v>24</v>
      </c>
      <c r="N548" s="20"/>
      <c r="O548" s="20"/>
      <c r="P548" s="19"/>
      <c r="Q548" s="26" t="s">
        <v>1225</v>
      </c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</row>
    <row r="549" ht="14.25" customHeight="1">
      <c r="A549" s="16">
        <f t="shared" si="1"/>
        <v>546</v>
      </c>
      <c r="B549" s="30">
        <v>2405112.0</v>
      </c>
      <c r="C549" s="18">
        <v>45439.0</v>
      </c>
      <c r="D549" s="19" t="s">
        <v>1226</v>
      </c>
      <c r="E549" s="20" t="s">
        <v>1227</v>
      </c>
      <c r="F549" s="21">
        <v>45407.0</v>
      </c>
      <c r="G549" s="22" t="s">
        <v>1228</v>
      </c>
      <c r="H549" s="23">
        <v>15800.0</v>
      </c>
      <c r="I549" s="28" t="s">
        <v>24</v>
      </c>
      <c r="J549" s="25"/>
      <c r="K549" s="20" t="s">
        <v>1229</v>
      </c>
      <c r="L549" s="28" t="s">
        <v>24</v>
      </c>
      <c r="M549" s="25"/>
      <c r="N549" s="20"/>
      <c r="O549" s="20"/>
      <c r="P549" s="19"/>
      <c r="Q549" s="26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</row>
    <row r="550" ht="14.25" customHeight="1">
      <c r="A550" s="16">
        <f t="shared" si="1"/>
        <v>547</v>
      </c>
      <c r="B550" s="17">
        <v>2405113.0</v>
      </c>
      <c r="C550" s="18">
        <v>45440.0</v>
      </c>
      <c r="D550" s="19" t="s">
        <v>41</v>
      </c>
      <c r="E550" s="20" t="s">
        <v>1230</v>
      </c>
      <c r="F550" s="21">
        <v>45439.0</v>
      </c>
      <c r="G550" s="22" t="s">
        <v>672</v>
      </c>
      <c r="H550" s="23">
        <v>8000.0</v>
      </c>
      <c r="I550" s="28" t="s">
        <v>24</v>
      </c>
      <c r="J550" s="25"/>
      <c r="K550" s="20" t="s">
        <v>1019</v>
      </c>
      <c r="L550" s="28" t="s">
        <v>24</v>
      </c>
      <c r="M550" s="25"/>
      <c r="N550" s="20"/>
      <c r="O550" s="20"/>
      <c r="P550" s="19"/>
      <c r="Q550" s="26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</row>
    <row r="551" ht="14.25" customHeight="1">
      <c r="A551" s="16">
        <f t="shared" si="1"/>
        <v>548</v>
      </c>
      <c r="B551" s="17">
        <v>2405114.0</v>
      </c>
      <c r="C551" s="18">
        <v>45440.0</v>
      </c>
      <c r="D551" s="19" t="s">
        <v>71</v>
      </c>
      <c r="E551" s="20" t="s">
        <v>1231</v>
      </c>
      <c r="F551" s="21">
        <v>45440.0</v>
      </c>
      <c r="G551" s="22" t="s">
        <v>1232</v>
      </c>
      <c r="H551" s="23">
        <v>199500.0</v>
      </c>
      <c r="I551" s="28" t="s">
        <v>24</v>
      </c>
      <c r="J551" s="25"/>
      <c r="K551" s="20" t="s">
        <v>1028</v>
      </c>
      <c r="L551" s="28" t="s">
        <v>24</v>
      </c>
      <c r="M551" s="25"/>
      <c r="N551" s="20"/>
      <c r="O551" s="20"/>
      <c r="P551" s="19"/>
      <c r="Q551" s="26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</row>
    <row r="552" ht="14.25" customHeight="1">
      <c r="A552" s="16">
        <f t="shared" si="1"/>
        <v>549</v>
      </c>
      <c r="B552" s="17">
        <v>2405115.0</v>
      </c>
      <c r="C552" s="18">
        <v>45440.0</v>
      </c>
      <c r="D552" s="20" t="s">
        <v>21</v>
      </c>
      <c r="E552" s="20" t="s">
        <v>1233</v>
      </c>
      <c r="F552" s="21">
        <v>45440.0</v>
      </c>
      <c r="G552" s="22" t="s">
        <v>839</v>
      </c>
      <c r="H552" s="23">
        <v>160000.0</v>
      </c>
      <c r="I552" s="28" t="s">
        <v>24</v>
      </c>
      <c r="J552" s="25"/>
      <c r="K552" s="20" t="s">
        <v>1028</v>
      </c>
      <c r="L552" s="28" t="s">
        <v>24</v>
      </c>
      <c r="M552" s="25"/>
      <c r="N552" s="20"/>
      <c r="O552" s="20"/>
      <c r="P552" s="19"/>
      <c r="Q552" s="26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</row>
    <row r="553" ht="14.25" customHeight="1">
      <c r="A553" s="16">
        <f t="shared" si="1"/>
        <v>550</v>
      </c>
      <c r="B553" s="17">
        <v>2405116.0</v>
      </c>
      <c r="C553" s="18">
        <v>45440.0</v>
      </c>
      <c r="D553" s="20" t="s">
        <v>1234</v>
      </c>
      <c r="E553" s="20" t="s">
        <v>1235</v>
      </c>
      <c r="F553" s="21">
        <v>45436.0</v>
      </c>
      <c r="G553" s="22" t="s">
        <v>1236</v>
      </c>
      <c r="H553" s="23">
        <v>420000.0</v>
      </c>
      <c r="I553" s="28" t="s">
        <v>24</v>
      </c>
      <c r="J553" s="25"/>
      <c r="K553" s="20" t="s">
        <v>1237</v>
      </c>
      <c r="L553" s="28" t="s">
        <v>24</v>
      </c>
      <c r="M553" s="25"/>
      <c r="N553" s="20"/>
      <c r="O553" s="20"/>
      <c r="P553" s="19"/>
      <c r="Q553" s="26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</row>
    <row r="554" ht="14.25" customHeight="1">
      <c r="A554" s="16">
        <f t="shared" si="1"/>
        <v>551</v>
      </c>
      <c r="B554" s="17">
        <v>2405117.0</v>
      </c>
      <c r="C554" s="18">
        <v>45440.0</v>
      </c>
      <c r="D554" s="75" t="s">
        <v>71</v>
      </c>
      <c r="E554" s="20" t="s">
        <v>1238</v>
      </c>
      <c r="F554" s="21">
        <v>45439.0</v>
      </c>
      <c r="G554" s="22" t="s">
        <v>672</v>
      </c>
      <c r="H554" s="23">
        <v>5850.0</v>
      </c>
      <c r="I554" s="28" t="s">
        <v>24</v>
      </c>
      <c r="J554" s="25"/>
      <c r="K554" s="20" t="s">
        <v>1153</v>
      </c>
      <c r="L554" s="28" t="s">
        <v>24</v>
      </c>
      <c r="M554" s="25"/>
      <c r="N554" s="20"/>
      <c r="O554" s="20"/>
      <c r="P554" s="25"/>
      <c r="Q554" s="26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</row>
    <row r="555" ht="14.25" customHeight="1">
      <c r="A555" s="16">
        <f t="shared" si="1"/>
        <v>552</v>
      </c>
      <c r="B555" s="17">
        <v>2405118.0</v>
      </c>
      <c r="C555" s="18">
        <v>45441.0</v>
      </c>
      <c r="D555" s="18" t="s">
        <v>1239</v>
      </c>
      <c r="E555" s="20" t="s">
        <v>1240</v>
      </c>
      <c r="F555" s="18">
        <v>45440.0</v>
      </c>
      <c r="G555" s="22" t="s">
        <v>1241</v>
      </c>
      <c r="H555" s="23">
        <v>12500.0</v>
      </c>
      <c r="I555" s="28" t="s">
        <v>24</v>
      </c>
      <c r="J555" s="25"/>
      <c r="K555" s="20"/>
      <c r="L555" s="25"/>
      <c r="M555" s="25"/>
      <c r="N555" s="25"/>
      <c r="O555" s="25"/>
      <c r="P555" s="28" t="s">
        <v>24</v>
      </c>
      <c r="Q555" s="26" t="s">
        <v>1242</v>
      </c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</row>
    <row r="556" ht="14.25" customHeight="1">
      <c r="A556" s="16">
        <f t="shared" si="1"/>
        <v>553</v>
      </c>
      <c r="B556" s="17">
        <v>2405119.0</v>
      </c>
      <c r="C556" s="18">
        <v>45441.0</v>
      </c>
      <c r="D556" s="19" t="s">
        <v>41</v>
      </c>
      <c r="E556" s="20" t="s">
        <v>1243</v>
      </c>
      <c r="F556" s="21">
        <v>45440.0</v>
      </c>
      <c r="G556" s="22" t="s">
        <v>1244</v>
      </c>
      <c r="H556" s="23">
        <v>2813310.0</v>
      </c>
      <c r="I556" s="28" t="s">
        <v>24</v>
      </c>
      <c r="J556" s="25"/>
      <c r="K556" s="20" t="s">
        <v>1245</v>
      </c>
      <c r="L556" s="28" t="s">
        <v>24</v>
      </c>
      <c r="M556" s="25"/>
      <c r="N556" s="20"/>
      <c r="O556" s="20"/>
      <c r="P556" s="19"/>
      <c r="Q556" s="26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</row>
    <row r="557" ht="14.25" customHeight="1">
      <c r="A557" s="16">
        <f t="shared" si="1"/>
        <v>554</v>
      </c>
      <c r="B557" s="17">
        <v>2405120.0</v>
      </c>
      <c r="C557" s="18">
        <v>45441.0</v>
      </c>
      <c r="D557" s="19" t="s">
        <v>41</v>
      </c>
      <c r="E557" s="20" t="s">
        <v>1246</v>
      </c>
      <c r="F557" s="21">
        <v>45440.0</v>
      </c>
      <c r="G557" s="22" t="s">
        <v>1247</v>
      </c>
      <c r="H557" s="23">
        <v>148630.0</v>
      </c>
      <c r="I557" s="28" t="s">
        <v>24</v>
      </c>
      <c r="J557" s="25"/>
      <c r="K557" s="20" t="s">
        <v>1245</v>
      </c>
      <c r="L557" s="28" t="s">
        <v>24</v>
      </c>
      <c r="M557" s="25"/>
      <c r="N557" s="20"/>
      <c r="O557" s="20"/>
      <c r="P557" s="19"/>
      <c r="Q557" s="26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</row>
    <row r="558" ht="14.25" customHeight="1">
      <c r="A558" s="16">
        <f t="shared" si="1"/>
        <v>555</v>
      </c>
      <c r="B558" s="17">
        <v>2405121.0</v>
      </c>
      <c r="C558" s="18">
        <v>45442.0</v>
      </c>
      <c r="D558" s="19" t="s">
        <v>21</v>
      </c>
      <c r="E558" s="20" t="s">
        <v>1248</v>
      </c>
      <c r="F558" s="21">
        <v>45436.0</v>
      </c>
      <c r="G558" s="22" t="s">
        <v>1249</v>
      </c>
      <c r="H558" s="23">
        <v>759200.0</v>
      </c>
      <c r="I558" s="28" t="s">
        <v>24</v>
      </c>
      <c r="J558" s="25"/>
      <c r="K558" s="20" t="s">
        <v>1250</v>
      </c>
      <c r="L558" s="28" t="s">
        <v>24</v>
      </c>
      <c r="M558" s="25"/>
      <c r="N558" s="20"/>
      <c r="O558" s="20"/>
      <c r="P558" s="19"/>
      <c r="Q558" s="26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</row>
    <row r="559" ht="14.25" customHeight="1">
      <c r="A559" s="16">
        <f t="shared" si="1"/>
        <v>556</v>
      </c>
      <c r="B559" s="17">
        <v>2405122.0</v>
      </c>
      <c r="C559" s="18">
        <v>45442.0</v>
      </c>
      <c r="D559" s="19" t="s">
        <v>88</v>
      </c>
      <c r="E559" s="20" t="s">
        <v>1251</v>
      </c>
      <c r="F559" s="21">
        <v>45439.0</v>
      </c>
      <c r="G559" s="22" t="s">
        <v>64</v>
      </c>
      <c r="H559" s="23">
        <v>23500.0</v>
      </c>
      <c r="I559" s="28" t="s">
        <v>24</v>
      </c>
      <c r="J559" s="25"/>
      <c r="K559" s="20" t="s">
        <v>1252</v>
      </c>
      <c r="L559" s="28" t="s">
        <v>24</v>
      </c>
      <c r="M559" s="25"/>
      <c r="N559" s="20"/>
      <c r="O559" s="20"/>
      <c r="P559" s="19"/>
      <c r="Q559" s="26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</row>
    <row r="560" ht="14.25" customHeight="1">
      <c r="A560" s="16">
        <f t="shared" si="1"/>
        <v>557</v>
      </c>
      <c r="B560" s="17">
        <v>2405123.0</v>
      </c>
      <c r="C560" s="18">
        <v>45442.0</v>
      </c>
      <c r="D560" s="19" t="s">
        <v>792</v>
      </c>
      <c r="E560" s="20" t="s">
        <v>1253</v>
      </c>
      <c r="F560" s="21">
        <v>45440.0</v>
      </c>
      <c r="G560" s="22" t="s">
        <v>1254</v>
      </c>
      <c r="H560" s="23">
        <v>8000.0</v>
      </c>
      <c r="I560" s="28" t="s">
        <v>24</v>
      </c>
      <c r="J560" s="25"/>
      <c r="K560" s="20" t="s">
        <v>537</v>
      </c>
      <c r="L560" s="28" t="s">
        <v>24</v>
      </c>
      <c r="M560" s="25"/>
      <c r="N560" s="20"/>
      <c r="O560" s="20"/>
      <c r="P560" s="19"/>
      <c r="Q560" s="26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</row>
    <row r="561" ht="14.25" customHeight="1">
      <c r="A561" s="16">
        <f t="shared" si="1"/>
        <v>558</v>
      </c>
      <c r="B561" s="17">
        <v>2405124.0</v>
      </c>
      <c r="C561" s="18">
        <v>45442.0</v>
      </c>
      <c r="D561" s="19" t="s">
        <v>1255</v>
      </c>
      <c r="E561" s="20" t="s">
        <v>1256</v>
      </c>
      <c r="F561" s="21">
        <v>45440.0</v>
      </c>
      <c r="G561" s="22" t="s">
        <v>1257</v>
      </c>
      <c r="H561" s="23">
        <v>99000.0</v>
      </c>
      <c r="I561" s="28" t="s">
        <v>24</v>
      </c>
      <c r="J561" s="25"/>
      <c r="K561" s="20" t="s">
        <v>25</v>
      </c>
      <c r="L561" s="28" t="s">
        <v>24</v>
      </c>
      <c r="M561" s="25"/>
      <c r="N561" s="20"/>
      <c r="O561" s="20"/>
      <c r="P561" s="19"/>
      <c r="Q561" s="26" t="s">
        <v>1258</v>
      </c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</row>
    <row r="562" ht="14.25" customHeight="1">
      <c r="A562" s="16">
        <f t="shared" si="1"/>
        <v>559</v>
      </c>
      <c r="B562" s="17">
        <v>2405125.0</v>
      </c>
      <c r="C562" s="18">
        <v>45443.0</v>
      </c>
      <c r="D562" s="19" t="s">
        <v>868</v>
      </c>
      <c r="E562" s="20" t="s">
        <v>1259</v>
      </c>
      <c r="F562" s="21">
        <v>45442.0</v>
      </c>
      <c r="G562" s="22" t="s">
        <v>870</v>
      </c>
      <c r="H562" s="23">
        <v>48000.0</v>
      </c>
      <c r="I562" s="28" t="s">
        <v>24</v>
      </c>
      <c r="J562" s="25"/>
      <c r="K562" s="20"/>
      <c r="L562" s="25"/>
      <c r="M562" s="25"/>
      <c r="N562" s="20"/>
      <c r="O562" s="20"/>
      <c r="P562" s="19" t="s">
        <v>24</v>
      </c>
      <c r="Q562" s="26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</row>
    <row r="563" ht="14.25" customHeight="1">
      <c r="A563" s="16">
        <f t="shared" si="1"/>
        <v>560</v>
      </c>
      <c r="B563" s="17">
        <v>2405126.0</v>
      </c>
      <c r="C563" s="18">
        <v>45443.0</v>
      </c>
      <c r="D563" s="19" t="s">
        <v>1260</v>
      </c>
      <c r="E563" s="20" t="s">
        <v>1261</v>
      </c>
      <c r="F563" s="21">
        <v>45442.0</v>
      </c>
      <c r="G563" s="22" t="s">
        <v>1262</v>
      </c>
      <c r="H563" s="23">
        <v>3600.0</v>
      </c>
      <c r="I563" s="28" t="s">
        <v>24</v>
      </c>
      <c r="J563" s="25"/>
      <c r="K563" s="20" t="s">
        <v>1263</v>
      </c>
      <c r="L563" s="28" t="s">
        <v>24</v>
      </c>
      <c r="M563" s="25"/>
      <c r="N563" s="20"/>
      <c r="O563" s="20"/>
      <c r="P563" s="19"/>
      <c r="Q563" s="26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</row>
    <row r="564" ht="14.25" customHeight="1">
      <c r="A564" s="16">
        <f t="shared" si="1"/>
        <v>561</v>
      </c>
      <c r="B564" s="17">
        <v>2405127.0</v>
      </c>
      <c r="C564" s="18">
        <v>45443.0</v>
      </c>
      <c r="D564" s="19" t="s">
        <v>1009</v>
      </c>
      <c r="E564" s="20" t="s">
        <v>1246</v>
      </c>
      <c r="F564" s="21">
        <v>45442.0</v>
      </c>
      <c r="G564" s="22" t="s">
        <v>1264</v>
      </c>
      <c r="H564" s="23">
        <v>297600.0</v>
      </c>
      <c r="I564" s="28" t="s">
        <v>24</v>
      </c>
      <c r="J564" s="25"/>
      <c r="K564" s="20" t="s">
        <v>1265</v>
      </c>
      <c r="L564" s="28" t="s">
        <v>24</v>
      </c>
      <c r="M564" s="25"/>
      <c r="N564" s="20"/>
      <c r="O564" s="20"/>
      <c r="P564" s="19"/>
      <c r="Q564" s="26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</row>
    <row r="565" ht="14.25" customHeight="1">
      <c r="A565" s="16">
        <f t="shared" si="1"/>
        <v>562</v>
      </c>
      <c r="B565" s="17">
        <v>2405128.0</v>
      </c>
      <c r="C565" s="18">
        <v>45443.0</v>
      </c>
      <c r="D565" s="19" t="s">
        <v>88</v>
      </c>
      <c r="E565" s="20" t="s">
        <v>1266</v>
      </c>
      <c r="F565" s="21">
        <v>45442.0</v>
      </c>
      <c r="G565" s="22" t="s">
        <v>64</v>
      </c>
      <c r="H565" s="23">
        <v>67500.0</v>
      </c>
      <c r="I565" s="28" t="s">
        <v>24</v>
      </c>
      <c r="J565" s="25"/>
      <c r="K565" s="20" t="s">
        <v>1265</v>
      </c>
      <c r="L565" s="28" t="s">
        <v>24</v>
      </c>
      <c r="M565" s="25"/>
      <c r="N565" s="20"/>
      <c r="O565" s="20"/>
      <c r="P565" s="19"/>
      <c r="Q565" s="26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</row>
    <row r="566" ht="14.25" customHeight="1">
      <c r="A566" s="16">
        <f t="shared" si="1"/>
        <v>563</v>
      </c>
      <c r="B566" s="36">
        <v>2405129.0</v>
      </c>
      <c r="C566" s="18">
        <v>45443.0</v>
      </c>
      <c r="D566" s="19" t="s">
        <v>284</v>
      </c>
      <c r="E566" s="20" t="s">
        <v>1267</v>
      </c>
      <c r="F566" s="21">
        <v>45391.0</v>
      </c>
      <c r="G566" s="22" t="s">
        <v>281</v>
      </c>
      <c r="H566" s="23">
        <v>94200.0</v>
      </c>
      <c r="I566" s="28" t="s">
        <v>24</v>
      </c>
      <c r="J566" s="25"/>
      <c r="K566" s="20" t="s">
        <v>717</v>
      </c>
      <c r="L566" s="28" t="s">
        <v>24</v>
      </c>
      <c r="M566" s="25"/>
      <c r="N566" s="20"/>
      <c r="O566" s="20"/>
      <c r="P566" s="19"/>
      <c r="Q566" s="26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</row>
    <row r="567" ht="14.25" customHeight="1">
      <c r="A567" s="16">
        <f t="shared" si="1"/>
        <v>564</v>
      </c>
      <c r="B567" s="36">
        <v>2405130.0</v>
      </c>
      <c r="C567" s="18">
        <v>45443.0</v>
      </c>
      <c r="D567" s="19" t="s">
        <v>284</v>
      </c>
      <c r="E567" s="20" t="s">
        <v>1268</v>
      </c>
      <c r="F567" s="21">
        <v>45408.0</v>
      </c>
      <c r="G567" s="22" t="s">
        <v>281</v>
      </c>
      <c r="H567" s="23">
        <v>82400.0</v>
      </c>
      <c r="I567" s="28" t="s">
        <v>24</v>
      </c>
      <c r="J567" s="25"/>
      <c r="K567" s="20" t="s">
        <v>625</v>
      </c>
      <c r="L567" s="28" t="s">
        <v>24</v>
      </c>
      <c r="M567" s="25"/>
      <c r="N567" s="20"/>
      <c r="O567" s="20"/>
      <c r="P567" s="19"/>
      <c r="Q567" s="26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</row>
    <row r="568" ht="14.25" customHeight="1">
      <c r="A568" s="16">
        <f t="shared" si="1"/>
        <v>565</v>
      </c>
      <c r="B568" s="17">
        <v>2405131.0</v>
      </c>
      <c r="C568" s="18">
        <v>45443.0</v>
      </c>
      <c r="D568" s="19" t="s">
        <v>279</v>
      </c>
      <c r="E568" s="20" t="s">
        <v>1269</v>
      </c>
      <c r="F568" s="21">
        <v>45443.0</v>
      </c>
      <c r="G568" s="22" t="s">
        <v>281</v>
      </c>
      <c r="H568" s="23">
        <v>2300000.0</v>
      </c>
      <c r="I568" s="28" t="s">
        <v>24</v>
      </c>
      <c r="J568" s="25"/>
      <c r="K568" s="20" t="s">
        <v>1270</v>
      </c>
      <c r="L568" s="28" t="s">
        <v>24</v>
      </c>
      <c r="M568" s="25"/>
      <c r="N568" s="20"/>
      <c r="O568" s="20"/>
      <c r="P568" s="19"/>
      <c r="Q568" s="26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</row>
    <row r="569" ht="14.25" customHeight="1">
      <c r="A569" s="16">
        <f t="shared" si="1"/>
        <v>566</v>
      </c>
      <c r="B569" s="17">
        <v>2406001.0</v>
      </c>
      <c r="C569" s="18">
        <v>45448.0</v>
      </c>
      <c r="D569" s="19" t="s">
        <v>21</v>
      </c>
      <c r="E569" s="20" t="s">
        <v>1271</v>
      </c>
      <c r="F569" s="21">
        <v>45447.0</v>
      </c>
      <c r="G569" s="22" t="s">
        <v>1272</v>
      </c>
      <c r="H569" s="23">
        <v>11220.0</v>
      </c>
      <c r="I569" s="28" t="s">
        <v>24</v>
      </c>
      <c r="J569" s="25"/>
      <c r="K569" s="20" t="s">
        <v>873</v>
      </c>
      <c r="L569" s="28" t="s">
        <v>24</v>
      </c>
      <c r="M569" s="25"/>
      <c r="N569" s="20"/>
      <c r="O569" s="20"/>
      <c r="P569" s="19"/>
      <c r="Q569" s="26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</row>
    <row r="570" ht="14.25" customHeight="1">
      <c r="A570" s="16">
        <f t="shared" si="1"/>
        <v>567</v>
      </c>
      <c r="B570" s="17">
        <v>2406002.0</v>
      </c>
      <c r="C570" s="18">
        <v>45448.0</v>
      </c>
      <c r="D570" s="19" t="s">
        <v>732</v>
      </c>
      <c r="E570" s="20" t="s">
        <v>1273</v>
      </c>
      <c r="F570" s="21">
        <v>45443.0</v>
      </c>
      <c r="G570" s="22" t="s">
        <v>1274</v>
      </c>
      <c r="H570" s="23">
        <v>20000.0</v>
      </c>
      <c r="I570" s="28" t="s">
        <v>24</v>
      </c>
      <c r="J570" s="25"/>
      <c r="K570" s="20" t="s">
        <v>110</v>
      </c>
      <c r="L570" s="16"/>
      <c r="M570" s="25"/>
      <c r="N570" s="20"/>
      <c r="O570" s="20"/>
      <c r="P570" s="19"/>
      <c r="Q570" s="26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</row>
    <row r="571" ht="14.25" customHeight="1">
      <c r="A571" s="16">
        <f t="shared" si="1"/>
        <v>568</v>
      </c>
      <c r="B571" s="17">
        <v>2406003.0</v>
      </c>
      <c r="C571" s="18">
        <v>45448.0</v>
      </c>
      <c r="D571" s="19" t="s">
        <v>21</v>
      </c>
      <c r="E571" s="20" t="s">
        <v>1275</v>
      </c>
      <c r="F571" s="21">
        <v>45447.0</v>
      </c>
      <c r="G571" s="22" t="s">
        <v>639</v>
      </c>
      <c r="H571" s="23">
        <v>356400.0</v>
      </c>
      <c r="I571" s="28" t="s">
        <v>24</v>
      </c>
      <c r="J571" s="25"/>
      <c r="K571" s="20" t="s">
        <v>1192</v>
      </c>
      <c r="L571" s="16"/>
      <c r="M571" s="25"/>
      <c r="N571" s="20"/>
      <c r="O571" s="20"/>
      <c r="P571" s="19"/>
      <c r="Q571" s="26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</row>
    <row r="572" ht="14.25" customHeight="1">
      <c r="A572" s="16">
        <f t="shared" si="1"/>
        <v>569</v>
      </c>
      <c r="B572" s="17">
        <v>2406004.0</v>
      </c>
      <c r="C572" s="18">
        <v>45448.0</v>
      </c>
      <c r="D572" s="19" t="s">
        <v>21</v>
      </c>
      <c r="E572" s="20" t="s">
        <v>1276</v>
      </c>
      <c r="F572" s="21">
        <v>45447.0</v>
      </c>
      <c r="G572" s="22" t="s">
        <v>1277</v>
      </c>
      <c r="H572" s="23">
        <v>236800.0</v>
      </c>
      <c r="I572" s="28" t="s">
        <v>24</v>
      </c>
      <c r="J572" s="25"/>
      <c r="K572" s="20" t="s">
        <v>1278</v>
      </c>
      <c r="L572" s="16"/>
      <c r="M572" s="25"/>
      <c r="N572" s="20"/>
      <c r="O572" s="20"/>
      <c r="P572" s="19"/>
      <c r="Q572" s="26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</row>
    <row r="573" ht="14.25" customHeight="1">
      <c r="A573" s="16">
        <f t="shared" si="1"/>
        <v>570</v>
      </c>
      <c r="B573" s="17">
        <v>2406005.0</v>
      </c>
      <c r="C573" s="18">
        <v>45448.0</v>
      </c>
      <c r="D573" s="19" t="s">
        <v>527</v>
      </c>
      <c r="E573" s="20" t="s">
        <v>1279</v>
      </c>
      <c r="F573" s="21">
        <v>45447.0</v>
      </c>
      <c r="G573" s="22" t="s">
        <v>1280</v>
      </c>
      <c r="H573" s="23">
        <v>22000.0</v>
      </c>
      <c r="I573" s="28" t="s">
        <v>24</v>
      </c>
      <c r="J573" s="25"/>
      <c r="K573" s="20" t="s">
        <v>1281</v>
      </c>
      <c r="L573" s="16"/>
      <c r="M573" s="25"/>
      <c r="N573" s="20"/>
      <c r="O573" s="20"/>
      <c r="P573" s="19"/>
      <c r="Q573" s="26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</row>
    <row r="574" ht="14.25" customHeight="1">
      <c r="A574" s="16">
        <f t="shared" si="1"/>
        <v>571</v>
      </c>
      <c r="B574" s="17">
        <v>2406006.0</v>
      </c>
      <c r="C574" s="18">
        <v>45448.0</v>
      </c>
      <c r="D574" s="19" t="s">
        <v>1282</v>
      </c>
      <c r="E574" s="20" t="s">
        <v>1283</v>
      </c>
      <c r="F574" s="21">
        <v>45436.0</v>
      </c>
      <c r="G574" s="22" t="s">
        <v>1284</v>
      </c>
      <c r="H574" s="23">
        <v>74754.67</v>
      </c>
      <c r="I574" s="28" t="s">
        <v>24</v>
      </c>
      <c r="J574" s="25"/>
      <c r="K574" s="20"/>
      <c r="L574" s="16"/>
      <c r="M574" s="25"/>
      <c r="N574" s="20"/>
      <c r="O574" s="20"/>
      <c r="P574" s="19" t="s">
        <v>24</v>
      </c>
      <c r="Q574" s="26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</row>
    <row r="575" ht="14.25" customHeight="1">
      <c r="A575" s="16">
        <f t="shared" si="1"/>
        <v>572</v>
      </c>
      <c r="B575" s="17">
        <v>2406007.0</v>
      </c>
      <c r="C575" s="18">
        <v>45448.0</v>
      </c>
      <c r="D575" s="19" t="s">
        <v>71</v>
      </c>
      <c r="E575" s="20" t="s">
        <v>1279</v>
      </c>
      <c r="F575" s="21">
        <v>45447.0</v>
      </c>
      <c r="G575" s="22" t="s">
        <v>1285</v>
      </c>
      <c r="H575" s="23">
        <v>62400.0</v>
      </c>
      <c r="I575" s="28" t="s">
        <v>24</v>
      </c>
      <c r="J575" s="25"/>
      <c r="K575" s="20" t="s">
        <v>1286</v>
      </c>
      <c r="L575" s="16"/>
      <c r="M575" s="25"/>
      <c r="N575" s="20"/>
      <c r="O575" s="20"/>
      <c r="P575" s="19"/>
      <c r="Q575" s="26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</row>
    <row r="576" ht="14.25" customHeight="1">
      <c r="A576" s="16">
        <f t="shared" si="1"/>
        <v>573</v>
      </c>
      <c r="B576" s="17">
        <v>2406008.0</v>
      </c>
      <c r="C576" s="18">
        <v>45448.0</v>
      </c>
      <c r="D576" s="19" t="s">
        <v>1287</v>
      </c>
      <c r="E576" s="20" t="s">
        <v>1288</v>
      </c>
      <c r="F576" s="21">
        <v>45448.0</v>
      </c>
      <c r="G576" s="22" t="s">
        <v>1289</v>
      </c>
      <c r="H576" s="23">
        <v>1800000.0</v>
      </c>
      <c r="I576" s="28" t="s">
        <v>24</v>
      </c>
      <c r="J576" s="25"/>
      <c r="K576" s="20" t="s">
        <v>1290</v>
      </c>
      <c r="L576" s="28" t="s">
        <v>24</v>
      </c>
      <c r="M576" s="25"/>
      <c r="N576" s="20"/>
      <c r="O576" s="20"/>
      <c r="P576" s="19"/>
      <c r="Q576" s="26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</row>
    <row r="577" ht="14.25" customHeight="1">
      <c r="A577" s="16">
        <f t="shared" si="1"/>
        <v>574</v>
      </c>
      <c r="B577" s="17">
        <v>2406009.0</v>
      </c>
      <c r="C577" s="18">
        <v>45448.0</v>
      </c>
      <c r="D577" s="19" t="s">
        <v>597</v>
      </c>
      <c r="E577" s="20" t="s">
        <v>1291</v>
      </c>
      <c r="F577" s="21">
        <v>45443.0</v>
      </c>
      <c r="G577" s="22" t="s">
        <v>1292</v>
      </c>
      <c r="H577" s="23">
        <v>12500.0</v>
      </c>
      <c r="I577" s="28" t="s">
        <v>24</v>
      </c>
      <c r="J577" s="25"/>
      <c r="K577" s="20"/>
      <c r="L577" s="25"/>
      <c r="M577" s="25"/>
      <c r="N577" s="20"/>
      <c r="O577" s="20"/>
      <c r="P577" s="19" t="s">
        <v>24</v>
      </c>
      <c r="Q577" s="26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</row>
    <row r="578" ht="14.25" customHeight="1">
      <c r="A578" s="16">
        <f t="shared" si="1"/>
        <v>575</v>
      </c>
      <c r="B578" s="17">
        <v>2406010.0</v>
      </c>
      <c r="C578" s="18">
        <v>45448.0</v>
      </c>
      <c r="D578" s="19" t="s">
        <v>21</v>
      </c>
      <c r="E578" s="20" t="s">
        <v>1293</v>
      </c>
      <c r="F578" s="21">
        <v>45447.0</v>
      </c>
      <c r="G578" s="22" t="s">
        <v>647</v>
      </c>
      <c r="H578" s="23">
        <f>SUM(2718760-70080-60820)</f>
        <v>2587860</v>
      </c>
      <c r="I578" s="28" t="s">
        <v>24</v>
      </c>
      <c r="J578" s="25"/>
      <c r="K578" s="20" t="s">
        <v>1294</v>
      </c>
      <c r="L578" s="28" t="s">
        <v>24</v>
      </c>
      <c r="M578" s="25"/>
      <c r="N578" s="20"/>
      <c r="O578" s="20"/>
      <c r="P578" s="19"/>
      <c r="Q578" s="26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</row>
    <row r="579" ht="14.25" customHeight="1">
      <c r="A579" s="16">
        <f t="shared" si="1"/>
        <v>576</v>
      </c>
      <c r="B579" s="17">
        <v>2406011.0</v>
      </c>
      <c r="C579" s="18">
        <v>45448.0</v>
      </c>
      <c r="D579" s="19" t="s">
        <v>1287</v>
      </c>
      <c r="E579" s="20" t="s">
        <v>1295</v>
      </c>
      <c r="F579" s="21">
        <v>45447.0</v>
      </c>
      <c r="G579" s="22" t="s">
        <v>252</v>
      </c>
      <c r="H579" s="23">
        <v>106380.0</v>
      </c>
      <c r="I579" s="28" t="s">
        <v>24</v>
      </c>
      <c r="J579" s="25"/>
      <c r="K579" s="20" t="s">
        <v>1294</v>
      </c>
      <c r="L579" s="28" t="s">
        <v>24</v>
      </c>
      <c r="M579" s="25"/>
      <c r="N579" s="20"/>
      <c r="O579" s="20"/>
      <c r="P579" s="19"/>
      <c r="Q579" s="26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</row>
    <row r="580" ht="14.25" customHeight="1">
      <c r="A580" s="16">
        <f t="shared" si="1"/>
        <v>577</v>
      </c>
      <c r="B580" s="17">
        <v>2406012.0</v>
      </c>
      <c r="C580" s="18">
        <v>45478.0</v>
      </c>
      <c r="D580" s="19" t="s">
        <v>21</v>
      </c>
      <c r="E580" s="20" t="s">
        <v>1293</v>
      </c>
      <c r="F580" s="21">
        <v>45447.0</v>
      </c>
      <c r="G580" s="22" t="s">
        <v>1296</v>
      </c>
      <c r="H580" s="23">
        <f>70080+60820</f>
        <v>130900</v>
      </c>
      <c r="I580" s="28" t="s">
        <v>24</v>
      </c>
      <c r="J580" s="25"/>
      <c r="K580" s="20" t="s">
        <v>1294</v>
      </c>
      <c r="L580" s="28" t="s">
        <v>24</v>
      </c>
      <c r="M580" s="25"/>
      <c r="N580" s="20"/>
      <c r="O580" s="20"/>
      <c r="P580" s="19"/>
      <c r="Q580" s="26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</row>
    <row r="581" ht="14.25" customHeight="1">
      <c r="A581" s="16">
        <f t="shared" si="1"/>
        <v>578</v>
      </c>
      <c r="B581" s="17">
        <v>2406013.0</v>
      </c>
      <c r="C581" s="18">
        <v>45449.0</v>
      </c>
      <c r="D581" s="19" t="s">
        <v>21</v>
      </c>
      <c r="E581" s="20" t="s">
        <v>1297</v>
      </c>
      <c r="F581" s="21">
        <v>45443.0</v>
      </c>
      <c r="G581" s="22" t="s">
        <v>1298</v>
      </c>
      <c r="H581" s="23">
        <v>36200.0</v>
      </c>
      <c r="I581" s="28" t="s">
        <v>24</v>
      </c>
      <c r="J581" s="25"/>
      <c r="K581" s="20" t="s">
        <v>165</v>
      </c>
      <c r="L581" s="28" t="s">
        <v>24</v>
      </c>
      <c r="M581" s="25"/>
      <c r="N581" s="20"/>
      <c r="O581" s="20"/>
      <c r="P581" s="19"/>
      <c r="Q581" s="26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</row>
    <row r="582" ht="14.25" customHeight="1">
      <c r="A582" s="16">
        <f t="shared" si="1"/>
        <v>579</v>
      </c>
      <c r="B582" s="17">
        <v>2406014.0</v>
      </c>
      <c r="C582" s="18">
        <v>45449.0</v>
      </c>
      <c r="D582" s="19" t="s">
        <v>197</v>
      </c>
      <c r="E582" s="20" t="s">
        <v>1299</v>
      </c>
      <c r="F582" s="21">
        <v>45447.0</v>
      </c>
      <c r="G582" s="22" t="s">
        <v>639</v>
      </c>
      <c r="H582" s="23">
        <v>16900.0</v>
      </c>
      <c r="I582" s="28" t="s">
        <v>24</v>
      </c>
      <c r="J582" s="25"/>
      <c r="K582" s="20" t="s">
        <v>1300</v>
      </c>
      <c r="L582" s="28" t="s">
        <v>24</v>
      </c>
      <c r="M582" s="25"/>
      <c r="N582" s="20"/>
      <c r="O582" s="20"/>
      <c r="P582" s="19"/>
      <c r="Q582" s="26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</row>
    <row r="583" ht="14.25" customHeight="1">
      <c r="A583" s="16">
        <f t="shared" si="1"/>
        <v>580</v>
      </c>
      <c r="B583" s="17">
        <v>2406015.0</v>
      </c>
      <c r="C583" s="18">
        <v>45449.0</v>
      </c>
      <c r="D583" s="19" t="s">
        <v>102</v>
      </c>
      <c r="E583" s="20" t="s">
        <v>1301</v>
      </c>
      <c r="F583" s="21">
        <v>45447.0</v>
      </c>
      <c r="G583" s="22" t="s">
        <v>1302</v>
      </c>
      <c r="H583" s="23">
        <v>64200.0</v>
      </c>
      <c r="I583" s="28" t="s">
        <v>24</v>
      </c>
      <c r="J583" s="25"/>
      <c r="K583" s="20" t="s">
        <v>1300</v>
      </c>
      <c r="L583" s="28" t="s">
        <v>24</v>
      </c>
      <c r="M583" s="25"/>
      <c r="N583" s="20"/>
      <c r="O583" s="20"/>
      <c r="P583" s="19"/>
      <c r="Q583" s="26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</row>
    <row r="584" ht="14.25" customHeight="1">
      <c r="A584" s="16">
        <f t="shared" si="1"/>
        <v>581</v>
      </c>
      <c r="B584" s="17">
        <v>2406016.0</v>
      </c>
      <c r="C584" s="18">
        <v>45449.0</v>
      </c>
      <c r="D584" s="19" t="s">
        <v>1009</v>
      </c>
      <c r="E584" s="20" t="s">
        <v>1303</v>
      </c>
      <c r="F584" s="21">
        <v>45447.0</v>
      </c>
      <c r="G584" s="22" t="s">
        <v>1011</v>
      </c>
      <c r="H584" s="23">
        <v>8540.0</v>
      </c>
      <c r="I584" s="28" t="s">
        <v>24</v>
      </c>
      <c r="J584" s="76"/>
      <c r="K584" s="20" t="s">
        <v>1300</v>
      </c>
      <c r="L584" s="28" t="s">
        <v>24</v>
      </c>
      <c r="M584" s="76"/>
      <c r="N584" s="77"/>
      <c r="O584" s="77"/>
      <c r="P584" s="78"/>
      <c r="Q584" s="26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</row>
    <row r="585" ht="14.25" customHeight="1">
      <c r="A585" s="16">
        <f t="shared" si="1"/>
        <v>582</v>
      </c>
      <c r="B585" s="17">
        <v>2406017.0</v>
      </c>
      <c r="C585" s="18">
        <v>45449.0</v>
      </c>
      <c r="D585" s="19" t="s">
        <v>21</v>
      </c>
      <c r="E585" s="20" t="s">
        <v>1304</v>
      </c>
      <c r="F585" s="21">
        <v>45443.0</v>
      </c>
      <c r="G585" s="22" t="s">
        <v>639</v>
      </c>
      <c r="H585" s="23">
        <v>660.0</v>
      </c>
      <c r="I585" s="28" t="s">
        <v>24</v>
      </c>
      <c r="J585" s="25"/>
      <c r="K585" s="20" t="s">
        <v>1305</v>
      </c>
      <c r="L585" s="28" t="s">
        <v>24</v>
      </c>
      <c r="M585" s="25"/>
      <c r="N585" s="20"/>
      <c r="O585" s="20"/>
      <c r="P585" s="19"/>
      <c r="Q585" s="26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</row>
    <row r="586" ht="14.25" customHeight="1">
      <c r="A586" s="16">
        <f t="shared" si="1"/>
        <v>583</v>
      </c>
      <c r="B586" s="17">
        <v>2406018.0</v>
      </c>
      <c r="C586" s="18">
        <v>45449.0</v>
      </c>
      <c r="D586" s="19" t="s">
        <v>565</v>
      </c>
      <c r="E586" s="20" t="s">
        <v>1306</v>
      </c>
      <c r="F586" s="21">
        <v>45449.0</v>
      </c>
      <c r="G586" s="22" t="s">
        <v>36</v>
      </c>
      <c r="H586" s="23">
        <v>697.5</v>
      </c>
      <c r="I586" s="28" t="s">
        <v>24</v>
      </c>
      <c r="J586" s="25"/>
      <c r="K586" s="20"/>
      <c r="L586" s="16"/>
      <c r="M586" s="25"/>
      <c r="N586" s="20"/>
      <c r="O586" s="20"/>
      <c r="P586" s="19" t="s">
        <v>24</v>
      </c>
      <c r="Q586" s="26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</row>
    <row r="587" ht="14.25" customHeight="1">
      <c r="A587" s="16">
        <f t="shared" si="1"/>
        <v>584</v>
      </c>
      <c r="B587" s="30">
        <v>2406019.0</v>
      </c>
      <c r="C587" s="18">
        <v>45449.0</v>
      </c>
      <c r="D587" s="19" t="s">
        <v>21</v>
      </c>
      <c r="E587" s="20" t="s">
        <v>1307</v>
      </c>
      <c r="F587" s="21">
        <v>45447.0</v>
      </c>
      <c r="G587" s="22" t="s">
        <v>1308</v>
      </c>
      <c r="H587" s="23">
        <v>161616.0</v>
      </c>
      <c r="I587" s="28" t="s">
        <v>24</v>
      </c>
      <c r="J587" s="25"/>
      <c r="K587" s="20" t="s">
        <v>1309</v>
      </c>
      <c r="L587" s="28" t="s">
        <v>24</v>
      </c>
      <c r="M587" s="25"/>
      <c r="N587" s="20"/>
      <c r="O587" s="20"/>
      <c r="P587" s="19"/>
      <c r="Q587" s="26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</row>
    <row r="588" ht="14.25" customHeight="1">
      <c r="A588" s="16">
        <f t="shared" si="1"/>
        <v>585</v>
      </c>
      <c r="B588" s="30">
        <v>2406020.0</v>
      </c>
      <c r="C588" s="18">
        <v>45449.0</v>
      </c>
      <c r="D588" s="19" t="s">
        <v>21</v>
      </c>
      <c r="E588" s="20" t="s">
        <v>1310</v>
      </c>
      <c r="F588" s="21">
        <v>45447.0</v>
      </c>
      <c r="G588" s="22" t="s">
        <v>1311</v>
      </c>
      <c r="H588" s="23">
        <v>1644640.0</v>
      </c>
      <c r="I588" s="28" t="s">
        <v>24</v>
      </c>
      <c r="J588" s="25"/>
      <c r="K588" s="20" t="s">
        <v>1309</v>
      </c>
      <c r="L588" s="28" t="s">
        <v>24</v>
      </c>
      <c r="M588" s="25"/>
      <c r="N588" s="20"/>
      <c r="O588" s="20"/>
      <c r="P588" s="19"/>
      <c r="Q588" s="26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</row>
    <row r="589" ht="14.25" customHeight="1">
      <c r="A589" s="16">
        <f t="shared" si="1"/>
        <v>586</v>
      </c>
      <c r="B589" s="30">
        <v>2406021.0</v>
      </c>
      <c r="C589" s="18">
        <v>45449.0</v>
      </c>
      <c r="D589" s="19" t="s">
        <v>21</v>
      </c>
      <c r="E589" s="20" t="s">
        <v>1310</v>
      </c>
      <c r="F589" s="21">
        <v>45447.0</v>
      </c>
      <c r="G589" s="22" t="s">
        <v>1312</v>
      </c>
      <c r="H589" s="23">
        <v>376840.0</v>
      </c>
      <c r="I589" s="28" t="s">
        <v>24</v>
      </c>
      <c r="J589" s="25"/>
      <c r="K589" s="20" t="s">
        <v>1309</v>
      </c>
      <c r="L589" s="28" t="s">
        <v>24</v>
      </c>
      <c r="M589" s="25"/>
      <c r="N589" s="20"/>
      <c r="O589" s="20"/>
      <c r="P589" s="19"/>
      <c r="Q589" s="26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</row>
    <row r="590" ht="14.25" customHeight="1">
      <c r="A590" s="16">
        <f t="shared" si="1"/>
        <v>587</v>
      </c>
      <c r="B590" s="30">
        <v>2406022.0</v>
      </c>
      <c r="C590" s="18">
        <v>45449.0</v>
      </c>
      <c r="D590" s="19" t="s">
        <v>88</v>
      </c>
      <c r="E590" s="20" t="s">
        <v>1313</v>
      </c>
      <c r="F590" s="21">
        <v>45447.0</v>
      </c>
      <c r="G590" s="22" t="s">
        <v>863</v>
      </c>
      <c r="H590" s="23">
        <v>318072.0</v>
      </c>
      <c r="I590" s="28" t="s">
        <v>24</v>
      </c>
      <c r="J590" s="25"/>
      <c r="K590" s="20" t="s">
        <v>1309</v>
      </c>
      <c r="L590" s="28" t="s">
        <v>24</v>
      </c>
      <c r="M590" s="25"/>
      <c r="N590" s="20"/>
      <c r="O590" s="20"/>
      <c r="P590" s="19"/>
      <c r="Q590" s="26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</row>
    <row r="591" ht="14.25" customHeight="1">
      <c r="A591" s="16">
        <f t="shared" si="1"/>
        <v>588</v>
      </c>
      <c r="B591" s="17">
        <v>2406023.0</v>
      </c>
      <c r="C591" s="18">
        <v>45449.0</v>
      </c>
      <c r="D591" s="19" t="s">
        <v>197</v>
      </c>
      <c r="E591" s="20" t="s">
        <v>1314</v>
      </c>
      <c r="F591" s="21">
        <v>45449.0</v>
      </c>
      <c r="G591" s="22" t="s">
        <v>1315</v>
      </c>
      <c r="H591" s="23">
        <v>5384.0</v>
      </c>
      <c r="I591" s="28" t="s">
        <v>24</v>
      </c>
      <c r="J591" s="25"/>
      <c r="K591" s="20"/>
      <c r="L591" s="25"/>
      <c r="M591" s="28" t="s">
        <v>24</v>
      </c>
      <c r="N591" s="20"/>
      <c r="O591" s="20"/>
      <c r="P591" s="19"/>
      <c r="Q591" s="26" t="s">
        <v>1316</v>
      </c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</row>
    <row r="592" ht="14.25" customHeight="1">
      <c r="A592" s="16">
        <f t="shared" si="1"/>
        <v>589</v>
      </c>
      <c r="B592" s="17">
        <v>2406024.0</v>
      </c>
      <c r="C592" s="18">
        <v>45450.0</v>
      </c>
      <c r="D592" s="19" t="s">
        <v>248</v>
      </c>
      <c r="E592" s="20" t="s">
        <v>1317</v>
      </c>
      <c r="F592" s="21">
        <v>45447.0</v>
      </c>
      <c r="G592" s="22" t="s">
        <v>252</v>
      </c>
      <c r="H592" s="23">
        <v>861440.0</v>
      </c>
      <c r="I592" s="28" t="s">
        <v>24</v>
      </c>
      <c r="J592" s="25"/>
      <c r="K592" s="20" t="s">
        <v>1318</v>
      </c>
      <c r="L592" s="28" t="s">
        <v>24</v>
      </c>
      <c r="M592" s="25"/>
      <c r="N592" s="20"/>
      <c r="O592" s="20"/>
      <c r="P592" s="19"/>
      <c r="Q592" s="26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</row>
    <row r="593" ht="14.25" customHeight="1">
      <c r="A593" s="16">
        <f t="shared" si="1"/>
        <v>590</v>
      </c>
      <c r="B593" s="17">
        <v>2406025.0</v>
      </c>
      <c r="C593" s="18">
        <v>45453.0</v>
      </c>
      <c r="D593" s="19" t="s">
        <v>354</v>
      </c>
      <c r="E593" s="20" t="s">
        <v>1319</v>
      </c>
      <c r="F593" s="21">
        <v>45450.0</v>
      </c>
      <c r="G593" s="22" t="s">
        <v>1320</v>
      </c>
      <c r="H593" s="23">
        <v>62675.0</v>
      </c>
      <c r="I593" s="28" t="s">
        <v>24</v>
      </c>
      <c r="J593" s="25"/>
      <c r="K593" s="20" t="s">
        <v>1321</v>
      </c>
      <c r="L593" s="28" t="s">
        <v>24</v>
      </c>
      <c r="M593" s="25"/>
      <c r="N593" s="20"/>
      <c r="O593" s="20"/>
      <c r="P593" s="19"/>
      <c r="Q593" s="26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</row>
    <row r="594" ht="14.25" customHeight="1">
      <c r="A594" s="16">
        <f t="shared" si="1"/>
        <v>591</v>
      </c>
      <c r="B594" s="17">
        <v>2406026.0</v>
      </c>
      <c r="C594" s="18">
        <v>45453.0</v>
      </c>
      <c r="D594" s="19" t="s">
        <v>304</v>
      </c>
      <c r="E594" s="20" t="s">
        <v>1322</v>
      </c>
      <c r="F594" s="21">
        <v>45450.0</v>
      </c>
      <c r="G594" s="22" t="s">
        <v>1323</v>
      </c>
      <c r="H594" s="23">
        <v>1216.0</v>
      </c>
      <c r="I594" s="28" t="s">
        <v>24</v>
      </c>
      <c r="J594" s="25"/>
      <c r="K594" s="20" t="s">
        <v>1324</v>
      </c>
      <c r="L594" s="28" t="s">
        <v>24</v>
      </c>
      <c r="M594" s="25"/>
      <c r="N594" s="20"/>
      <c r="O594" s="20"/>
      <c r="P594" s="19"/>
      <c r="Q594" s="26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</row>
    <row r="595" ht="14.25" customHeight="1">
      <c r="A595" s="16">
        <f t="shared" si="1"/>
        <v>592</v>
      </c>
      <c r="B595" s="17">
        <v>2406027.0</v>
      </c>
      <c r="C595" s="18">
        <v>45453.0</v>
      </c>
      <c r="D595" s="19" t="s">
        <v>494</v>
      </c>
      <c r="E595" s="20" t="s">
        <v>1325</v>
      </c>
      <c r="F595" s="21">
        <v>45450.0</v>
      </c>
      <c r="G595" s="22" t="s">
        <v>1228</v>
      </c>
      <c r="H595" s="23">
        <v>1500.0</v>
      </c>
      <c r="I595" s="28" t="s">
        <v>24</v>
      </c>
      <c r="J595" s="25"/>
      <c r="K595" s="20" t="s">
        <v>1324</v>
      </c>
      <c r="L595" s="28" t="s">
        <v>24</v>
      </c>
      <c r="M595" s="25"/>
      <c r="N595" s="20"/>
      <c r="O595" s="20"/>
      <c r="P595" s="19"/>
      <c r="Q595" s="26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</row>
    <row r="596" ht="14.25" customHeight="1">
      <c r="A596" s="16">
        <f t="shared" si="1"/>
        <v>593</v>
      </c>
      <c r="B596" s="17">
        <v>2406028.0</v>
      </c>
      <c r="C596" s="18">
        <v>45453.0</v>
      </c>
      <c r="D596" s="19" t="s">
        <v>1326</v>
      </c>
      <c r="E596" s="20" t="s">
        <v>1327</v>
      </c>
      <c r="F596" s="21">
        <v>45449.0</v>
      </c>
      <c r="G596" s="22" t="s">
        <v>1328</v>
      </c>
      <c r="H596" s="23">
        <v>29400.0</v>
      </c>
      <c r="I596" s="28" t="s">
        <v>24</v>
      </c>
      <c r="J596" s="25"/>
      <c r="K596" s="20"/>
      <c r="L596" s="25"/>
      <c r="M596" s="25"/>
      <c r="N596" s="20"/>
      <c r="O596" s="20"/>
      <c r="P596" s="19" t="s">
        <v>24</v>
      </c>
      <c r="Q596" s="26" t="s">
        <v>1329</v>
      </c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</row>
    <row r="597" ht="14.25" customHeight="1">
      <c r="A597" s="16">
        <f t="shared" si="1"/>
        <v>594</v>
      </c>
      <c r="B597" s="17">
        <v>2406029.0</v>
      </c>
      <c r="C597" s="18">
        <v>45453.0</v>
      </c>
      <c r="D597" s="19" t="s">
        <v>56</v>
      </c>
      <c r="E597" s="20" t="s">
        <v>1330</v>
      </c>
      <c r="F597" s="21">
        <v>45447.0</v>
      </c>
      <c r="G597" s="22" t="s">
        <v>64</v>
      </c>
      <c r="H597" s="23">
        <v>3000.0</v>
      </c>
      <c r="I597" s="28" t="s">
        <v>24</v>
      </c>
      <c r="J597" s="25"/>
      <c r="K597" s="20" t="s">
        <v>392</v>
      </c>
      <c r="L597" s="28" t="s">
        <v>24</v>
      </c>
      <c r="M597" s="25"/>
      <c r="N597" s="20"/>
      <c r="O597" s="20"/>
      <c r="P597" s="25"/>
      <c r="Q597" s="26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</row>
    <row r="598" ht="14.25" customHeight="1">
      <c r="A598" s="16">
        <f t="shared" si="1"/>
        <v>595</v>
      </c>
      <c r="B598" s="17">
        <v>2406030.0</v>
      </c>
      <c r="C598" s="18">
        <v>45453.0</v>
      </c>
      <c r="D598" s="19" t="s">
        <v>56</v>
      </c>
      <c r="E598" s="20" t="s">
        <v>1331</v>
      </c>
      <c r="F598" s="21">
        <v>45447.0</v>
      </c>
      <c r="G598" s="22" t="s">
        <v>64</v>
      </c>
      <c r="H598" s="23">
        <v>3000.0</v>
      </c>
      <c r="I598" s="28" t="s">
        <v>24</v>
      </c>
      <c r="J598" s="25"/>
      <c r="K598" s="20" t="s">
        <v>991</v>
      </c>
      <c r="L598" s="28" t="s">
        <v>24</v>
      </c>
      <c r="M598" s="25"/>
      <c r="N598" s="20"/>
      <c r="O598" s="20"/>
      <c r="P598" s="19"/>
      <c r="Q598" s="26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</row>
    <row r="599" ht="14.25" customHeight="1">
      <c r="A599" s="16">
        <f t="shared" si="1"/>
        <v>596</v>
      </c>
      <c r="B599" s="17">
        <v>2406031.0</v>
      </c>
      <c r="C599" s="18">
        <v>45453.0</v>
      </c>
      <c r="D599" s="19" t="s">
        <v>56</v>
      </c>
      <c r="E599" s="20" t="s">
        <v>1332</v>
      </c>
      <c r="F599" s="21">
        <v>45447.0</v>
      </c>
      <c r="G599" s="22" t="s">
        <v>64</v>
      </c>
      <c r="H599" s="23">
        <v>12000.0</v>
      </c>
      <c r="I599" s="28" t="s">
        <v>24</v>
      </c>
      <c r="J599" s="25"/>
      <c r="K599" s="20" t="s">
        <v>412</v>
      </c>
      <c r="L599" s="28" t="s">
        <v>24</v>
      </c>
      <c r="M599" s="25"/>
      <c r="N599" s="20"/>
      <c r="O599" s="20"/>
      <c r="P599" s="19"/>
      <c r="Q599" s="26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</row>
    <row r="600" ht="14.25" customHeight="1">
      <c r="A600" s="16">
        <f t="shared" si="1"/>
        <v>597</v>
      </c>
      <c r="B600" s="17">
        <v>2406032.0</v>
      </c>
      <c r="C600" s="18">
        <v>45453.0</v>
      </c>
      <c r="D600" s="19" t="s">
        <v>56</v>
      </c>
      <c r="E600" s="20" t="s">
        <v>1333</v>
      </c>
      <c r="F600" s="21">
        <v>45447.0</v>
      </c>
      <c r="G600" s="22" t="s">
        <v>64</v>
      </c>
      <c r="H600" s="23">
        <v>7000.0</v>
      </c>
      <c r="I600" s="28" t="s">
        <v>24</v>
      </c>
      <c r="J600" s="25"/>
      <c r="K600" s="20" t="s">
        <v>61</v>
      </c>
      <c r="L600" s="28" t="s">
        <v>24</v>
      </c>
      <c r="M600" s="25"/>
      <c r="N600" s="20"/>
      <c r="O600" s="20"/>
      <c r="P600" s="19"/>
      <c r="Q600" s="26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</row>
    <row r="601" ht="14.25" customHeight="1">
      <c r="A601" s="16">
        <f t="shared" si="1"/>
        <v>598</v>
      </c>
      <c r="B601" s="17">
        <v>2406033.0</v>
      </c>
      <c r="C601" s="18">
        <v>45453.0</v>
      </c>
      <c r="D601" s="19" t="s">
        <v>56</v>
      </c>
      <c r="E601" s="20" t="s">
        <v>1334</v>
      </c>
      <c r="F601" s="18">
        <v>45449.0</v>
      </c>
      <c r="G601" s="22" t="s">
        <v>64</v>
      </c>
      <c r="H601" s="23">
        <v>3000.0</v>
      </c>
      <c r="I601" s="28" t="s">
        <v>24</v>
      </c>
      <c r="J601" s="25"/>
      <c r="K601" s="20" t="s">
        <v>577</v>
      </c>
      <c r="L601" s="28" t="s">
        <v>24</v>
      </c>
      <c r="M601" s="25"/>
      <c r="N601" s="20"/>
      <c r="O601" s="20"/>
      <c r="P601" s="19"/>
      <c r="Q601" s="26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</row>
    <row r="602" ht="14.25" customHeight="1">
      <c r="A602" s="16">
        <f t="shared" si="1"/>
        <v>599</v>
      </c>
      <c r="B602" s="17">
        <v>2406034.0</v>
      </c>
      <c r="C602" s="18">
        <v>45453.0</v>
      </c>
      <c r="D602" s="19" t="s">
        <v>56</v>
      </c>
      <c r="E602" s="20" t="s">
        <v>1335</v>
      </c>
      <c r="F602" s="18">
        <v>45449.0</v>
      </c>
      <c r="G602" s="22" t="s">
        <v>64</v>
      </c>
      <c r="H602" s="23">
        <v>15500.0</v>
      </c>
      <c r="I602" s="28" t="s">
        <v>24</v>
      </c>
      <c r="J602" s="25"/>
      <c r="K602" s="20" t="s">
        <v>406</v>
      </c>
      <c r="L602" s="28" t="s">
        <v>24</v>
      </c>
      <c r="M602" s="25"/>
      <c r="N602" s="20"/>
      <c r="O602" s="20"/>
      <c r="P602" s="19"/>
      <c r="Q602" s="26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</row>
    <row r="603" ht="14.25" customHeight="1">
      <c r="A603" s="16">
        <f t="shared" si="1"/>
        <v>600</v>
      </c>
      <c r="B603" s="17">
        <v>2406035.0</v>
      </c>
      <c r="C603" s="18">
        <v>45453.0</v>
      </c>
      <c r="D603" s="19" t="s">
        <v>56</v>
      </c>
      <c r="E603" s="20" t="s">
        <v>1336</v>
      </c>
      <c r="F603" s="18">
        <v>45449.0</v>
      </c>
      <c r="G603" s="22" t="s">
        <v>64</v>
      </c>
      <c r="H603" s="23">
        <v>5500.0</v>
      </c>
      <c r="I603" s="28" t="s">
        <v>24</v>
      </c>
      <c r="J603" s="25"/>
      <c r="K603" s="20" t="s">
        <v>153</v>
      </c>
      <c r="L603" s="28" t="s">
        <v>24</v>
      </c>
      <c r="M603" s="25"/>
      <c r="N603" s="20"/>
      <c r="O603" s="20"/>
      <c r="P603" s="19"/>
      <c r="Q603" s="26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</row>
    <row r="604" ht="14.25" customHeight="1">
      <c r="A604" s="16">
        <f t="shared" si="1"/>
        <v>601</v>
      </c>
      <c r="B604" s="17">
        <v>2406036.0</v>
      </c>
      <c r="C604" s="18">
        <v>45453.0</v>
      </c>
      <c r="D604" s="19" t="s">
        <v>56</v>
      </c>
      <c r="E604" s="20" t="s">
        <v>1337</v>
      </c>
      <c r="F604" s="18">
        <v>45449.0</v>
      </c>
      <c r="G604" s="22" t="s">
        <v>64</v>
      </c>
      <c r="H604" s="23">
        <v>6000.0</v>
      </c>
      <c r="I604" s="28" t="s">
        <v>24</v>
      </c>
      <c r="J604" s="25"/>
      <c r="K604" s="20" t="s">
        <v>433</v>
      </c>
      <c r="L604" s="28" t="s">
        <v>24</v>
      </c>
      <c r="M604" s="25"/>
      <c r="N604" s="20"/>
      <c r="O604" s="20"/>
      <c r="P604" s="19"/>
      <c r="Q604" s="26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</row>
    <row r="605" ht="14.25" customHeight="1">
      <c r="A605" s="16">
        <f t="shared" si="1"/>
        <v>602</v>
      </c>
      <c r="B605" s="17">
        <v>2406037.0</v>
      </c>
      <c r="C605" s="18">
        <v>45453.0</v>
      </c>
      <c r="D605" s="19" t="s">
        <v>56</v>
      </c>
      <c r="E605" s="20" t="s">
        <v>1338</v>
      </c>
      <c r="F605" s="18">
        <v>45449.0</v>
      </c>
      <c r="G605" s="22" t="s">
        <v>64</v>
      </c>
      <c r="H605" s="23">
        <v>1500.0</v>
      </c>
      <c r="I605" s="28" t="s">
        <v>24</v>
      </c>
      <c r="J605" s="25"/>
      <c r="K605" s="20" t="s">
        <v>390</v>
      </c>
      <c r="L605" s="28" t="s">
        <v>24</v>
      </c>
      <c r="M605" s="25"/>
      <c r="N605" s="20"/>
      <c r="O605" s="20"/>
      <c r="P605" s="19"/>
      <c r="Q605" s="26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</row>
    <row r="606" ht="14.25" customHeight="1">
      <c r="A606" s="16">
        <f t="shared" si="1"/>
        <v>603</v>
      </c>
      <c r="B606" s="17">
        <v>2406038.0</v>
      </c>
      <c r="C606" s="18">
        <v>45453.0</v>
      </c>
      <c r="D606" s="19" t="s">
        <v>379</v>
      </c>
      <c r="E606" s="20" t="s">
        <v>1339</v>
      </c>
      <c r="F606" s="18">
        <v>45449.0</v>
      </c>
      <c r="G606" s="22" t="s">
        <v>64</v>
      </c>
      <c r="H606" s="23">
        <v>1600.0</v>
      </c>
      <c r="I606" s="28" t="s">
        <v>24</v>
      </c>
      <c r="J606" s="25"/>
      <c r="K606" s="20" t="s">
        <v>153</v>
      </c>
      <c r="L606" s="28" t="s">
        <v>24</v>
      </c>
      <c r="M606" s="25"/>
      <c r="N606" s="20"/>
      <c r="O606" s="20"/>
      <c r="P606" s="19"/>
      <c r="Q606" s="26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</row>
    <row r="607" ht="14.25" customHeight="1">
      <c r="A607" s="16">
        <f t="shared" si="1"/>
        <v>604</v>
      </c>
      <c r="B607" s="17">
        <v>2406039.0</v>
      </c>
      <c r="C607" s="18">
        <v>45453.0</v>
      </c>
      <c r="D607" s="19" t="s">
        <v>56</v>
      </c>
      <c r="E607" s="20" t="s">
        <v>1340</v>
      </c>
      <c r="F607" s="18">
        <v>45449.0</v>
      </c>
      <c r="G607" s="22" t="s">
        <v>64</v>
      </c>
      <c r="H607" s="23">
        <v>3000.0</v>
      </c>
      <c r="I607" s="28" t="s">
        <v>24</v>
      </c>
      <c r="J607" s="25"/>
      <c r="K607" s="20" t="s">
        <v>1341</v>
      </c>
      <c r="L607" s="28" t="s">
        <v>24</v>
      </c>
      <c r="M607" s="25"/>
      <c r="N607" s="20"/>
      <c r="O607" s="20"/>
      <c r="P607" s="19"/>
      <c r="Q607" s="26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</row>
    <row r="608" ht="14.25" customHeight="1">
      <c r="A608" s="16">
        <f t="shared" si="1"/>
        <v>605</v>
      </c>
      <c r="B608" s="17">
        <v>2406040.0</v>
      </c>
      <c r="C608" s="18">
        <v>45454.0</v>
      </c>
      <c r="D608" s="19" t="s">
        <v>304</v>
      </c>
      <c r="E608" s="20" t="s">
        <v>1342</v>
      </c>
      <c r="F608" s="21">
        <v>45453.0</v>
      </c>
      <c r="G608" s="22" t="s">
        <v>306</v>
      </c>
      <c r="H608" s="23">
        <v>13908.74</v>
      </c>
      <c r="I608" s="28" t="s">
        <v>24</v>
      </c>
      <c r="J608" s="25"/>
      <c r="K608" s="20" t="s">
        <v>1343</v>
      </c>
      <c r="L608" s="29" t="s">
        <v>24</v>
      </c>
      <c r="M608" s="25"/>
      <c r="N608" s="20"/>
      <c r="O608" s="20"/>
      <c r="P608" s="19"/>
      <c r="Q608" s="26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</row>
    <row r="609" ht="14.25" customHeight="1">
      <c r="A609" s="16">
        <f t="shared" si="1"/>
        <v>606</v>
      </c>
      <c r="B609" s="17">
        <v>2406041.0</v>
      </c>
      <c r="C609" s="18">
        <v>45455.0</v>
      </c>
      <c r="D609" s="19" t="s">
        <v>487</v>
      </c>
      <c r="E609" s="20" t="s">
        <v>1344</v>
      </c>
      <c r="F609" s="21">
        <v>45454.0</v>
      </c>
      <c r="G609" s="22" t="s">
        <v>489</v>
      </c>
      <c r="H609" s="23">
        <v>6000.0</v>
      </c>
      <c r="I609" s="28" t="s">
        <v>24</v>
      </c>
      <c r="J609" s="25"/>
      <c r="K609" s="20"/>
      <c r="L609" s="16"/>
      <c r="M609" s="25"/>
      <c r="N609" s="20"/>
      <c r="O609" s="20"/>
      <c r="P609" s="19" t="s">
        <v>24</v>
      </c>
      <c r="Q609" s="26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</row>
    <row r="610" ht="14.25" customHeight="1">
      <c r="A610" s="16">
        <f t="shared" si="1"/>
        <v>607</v>
      </c>
      <c r="B610" s="17">
        <v>2406042.0</v>
      </c>
      <c r="C610" s="18">
        <v>45455.0</v>
      </c>
      <c r="D610" s="19" t="s">
        <v>487</v>
      </c>
      <c r="E610" s="20" t="s">
        <v>1345</v>
      </c>
      <c r="F610" s="21">
        <v>45454.0</v>
      </c>
      <c r="G610" s="22" t="s">
        <v>489</v>
      </c>
      <c r="H610" s="23">
        <v>4000.0</v>
      </c>
      <c r="I610" s="28" t="s">
        <v>24</v>
      </c>
      <c r="J610" s="25"/>
      <c r="K610" s="20"/>
      <c r="L610" s="16"/>
      <c r="M610" s="25"/>
      <c r="N610" s="20"/>
      <c r="O610" s="20"/>
      <c r="P610" s="19" t="s">
        <v>24</v>
      </c>
      <c r="Q610" s="26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</row>
    <row r="611" ht="14.25" customHeight="1">
      <c r="A611" s="16">
        <f t="shared" si="1"/>
        <v>608</v>
      </c>
      <c r="B611" s="17">
        <v>2406043.0</v>
      </c>
      <c r="C611" s="18">
        <v>45455.0</v>
      </c>
      <c r="D611" s="19" t="s">
        <v>487</v>
      </c>
      <c r="E611" s="20" t="s">
        <v>1346</v>
      </c>
      <c r="F611" s="21">
        <v>45454.0</v>
      </c>
      <c r="G611" s="22" t="s">
        <v>489</v>
      </c>
      <c r="H611" s="23">
        <v>8600.0</v>
      </c>
      <c r="I611" s="28" t="s">
        <v>24</v>
      </c>
      <c r="J611" s="25"/>
      <c r="K611" s="20" t="s">
        <v>977</v>
      </c>
      <c r="L611" s="16" t="s">
        <v>24</v>
      </c>
      <c r="M611" s="25"/>
      <c r="N611" s="20"/>
      <c r="O611" s="20"/>
      <c r="P611" s="19"/>
      <c r="Q611" s="26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</row>
    <row r="612" ht="14.25" customHeight="1">
      <c r="A612" s="16">
        <f t="shared" si="1"/>
        <v>609</v>
      </c>
      <c r="B612" s="17">
        <v>2406044.0</v>
      </c>
      <c r="C612" s="18">
        <v>45455.0</v>
      </c>
      <c r="D612" s="19" t="s">
        <v>21</v>
      </c>
      <c r="E612" s="20" t="s">
        <v>1347</v>
      </c>
      <c r="F612" s="21">
        <v>45450.0</v>
      </c>
      <c r="G612" s="22" t="s">
        <v>1348</v>
      </c>
      <c r="H612" s="23"/>
      <c r="I612" s="28" t="s">
        <v>24</v>
      </c>
      <c r="J612" s="25"/>
      <c r="K612" s="20" t="s">
        <v>1349</v>
      </c>
      <c r="L612" s="28" t="s">
        <v>24</v>
      </c>
      <c r="M612" s="25"/>
      <c r="N612" s="20"/>
      <c r="O612" s="20"/>
      <c r="P612" s="19"/>
      <c r="Q612" s="26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</row>
    <row r="613" ht="14.25" customHeight="1">
      <c r="A613" s="16">
        <f t="shared" si="1"/>
        <v>610</v>
      </c>
      <c r="B613" s="17">
        <v>2406045.0</v>
      </c>
      <c r="C613" s="18">
        <v>45455.0</v>
      </c>
      <c r="D613" s="19" t="s">
        <v>21</v>
      </c>
      <c r="E613" s="20" t="s">
        <v>1347</v>
      </c>
      <c r="F613" s="21">
        <v>45450.0</v>
      </c>
      <c r="G613" s="22" t="s">
        <v>1350</v>
      </c>
      <c r="H613" s="23">
        <v>30690.0</v>
      </c>
      <c r="I613" s="28" t="s">
        <v>24</v>
      </c>
      <c r="J613" s="25"/>
      <c r="K613" s="20" t="s">
        <v>1349</v>
      </c>
      <c r="L613" s="28" t="s">
        <v>24</v>
      </c>
      <c r="M613" s="25"/>
      <c r="N613" s="20"/>
      <c r="O613" s="20"/>
      <c r="P613" s="19"/>
      <c r="Q613" s="26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</row>
    <row r="614" ht="14.25" customHeight="1">
      <c r="A614" s="16">
        <f t="shared" si="1"/>
        <v>611</v>
      </c>
      <c r="B614" s="17">
        <v>2406046.0</v>
      </c>
      <c r="C614" s="18">
        <v>45455.0</v>
      </c>
      <c r="D614" s="19" t="s">
        <v>21</v>
      </c>
      <c r="E614" s="20" t="s">
        <v>1351</v>
      </c>
      <c r="F614" s="21">
        <v>45450.0</v>
      </c>
      <c r="G614" s="22" t="s">
        <v>1081</v>
      </c>
      <c r="H614" s="23">
        <v>939300.0</v>
      </c>
      <c r="I614" s="28" t="s">
        <v>24</v>
      </c>
      <c r="J614" s="25"/>
      <c r="K614" s="20" t="s">
        <v>1352</v>
      </c>
      <c r="L614" s="28" t="s">
        <v>24</v>
      </c>
      <c r="M614" s="25"/>
      <c r="N614" s="20"/>
      <c r="O614" s="20"/>
      <c r="P614" s="19"/>
      <c r="Q614" s="26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</row>
    <row r="615" ht="14.25" customHeight="1">
      <c r="A615" s="16">
        <f t="shared" si="1"/>
        <v>612</v>
      </c>
      <c r="B615" s="17">
        <v>2406047.0</v>
      </c>
      <c r="C615" s="18">
        <v>45455.0</v>
      </c>
      <c r="D615" s="19" t="s">
        <v>21</v>
      </c>
      <c r="E615" s="20" t="s">
        <v>1353</v>
      </c>
      <c r="F615" s="21">
        <v>45453.0</v>
      </c>
      <c r="G615" s="22" t="s">
        <v>1354</v>
      </c>
      <c r="H615" s="23">
        <v>642565.04</v>
      </c>
      <c r="I615" s="28" t="s">
        <v>24</v>
      </c>
      <c r="J615" s="25"/>
      <c r="K615" s="20" t="s">
        <v>1355</v>
      </c>
      <c r="L615" s="28" t="s">
        <v>24</v>
      </c>
      <c r="M615" s="25"/>
      <c r="N615" s="20"/>
      <c r="O615" s="20"/>
      <c r="P615" s="19"/>
      <c r="Q615" s="26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</row>
    <row r="616" ht="14.25" customHeight="1">
      <c r="A616" s="16">
        <f t="shared" si="1"/>
        <v>613</v>
      </c>
      <c r="B616" s="17">
        <v>2406048.0</v>
      </c>
      <c r="C616" s="18">
        <v>45455.0</v>
      </c>
      <c r="D616" s="19" t="s">
        <v>1287</v>
      </c>
      <c r="E616" s="20" t="s">
        <v>1356</v>
      </c>
      <c r="F616" s="18">
        <v>45453.0</v>
      </c>
      <c r="G616" s="22" t="s">
        <v>1357</v>
      </c>
      <c r="H616" s="23">
        <v>6125100.0</v>
      </c>
      <c r="I616" s="28" t="s">
        <v>24</v>
      </c>
      <c r="J616" s="25"/>
      <c r="K616" s="20" t="s">
        <v>1355</v>
      </c>
      <c r="L616" s="28" t="s">
        <v>24</v>
      </c>
      <c r="M616" s="25"/>
      <c r="N616" s="20"/>
      <c r="O616" s="20"/>
      <c r="P616" s="19"/>
      <c r="Q616" s="26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</row>
    <row r="617" ht="14.25" customHeight="1">
      <c r="A617" s="16">
        <f t="shared" si="1"/>
        <v>614</v>
      </c>
      <c r="B617" s="17">
        <v>2406049.0</v>
      </c>
      <c r="C617" s="18">
        <v>45455.0</v>
      </c>
      <c r="D617" s="19" t="s">
        <v>1358</v>
      </c>
      <c r="E617" s="20" t="s">
        <v>1359</v>
      </c>
      <c r="F617" s="18">
        <v>45453.0</v>
      </c>
      <c r="G617" s="22" t="s">
        <v>863</v>
      </c>
      <c r="H617" s="23">
        <v>323900.0</v>
      </c>
      <c r="I617" s="28" t="s">
        <v>24</v>
      </c>
      <c r="J617" s="25"/>
      <c r="K617" s="20" t="s">
        <v>1355</v>
      </c>
      <c r="L617" s="28" t="s">
        <v>24</v>
      </c>
      <c r="M617" s="25"/>
      <c r="N617" s="20"/>
      <c r="O617" s="20"/>
      <c r="P617" s="19"/>
      <c r="Q617" s="26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</row>
    <row r="618" ht="14.25" customHeight="1">
      <c r="A618" s="16">
        <f t="shared" si="1"/>
        <v>615</v>
      </c>
      <c r="B618" s="17">
        <v>2406050.0</v>
      </c>
      <c r="C618" s="18">
        <v>45456.0</v>
      </c>
      <c r="D618" s="19" t="s">
        <v>21</v>
      </c>
      <c r="E618" s="20" t="s">
        <v>1360</v>
      </c>
      <c r="F618" s="18">
        <v>45453.0</v>
      </c>
      <c r="G618" s="22" t="s">
        <v>1361</v>
      </c>
      <c r="H618" s="23">
        <v>3789651.27</v>
      </c>
      <c r="I618" s="28" t="s">
        <v>24</v>
      </c>
      <c r="J618" s="25"/>
      <c r="K618" s="20" t="s">
        <v>1362</v>
      </c>
      <c r="L618" s="28" t="s">
        <v>24</v>
      </c>
      <c r="M618" s="25"/>
      <c r="N618" s="20"/>
      <c r="O618" s="20"/>
      <c r="P618" s="19"/>
      <c r="Q618" s="26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</row>
    <row r="619" ht="14.25" customHeight="1">
      <c r="A619" s="16">
        <f t="shared" si="1"/>
        <v>616</v>
      </c>
      <c r="B619" s="17">
        <v>2406051.0</v>
      </c>
      <c r="C619" s="18">
        <v>45456.0</v>
      </c>
      <c r="D619" s="19" t="s">
        <v>521</v>
      </c>
      <c r="E619" s="20" t="s">
        <v>1363</v>
      </c>
      <c r="F619" s="21">
        <v>45453.0</v>
      </c>
      <c r="G619" s="22" t="s">
        <v>1364</v>
      </c>
      <c r="H619" s="23">
        <v>96200.0</v>
      </c>
      <c r="I619" s="28" t="s">
        <v>24</v>
      </c>
      <c r="J619" s="25"/>
      <c r="K619" s="20" t="s">
        <v>1362</v>
      </c>
      <c r="L619" s="28" t="s">
        <v>24</v>
      </c>
      <c r="M619" s="25"/>
      <c r="N619" s="20"/>
      <c r="O619" s="20"/>
      <c r="P619" s="19"/>
      <c r="Q619" s="26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</row>
    <row r="620" ht="14.25" customHeight="1">
      <c r="A620" s="16">
        <f t="shared" si="1"/>
        <v>617</v>
      </c>
      <c r="B620" s="17">
        <v>2406052.0</v>
      </c>
      <c r="C620" s="18">
        <v>45456.0</v>
      </c>
      <c r="D620" s="19" t="s">
        <v>1365</v>
      </c>
      <c r="E620" s="20" t="s">
        <v>1366</v>
      </c>
      <c r="F620" s="21">
        <v>45453.0</v>
      </c>
      <c r="G620" s="22" t="s">
        <v>1367</v>
      </c>
      <c r="H620" s="23">
        <v>230000.0</v>
      </c>
      <c r="I620" s="28" t="s">
        <v>24</v>
      </c>
      <c r="J620" s="25"/>
      <c r="K620" s="20" t="s">
        <v>1362</v>
      </c>
      <c r="L620" s="28" t="s">
        <v>24</v>
      </c>
      <c r="M620" s="25"/>
      <c r="N620" s="20"/>
      <c r="O620" s="20"/>
      <c r="P620" s="19"/>
      <c r="Q620" s="26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</row>
    <row r="621" ht="14.25" customHeight="1">
      <c r="A621" s="16">
        <f t="shared" si="1"/>
        <v>618</v>
      </c>
      <c r="B621" s="17">
        <v>2406053.0</v>
      </c>
      <c r="C621" s="18">
        <v>45456.0</v>
      </c>
      <c r="D621" s="19" t="s">
        <v>21</v>
      </c>
      <c r="E621" s="20" t="s">
        <v>1368</v>
      </c>
      <c r="F621" s="21">
        <v>45453.0</v>
      </c>
      <c r="G621" s="22" t="s">
        <v>1369</v>
      </c>
      <c r="H621" s="23">
        <v>107257.0</v>
      </c>
      <c r="I621" s="28" t="s">
        <v>24</v>
      </c>
      <c r="J621" s="25"/>
      <c r="K621" s="20" t="s">
        <v>1362</v>
      </c>
      <c r="L621" s="28" t="s">
        <v>24</v>
      </c>
      <c r="M621" s="25"/>
      <c r="N621" s="20"/>
      <c r="O621" s="20"/>
      <c r="P621" s="19"/>
      <c r="Q621" s="26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</row>
    <row r="622" ht="14.25" customHeight="1">
      <c r="A622" s="16">
        <f t="shared" si="1"/>
        <v>619</v>
      </c>
      <c r="B622" s="17">
        <v>2406054.0</v>
      </c>
      <c r="C622" s="18">
        <v>45456.0</v>
      </c>
      <c r="D622" s="19" t="s">
        <v>1358</v>
      </c>
      <c r="E622" s="20" t="s">
        <v>1370</v>
      </c>
      <c r="F622" s="18">
        <v>45453.0</v>
      </c>
      <c r="G622" s="22" t="s">
        <v>863</v>
      </c>
      <c r="H622" s="23">
        <v>1400000.0</v>
      </c>
      <c r="I622" s="28" t="s">
        <v>24</v>
      </c>
      <c r="J622" s="25"/>
      <c r="K622" s="20" t="s">
        <v>1362</v>
      </c>
      <c r="L622" s="28" t="s">
        <v>24</v>
      </c>
      <c r="M622" s="25"/>
      <c r="N622" s="20"/>
      <c r="O622" s="20"/>
      <c r="P622" s="19"/>
      <c r="Q622" s="26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</row>
    <row r="623" ht="14.25" customHeight="1">
      <c r="A623" s="16">
        <f t="shared" si="1"/>
        <v>620</v>
      </c>
      <c r="B623" s="17">
        <v>2406055.0</v>
      </c>
      <c r="C623" s="18">
        <v>45456.0</v>
      </c>
      <c r="D623" s="19" t="s">
        <v>622</v>
      </c>
      <c r="E623" s="20" t="s">
        <v>1371</v>
      </c>
      <c r="F623" s="18">
        <v>45455.0</v>
      </c>
      <c r="G623" s="22" t="s">
        <v>1372</v>
      </c>
      <c r="H623" s="23">
        <v>300550.0</v>
      </c>
      <c r="I623" s="28" t="s">
        <v>24</v>
      </c>
      <c r="J623" s="25"/>
      <c r="K623" s="20" t="s">
        <v>1373</v>
      </c>
      <c r="L623" s="28" t="s">
        <v>24</v>
      </c>
      <c r="M623" s="25"/>
      <c r="N623" s="20"/>
      <c r="O623" s="20"/>
      <c r="P623" s="16"/>
      <c r="Q623" s="26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</row>
    <row r="624" ht="14.25" customHeight="1">
      <c r="A624" s="16">
        <f t="shared" si="1"/>
        <v>621</v>
      </c>
      <c r="B624" s="17">
        <v>2406056.0</v>
      </c>
      <c r="C624" s="18">
        <v>45456.0</v>
      </c>
      <c r="D624" s="19" t="s">
        <v>354</v>
      </c>
      <c r="E624" s="20" t="s">
        <v>1374</v>
      </c>
      <c r="F624" s="18">
        <v>45453.0</v>
      </c>
      <c r="G624" s="22" t="s">
        <v>1375</v>
      </c>
      <c r="H624" s="23">
        <v>2029270.0</v>
      </c>
      <c r="I624" s="28" t="s">
        <v>24</v>
      </c>
      <c r="J624" s="25"/>
      <c r="K624" s="20" t="s">
        <v>1376</v>
      </c>
      <c r="L624" s="28" t="s">
        <v>24</v>
      </c>
      <c r="M624" s="25"/>
      <c r="N624" s="20"/>
      <c r="O624" s="20"/>
      <c r="P624" s="19"/>
      <c r="Q624" s="26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</row>
    <row r="625" ht="14.25" customHeight="1">
      <c r="A625" s="16">
        <f t="shared" si="1"/>
        <v>622</v>
      </c>
      <c r="B625" s="17">
        <v>2406057.0</v>
      </c>
      <c r="C625" s="18">
        <v>45456.0</v>
      </c>
      <c r="D625" s="19" t="s">
        <v>897</v>
      </c>
      <c r="E625" s="20" t="s">
        <v>1377</v>
      </c>
      <c r="F625" s="18">
        <v>45448.0</v>
      </c>
      <c r="G625" s="22" t="s">
        <v>64</v>
      </c>
      <c r="H625" s="23">
        <v>9000.0</v>
      </c>
      <c r="I625" s="28" t="s">
        <v>24</v>
      </c>
      <c r="J625" s="76"/>
      <c r="K625" s="20" t="s">
        <v>612</v>
      </c>
      <c r="L625" s="28" t="s">
        <v>24</v>
      </c>
      <c r="M625" s="25"/>
      <c r="N625" s="20"/>
      <c r="O625" s="20"/>
      <c r="P625" s="19"/>
      <c r="Q625" s="26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</row>
    <row r="626" ht="14.25" customHeight="1">
      <c r="A626" s="16">
        <f t="shared" si="1"/>
        <v>623</v>
      </c>
      <c r="B626" s="17">
        <v>2406058.0</v>
      </c>
      <c r="C626" s="18">
        <v>45456.0</v>
      </c>
      <c r="D626" s="19" t="s">
        <v>897</v>
      </c>
      <c r="E626" s="20" t="s">
        <v>1378</v>
      </c>
      <c r="F626" s="18">
        <v>45448.0</v>
      </c>
      <c r="G626" s="22" t="s">
        <v>64</v>
      </c>
      <c r="H626" s="23">
        <v>9000.0</v>
      </c>
      <c r="I626" s="28" t="s">
        <v>24</v>
      </c>
      <c r="J626" s="25"/>
      <c r="K626" s="20" t="s">
        <v>551</v>
      </c>
      <c r="L626" s="28" t="s">
        <v>24</v>
      </c>
      <c r="M626" s="25"/>
      <c r="N626" s="20"/>
      <c r="O626" s="20"/>
      <c r="P626" s="19"/>
      <c r="Q626" s="26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</row>
    <row r="627" ht="14.25" customHeight="1">
      <c r="A627" s="16">
        <f t="shared" si="1"/>
        <v>624</v>
      </c>
      <c r="B627" s="17">
        <v>2406059.0</v>
      </c>
      <c r="C627" s="18">
        <v>45456.0</v>
      </c>
      <c r="D627" s="19" t="s">
        <v>897</v>
      </c>
      <c r="E627" s="20" t="s">
        <v>1379</v>
      </c>
      <c r="F627" s="18">
        <v>45448.0</v>
      </c>
      <c r="G627" s="22" t="s">
        <v>64</v>
      </c>
      <c r="H627" s="23">
        <v>6750.0</v>
      </c>
      <c r="I627" s="28" t="s">
        <v>24</v>
      </c>
      <c r="J627" s="25"/>
      <c r="K627" s="20" t="s">
        <v>398</v>
      </c>
      <c r="L627" s="28" t="s">
        <v>24</v>
      </c>
      <c r="M627" s="25"/>
      <c r="N627" s="20"/>
      <c r="O627" s="20"/>
      <c r="P627" s="19"/>
      <c r="Q627" s="26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</row>
    <row r="628" ht="14.25" customHeight="1">
      <c r="A628" s="16">
        <f t="shared" si="1"/>
        <v>625</v>
      </c>
      <c r="B628" s="17">
        <v>2406060.0</v>
      </c>
      <c r="C628" s="18">
        <v>45456.0</v>
      </c>
      <c r="D628" s="19" t="s">
        <v>897</v>
      </c>
      <c r="E628" s="20" t="s">
        <v>1380</v>
      </c>
      <c r="F628" s="18">
        <v>45448.0</v>
      </c>
      <c r="G628" s="22" t="s">
        <v>64</v>
      </c>
      <c r="H628" s="23">
        <v>4500.0</v>
      </c>
      <c r="I628" s="28" t="s">
        <v>24</v>
      </c>
      <c r="J628" s="25"/>
      <c r="K628" s="20" t="s">
        <v>1381</v>
      </c>
      <c r="L628" s="28" t="s">
        <v>24</v>
      </c>
      <c r="M628" s="25"/>
      <c r="N628" s="20"/>
      <c r="O628" s="20"/>
      <c r="P628" s="19"/>
      <c r="Q628" s="26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</row>
    <row r="629" ht="14.25" customHeight="1">
      <c r="A629" s="16">
        <f t="shared" si="1"/>
        <v>626</v>
      </c>
      <c r="B629" s="17">
        <v>2406061.0</v>
      </c>
      <c r="C629" s="18">
        <v>45456.0</v>
      </c>
      <c r="D629" s="19" t="s">
        <v>897</v>
      </c>
      <c r="E629" s="20" t="s">
        <v>1382</v>
      </c>
      <c r="F629" s="18">
        <v>45448.0</v>
      </c>
      <c r="G629" s="22" t="s">
        <v>64</v>
      </c>
      <c r="H629" s="23">
        <v>4500.0</v>
      </c>
      <c r="I629" s="28" t="s">
        <v>24</v>
      </c>
      <c r="J629" s="25"/>
      <c r="K629" s="20" t="s">
        <v>388</v>
      </c>
      <c r="L629" s="28" t="s">
        <v>24</v>
      </c>
      <c r="M629" s="25"/>
      <c r="N629" s="20"/>
      <c r="O629" s="20"/>
      <c r="P629" s="19"/>
      <c r="Q629" s="26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</row>
    <row r="630" ht="14.25" customHeight="1">
      <c r="A630" s="16">
        <f t="shared" si="1"/>
        <v>627</v>
      </c>
      <c r="B630" s="17">
        <v>2406062.0</v>
      </c>
      <c r="C630" s="18">
        <v>45456.0</v>
      </c>
      <c r="D630" s="19" t="s">
        <v>897</v>
      </c>
      <c r="E630" s="20" t="s">
        <v>1383</v>
      </c>
      <c r="F630" s="18">
        <v>45448.0</v>
      </c>
      <c r="G630" s="22" t="s">
        <v>64</v>
      </c>
      <c r="H630" s="23">
        <v>4500.0</v>
      </c>
      <c r="I630" s="28" t="s">
        <v>24</v>
      </c>
      <c r="J630" s="25"/>
      <c r="K630" s="20" t="s">
        <v>161</v>
      </c>
      <c r="L630" s="28" t="s">
        <v>24</v>
      </c>
      <c r="M630" s="25"/>
      <c r="N630" s="20"/>
      <c r="O630" s="20"/>
      <c r="P630" s="19"/>
      <c r="Q630" s="26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</row>
    <row r="631" ht="14.25" customHeight="1">
      <c r="A631" s="16">
        <f t="shared" si="1"/>
        <v>628</v>
      </c>
      <c r="B631" s="17">
        <v>2406063.0</v>
      </c>
      <c r="C631" s="18">
        <v>45456.0</v>
      </c>
      <c r="D631" s="19" t="s">
        <v>897</v>
      </c>
      <c r="E631" s="20" t="s">
        <v>1384</v>
      </c>
      <c r="F631" s="18">
        <v>45448.0</v>
      </c>
      <c r="G631" s="22" t="s">
        <v>64</v>
      </c>
      <c r="H631" s="23">
        <v>4500.0</v>
      </c>
      <c r="I631" s="28" t="s">
        <v>24</v>
      </c>
      <c r="J631" s="25"/>
      <c r="K631" s="20" t="s">
        <v>396</v>
      </c>
      <c r="L631" s="28" t="s">
        <v>24</v>
      </c>
      <c r="M631" s="25"/>
      <c r="N631" s="20"/>
      <c r="O631" s="20"/>
      <c r="P631" s="25"/>
      <c r="Q631" s="26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</row>
    <row r="632" ht="14.25" customHeight="1">
      <c r="A632" s="16">
        <f t="shared" si="1"/>
        <v>629</v>
      </c>
      <c r="B632" s="17">
        <v>2406064.0</v>
      </c>
      <c r="C632" s="18">
        <v>45456.0</v>
      </c>
      <c r="D632" s="19" t="s">
        <v>897</v>
      </c>
      <c r="E632" s="20" t="s">
        <v>1385</v>
      </c>
      <c r="F632" s="18">
        <v>45448.0</v>
      </c>
      <c r="G632" s="22" t="s">
        <v>64</v>
      </c>
      <c r="H632" s="23">
        <v>4500.0</v>
      </c>
      <c r="I632" s="28" t="s">
        <v>24</v>
      </c>
      <c r="J632" s="25"/>
      <c r="K632" s="20" t="s">
        <v>452</v>
      </c>
      <c r="L632" s="28" t="s">
        <v>24</v>
      </c>
      <c r="M632" s="25"/>
      <c r="N632" s="20"/>
      <c r="O632" s="20"/>
      <c r="P632" s="25"/>
      <c r="Q632" s="26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</row>
    <row r="633" ht="14.25" customHeight="1">
      <c r="A633" s="16">
        <f t="shared" si="1"/>
        <v>630</v>
      </c>
      <c r="B633" s="17">
        <v>2406065.0</v>
      </c>
      <c r="C633" s="18">
        <v>45456.0</v>
      </c>
      <c r="D633" s="19" t="s">
        <v>897</v>
      </c>
      <c r="E633" s="20" t="s">
        <v>1386</v>
      </c>
      <c r="F633" s="18">
        <v>45448.0</v>
      </c>
      <c r="G633" s="22" t="s">
        <v>64</v>
      </c>
      <c r="H633" s="23">
        <v>4500.0</v>
      </c>
      <c r="I633" s="28" t="s">
        <v>24</v>
      </c>
      <c r="J633" s="25"/>
      <c r="K633" s="20" t="s">
        <v>547</v>
      </c>
      <c r="L633" s="28" t="s">
        <v>24</v>
      </c>
      <c r="M633" s="25"/>
      <c r="N633" s="20"/>
      <c r="O633" s="20"/>
      <c r="P633" s="25"/>
      <c r="Q633" s="26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</row>
    <row r="634" ht="14.25" customHeight="1">
      <c r="A634" s="16">
        <f t="shared" si="1"/>
        <v>631</v>
      </c>
      <c r="B634" s="17">
        <v>2406066.0</v>
      </c>
      <c r="C634" s="18">
        <v>45456.0</v>
      </c>
      <c r="D634" s="19" t="s">
        <v>1387</v>
      </c>
      <c r="E634" s="20" t="s">
        <v>1388</v>
      </c>
      <c r="F634" s="18">
        <v>45456.0</v>
      </c>
      <c r="G634" s="22" t="s">
        <v>1389</v>
      </c>
      <c r="H634" s="23">
        <v>1000.0</v>
      </c>
      <c r="I634" s="28" t="s">
        <v>24</v>
      </c>
      <c r="J634" s="25"/>
      <c r="K634" s="20"/>
      <c r="L634" s="25"/>
      <c r="M634" s="25"/>
      <c r="N634" s="20"/>
      <c r="O634" s="20"/>
      <c r="P634" s="25" t="s">
        <v>24</v>
      </c>
      <c r="Q634" s="26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</row>
    <row r="635" ht="14.25" customHeight="1">
      <c r="A635" s="16">
        <f t="shared" si="1"/>
        <v>632</v>
      </c>
      <c r="B635" s="17">
        <v>2406067.0</v>
      </c>
      <c r="C635" s="18">
        <v>45456.0</v>
      </c>
      <c r="D635" s="19" t="s">
        <v>34</v>
      </c>
      <c r="E635" s="20" t="s">
        <v>1390</v>
      </c>
      <c r="F635" s="21">
        <v>45456.0</v>
      </c>
      <c r="G635" s="22" t="s">
        <v>36</v>
      </c>
      <c r="H635" s="23">
        <v>629.0</v>
      </c>
      <c r="I635" s="28" t="s">
        <v>24</v>
      </c>
      <c r="J635" s="25"/>
      <c r="K635" s="20"/>
      <c r="L635" s="16"/>
      <c r="M635" s="25"/>
      <c r="N635" s="20"/>
      <c r="O635" s="20"/>
      <c r="P635" s="25" t="s">
        <v>24</v>
      </c>
      <c r="Q635" s="26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</row>
    <row r="636" ht="14.25" customHeight="1">
      <c r="A636" s="16">
        <f t="shared" si="1"/>
        <v>633</v>
      </c>
      <c r="B636" s="17">
        <v>2406068.0</v>
      </c>
      <c r="C636" s="18">
        <v>45459.0</v>
      </c>
      <c r="D636" s="19" t="s">
        <v>1391</v>
      </c>
      <c r="E636" s="20" t="s">
        <v>1392</v>
      </c>
      <c r="F636" s="18">
        <v>45457.0</v>
      </c>
      <c r="G636" s="22" t="s">
        <v>1393</v>
      </c>
      <c r="H636" s="23">
        <v>590000.0</v>
      </c>
      <c r="I636" s="28" t="s">
        <v>24</v>
      </c>
      <c r="J636" s="25"/>
      <c r="K636" s="20"/>
      <c r="L636" s="25"/>
      <c r="M636" s="25"/>
      <c r="N636" s="20"/>
      <c r="O636" s="20"/>
      <c r="P636" s="25" t="s">
        <v>24</v>
      </c>
      <c r="Q636" s="26" t="s">
        <v>1394</v>
      </c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</row>
    <row r="637" ht="14.25" customHeight="1">
      <c r="A637" s="16">
        <f t="shared" si="1"/>
        <v>634</v>
      </c>
      <c r="B637" s="17">
        <v>2406069.0</v>
      </c>
      <c r="C637" s="18">
        <v>45459.0</v>
      </c>
      <c r="D637" s="19" t="s">
        <v>1391</v>
      </c>
      <c r="E637" s="20" t="s">
        <v>1395</v>
      </c>
      <c r="F637" s="18">
        <v>45457.0</v>
      </c>
      <c r="G637" s="22" t="s">
        <v>1396</v>
      </c>
      <c r="H637" s="23">
        <v>560000.0</v>
      </c>
      <c r="I637" s="28" t="s">
        <v>24</v>
      </c>
      <c r="J637" s="25"/>
      <c r="K637" s="20"/>
      <c r="L637" s="25"/>
      <c r="M637" s="25"/>
      <c r="N637" s="20"/>
      <c r="O637" s="20"/>
      <c r="P637" s="25" t="s">
        <v>24</v>
      </c>
      <c r="Q637" s="26" t="s">
        <v>1394</v>
      </c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</row>
    <row r="638" ht="14.25" customHeight="1">
      <c r="A638" s="16">
        <f t="shared" si="1"/>
        <v>635</v>
      </c>
      <c r="B638" s="17">
        <v>2406070.0</v>
      </c>
      <c r="C638" s="18">
        <v>45459.0</v>
      </c>
      <c r="D638" s="19" t="s">
        <v>1391</v>
      </c>
      <c r="E638" s="20" t="s">
        <v>1397</v>
      </c>
      <c r="F638" s="18">
        <v>45457.0</v>
      </c>
      <c r="G638" s="22" t="s">
        <v>1398</v>
      </c>
      <c r="H638" s="23">
        <v>350000.0</v>
      </c>
      <c r="I638" s="28" t="s">
        <v>24</v>
      </c>
      <c r="J638" s="25"/>
      <c r="K638" s="20"/>
      <c r="L638" s="25"/>
      <c r="M638" s="25"/>
      <c r="N638" s="20"/>
      <c r="O638" s="20"/>
      <c r="P638" s="25" t="s">
        <v>24</v>
      </c>
      <c r="Q638" s="26" t="s">
        <v>1394</v>
      </c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</row>
    <row r="639" ht="14.25" customHeight="1">
      <c r="A639" s="16">
        <f t="shared" si="1"/>
        <v>636</v>
      </c>
      <c r="B639" s="17">
        <v>2406071.0</v>
      </c>
      <c r="C639" s="18">
        <v>45460.0</v>
      </c>
      <c r="D639" s="19" t="s">
        <v>197</v>
      </c>
      <c r="E639" s="20" t="s">
        <v>1399</v>
      </c>
      <c r="F639" s="18">
        <v>45447.0</v>
      </c>
      <c r="G639" s="22" t="s">
        <v>1400</v>
      </c>
      <c r="H639" s="23">
        <v>3625.0</v>
      </c>
      <c r="I639" s="28" t="s">
        <v>24</v>
      </c>
      <c r="J639" s="25"/>
      <c r="K639" s="20" t="s">
        <v>1401</v>
      </c>
      <c r="L639" s="25" t="s">
        <v>24</v>
      </c>
      <c r="M639" s="25"/>
      <c r="N639" s="20"/>
      <c r="O639" s="20"/>
      <c r="P639" s="19"/>
      <c r="Q639" s="26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</row>
    <row r="640" ht="14.25" customHeight="1">
      <c r="A640" s="16">
        <f t="shared" si="1"/>
        <v>637</v>
      </c>
      <c r="B640" s="17">
        <v>2406072.0</v>
      </c>
      <c r="C640" s="18">
        <v>45460.0</v>
      </c>
      <c r="D640" s="19" t="s">
        <v>21</v>
      </c>
      <c r="E640" s="20" t="s">
        <v>1402</v>
      </c>
      <c r="F640" s="18">
        <v>45460.0</v>
      </c>
      <c r="G640" s="22" t="s">
        <v>1403</v>
      </c>
      <c r="H640" s="23">
        <v>66160.0</v>
      </c>
      <c r="I640" s="28" t="s">
        <v>24</v>
      </c>
      <c r="J640" s="25"/>
      <c r="K640" s="20" t="s">
        <v>1404</v>
      </c>
      <c r="L640" s="25" t="s">
        <v>24</v>
      </c>
      <c r="M640" s="25"/>
      <c r="N640" s="20"/>
      <c r="O640" s="20"/>
      <c r="P640" s="19"/>
      <c r="Q640" s="26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</row>
    <row r="641" ht="14.25" customHeight="1">
      <c r="A641" s="16">
        <f t="shared" si="1"/>
        <v>638</v>
      </c>
      <c r="B641" s="17">
        <v>2406073.0</v>
      </c>
      <c r="C641" s="18">
        <v>45460.0</v>
      </c>
      <c r="D641" s="19" t="s">
        <v>21</v>
      </c>
      <c r="E641" s="20" t="s">
        <v>1402</v>
      </c>
      <c r="F641" s="18">
        <v>45460.0</v>
      </c>
      <c r="G641" s="22" t="s">
        <v>1405</v>
      </c>
      <c r="H641" s="23">
        <v>17000.0</v>
      </c>
      <c r="I641" s="28" t="s">
        <v>24</v>
      </c>
      <c r="J641" s="25"/>
      <c r="K641" s="20" t="s">
        <v>1404</v>
      </c>
      <c r="L641" s="25" t="s">
        <v>24</v>
      </c>
      <c r="M641" s="25"/>
      <c r="N641" s="20"/>
      <c r="O641" s="20"/>
      <c r="P641" s="19"/>
      <c r="Q641" s="26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</row>
    <row r="642" ht="14.25" customHeight="1">
      <c r="A642" s="16">
        <f t="shared" si="1"/>
        <v>639</v>
      </c>
      <c r="B642" s="17">
        <v>2406074.0</v>
      </c>
      <c r="C642" s="18">
        <v>45460.0</v>
      </c>
      <c r="D642" s="19" t="s">
        <v>21</v>
      </c>
      <c r="E642" s="20" t="s">
        <v>1406</v>
      </c>
      <c r="F642" s="18">
        <v>45460.0</v>
      </c>
      <c r="G642" s="22" t="s">
        <v>465</v>
      </c>
      <c r="H642" s="23">
        <v>26960.0</v>
      </c>
      <c r="I642" s="28" t="s">
        <v>24</v>
      </c>
      <c r="J642" s="25"/>
      <c r="K642" s="20" t="s">
        <v>1407</v>
      </c>
      <c r="L642" s="28" t="s">
        <v>24</v>
      </c>
      <c r="M642" s="25"/>
      <c r="N642" s="20"/>
      <c r="O642" s="20"/>
      <c r="P642" s="19"/>
      <c r="Q642" s="26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</row>
    <row r="643" ht="14.25" customHeight="1">
      <c r="A643" s="16">
        <f t="shared" si="1"/>
        <v>640</v>
      </c>
      <c r="B643" s="17">
        <v>2406075.0</v>
      </c>
      <c r="C643" s="18">
        <v>45460.0</v>
      </c>
      <c r="D643" s="19" t="s">
        <v>248</v>
      </c>
      <c r="E643" s="20" t="s">
        <v>1408</v>
      </c>
      <c r="F643" s="18">
        <v>45460.0</v>
      </c>
      <c r="G643" s="32" t="s">
        <v>1409</v>
      </c>
      <c r="H643" s="23">
        <v>100000.0</v>
      </c>
      <c r="I643" s="28" t="s">
        <v>24</v>
      </c>
      <c r="J643" s="25"/>
      <c r="K643" s="20" t="s">
        <v>1410</v>
      </c>
      <c r="L643" s="28" t="s">
        <v>24</v>
      </c>
      <c r="M643" s="25"/>
      <c r="N643" s="20"/>
      <c r="O643" s="20"/>
      <c r="P643" s="19"/>
      <c r="Q643" s="26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</row>
    <row r="644" ht="14.25" customHeight="1">
      <c r="A644" s="16">
        <f t="shared" si="1"/>
        <v>641</v>
      </c>
      <c r="B644" s="17">
        <v>2406076.0</v>
      </c>
      <c r="C644" s="18">
        <v>45460.0</v>
      </c>
      <c r="D644" s="19" t="s">
        <v>21</v>
      </c>
      <c r="E644" s="20" t="s">
        <v>1411</v>
      </c>
      <c r="F644" s="18">
        <v>45456.0</v>
      </c>
      <c r="G644" s="22" t="s">
        <v>1412</v>
      </c>
      <c r="H644" s="23">
        <v>351600.0</v>
      </c>
      <c r="I644" s="28" t="s">
        <v>24</v>
      </c>
      <c r="J644" s="25"/>
      <c r="K644" s="20" t="s">
        <v>1413</v>
      </c>
      <c r="L644" s="28" t="s">
        <v>24</v>
      </c>
      <c r="M644" s="25"/>
      <c r="N644" s="20"/>
      <c r="O644" s="20"/>
      <c r="P644" s="19"/>
      <c r="Q644" s="26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</row>
    <row r="645" ht="14.25" customHeight="1">
      <c r="A645" s="16">
        <f t="shared" si="1"/>
        <v>642</v>
      </c>
      <c r="B645" s="17">
        <v>2406077.0</v>
      </c>
      <c r="C645" s="18">
        <v>45460.0</v>
      </c>
      <c r="D645" s="19" t="s">
        <v>21</v>
      </c>
      <c r="E645" s="20" t="s">
        <v>1414</v>
      </c>
      <c r="F645" s="18">
        <v>45460.0</v>
      </c>
      <c r="G645" s="22" t="s">
        <v>1415</v>
      </c>
      <c r="H645" s="23">
        <v>198575.0</v>
      </c>
      <c r="I645" s="28" t="s">
        <v>24</v>
      </c>
      <c r="J645" s="25"/>
      <c r="K645" s="20" t="s">
        <v>1416</v>
      </c>
      <c r="L645" s="28" t="s">
        <v>24</v>
      </c>
      <c r="M645" s="25"/>
      <c r="N645" s="20"/>
      <c r="O645" s="20"/>
      <c r="P645" s="19"/>
      <c r="Q645" s="26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</row>
    <row r="646" ht="14.25" customHeight="1">
      <c r="A646" s="16">
        <f t="shared" si="1"/>
        <v>643</v>
      </c>
      <c r="B646" s="17">
        <v>2406078.0</v>
      </c>
      <c r="C646" s="18">
        <v>45460.0</v>
      </c>
      <c r="D646" s="19" t="s">
        <v>34</v>
      </c>
      <c r="E646" s="20" t="s">
        <v>1417</v>
      </c>
      <c r="F646" s="18">
        <v>45460.0</v>
      </c>
      <c r="G646" s="22" t="s">
        <v>36</v>
      </c>
      <c r="H646" s="23">
        <v>9464.0</v>
      </c>
      <c r="I646" s="28" t="s">
        <v>24</v>
      </c>
      <c r="J646" s="25"/>
      <c r="K646" s="20"/>
      <c r="L646" s="25"/>
      <c r="M646" s="25"/>
      <c r="N646" s="20"/>
      <c r="O646" s="20"/>
      <c r="P646" s="19" t="s">
        <v>24</v>
      </c>
      <c r="Q646" s="26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</row>
    <row r="647" ht="14.25" customHeight="1">
      <c r="A647" s="16">
        <f t="shared" si="1"/>
        <v>644</v>
      </c>
      <c r="B647" s="17">
        <v>2406079.0</v>
      </c>
      <c r="C647" s="18">
        <v>45461.0</v>
      </c>
      <c r="D647" s="19" t="s">
        <v>111</v>
      </c>
      <c r="E647" s="20" t="s">
        <v>1418</v>
      </c>
      <c r="F647" s="18">
        <v>45460.0</v>
      </c>
      <c r="G647" s="22" t="s">
        <v>113</v>
      </c>
      <c r="H647" s="23">
        <v>2200.0</v>
      </c>
      <c r="I647" s="28" t="s">
        <v>24</v>
      </c>
      <c r="J647" s="25"/>
      <c r="K647" s="20"/>
      <c r="L647" s="25"/>
      <c r="M647" s="25"/>
      <c r="N647" s="20"/>
      <c r="O647" s="20"/>
      <c r="P647" s="19" t="s">
        <v>24</v>
      </c>
      <c r="Q647" s="26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</row>
    <row r="648" ht="14.25" customHeight="1">
      <c r="A648" s="16">
        <f t="shared" si="1"/>
        <v>645</v>
      </c>
      <c r="B648" s="17">
        <v>2406080.0</v>
      </c>
      <c r="C648" s="18">
        <v>45461.0</v>
      </c>
      <c r="D648" s="19" t="s">
        <v>21</v>
      </c>
      <c r="E648" s="20" t="s">
        <v>1419</v>
      </c>
      <c r="F648" s="18">
        <v>45460.0</v>
      </c>
      <c r="G648" s="22" t="s">
        <v>1420</v>
      </c>
      <c r="H648" s="23">
        <v>144240.0</v>
      </c>
      <c r="I648" s="28" t="s">
        <v>24</v>
      </c>
      <c r="J648" s="25"/>
      <c r="K648" s="20"/>
      <c r="L648" s="25"/>
      <c r="M648" s="25"/>
      <c r="N648" s="20"/>
      <c r="O648" s="20"/>
      <c r="P648" s="19" t="s">
        <v>24</v>
      </c>
      <c r="Q648" s="26" t="s">
        <v>1421</v>
      </c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</row>
    <row r="649" ht="14.25" customHeight="1">
      <c r="A649" s="16">
        <f t="shared" si="1"/>
        <v>646</v>
      </c>
      <c r="B649" s="17">
        <v>2406081.0</v>
      </c>
      <c r="C649" s="18">
        <v>45461.0</v>
      </c>
      <c r="D649" s="19" t="s">
        <v>304</v>
      </c>
      <c r="E649" s="20" t="s">
        <v>1422</v>
      </c>
      <c r="F649" s="18">
        <v>45460.0</v>
      </c>
      <c r="G649" s="22" t="s">
        <v>797</v>
      </c>
      <c r="H649" s="23">
        <v>1173.0</v>
      </c>
      <c r="I649" s="28" t="s">
        <v>24</v>
      </c>
      <c r="J649" s="25"/>
      <c r="K649" s="20" t="s">
        <v>1423</v>
      </c>
      <c r="L649" s="28" t="s">
        <v>24</v>
      </c>
      <c r="M649" s="25"/>
      <c r="N649" s="20"/>
      <c r="O649" s="20"/>
      <c r="P649" s="19"/>
      <c r="Q649" s="26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</row>
    <row r="650" ht="14.25" customHeight="1">
      <c r="A650" s="16">
        <f t="shared" si="1"/>
        <v>647</v>
      </c>
      <c r="B650" s="17">
        <v>2406082.0</v>
      </c>
      <c r="C650" s="18">
        <v>45461.0</v>
      </c>
      <c r="D650" s="19" t="s">
        <v>300</v>
      </c>
      <c r="E650" s="20" t="s">
        <v>1424</v>
      </c>
      <c r="F650" s="18">
        <v>45460.0</v>
      </c>
      <c r="G650" s="22" t="s">
        <v>1425</v>
      </c>
      <c r="H650" s="23">
        <v>3500.0</v>
      </c>
      <c r="I650" s="28" t="s">
        <v>24</v>
      </c>
      <c r="J650" s="25"/>
      <c r="K650" s="20" t="s">
        <v>580</v>
      </c>
      <c r="L650" s="28" t="s">
        <v>24</v>
      </c>
      <c r="M650" s="25"/>
      <c r="N650" s="20"/>
      <c r="O650" s="20"/>
      <c r="P650" s="19"/>
      <c r="Q650" s="26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</row>
    <row r="651" ht="14.25" customHeight="1">
      <c r="A651" s="16">
        <f t="shared" si="1"/>
        <v>648</v>
      </c>
      <c r="B651" s="17">
        <v>2406083.0</v>
      </c>
      <c r="C651" s="18">
        <v>45462.0</v>
      </c>
      <c r="D651" s="19" t="s">
        <v>21</v>
      </c>
      <c r="E651" s="20" t="s">
        <v>1426</v>
      </c>
      <c r="F651" s="18">
        <v>45461.0</v>
      </c>
      <c r="G651" s="22" t="s">
        <v>1427</v>
      </c>
      <c r="H651" s="23">
        <v>9790.0</v>
      </c>
      <c r="I651" s="28" t="s">
        <v>24</v>
      </c>
      <c r="J651" s="25"/>
      <c r="K651" s="20"/>
      <c r="L651" s="25"/>
      <c r="M651" s="25" t="s">
        <v>24</v>
      </c>
      <c r="N651" s="20"/>
      <c r="O651" s="20"/>
      <c r="P651" s="19"/>
      <c r="Q651" s="26" t="s">
        <v>1428</v>
      </c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</row>
    <row r="652" ht="14.25" customHeight="1">
      <c r="A652" s="16">
        <f t="shared" si="1"/>
        <v>649</v>
      </c>
      <c r="B652" s="17">
        <v>2406084.0</v>
      </c>
      <c r="C652" s="18">
        <v>45462.0</v>
      </c>
      <c r="D652" s="19" t="s">
        <v>274</v>
      </c>
      <c r="E652" s="20" t="s">
        <v>1429</v>
      </c>
      <c r="F652" s="18">
        <v>45461.0</v>
      </c>
      <c r="G652" s="22" t="s">
        <v>1430</v>
      </c>
      <c r="H652" s="23">
        <v>1800.0</v>
      </c>
      <c r="I652" s="28" t="s">
        <v>24</v>
      </c>
      <c r="J652" s="25"/>
      <c r="K652" s="20" t="s">
        <v>1290</v>
      </c>
      <c r="L652" s="25" t="s">
        <v>24</v>
      </c>
      <c r="M652" s="25"/>
      <c r="N652" s="20"/>
      <c r="O652" s="20"/>
      <c r="P652" s="19"/>
      <c r="Q652" s="26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</row>
    <row r="653" ht="14.25" customHeight="1">
      <c r="A653" s="16">
        <f t="shared" si="1"/>
        <v>650</v>
      </c>
      <c r="B653" s="17">
        <v>2406085.0</v>
      </c>
      <c r="C653" s="18">
        <v>45462.0</v>
      </c>
      <c r="D653" s="19" t="s">
        <v>1431</v>
      </c>
      <c r="E653" s="20" t="s">
        <v>1432</v>
      </c>
      <c r="F653" s="18">
        <v>45462.0</v>
      </c>
      <c r="G653" s="22" t="s">
        <v>273</v>
      </c>
      <c r="H653" s="23">
        <v>4550.0</v>
      </c>
      <c r="I653" s="28" t="s">
        <v>24</v>
      </c>
      <c r="J653" s="25"/>
      <c r="K653" s="20"/>
      <c r="L653" s="25"/>
      <c r="M653" s="25"/>
      <c r="N653" s="20"/>
      <c r="O653" s="20"/>
      <c r="P653" s="19" t="s">
        <v>24</v>
      </c>
      <c r="Q653" s="26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</row>
    <row r="654" ht="14.25" customHeight="1">
      <c r="A654" s="16">
        <f t="shared" si="1"/>
        <v>651</v>
      </c>
      <c r="B654" s="17">
        <v>2406086.0</v>
      </c>
      <c r="C654" s="18">
        <v>45463.0</v>
      </c>
      <c r="D654" s="19" t="s">
        <v>21</v>
      </c>
      <c r="E654" s="20" t="s">
        <v>1433</v>
      </c>
      <c r="F654" s="18">
        <v>45463.0</v>
      </c>
      <c r="G654" s="22" t="s">
        <v>1434</v>
      </c>
      <c r="H654" s="23">
        <v>811600.0</v>
      </c>
      <c r="I654" s="28" t="s">
        <v>24</v>
      </c>
      <c r="J654" s="25"/>
      <c r="K654" s="20" t="s">
        <v>30</v>
      </c>
      <c r="L654" s="28" t="s">
        <v>24</v>
      </c>
      <c r="M654" s="25"/>
      <c r="N654" s="20"/>
      <c r="O654" s="20"/>
      <c r="P654" s="19"/>
      <c r="Q654" s="26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</row>
    <row r="655" ht="14.25" customHeight="1">
      <c r="A655" s="16">
        <f t="shared" si="1"/>
        <v>652</v>
      </c>
      <c r="B655" s="17">
        <v>2406087.0</v>
      </c>
      <c r="C655" s="18">
        <v>45463.0</v>
      </c>
      <c r="D655" s="19" t="s">
        <v>1435</v>
      </c>
      <c r="E655" s="20" t="s">
        <v>1436</v>
      </c>
      <c r="F655" s="18">
        <v>45462.0</v>
      </c>
      <c r="G655" s="22" t="s">
        <v>1437</v>
      </c>
      <c r="H655" s="23">
        <v>6300.0</v>
      </c>
      <c r="I655" s="28" t="s">
        <v>24</v>
      </c>
      <c r="J655" s="25"/>
      <c r="K655" s="20" t="s">
        <v>1438</v>
      </c>
      <c r="L655" s="28" t="s">
        <v>24</v>
      </c>
      <c r="M655" s="25"/>
      <c r="N655" s="20"/>
      <c r="O655" s="20"/>
      <c r="P655" s="19"/>
      <c r="Q655" s="26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</row>
    <row r="656" ht="14.25" customHeight="1">
      <c r="A656" s="16">
        <f t="shared" si="1"/>
        <v>653</v>
      </c>
      <c r="B656" s="17">
        <v>2406088.0</v>
      </c>
      <c r="C656" s="18">
        <v>45463.0</v>
      </c>
      <c r="D656" s="19" t="s">
        <v>1439</v>
      </c>
      <c r="E656" s="20" t="s">
        <v>1440</v>
      </c>
      <c r="F656" s="18">
        <v>45463.0</v>
      </c>
      <c r="G656" s="22" t="s">
        <v>1441</v>
      </c>
      <c r="H656" s="23">
        <v>27000.0</v>
      </c>
      <c r="I656" s="28" t="s">
        <v>24</v>
      </c>
      <c r="J656" s="25"/>
      <c r="K656" s="20" t="s">
        <v>580</v>
      </c>
      <c r="L656" s="28" t="s">
        <v>24</v>
      </c>
      <c r="M656" s="25"/>
      <c r="N656" s="20"/>
      <c r="O656" s="20"/>
      <c r="P656" s="19"/>
      <c r="Q656" s="26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</row>
    <row r="657" ht="14.25" customHeight="1">
      <c r="A657" s="16">
        <f t="shared" si="1"/>
        <v>654</v>
      </c>
      <c r="B657" s="17">
        <v>2406089.0</v>
      </c>
      <c r="C657" s="18">
        <v>45463.0</v>
      </c>
      <c r="D657" s="19" t="s">
        <v>197</v>
      </c>
      <c r="E657" s="20" t="s">
        <v>1442</v>
      </c>
      <c r="F657" s="18">
        <v>45463.0</v>
      </c>
      <c r="G657" s="22" t="s">
        <v>1443</v>
      </c>
      <c r="H657" s="23">
        <v>6800.0</v>
      </c>
      <c r="I657" s="28" t="s">
        <v>24</v>
      </c>
      <c r="J657" s="25"/>
      <c r="K657" s="20" t="s">
        <v>1444</v>
      </c>
      <c r="L657" s="28" t="s">
        <v>24</v>
      </c>
      <c r="M657" s="25"/>
      <c r="N657" s="20"/>
      <c r="O657" s="20"/>
      <c r="P657" s="19"/>
      <c r="Q657" s="26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</row>
    <row r="658" ht="14.25" customHeight="1">
      <c r="A658" s="16">
        <f t="shared" si="1"/>
        <v>655</v>
      </c>
      <c r="B658" s="17">
        <v>2406090.0</v>
      </c>
      <c r="C658" s="18">
        <v>45464.0</v>
      </c>
      <c r="D658" s="19" t="s">
        <v>786</v>
      </c>
      <c r="E658" s="20" t="s">
        <v>1445</v>
      </c>
      <c r="F658" s="21">
        <v>45462.0</v>
      </c>
      <c r="G658" s="22" t="s">
        <v>1446</v>
      </c>
      <c r="H658" s="23">
        <v>65000.0</v>
      </c>
      <c r="I658" s="25" t="s">
        <v>24</v>
      </c>
      <c r="J658" s="25"/>
      <c r="K658" s="20"/>
      <c r="L658" s="25"/>
      <c r="M658" s="25"/>
      <c r="N658" s="20"/>
      <c r="O658" s="20"/>
      <c r="P658" s="19" t="s">
        <v>24</v>
      </c>
      <c r="Q658" s="26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</row>
    <row r="659" ht="14.25" customHeight="1">
      <c r="A659" s="16">
        <f t="shared" si="1"/>
        <v>656</v>
      </c>
      <c r="B659" s="17">
        <v>2406091.0</v>
      </c>
      <c r="C659" s="18">
        <v>45464.0</v>
      </c>
      <c r="D659" s="19" t="s">
        <v>1447</v>
      </c>
      <c r="E659" s="20" t="s">
        <v>1448</v>
      </c>
      <c r="F659" s="21">
        <v>45433.0</v>
      </c>
      <c r="G659" s="22" t="s">
        <v>1449</v>
      </c>
      <c r="H659" s="23">
        <v>17486.22</v>
      </c>
      <c r="I659" s="25" t="s">
        <v>24</v>
      </c>
      <c r="J659" s="25"/>
      <c r="K659" s="20"/>
      <c r="L659" s="25"/>
      <c r="M659" s="25"/>
      <c r="N659" s="20"/>
      <c r="O659" s="20"/>
      <c r="P659" s="19" t="s">
        <v>24</v>
      </c>
      <c r="Q659" s="26" t="s">
        <v>1394</v>
      </c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</row>
    <row r="660" ht="14.25" customHeight="1">
      <c r="A660" s="16">
        <f t="shared" si="1"/>
        <v>657</v>
      </c>
      <c r="B660" s="17">
        <v>2406092.0</v>
      </c>
      <c r="C660" s="18">
        <v>45464.0</v>
      </c>
      <c r="D660" s="19" t="s">
        <v>300</v>
      </c>
      <c r="E660" s="20" t="s">
        <v>1450</v>
      </c>
      <c r="F660" s="21">
        <v>45463.0</v>
      </c>
      <c r="G660" s="22" t="s">
        <v>617</v>
      </c>
      <c r="H660" s="23">
        <v>20000.0</v>
      </c>
      <c r="I660" s="25" t="s">
        <v>24</v>
      </c>
      <c r="J660" s="25"/>
      <c r="K660" s="20" t="s">
        <v>1023</v>
      </c>
      <c r="L660" s="25" t="s">
        <v>24</v>
      </c>
      <c r="M660" s="25"/>
      <c r="N660" s="20"/>
      <c r="O660" s="20"/>
      <c r="P660" s="19"/>
      <c r="Q660" s="26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</row>
    <row r="661" ht="14.25" customHeight="1">
      <c r="A661" s="16">
        <f t="shared" si="1"/>
        <v>658</v>
      </c>
      <c r="B661" s="17">
        <v>2406093.0</v>
      </c>
      <c r="C661" s="18">
        <v>45464.0</v>
      </c>
      <c r="D661" s="19" t="s">
        <v>565</v>
      </c>
      <c r="E661" s="20" t="s">
        <v>1451</v>
      </c>
      <c r="F661" s="21">
        <v>45463.0</v>
      </c>
      <c r="G661" s="22" t="s">
        <v>36</v>
      </c>
      <c r="H661" s="23">
        <v>6060.0</v>
      </c>
      <c r="I661" s="25" t="s">
        <v>24</v>
      </c>
      <c r="J661" s="25"/>
      <c r="K661" s="20"/>
      <c r="L661" s="16"/>
      <c r="M661" s="25"/>
      <c r="N661" s="20"/>
      <c r="O661" s="20"/>
      <c r="P661" s="19" t="s">
        <v>24</v>
      </c>
      <c r="Q661" s="26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</row>
    <row r="662" ht="14.25" customHeight="1">
      <c r="A662" s="16">
        <f t="shared" si="1"/>
        <v>659</v>
      </c>
      <c r="B662" s="17">
        <v>2406094.0</v>
      </c>
      <c r="C662" s="18">
        <v>45466.0</v>
      </c>
      <c r="D662" s="19" t="s">
        <v>856</v>
      </c>
      <c r="E662" s="20" t="s">
        <v>1452</v>
      </c>
      <c r="F662" s="21">
        <v>45464.0</v>
      </c>
      <c r="G662" s="22" t="s">
        <v>1453</v>
      </c>
      <c r="H662" s="23">
        <v>1485.98</v>
      </c>
      <c r="I662" s="25" t="s">
        <v>24</v>
      </c>
      <c r="J662" s="25"/>
      <c r="K662" s="20"/>
      <c r="L662" s="16"/>
      <c r="M662" s="25"/>
      <c r="N662" s="20"/>
      <c r="O662" s="20"/>
      <c r="P662" s="19" t="s">
        <v>24</v>
      </c>
      <c r="Q662" s="26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</row>
    <row r="663" ht="14.25" customHeight="1">
      <c r="A663" s="16">
        <f t="shared" si="1"/>
        <v>660</v>
      </c>
      <c r="B663" s="17">
        <v>2406095.0</v>
      </c>
      <c r="C663" s="18">
        <v>45466.0</v>
      </c>
      <c r="D663" s="19" t="s">
        <v>1447</v>
      </c>
      <c r="E663" s="20" t="s">
        <v>1454</v>
      </c>
      <c r="F663" s="21">
        <v>45464.0</v>
      </c>
      <c r="G663" s="22" t="s">
        <v>1455</v>
      </c>
      <c r="H663" s="23">
        <v>18665.79</v>
      </c>
      <c r="I663" s="25" t="s">
        <v>24</v>
      </c>
      <c r="J663" s="25"/>
      <c r="K663" s="20"/>
      <c r="L663" s="16"/>
      <c r="M663" s="25" t="s">
        <v>24</v>
      </c>
      <c r="N663" s="20"/>
      <c r="O663" s="20"/>
      <c r="P663" s="19"/>
      <c r="Q663" s="26" t="s">
        <v>1456</v>
      </c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</row>
    <row r="664" ht="14.25" customHeight="1">
      <c r="A664" s="16">
        <f t="shared" si="1"/>
        <v>661</v>
      </c>
      <c r="B664" s="17">
        <v>2406096.0</v>
      </c>
      <c r="C664" s="18">
        <v>45467.0</v>
      </c>
      <c r="D664" s="19" t="s">
        <v>21</v>
      </c>
      <c r="E664" s="20" t="s">
        <v>1457</v>
      </c>
      <c r="F664" s="21">
        <v>45463.0</v>
      </c>
      <c r="G664" s="22" t="s">
        <v>672</v>
      </c>
      <c r="H664" s="23">
        <v>601100.0</v>
      </c>
      <c r="I664" s="25" t="s">
        <v>24</v>
      </c>
      <c r="J664" s="25"/>
      <c r="K664" s="20" t="s">
        <v>1458</v>
      </c>
      <c r="L664" s="25" t="s">
        <v>24</v>
      </c>
      <c r="M664" s="25"/>
      <c r="N664" s="20"/>
      <c r="O664" s="20"/>
      <c r="P664" s="19"/>
      <c r="Q664" s="26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</row>
    <row r="665" ht="14.25" customHeight="1">
      <c r="A665" s="16">
        <f t="shared" si="1"/>
        <v>662</v>
      </c>
      <c r="B665" s="17">
        <v>2406097.0</v>
      </c>
      <c r="C665" s="18">
        <v>45467.0</v>
      </c>
      <c r="D665" s="19" t="s">
        <v>527</v>
      </c>
      <c r="E665" s="20" t="s">
        <v>1459</v>
      </c>
      <c r="F665" s="21">
        <v>45463.0</v>
      </c>
      <c r="G665" s="22" t="s">
        <v>1460</v>
      </c>
      <c r="H665" s="23">
        <v>5000.0</v>
      </c>
      <c r="I665" s="25" t="s">
        <v>24</v>
      </c>
      <c r="J665" s="25"/>
      <c r="K665" s="20" t="s">
        <v>1458</v>
      </c>
      <c r="L665" s="25" t="s">
        <v>24</v>
      </c>
      <c r="M665" s="25"/>
      <c r="N665" s="20"/>
      <c r="O665" s="20"/>
      <c r="P665" s="19"/>
      <c r="Q665" s="26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</row>
    <row r="666" ht="14.25" customHeight="1">
      <c r="A666" s="16">
        <f t="shared" si="1"/>
        <v>663</v>
      </c>
      <c r="B666" s="17">
        <v>2406098.0</v>
      </c>
      <c r="C666" s="18">
        <v>45467.0</v>
      </c>
      <c r="D666" s="19" t="s">
        <v>71</v>
      </c>
      <c r="E666" s="20" t="s">
        <v>1461</v>
      </c>
      <c r="F666" s="18">
        <v>45467.0</v>
      </c>
      <c r="G666" s="22" t="s">
        <v>672</v>
      </c>
      <c r="H666" s="23">
        <v>2640.0</v>
      </c>
      <c r="I666" s="25" t="s">
        <v>24</v>
      </c>
      <c r="J666" s="25"/>
      <c r="K666" s="20" t="s">
        <v>1019</v>
      </c>
      <c r="L666" s="25" t="s">
        <v>24</v>
      </c>
      <c r="M666" s="25"/>
      <c r="N666" s="20"/>
      <c r="O666" s="20"/>
      <c r="P666" s="19"/>
      <c r="Q666" s="26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</row>
    <row r="667" ht="14.25" customHeight="1">
      <c r="A667" s="16">
        <f t="shared" si="1"/>
        <v>664</v>
      </c>
      <c r="B667" s="17">
        <v>2406099.0</v>
      </c>
      <c r="C667" s="18">
        <v>45467.0</v>
      </c>
      <c r="D667" s="19" t="s">
        <v>527</v>
      </c>
      <c r="E667" s="20" t="s">
        <v>1462</v>
      </c>
      <c r="F667" s="18">
        <v>45467.0</v>
      </c>
      <c r="G667" s="22" t="s">
        <v>1463</v>
      </c>
      <c r="H667" s="23">
        <v>70000.0</v>
      </c>
      <c r="I667" s="25" t="s">
        <v>24</v>
      </c>
      <c r="J667" s="25"/>
      <c r="K667" s="20" t="s">
        <v>1464</v>
      </c>
      <c r="L667" s="25" t="s">
        <v>24</v>
      </c>
      <c r="M667" s="25"/>
      <c r="N667" s="20"/>
      <c r="O667" s="20"/>
      <c r="P667" s="19"/>
      <c r="Q667" s="26" t="s">
        <v>1465</v>
      </c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</row>
    <row r="668" ht="14.25" customHeight="1">
      <c r="A668" s="16">
        <f t="shared" si="1"/>
        <v>665</v>
      </c>
      <c r="B668" s="17">
        <v>2406100.0</v>
      </c>
      <c r="C668" s="18">
        <v>45468.0</v>
      </c>
      <c r="D668" s="19" t="s">
        <v>168</v>
      </c>
      <c r="E668" s="20" t="s">
        <v>1466</v>
      </c>
      <c r="F668" s="21">
        <v>45468.0</v>
      </c>
      <c r="G668" s="22" t="s">
        <v>77</v>
      </c>
      <c r="H668" s="23">
        <v>45000.0</v>
      </c>
      <c r="I668" s="25" t="s">
        <v>24</v>
      </c>
      <c r="J668" s="25"/>
      <c r="K668" s="20" t="s">
        <v>665</v>
      </c>
      <c r="L668" s="25" t="s">
        <v>24</v>
      </c>
      <c r="M668" s="25"/>
      <c r="N668" s="20"/>
      <c r="O668" s="20"/>
      <c r="P668" s="19"/>
      <c r="Q668" s="26" t="s">
        <v>1465</v>
      </c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</row>
    <row r="669" ht="14.25" customHeight="1">
      <c r="A669" s="16">
        <f t="shared" si="1"/>
        <v>666</v>
      </c>
      <c r="B669" s="17">
        <v>2406101.0</v>
      </c>
      <c r="C669" s="18">
        <v>45469.0</v>
      </c>
      <c r="D669" s="19" t="s">
        <v>597</v>
      </c>
      <c r="E669" s="20" t="s">
        <v>1467</v>
      </c>
      <c r="F669" s="21">
        <v>45461.0</v>
      </c>
      <c r="G669" s="22" t="s">
        <v>1468</v>
      </c>
      <c r="H669" s="23">
        <v>8500.0</v>
      </c>
      <c r="I669" s="25" t="s">
        <v>24</v>
      </c>
      <c r="J669" s="25"/>
      <c r="K669" s="20"/>
      <c r="L669" s="25"/>
      <c r="M669" s="25"/>
      <c r="N669" s="20"/>
      <c r="O669" s="20"/>
      <c r="P669" s="19" t="s">
        <v>24</v>
      </c>
      <c r="Q669" s="26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</row>
    <row r="670" ht="14.25" customHeight="1">
      <c r="A670" s="16">
        <f t="shared" si="1"/>
        <v>667</v>
      </c>
      <c r="B670" s="17">
        <v>2406102.0</v>
      </c>
      <c r="C670" s="18">
        <v>45470.0</v>
      </c>
      <c r="D670" s="19" t="s">
        <v>1469</v>
      </c>
      <c r="E670" s="20" t="s">
        <v>1470</v>
      </c>
      <c r="F670" s="18">
        <v>45469.0</v>
      </c>
      <c r="G670" s="22" t="s">
        <v>1471</v>
      </c>
      <c r="H670" s="23">
        <v>24831.78</v>
      </c>
      <c r="I670" s="25" t="s">
        <v>24</v>
      </c>
      <c r="J670" s="25"/>
      <c r="K670" s="20" t="s">
        <v>537</v>
      </c>
      <c r="L670" s="25" t="s">
        <v>24</v>
      </c>
      <c r="M670" s="25"/>
      <c r="N670" s="20"/>
      <c r="O670" s="20"/>
      <c r="P670" s="19"/>
      <c r="Q670" s="26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</row>
    <row r="671" ht="14.25" customHeight="1">
      <c r="A671" s="16">
        <f t="shared" si="1"/>
        <v>668</v>
      </c>
      <c r="B671" s="17">
        <v>2406103.0</v>
      </c>
      <c r="C671" s="18">
        <v>45470.0</v>
      </c>
      <c r="D671" s="19" t="s">
        <v>1472</v>
      </c>
      <c r="E671" s="20" t="s">
        <v>1473</v>
      </c>
      <c r="F671" s="18">
        <v>45469.0</v>
      </c>
      <c r="G671" s="22" t="s">
        <v>1474</v>
      </c>
      <c r="H671" s="23">
        <v>25000.0</v>
      </c>
      <c r="I671" s="25" t="s">
        <v>24</v>
      </c>
      <c r="J671" s="25"/>
      <c r="K671" s="20" t="s">
        <v>923</v>
      </c>
      <c r="L671" s="25" t="s">
        <v>24</v>
      </c>
      <c r="M671" s="25"/>
      <c r="N671" s="20"/>
      <c r="O671" s="20"/>
      <c r="P671" s="19"/>
      <c r="Q671" s="26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</row>
    <row r="672" ht="14.25" customHeight="1">
      <c r="A672" s="16">
        <f t="shared" si="1"/>
        <v>669</v>
      </c>
      <c r="B672" s="17">
        <v>2406104.0</v>
      </c>
      <c r="C672" s="18">
        <v>45470.0</v>
      </c>
      <c r="D672" s="19" t="s">
        <v>21</v>
      </c>
      <c r="E672" s="20" t="s">
        <v>1475</v>
      </c>
      <c r="F672" s="21">
        <v>45469.0</v>
      </c>
      <c r="G672" s="22" t="s">
        <v>672</v>
      </c>
      <c r="H672" s="23">
        <v>23330.0</v>
      </c>
      <c r="I672" s="25" t="s">
        <v>24</v>
      </c>
      <c r="J672" s="25"/>
      <c r="K672" s="20" t="s">
        <v>1476</v>
      </c>
      <c r="L672" s="25" t="s">
        <v>24</v>
      </c>
      <c r="M672" s="25"/>
      <c r="N672" s="20"/>
      <c r="O672" s="20"/>
      <c r="P672" s="25"/>
      <c r="Q672" s="26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</row>
    <row r="673" ht="14.25" customHeight="1">
      <c r="A673" s="16">
        <f t="shared" si="1"/>
        <v>670</v>
      </c>
      <c r="B673" s="17">
        <v>2406105.0</v>
      </c>
      <c r="C673" s="18">
        <v>45470.0</v>
      </c>
      <c r="D673" s="19" t="s">
        <v>1009</v>
      </c>
      <c r="E673" s="20" t="s">
        <v>1477</v>
      </c>
      <c r="F673" s="21">
        <v>45468.0</v>
      </c>
      <c r="G673" s="22" t="s">
        <v>1478</v>
      </c>
      <c r="H673" s="23">
        <v>132690.0</v>
      </c>
      <c r="I673" s="25" t="s">
        <v>24</v>
      </c>
      <c r="J673" s="25"/>
      <c r="K673" s="20" t="s">
        <v>1479</v>
      </c>
      <c r="L673" s="25" t="s">
        <v>24</v>
      </c>
      <c r="M673" s="25"/>
      <c r="N673" s="20"/>
      <c r="O673" s="20"/>
      <c r="P673" s="25"/>
      <c r="Q673" s="26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</row>
    <row r="674" ht="14.25" customHeight="1">
      <c r="A674" s="16">
        <f t="shared" si="1"/>
        <v>671</v>
      </c>
      <c r="B674" s="17">
        <v>2406106.0</v>
      </c>
      <c r="C674" s="18">
        <v>45471.0</v>
      </c>
      <c r="D674" s="19" t="s">
        <v>856</v>
      </c>
      <c r="E674" s="20" t="s">
        <v>1480</v>
      </c>
      <c r="F674" s="21">
        <v>45471.0</v>
      </c>
      <c r="G674" s="22" t="s">
        <v>1481</v>
      </c>
      <c r="H674" s="23">
        <v>4112.15</v>
      </c>
      <c r="I674" s="25" t="s">
        <v>24</v>
      </c>
      <c r="J674" s="25"/>
      <c r="K674" s="20"/>
      <c r="L674" s="16"/>
      <c r="M674" s="25"/>
      <c r="N674" s="20"/>
      <c r="O674" s="20"/>
      <c r="P674" s="25" t="s">
        <v>24</v>
      </c>
      <c r="Q674" s="26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</row>
    <row r="675" ht="14.25" customHeight="1">
      <c r="A675" s="16">
        <f t="shared" si="1"/>
        <v>672</v>
      </c>
      <c r="B675" s="17">
        <v>2406107.0</v>
      </c>
      <c r="C675" s="18">
        <v>45471.0</v>
      </c>
      <c r="D675" s="19" t="s">
        <v>21</v>
      </c>
      <c r="E675" s="20" t="s">
        <v>1482</v>
      </c>
      <c r="F675" s="21">
        <v>45471.0</v>
      </c>
      <c r="G675" s="22" t="s">
        <v>1483</v>
      </c>
      <c r="H675" s="23">
        <v>24560.0</v>
      </c>
      <c r="I675" s="25" t="s">
        <v>24</v>
      </c>
      <c r="J675" s="25"/>
      <c r="K675" s="20"/>
      <c r="L675" s="16"/>
      <c r="M675" s="25" t="s">
        <v>24</v>
      </c>
      <c r="N675" s="20"/>
      <c r="O675" s="20"/>
      <c r="P675" s="19"/>
      <c r="Q675" s="26" t="s">
        <v>1484</v>
      </c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</row>
    <row r="676" ht="14.25" customHeight="1">
      <c r="A676" s="16">
        <f t="shared" si="1"/>
        <v>673</v>
      </c>
      <c r="B676" s="17">
        <v>2406108.0</v>
      </c>
      <c r="C676" s="18">
        <v>45471.0</v>
      </c>
      <c r="D676" s="19" t="s">
        <v>1485</v>
      </c>
      <c r="E676" s="20" t="s">
        <v>1486</v>
      </c>
      <c r="F676" s="21">
        <v>45471.0</v>
      </c>
      <c r="G676" s="22" t="s">
        <v>1487</v>
      </c>
      <c r="H676" s="23">
        <f>37666+112998</f>
        <v>150664</v>
      </c>
      <c r="I676" s="25" t="s">
        <v>24</v>
      </c>
      <c r="J676" s="25"/>
      <c r="K676" s="20"/>
      <c r="L676" s="16"/>
      <c r="M676" s="25"/>
      <c r="N676" s="20"/>
      <c r="O676" s="20"/>
      <c r="P676" s="19" t="s">
        <v>24</v>
      </c>
      <c r="Q676" s="26" t="s">
        <v>1488</v>
      </c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</row>
    <row r="677" ht="14.25" customHeight="1">
      <c r="A677" s="16">
        <f t="shared" si="1"/>
        <v>674</v>
      </c>
      <c r="B677" s="17">
        <v>2406109.0</v>
      </c>
      <c r="C677" s="18">
        <v>45472.0</v>
      </c>
      <c r="D677" s="19" t="s">
        <v>88</v>
      </c>
      <c r="E677" s="20" t="s">
        <v>1489</v>
      </c>
      <c r="F677" s="21">
        <v>45471.0</v>
      </c>
      <c r="G677" s="22" t="s">
        <v>617</v>
      </c>
      <c r="H677" s="23">
        <v>5500.0</v>
      </c>
      <c r="I677" s="25" t="s">
        <v>24</v>
      </c>
      <c r="J677" s="25"/>
      <c r="K677" s="20"/>
      <c r="L677" s="16"/>
      <c r="M677" s="25"/>
      <c r="N677" s="20"/>
      <c r="O677" s="20"/>
      <c r="P677" s="19" t="s">
        <v>24</v>
      </c>
      <c r="Q677" s="26" t="s">
        <v>1490</v>
      </c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</row>
    <row r="678" ht="14.25" customHeight="1">
      <c r="A678" s="16">
        <f t="shared" si="1"/>
        <v>675</v>
      </c>
      <c r="B678" s="17">
        <v>2406110.0</v>
      </c>
      <c r="C678" s="18">
        <v>45472.0</v>
      </c>
      <c r="D678" s="19" t="s">
        <v>1491</v>
      </c>
      <c r="E678" s="20" t="s">
        <v>1492</v>
      </c>
      <c r="F678" s="21">
        <v>45471.0</v>
      </c>
      <c r="G678" s="22" t="s">
        <v>1493</v>
      </c>
      <c r="H678" s="23">
        <v>42000.0</v>
      </c>
      <c r="I678" s="25" t="s">
        <v>24</v>
      </c>
      <c r="J678" s="25"/>
      <c r="K678" s="20"/>
      <c r="L678" s="16"/>
      <c r="M678" s="25"/>
      <c r="N678" s="20"/>
      <c r="O678" s="20"/>
      <c r="P678" s="19" t="s">
        <v>24</v>
      </c>
      <c r="Q678" s="26" t="s">
        <v>1494</v>
      </c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</row>
    <row r="679" ht="14.25" customHeight="1">
      <c r="A679" s="16">
        <f t="shared" si="1"/>
        <v>676</v>
      </c>
      <c r="B679" s="36">
        <v>2406111.0</v>
      </c>
      <c r="C679" s="18">
        <v>45472.0</v>
      </c>
      <c r="D679" s="19" t="s">
        <v>284</v>
      </c>
      <c r="E679" s="20" t="s">
        <v>1495</v>
      </c>
      <c r="F679" s="21">
        <v>45426.0</v>
      </c>
      <c r="G679" s="22" t="s">
        <v>281</v>
      </c>
      <c r="H679" s="23">
        <v>35300.0</v>
      </c>
      <c r="I679" s="28" t="s">
        <v>24</v>
      </c>
      <c r="J679" s="25"/>
      <c r="K679" s="20" t="s">
        <v>965</v>
      </c>
      <c r="L679" s="29" t="s">
        <v>24</v>
      </c>
      <c r="M679" s="25"/>
      <c r="N679" s="20"/>
      <c r="O679" s="20"/>
      <c r="P679" s="19"/>
      <c r="Q679" s="26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</row>
    <row r="680" ht="14.25" customHeight="1">
      <c r="A680" s="16">
        <f t="shared" si="1"/>
        <v>677</v>
      </c>
      <c r="B680" s="36">
        <v>2406112.0</v>
      </c>
      <c r="C680" s="18">
        <v>45472.0</v>
      </c>
      <c r="D680" s="19" t="s">
        <v>284</v>
      </c>
      <c r="E680" s="20" t="s">
        <v>1496</v>
      </c>
      <c r="F680" s="21">
        <v>45440.0</v>
      </c>
      <c r="G680" s="22" t="s">
        <v>512</v>
      </c>
      <c r="H680" s="23">
        <v>805000.0</v>
      </c>
      <c r="I680" s="28" t="s">
        <v>24</v>
      </c>
      <c r="J680" s="25"/>
      <c r="K680" s="20" t="s">
        <v>1497</v>
      </c>
      <c r="L680" s="29" t="s">
        <v>24</v>
      </c>
      <c r="M680" s="25"/>
      <c r="N680" s="20"/>
      <c r="O680" s="20"/>
      <c r="P680" s="19"/>
      <c r="Q680" s="26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</row>
    <row r="681" ht="14.25" customHeight="1">
      <c r="A681" s="16">
        <f t="shared" si="1"/>
        <v>678</v>
      </c>
      <c r="B681" s="17">
        <v>2406113.0</v>
      </c>
      <c r="C681" s="18">
        <v>45472.0</v>
      </c>
      <c r="D681" s="19" t="s">
        <v>279</v>
      </c>
      <c r="E681" s="20" t="s">
        <v>1498</v>
      </c>
      <c r="F681" s="21">
        <v>45472.0</v>
      </c>
      <c r="G681" s="22" t="s">
        <v>512</v>
      </c>
      <c r="H681" s="23">
        <v>575000.0</v>
      </c>
      <c r="I681" s="28" t="s">
        <v>24</v>
      </c>
      <c r="J681" s="25"/>
      <c r="K681" s="20" t="s">
        <v>1499</v>
      </c>
      <c r="L681" s="29" t="s">
        <v>24</v>
      </c>
      <c r="M681" s="25"/>
      <c r="N681" s="20"/>
      <c r="O681" s="20"/>
      <c r="P681" s="19"/>
      <c r="Q681" s="26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</row>
    <row r="682" ht="14.25" customHeight="1">
      <c r="A682" s="16">
        <f t="shared" si="1"/>
        <v>679</v>
      </c>
      <c r="B682" s="17">
        <v>2406114.0</v>
      </c>
      <c r="C682" s="18">
        <v>45472.0</v>
      </c>
      <c r="D682" s="19" t="s">
        <v>279</v>
      </c>
      <c r="E682" s="20" t="s">
        <v>1500</v>
      </c>
      <c r="F682" s="21">
        <v>45472.0</v>
      </c>
      <c r="G682" s="22" t="s">
        <v>512</v>
      </c>
      <c r="H682" s="23">
        <v>187000.0</v>
      </c>
      <c r="I682" s="28" t="s">
        <v>24</v>
      </c>
      <c r="J682" s="25"/>
      <c r="K682" s="20" t="s">
        <v>1219</v>
      </c>
      <c r="L682" s="29" t="s">
        <v>24</v>
      </c>
      <c r="M682" s="25"/>
      <c r="N682" s="20"/>
      <c r="O682" s="20"/>
      <c r="P682" s="19"/>
      <c r="Q682" s="26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</row>
    <row r="683" ht="14.25" customHeight="1">
      <c r="A683" s="16">
        <f t="shared" si="1"/>
        <v>680</v>
      </c>
      <c r="B683" s="17">
        <v>2406115.0</v>
      </c>
      <c r="C683" s="18">
        <v>45472.0</v>
      </c>
      <c r="D683" s="19" t="s">
        <v>279</v>
      </c>
      <c r="E683" s="20" t="s">
        <v>1501</v>
      </c>
      <c r="F683" s="21">
        <v>45472.0</v>
      </c>
      <c r="G683" s="22" t="s">
        <v>1502</v>
      </c>
      <c r="H683" s="23">
        <v>690000.0</v>
      </c>
      <c r="I683" s="28" t="s">
        <v>24</v>
      </c>
      <c r="J683" s="25"/>
      <c r="K683" s="20" t="s">
        <v>1503</v>
      </c>
      <c r="L683" s="29" t="s">
        <v>24</v>
      </c>
      <c r="M683" s="25"/>
      <c r="N683" s="20"/>
      <c r="O683" s="20"/>
      <c r="P683" s="19"/>
      <c r="Q683" s="26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</row>
    <row r="684" ht="14.25" customHeight="1">
      <c r="A684" s="16">
        <f t="shared" si="1"/>
        <v>681</v>
      </c>
      <c r="B684" s="17">
        <v>2406116.0</v>
      </c>
      <c r="C684" s="18">
        <v>45472.0</v>
      </c>
      <c r="D684" s="19" t="s">
        <v>279</v>
      </c>
      <c r="E684" s="20" t="s">
        <v>1504</v>
      </c>
      <c r="F684" s="21">
        <v>45472.0</v>
      </c>
      <c r="G684" s="22" t="s">
        <v>281</v>
      </c>
      <c r="H684" s="23">
        <v>195400.0</v>
      </c>
      <c r="I684" s="28" t="s">
        <v>24</v>
      </c>
      <c r="J684" s="25"/>
      <c r="K684" s="20" t="s">
        <v>1352</v>
      </c>
      <c r="L684" s="29" t="s">
        <v>24</v>
      </c>
      <c r="M684" s="25"/>
      <c r="N684" s="20"/>
      <c r="O684" s="20"/>
      <c r="P684" s="19"/>
      <c r="Q684" s="26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</row>
    <row r="685" ht="14.25" customHeight="1">
      <c r="A685" s="16">
        <f t="shared" si="1"/>
        <v>682</v>
      </c>
      <c r="B685" s="17">
        <v>2406117.0</v>
      </c>
      <c r="C685" s="18">
        <v>45472.0</v>
      </c>
      <c r="D685" s="19" t="s">
        <v>284</v>
      </c>
      <c r="E685" s="20" t="s">
        <v>1505</v>
      </c>
      <c r="F685" s="21">
        <v>45472.0</v>
      </c>
      <c r="G685" s="22" t="s">
        <v>281</v>
      </c>
      <c r="H685" s="23">
        <v>46000.0</v>
      </c>
      <c r="I685" s="28" t="s">
        <v>24</v>
      </c>
      <c r="J685" s="25"/>
      <c r="K685" s="20" t="s">
        <v>1349</v>
      </c>
      <c r="L685" s="29" t="s">
        <v>24</v>
      </c>
      <c r="M685" s="25"/>
      <c r="N685" s="20"/>
      <c r="O685" s="20"/>
      <c r="P685" s="19"/>
      <c r="Q685" s="26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</row>
    <row r="686" ht="14.25" customHeight="1">
      <c r="A686" s="16">
        <f t="shared" si="1"/>
        <v>683</v>
      </c>
      <c r="B686" s="17">
        <v>2406118.0</v>
      </c>
      <c r="C686" s="18">
        <v>45472.0</v>
      </c>
      <c r="D686" s="19" t="s">
        <v>284</v>
      </c>
      <c r="E686" s="20" t="s">
        <v>1506</v>
      </c>
      <c r="F686" s="21">
        <v>45472.0</v>
      </c>
      <c r="G686" s="22" t="s">
        <v>281</v>
      </c>
      <c r="H686" s="23">
        <v>74500.0</v>
      </c>
      <c r="I686" s="28" t="s">
        <v>24</v>
      </c>
      <c r="J686" s="25"/>
      <c r="K686" s="20" t="s">
        <v>1507</v>
      </c>
      <c r="L686" s="29" t="s">
        <v>24</v>
      </c>
      <c r="M686" s="25"/>
      <c r="N686" s="20"/>
      <c r="O686" s="20"/>
      <c r="P686" s="19"/>
      <c r="Q686" s="26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</row>
    <row r="687" ht="14.25" customHeight="1">
      <c r="A687" s="16">
        <f t="shared" si="1"/>
        <v>684</v>
      </c>
      <c r="B687" s="17">
        <v>2407001.0</v>
      </c>
      <c r="C687" s="18">
        <v>45474.0</v>
      </c>
      <c r="D687" s="19" t="s">
        <v>102</v>
      </c>
      <c r="E687" s="20" t="s">
        <v>1508</v>
      </c>
      <c r="F687" s="21">
        <v>45474.0</v>
      </c>
      <c r="G687" s="22" t="s">
        <v>1509</v>
      </c>
      <c r="H687" s="23">
        <v>4916706.0</v>
      </c>
      <c r="I687" s="25" t="s">
        <v>24</v>
      </c>
      <c r="J687" s="25"/>
      <c r="K687" s="20" t="s">
        <v>1510</v>
      </c>
      <c r="L687" s="29" t="s">
        <v>24</v>
      </c>
      <c r="M687" s="25"/>
      <c r="N687" s="20"/>
      <c r="O687" s="20"/>
      <c r="P687" s="19"/>
      <c r="Q687" s="26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</row>
    <row r="688" ht="14.25" customHeight="1">
      <c r="A688" s="16">
        <f t="shared" si="1"/>
        <v>685</v>
      </c>
      <c r="B688" s="17">
        <v>2407002.0</v>
      </c>
      <c r="C688" s="18">
        <v>45474.0</v>
      </c>
      <c r="D688" s="19" t="s">
        <v>197</v>
      </c>
      <c r="E688" s="20" t="s">
        <v>1511</v>
      </c>
      <c r="F688" s="21">
        <v>45474.0</v>
      </c>
      <c r="G688" s="22" t="s">
        <v>1512</v>
      </c>
      <c r="H688" s="23">
        <v>9890.0</v>
      </c>
      <c r="I688" s="25" t="s">
        <v>24</v>
      </c>
      <c r="J688" s="25"/>
      <c r="K688" s="20" t="s">
        <v>1341</v>
      </c>
      <c r="L688" s="25" t="s">
        <v>24</v>
      </c>
      <c r="M688" s="25"/>
      <c r="N688" s="20"/>
      <c r="O688" s="20"/>
      <c r="P688" s="19"/>
      <c r="Q688" s="26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</row>
    <row r="689" ht="14.25" customHeight="1">
      <c r="A689" s="16">
        <f t="shared" si="1"/>
        <v>686</v>
      </c>
      <c r="B689" s="17">
        <v>2407003.0</v>
      </c>
      <c r="C689" s="18">
        <v>45475.0</v>
      </c>
      <c r="D689" s="19" t="s">
        <v>1513</v>
      </c>
      <c r="E689" s="20" t="s">
        <v>1514</v>
      </c>
      <c r="F689" s="21">
        <v>45474.0</v>
      </c>
      <c r="G689" s="22" t="s">
        <v>1515</v>
      </c>
      <c r="H689" s="23">
        <v>746550.0</v>
      </c>
      <c r="I689" s="25" t="s">
        <v>24</v>
      </c>
      <c r="J689" s="25"/>
      <c r="K689" s="20" t="s">
        <v>1516</v>
      </c>
      <c r="L689" s="25" t="s">
        <v>24</v>
      </c>
      <c r="M689" s="25"/>
      <c r="N689" s="20"/>
      <c r="O689" s="20"/>
      <c r="P689" s="19"/>
      <c r="Q689" s="26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</row>
    <row r="690" ht="14.25" customHeight="1">
      <c r="A690" s="16">
        <f t="shared" si="1"/>
        <v>687</v>
      </c>
      <c r="B690" s="17">
        <v>2407004.0</v>
      </c>
      <c r="C690" s="18">
        <v>45475.0</v>
      </c>
      <c r="D690" s="19" t="s">
        <v>260</v>
      </c>
      <c r="E690" s="20" t="s">
        <v>1517</v>
      </c>
      <c r="F690" s="21">
        <v>45474.0</v>
      </c>
      <c r="G690" s="22" t="s">
        <v>1518</v>
      </c>
      <c r="H690" s="23">
        <v>205460.0</v>
      </c>
      <c r="I690" s="25" t="s">
        <v>24</v>
      </c>
      <c r="J690" s="25"/>
      <c r="K690" s="20" t="s">
        <v>1516</v>
      </c>
      <c r="L690" s="25" t="s">
        <v>24</v>
      </c>
      <c r="M690" s="25"/>
      <c r="N690" s="20"/>
      <c r="O690" s="20"/>
      <c r="P690" s="19"/>
      <c r="Q690" s="26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</row>
    <row r="691" ht="14.25" customHeight="1">
      <c r="A691" s="16">
        <f t="shared" si="1"/>
        <v>688</v>
      </c>
      <c r="B691" s="17">
        <v>2407005.0</v>
      </c>
      <c r="C691" s="18">
        <v>45475.0</v>
      </c>
      <c r="D691" s="19" t="s">
        <v>260</v>
      </c>
      <c r="E691" s="20" t="s">
        <v>1519</v>
      </c>
      <c r="F691" s="21">
        <v>45474.0</v>
      </c>
      <c r="G691" s="22" t="s">
        <v>58</v>
      </c>
      <c r="H691" s="23">
        <v>140000.0</v>
      </c>
      <c r="I691" s="25" t="s">
        <v>24</v>
      </c>
      <c r="J691" s="25"/>
      <c r="K691" s="20" t="s">
        <v>1516</v>
      </c>
      <c r="L691" s="25" t="s">
        <v>24</v>
      </c>
      <c r="M691" s="25"/>
      <c r="N691" s="20"/>
      <c r="O691" s="20"/>
      <c r="P691" s="25"/>
      <c r="Q691" s="26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</row>
    <row r="692" ht="14.25" customHeight="1">
      <c r="A692" s="16">
        <f t="shared" si="1"/>
        <v>689</v>
      </c>
      <c r="B692" s="17">
        <v>2407006.0</v>
      </c>
      <c r="C692" s="18">
        <v>45475.0</v>
      </c>
      <c r="D692" s="19" t="s">
        <v>41</v>
      </c>
      <c r="E692" s="20" t="s">
        <v>1520</v>
      </c>
      <c r="F692" s="21">
        <v>45474.0</v>
      </c>
      <c r="G692" s="22" t="s">
        <v>1521</v>
      </c>
      <c r="H692" s="23">
        <v>2600.0</v>
      </c>
      <c r="I692" s="25" t="s">
        <v>24</v>
      </c>
      <c r="J692" s="25"/>
      <c r="K692" s="20" t="s">
        <v>1522</v>
      </c>
      <c r="L692" s="25" t="s">
        <v>24</v>
      </c>
      <c r="M692" s="25"/>
      <c r="N692" s="20"/>
      <c r="O692" s="20"/>
      <c r="P692" s="25"/>
      <c r="Q692" s="26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</row>
    <row r="693" ht="14.25" customHeight="1">
      <c r="A693" s="16">
        <f t="shared" si="1"/>
        <v>690</v>
      </c>
      <c r="B693" s="17">
        <v>2407007.0</v>
      </c>
      <c r="C693" s="18">
        <v>45475.0</v>
      </c>
      <c r="D693" s="19" t="s">
        <v>71</v>
      </c>
      <c r="E693" s="20" t="s">
        <v>1523</v>
      </c>
      <c r="F693" s="21">
        <v>45474.0</v>
      </c>
      <c r="G693" s="22" t="s">
        <v>1521</v>
      </c>
      <c r="H693" s="23">
        <v>5250.0</v>
      </c>
      <c r="I693" s="25" t="s">
        <v>24</v>
      </c>
      <c r="J693" s="25"/>
      <c r="K693" s="20" t="s">
        <v>1524</v>
      </c>
      <c r="L693" s="25" t="s">
        <v>24</v>
      </c>
      <c r="M693" s="25"/>
      <c r="N693" s="20"/>
      <c r="O693" s="20"/>
      <c r="P693" s="25"/>
      <c r="Q693" s="26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</row>
    <row r="694" ht="14.25" customHeight="1">
      <c r="A694" s="16">
        <f t="shared" si="1"/>
        <v>691</v>
      </c>
      <c r="B694" s="17">
        <v>2407008.0</v>
      </c>
      <c r="C694" s="18">
        <v>45475.0</v>
      </c>
      <c r="D694" s="19" t="s">
        <v>21</v>
      </c>
      <c r="E694" s="20" t="s">
        <v>1525</v>
      </c>
      <c r="F694" s="21">
        <v>45474.0</v>
      </c>
      <c r="G694" s="22" t="s">
        <v>1526</v>
      </c>
      <c r="H694" s="23">
        <v>408840.0</v>
      </c>
      <c r="I694" s="25" t="s">
        <v>24</v>
      </c>
      <c r="J694" s="25"/>
      <c r="K694" s="20" t="s">
        <v>1527</v>
      </c>
      <c r="L694" s="25" t="s">
        <v>24</v>
      </c>
      <c r="M694" s="25"/>
      <c r="N694" s="20"/>
      <c r="O694" s="20"/>
      <c r="P694" s="25"/>
      <c r="Q694" s="26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</row>
    <row r="695" ht="14.25" customHeight="1">
      <c r="A695" s="16">
        <f t="shared" si="1"/>
        <v>692</v>
      </c>
      <c r="B695" s="17">
        <v>2407009.0</v>
      </c>
      <c r="C695" s="18">
        <v>45475.0</v>
      </c>
      <c r="D695" s="19" t="s">
        <v>21</v>
      </c>
      <c r="E695" s="20" t="s">
        <v>1525</v>
      </c>
      <c r="F695" s="21">
        <v>45474.0</v>
      </c>
      <c r="G695" s="22" t="s">
        <v>1521</v>
      </c>
      <c r="H695" s="23"/>
      <c r="I695" s="25" t="s">
        <v>24</v>
      </c>
      <c r="J695" s="25"/>
      <c r="K695" s="20" t="s">
        <v>1527</v>
      </c>
      <c r="L695" s="25" t="s">
        <v>24</v>
      </c>
      <c r="M695" s="25"/>
      <c r="N695" s="20"/>
      <c r="O695" s="20"/>
      <c r="P695" s="19"/>
      <c r="Q695" s="26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</row>
    <row r="696" ht="14.25" customHeight="1">
      <c r="A696" s="16">
        <f t="shared" si="1"/>
        <v>693</v>
      </c>
      <c r="B696" s="17">
        <v>2407010.0</v>
      </c>
      <c r="C696" s="18">
        <v>45475.0</v>
      </c>
      <c r="D696" s="19" t="s">
        <v>248</v>
      </c>
      <c r="E696" s="20" t="s">
        <v>1528</v>
      </c>
      <c r="F696" s="21">
        <v>45474.0</v>
      </c>
      <c r="G696" s="22" t="s">
        <v>252</v>
      </c>
      <c r="H696" s="23">
        <v>147900.0</v>
      </c>
      <c r="I696" s="25" t="s">
        <v>24</v>
      </c>
      <c r="J696" s="25"/>
      <c r="K696" s="20" t="s">
        <v>1527</v>
      </c>
      <c r="L696" s="25" t="s">
        <v>24</v>
      </c>
      <c r="M696" s="25"/>
      <c r="N696" s="20"/>
      <c r="O696" s="20"/>
      <c r="P696" s="19"/>
      <c r="Q696" s="26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</row>
    <row r="697" ht="14.25" customHeight="1">
      <c r="A697" s="16">
        <f t="shared" si="1"/>
        <v>694</v>
      </c>
      <c r="B697" s="17">
        <v>2407011.0</v>
      </c>
      <c r="C697" s="18">
        <v>45475.0</v>
      </c>
      <c r="D697" s="19" t="s">
        <v>1529</v>
      </c>
      <c r="E697" s="20" t="s">
        <v>1530</v>
      </c>
      <c r="F697" s="21">
        <v>45475.0</v>
      </c>
      <c r="G697" s="22" t="s">
        <v>1531</v>
      </c>
      <c r="H697" s="23">
        <v>1750.0</v>
      </c>
      <c r="I697" s="25" t="s">
        <v>24</v>
      </c>
      <c r="J697" s="25"/>
      <c r="K697" s="20"/>
      <c r="L697" s="25"/>
      <c r="M697" s="25"/>
      <c r="N697" s="20"/>
      <c r="O697" s="20"/>
      <c r="P697" s="19" t="s">
        <v>24</v>
      </c>
      <c r="Q697" s="26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</row>
    <row r="698" ht="14.25" customHeight="1">
      <c r="A698" s="16">
        <f t="shared" si="1"/>
        <v>695</v>
      </c>
      <c r="B698" s="17">
        <v>2407012.0</v>
      </c>
      <c r="C698" s="18">
        <v>45475.0</v>
      </c>
      <c r="D698" s="19" t="s">
        <v>34</v>
      </c>
      <c r="E698" s="20" t="s">
        <v>1532</v>
      </c>
      <c r="F698" s="21">
        <v>45474.0</v>
      </c>
      <c r="G698" s="22" t="s">
        <v>36</v>
      </c>
      <c r="H698" s="23">
        <v>7155.0</v>
      </c>
      <c r="I698" s="25" t="s">
        <v>24</v>
      </c>
      <c r="J698" s="25"/>
      <c r="K698" s="20"/>
      <c r="L698" s="25"/>
      <c r="M698" s="25"/>
      <c r="N698" s="20"/>
      <c r="O698" s="20"/>
      <c r="P698" s="19" t="s">
        <v>24</v>
      </c>
      <c r="Q698" s="26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</row>
    <row r="699" ht="14.25" customHeight="1">
      <c r="A699" s="16">
        <f t="shared" si="1"/>
        <v>696</v>
      </c>
      <c r="B699" s="17">
        <v>2407013.0</v>
      </c>
      <c r="C699" s="18">
        <v>45475.0</v>
      </c>
      <c r="D699" s="19" t="s">
        <v>197</v>
      </c>
      <c r="E699" s="20" t="s">
        <v>1533</v>
      </c>
      <c r="F699" s="21">
        <v>45474.0</v>
      </c>
      <c r="G699" s="22" t="s">
        <v>1534</v>
      </c>
      <c r="H699" s="23">
        <v>7150.0</v>
      </c>
      <c r="I699" s="25" t="s">
        <v>24</v>
      </c>
      <c r="J699" s="25"/>
      <c r="K699" s="20"/>
      <c r="L699" s="25"/>
      <c r="M699" s="25"/>
      <c r="N699" s="20"/>
      <c r="O699" s="20"/>
      <c r="P699" s="19" t="s">
        <v>24</v>
      </c>
      <c r="Q699" s="26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</row>
    <row r="700" ht="14.25" customHeight="1">
      <c r="A700" s="16">
        <f t="shared" si="1"/>
        <v>697</v>
      </c>
      <c r="B700" s="17">
        <v>2407014.0</v>
      </c>
      <c r="C700" s="18">
        <v>45476.0</v>
      </c>
      <c r="D700" s="19" t="s">
        <v>1535</v>
      </c>
      <c r="E700" s="20" t="s">
        <v>1536</v>
      </c>
      <c r="F700" s="21">
        <v>45475.0</v>
      </c>
      <c r="G700" s="79" t="s">
        <v>1537</v>
      </c>
      <c r="H700" s="23">
        <v>13950.0</v>
      </c>
      <c r="I700" s="25" t="s">
        <v>24</v>
      </c>
      <c r="J700" s="25"/>
      <c r="K700" s="20"/>
      <c r="L700" s="16"/>
      <c r="M700" s="25"/>
      <c r="N700" s="20"/>
      <c r="O700" s="20"/>
      <c r="P700" s="19" t="s">
        <v>24</v>
      </c>
      <c r="Q700" s="26" t="s">
        <v>1538</v>
      </c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</row>
    <row r="701" ht="14.25" customHeight="1">
      <c r="A701" s="16">
        <f t="shared" si="1"/>
        <v>698</v>
      </c>
      <c r="B701" s="17">
        <v>2407015.0</v>
      </c>
      <c r="C701" s="18">
        <v>45476.0</v>
      </c>
      <c r="D701" s="18" t="s">
        <v>1539</v>
      </c>
      <c r="E701" s="20" t="s">
        <v>1540</v>
      </c>
      <c r="F701" s="18">
        <v>45475.0</v>
      </c>
      <c r="G701" s="22" t="s">
        <v>1541</v>
      </c>
      <c r="H701" s="23">
        <v>8287.5</v>
      </c>
      <c r="I701" s="25" t="s">
        <v>24</v>
      </c>
      <c r="J701" s="18"/>
      <c r="K701" s="18"/>
      <c r="L701" s="18"/>
      <c r="M701" s="18"/>
      <c r="N701" s="20"/>
      <c r="O701" s="20"/>
      <c r="P701" s="19" t="s">
        <v>24</v>
      </c>
      <c r="Q701" s="26" t="s">
        <v>1044</v>
      </c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</row>
    <row r="702" ht="14.25" customHeight="1">
      <c r="A702" s="16">
        <f t="shared" si="1"/>
        <v>699</v>
      </c>
      <c r="B702" s="17">
        <v>2407016.0</v>
      </c>
      <c r="C702" s="18">
        <v>45476.0</v>
      </c>
      <c r="D702" s="19" t="s">
        <v>1542</v>
      </c>
      <c r="E702" s="20" t="s">
        <v>1543</v>
      </c>
      <c r="F702" s="21">
        <v>45474.0</v>
      </c>
      <c r="G702" s="22" t="s">
        <v>1544</v>
      </c>
      <c r="H702" s="23">
        <v>69879.0</v>
      </c>
      <c r="I702" s="25" t="s">
        <v>24</v>
      </c>
      <c r="J702" s="25"/>
      <c r="K702" s="20"/>
      <c r="L702" s="16"/>
      <c r="M702" s="25"/>
      <c r="N702" s="20"/>
      <c r="O702" s="20"/>
      <c r="P702" s="19" t="s">
        <v>24</v>
      </c>
      <c r="Q702" s="26" t="s">
        <v>1545</v>
      </c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</row>
    <row r="703" ht="14.25" customHeight="1">
      <c r="A703" s="16">
        <f t="shared" si="1"/>
        <v>700</v>
      </c>
      <c r="B703" s="17">
        <v>2407017.0</v>
      </c>
      <c r="C703" s="18">
        <v>45476.0</v>
      </c>
      <c r="D703" s="19" t="s">
        <v>1542</v>
      </c>
      <c r="E703" s="20" t="s">
        <v>1546</v>
      </c>
      <c r="F703" s="21">
        <v>45474.0</v>
      </c>
      <c r="G703" s="22" t="s">
        <v>1547</v>
      </c>
      <c r="H703" s="23">
        <v>3012.0</v>
      </c>
      <c r="I703" s="25" t="s">
        <v>24</v>
      </c>
      <c r="J703" s="25"/>
      <c r="K703" s="20"/>
      <c r="L703" s="16"/>
      <c r="M703" s="25"/>
      <c r="N703" s="20"/>
      <c r="O703" s="20"/>
      <c r="P703" s="19" t="s">
        <v>24</v>
      </c>
      <c r="Q703" s="26" t="s">
        <v>1548</v>
      </c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</row>
    <row r="704" ht="14.25" customHeight="1">
      <c r="A704" s="16">
        <f t="shared" si="1"/>
        <v>701</v>
      </c>
      <c r="B704" s="17">
        <v>2407018.0</v>
      </c>
      <c r="C704" s="18">
        <v>45477.0</v>
      </c>
      <c r="D704" s="19" t="s">
        <v>732</v>
      </c>
      <c r="E704" s="20" t="s">
        <v>1549</v>
      </c>
      <c r="F704" s="21">
        <v>45474.0</v>
      </c>
      <c r="G704" s="22" t="s">
        <v>1550</v>
      </c>
      <c r="H704" s="23">
        <v>21500.0</v>
      </c>
      <c r="I704" s="25" t="s">
        <v>24</v>
      </c>
      <c r="J704" s="25"/>
      <c r="K704" s="20" t="s">
        <v>1551</v>
      </c>
      <c r="L704" s="25" t="s">
        <v>24</v>
      </c>
      <c r="M704" s="25"/>
      <c r="N704" s="20"/>
      <c r="O704" s="20"/>
      <c r="P704" s="19"/>
      <c r="Q704" s="26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</row>
    <row r="705" ht="14.25" customHeight="1">
      <c r="A705" s="16">
        <f t="shared" si="1"/>
        <v>702</v>
      </c>
      <c r="B705" s="17">
        <v>2407019.0</v>
      </c>
      <c r="C705" s="18">
        <v>45477.0</v>
      </c>
      <c r="D705" s="19" t="s">
        <v>21</v>
      </c>
      <c r="E705" s="20" t="s">
        <v>1528</v>
      </c>
      <c r="F705" s="21">
        <v>45474.0</v>
      </c>
      <c r="G705" s="22" t="s">
        <v>1552</v>
      </c>
      <c r="H705" s="23">
        <v>46400.0</v>
      </c>
      <c r="I705" s="25" t="s">
        <v>24</v>
      </c>
      <c r="J705" s="25"/>
      <c r="K705" s="20" t="s">
        <v>1551</v>
      </c>
      <c r="L705" s="25" t="s">
        <v>24</v>
      </c>
      <c r="M705" s="25"/>
      <c r="N705" s="20"/>
      <c r="O705" s="20"/>
      <c r="P705" s="19"/>
      <c r="Q705" s="26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</row>
    <row r="706" ht="14.25" customHeight="1">
      <c r="A706" s="16">
        <f t="shared" si="1"/>
        <v>703</v>
      </c>
      <c r="B706" s="17">
        <v>2407020.0</v>
      </c>
      <c r="C706" s="18">
        <v>45477.0</v>
      </c>
      <c r="D706" s="19" t="s">
        <v>21</v>
      </c>
      <c r="E706" s="20" t="s">
        <v>1553</v>
      </c>
      <c r="F706" s="21">
        <v>45474.0</v>
      </c>
      <c r="G706" s="22" t="s">
        <v>1521</v>
      </c>
      <c r="H706" s="23">
        <v>9020.0</v>
      </c>
      <c r="I706" s="25" t="s">
        <v>24</v>
      </c>
      <c r="J706" s="25"/>
      <c r="K706" s="20" t="s">
        <v>1551</v>
      </c>
      <c r="L706" s="25" t="s">
        <v>24</v>
      </c>
      <c r="M706" s="25"/>
      <c r="N706" s="20"/>
      <c r="O706" s="20"/>
      <c r="P706" s="19"/>
      <c r="Q706" s="26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</row>
    <row r="707" ht="14.25" customHeight="1">
      <c r="A707" s="16">
        <f t="shared" si="1"/>
        <v>704</v>
      </c>
      <c r="B707" s="17">
        <v>2407021.0</v>
      </c>
      <c r="C707" s="18">
        <v>45478.0</v>
      </c>
      <c r="D707" s="19" t="s">
        <v>304</v>
      </c>
      <c r="E707" s="20" t="s">
        <v>1554</v>
      </c>
      <c r="F707" s="21">
        <v>45477.0</v>
      </c>
      <c r="G707" s="22" t="s">
        <v>936</v>
      </c>
      <c r="H707" s="23">
        <v>4530.06</v>
      </c>
      <c r="I707" s="25" t="s">
        <v>24</v>
      </c>
      <c r="J707" s="25"/>
      <c r="K707" s="20" t="s">
        <v>1023</v>
      </c>
      <c r="L707" s="25" t="s">
        <v>24</v>
      </c>
      <c r="M707" s="25"/>
      <c r="N707" s="20"/>
      <c r="O707" s="20"/>
      <c r="P707" s="19"/>
      <c r="Q707" s="26" t="s">
        <v>235</v>
      </c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</row>
    <row r="708" ht="14.25" customHeight="1">
      <c r="A708" s="16">
        <f t="shared" si="1"/>
        <v>705</v>
      </c>
      <c r="B708" s="17">
        <v>2407022.0</v>
      </c>
      <c r="C708" s="18">
        <v>45477.0</v>
      </c>
      <c r="D708" s="19" t="s">
        <v>304</v>
      </c>
      <c r="E708" s="20" t="s">
        <v>1555</v>
      </c>
      <c r="F708" s="21">
        <v>45477.0</v>
      </c>
      <c r="G708" s="22" t="s">
        <v>1556</v>
      </c>
      <c r="H708" s="23">
        <v>46954.44</v>
      </c>
      <c r="I708" s="25" t="s">
        <v>24</v>
      </c>
      <c r="J708" s="25"/>
      <c r="K708" s="20" t="s">
        <v>1527</v>
      </c>
      <c r="L708" s="25" t="s">
        <v>24</v>
      </c>
      <c r="M708" s="25"/>
      <c r="N708" s="20"/>
      <c r="O708" s="20"/>
      <c r="P708" s="19"/>
      <c r="Q708" s="26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</row>
    <row r="709" ht="14.25" customHeight="1">
      <c r="A709" s="16">
        <f t="shared" si="1"/>
        <v>706</v>
      </c>
      <c r="B709" s="17">
        <v>2407023.0</v>
      </c>
      <c r="C709" s="18">
        <v>45477.0</v>
      </c>
      <c r="D709" s="19" t="s">
        <v>300</v>
      </c>
      <c r="E709" s="20" t="s">
        <v>1557</v>
      </c>
      <c r="F709" s="21">
        <v>45469.0</v>
      </c>
      <c r="G709" s="22" t="s">
        <v>1558</v>
      </c>
      <c r="H709" s="23">
        <v>20000.0</v>
      </c>
      <c r="I709" s="25" t="s">
        <v>24</v>
      </c>
      <c r="J709" s="25"/>
      <c r="K709" s="20" t="s">
        <v>1559</v>
      </c>
      <c r="L709" s="25" t="s">
        <v>24</v>
      </c>
      <c r="M709" s="25"/>
      <c r="N709" s="20"/>
      <c r="O709" s="20"/>
      <c r="P709" s="19"/>
      <c r="Q709" s="26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</row>
    <row r="710" ht="14.25" customHeight="1">
      <c r="A710" s="16">
        <f t="shared" si="1"/>
        <v>707</v>
      </c>
      <c r="B710" s="17">
        <v>2407024.0</v>
      </c>
      <c r="C710" s="18">
        <v>45477.0</v>
      </c>
      <c r="D710" s="19" t="s">
        <v>197</v>
      </c>
      <c r="E710" s="20" t="s">
        <v>1560</v>
      </c>
      <c r="F710" s="21">
        <v>45471.0</v>
      </c>
      <c r="G710" s="22" t="s">
        <v>1521</v>
      </c>
      <c r="H710" s="23">
        <v>37000.0</v>
      </c>
      <c r="I710" s="25" t="s">
        <v>24</v>
      </c>
      <c r="J710" s="25"/>
      <c r="K710" s="20" t="s">
        <v>543</v>
      </c>
      <c r="L710" s="25" t="s">
        <v>24</v>
      </c>
      <c r="M710" s="25"/>
      <c r="N710" s="20"/>
      <c r="O710" s="20"/>
      <c r="P710" s="19"/>
      <c r="Q710" s="26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</row>
    <row r="711" ht="14.25" customHeight="1">
      <c r="A711" s="16">
        <f t="shared" si="1"/>
        <v>708</v>
      </c>
      <c r="B711" s="17">
        <v>2407025.0</v>
      </c>
      <c r="C711" s="18">
        <v>45477.0</v>
      </c>
      <c r="D711" s="19" t="s">
        <v>102</v>
      </c>
      <c r="E711" s="20" t="s">
        <v>1561</v>
      </c>
      <c r="F711" s="21">
        <v>45474.0</v>
      </c>
      <c r="G711" s="22" t="s">
        <v>814</v>
      </c>
      <c r="H711" s="23">
        <v>20100.0</v>
      </c>
      <c r="I711" s="25" t="s">
        <v>24</v>
      </c>
      <c r="J711" s="25"/>
      <c r="K711" s="20" t="s">
        <v>1562</v>
      </c>
      <c r="L711" s="25" t="s">
        <v>24</v>
      </c>
      <c r="M711" s="25"/>
      <c r="N711" s="20"/>
      <c r="O711" s="20"/>
      <c r="P711" s="19"/>
      <c r="Q711" s="26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</row>
    <row r="712" ht="14.25" customHeight="1">
      <c r="A712" s="16">
        <f t="shared" si="1"/>
        <v>709</v>
      </c>
      <c r="B712" s="17">
        <v>2407026.0</v>
      </c>
      <c r="C712" s="18">
        <v>45478.0</v>
      </c>
      <c r="D712" s="19" t="s">
        <v>21</v>
      </c>
      <c r="E712" s="20" t="s">
        <v>1563</v>
      </c>
      <c r="F712" s="21">
        <v>45474.0</v>
      </c>
      <c r="G712" s="22" t="s">
        <v>1564</v>
      </c>
      <c r="H712" s="23">
        <v>48550.0</v>
      </c>
      <c r="I712" s="25" t="s">
        <v>24</v>
      </c>
      <c r="J712" s="25"/>
      <c r="K712" s="20" t="s">
        <v>1562</v>
      </c>
      <c r="L712" s="25" t="s">
        <v>24</v>
      </c>
      <c r="M712" s="25"/>
      <c r="N712" s="20"/>
      <c r="O712" s="20"/>
      <c r="P712" s="19"/>
      <c r="Q712" s="26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</row>
    <row r="713" ht="14.25" customHeight="1">
      <c r="A713" s="16">
        <f t="shared" si="1"/>
        <v>710</v>
      </c>
      <c r="B713" s="17">
        <v>2407027.0</v>
      </c>
      <c r="C713" s="18">
        <v>45478.0</v>
      </c>
      <c r="D713" s="19" t="s">
        <v>1565</v>
      </c>
      <c r="E713" s="20" t="s">
        <v>1566</v>
      </c>
      <c r="F713" s="21">
        <v>45477.0</v>
      </c>
      <c r="G713" s="22" t="s">
        <v>1425</v>
      </c>
      <c r="H713" s="23">
        <v>228200.0</v>
      </c>
      <c r="I713" s="25" t="s">
        <v>24</v>
      </c>
      <c r="J713" s="25"/>
      <c r="K713" s="20" t="s">
        <v>1562</v>
      </c>
      <c r="L713" s="25" t="s">
        <v>24</v>
      </c>
      <c r="M713" s="25"/>
      <c r="N713" s="20"/>
      <c r="O713" s="20"/>
      <c r="P713" s="19"/>
      <c r="Q713" s="26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</row>
    <row r="714" ht="14.25" customHeight="1">
      <c r="A714" s="16">
        <f t="shared" si="1"/>
        <v>711</v>
      </c>
      <c r="B714" s="17">
        <v>2407028.0</v>
      </c>
      <c r="C714" s="18">
        <v>45478.0</v>
      </c>
      <c r="D714" s="19" t="s">
        <v>304</v>
      </c>
      <c r="E714" s="20" t="s">
        <v>1567</v>
      </c>
      <c r="F714" s="21">
        <v>45474.0</v>
      </c>
      <c r="G714" s="22" t="s">
        <v>1568</v>
      </c>
      <c r="H714" s="23">
        <v>401.2</v>
      </c>
      <c r="I714" s="25" t="s">
        <v>24</v>
      </c>
      <c r="J714" s="25"/>
      <c r="K714" s="20" t="s">
        <v>1562</v>
      </c>
      <c r="L714" s="25" t="s">
        <v>24</v>
      </c>
      <c r="M714" s="25"/>
      <c r="N714" s="20"/>
      <c r="O714" s="20"/>
      <c r="P714" s="19"/>
      <c r="Q714" s="26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</row>
    <row r="715" ht="14.25" customHeight="1">
      <c r="A715" s="16">
        <f t="shared" si="1"/>
        <v>712</v>
      </c>
      <c r="B715" s="17">
        <v>2407029.0</v>
      </c>
      <c r="C715" s="18">
        <v>45478.0</v>
      </c>
      <c r="D715" s="19" t="s">
        <v>981</v>
      </c>
      <c r="E715" s="20" t="s">
        <v>1561</v>
      </c>
      <c r="F715" s="21">
        <v>45474.0</v>
      </c>
      <c r="G715" s="22" t="s">
        <v>1569</v>
      </c>
      <c r="H715" s="23">
        <v>30100.0</v>
      </c>
      <c r="I715" s="25" t="s">
        <v>24</v>
      </c>
      <c r="J715" s="25"/>
      <c r="K715" s="20" t="s">
        <v>1562</v>
      </c>
      <c r="L715" s="25" t="s">
        <v>24</v>
      </c>
      <c r="M715" s="25"/>
      <c r="N715" s="20"/>
      <c r="O715" s="20"/>
      <c r="P715" s="19"/>
      <c r="Q715" s="26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</row>
    <row r="716" ht="14.25" customHeight="1">
      <c r="A716" s="16">
        <f t="shared" si="1"/>
        <v>713</v>
      </c>
      <c r="B716" s="17">
        <v>2407030.0</v>
      </c>
      <c r="C716" s="18">
        <v>45480.0</v>
      </c>
      <c r="D716" s="19" t="s">
        <v>446</v>
      </c>
      <c r="E716" s="20" t="s">
        <v>1570</v>
      </c>
      <c r="F716" s="21">
        <v>45477.0</v>
      </c>
      <c r="G716" s="22" t="s">
        <v>1571</v>
      </c>
      <c r="H716" s="23">
        <v>45007.2</v>
      </c>
      <c r="I716" s="25" t="s">
        <v>24</v>
      </c>
      <c r="J716" s="25"/>
      <c r="K716" s="20"/>
      <c r="L716" s="16"/>
      <c r="M716" s="25" t="s">
        <v>24</v>
      </c>
      <c r="N716" s="20"/>
      <c r="O716" s="20"/>
      <c r="P716" s="19"/>
      <c r="Q716" s="26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</row>
    <row r="717" ht="14.25" customHeight="1">
      <c r="A717" s="16">
        <f t="shared" si="1"/>
        <v>714</v>
      </c>
      <c r="B717" s="17">
        <v>2407031.0</v>
      </c>
      <c r="C717" s="18">
        <v>45482.0</v>
      </c>
      <c r="D717" s="19" t="s">
        <v>1234</v>
      </c>
      <c r="E717" s="20" t="s">
        <v>1572</v>
      </c>
      <c r="F717" s="21">
        <v>45477.0</v>
      </c>
      <c r="G717" s="22" t="s">
        <v>1573</v>
      </c>
      <c r="H717" s="23">
        <v>105000.0</v>
      </c>
      <c r="I717" s="25" t="s">
        <v>24</v>
      </c>
      <c r="J717" s="25"/>
      <c r="K717" s="20" t="s">
        <v>1574</v>
      </c>
      <c r="L717" s="25" t="s">
        <v>24</v>
      </c>
      <c r="M717" s="25"/>
      <c r="N717" s="20"/>
      <c r="O717" s="20"/>
      <c r="P717" s="19"/>
      <c r="Q717" s="26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</row>
    <row r="718" ht="14.25" customHeight="1">
      <c r="A718" s="16">
        <f t="shared" si="1"/>
        <v>715</v>
      </c>
      <c r="B718" s="17">
        <v>2407032.0</v>
      </c>
      <c r="C718" s="18">
        <v>45482.0</v>
      </c>
      <c r="D718" s="19" t="s">
        <v>1575</v>
      </c>
      <c r="E718" s="20" t="s">
        <v>1576</v>
      </c>
      <c r="F718" s="18">
        <v>45482.0</v>
      </c>
      <c r="G718" s="22" t="s">
        <v>1577</v>
      </c>
      <c r="H718" s="23">
        <v>3084.2</v>
      </c>
      <c r="I718" s="25" t="s">
        <v>24</v>
      </c>
      <c r="J718" s="25"/>
      <c r="K718" s="20" t="s">
        <v>580</v>
      </c>
      <c r="L718" s="25" t="s">
        <v>24</v>
      </c>
      <c r="M718" s="25"/>
      <c r="N718" s="20"/>
      <c r="O718" s="20"/>
      <c r="P718" s="19"/>
      <c r="Q718" s="26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</row>
    <row r="719" ht="14.25" customHeight="1">
      <c r="A719" s="16">
        <f t="shared" si="1"/>
        <v>716</v>
      </c>
      <c r="B719" s="17">
        <v>2407033.0</v>
      </c>
      <c r="C719" s="18">
        <v>45482.0</v>
      </c>
      <c r="D719" s="19" t="s">
        <v>21</v>
      </c>
      <c r="E719" s="20" t="s">
        <v>1578</v>
      </c>
      <c r="F719" s="18">
        <v>45481.0</v>
      </c>
      <c r="G719" s="22" t="s">
        <v>704</v>
      </c>
      <c r="H719" s="23">
        <v>232980.0</v>
      </c>
      <c r="I719" s="25" t="s">
        <v>24</v>
      </c>
      <c r="J719" s="25"/>
      <c r="K719" s="20" t="s">
        <v>1579</v>
      </c>
      <c r="L719" s="25" t="s">
        <v>24</v>
      </c>
      <c r="M719" s="25"/>
      <c r="N719" s="20"/>
      <c r="O719" s="20"/>
      <c r="P719" s="19"/>
      <c r="Q719" s="26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</row>
    <row r="720" ht="14.25" customHeight="1">
      <c r="A720" s="16">
        <f t="shared" si="1"/>
        <v>717</v>
      </c>
      <c r="B720" s="17">
        <v>2407034.0</v>
      </c>
      <c r="C720" s="18">
        <v>45482.0</v>
      </c>
      <c r="D720" s="19" t="s">
        <v>21</v>
      </c>
      <c r="E720" s="20" t="s">
        <v>1578</v>
      </c>
      <c r="F720" s="18">
        <v>45481.0</v>
      </c>
      <c r="G720" s="22" t="s">
        <v>1521</v>
      </c>
      <c r="H720" s="23">
        <v>195480.0</v>
      </c>
      <c r="I720" s="25" t="s">
        <v>24</v>
      </c>
      <c r="J720" s="25"/>
      <c r="K720" s="20" t="s">
        <v>1579</v>
      </c>
      <c r="L720" s="25" t="s">
        <v>24</v>
      </c>
      <c r="M720" s="25"/>
      <c r="N720" s="20"/>
      <c r="O720" s="20"/>
      <c r="P720" s="19"/>
      <c r="Q720" s="26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</row>
    <row r="721" ht="14.25" customHeight="1">
      <c r="A721" s="16">
        <f t="shared" si="1"/>
        <v>718</v>
      </c>
      <c r="B721" s="17">
        <v>2407035.0</v>
      </c>
      <c r="C721" s="18">
        <v>45482.0</v>
      </c>
      <c r="D721" s="19" t="s">
        <v>304</v>
      </c>
      <c r="E721" s="20" t="s">
        <v>1580</v>
      </c>
      <c r="F721" s="18">
        <v>45482.0</v>
      </c>
      <c r="G721" s="22" t="s">
        <v>936</v>
      </c>
      <c r="H721" s="23">
        <v>1374.45</v>
      </c>
      <c r="I721" s="25" t="s">
        <v>24</v>
      </c>
      <c r="J721" s="25"/>
      <c r="K721" s="20" t="s">
        <v>621</v>
      </c>
      <c r="L721" s="25" t="s">
        <v>24</v>
      </c>
      <c r="M721" s="25"/>
      <c r="N721" s="20"/>
      <c r="O721" s="20"/>
      <c r="P721" s="19"/>
      <c r="Q721" s="26" t="s">
        <v>938</v>
      </c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</row>
    <row r="722" ht="14.25" customHeight="1">
      <c r="A722" s="16">
        <f t="shared" si="1"/>
        <v>719</v>
      </c>
      <c r="B722" s="17">
        <v>2407036.0</v>
      </c>
      <c r="C722" s="18">
        <v>45482.0</v>
      </c>
      <c r="D722" s="19" t="s">
        <v>565</v>
      </c>
      <c r="E722" s="20" t="s">
        <v>1581</v>
      </c>
      <c r="F722" s="18">
        <v>45482.0</v>
      </c>
      <c r="G722" s="22" t="s">
        <v>36</v>
      </c>
      <c r="H722" s="23">
        <v>2658.0</v>
      </c>
      <c r="I722" s="25" t="s">
        <v>24</v>
      </c>
      <c r="J722" s="25"/>
      <c r="K722" s="20"/>
      <c r="L722" s="25"/>
      <c r="M722" s="25"/>
      <c r="N722" s="20"/>
      <c r="O722" s="20"/>
      <c r="P722" s="25" t="s">
        <v>24</v>
      </c>
      <c r="Q722" s="26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</row>
    <row r="723" ht="14.25" customHeight="1">
      <c r="A723" s="16">
        <f t="shared" si="1"/>
        <v>720</v>
      </c>
      <c r="B723" s="17">
        <v>2407037.0</v>
      </c>
      <c r="C723" s="18">
        <v>45482.0</v>
      </c>
      <c r="D723" s="19" t="s">
        <v>1582</v>
      </c>
      <c r="E723" s="20" t="s">
        <v>1583</v>
      </c>
      <c r="F723" s="18">
        <v>45482.0</v>
      </c>
      <c r="G723" s="22" t="s">
        <v>47</v>
      </c>
      <c r="H723" s="23">
        <v>4000.0</v>
      </c>
      <c r="I723" s="25" t="s">
        <v>24</v>
      </c>
      <c r="J723" s="25"/>
      <c r="K723" s="20"/>
      <c r="L723" s="25"/>
      <c r="M723" s="25"/>
      <c r="N723" s="20"/>
      <c r="O723" s="20"/>
      <c r="P723" s="25" t="s">
        <v>24</v>
      </c>
      <c r="Q723" s="26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</row>
    <row r="724" ht="14.25" customHeight="1">
      <c r="A724" s="16">
        <f t="shared" si="1"/>
        <v>721</v>
      </c>
      <c r="B724" s="17">
        <v>2407038.0</v>
      </c>
      <c r="C724" s="18">
        <v>45482.0</v>
      </c>
      <c r="D724" s="19" t="s">
        <v>304</v>
      </c>
      <c r="E724" s="20" t="s">
        <v>1584</v>
      </c>
      <c r="F724" s="21">
        <v>45482.0</v>
      </c>
      <c r="G724" s="22" t="s">
        <v>1585</v>
      </c>
      <c r="H724" s="23">
        <v>1700.0</v>
      </c>
      <c r="I724" s="25" t="s">
        <v>24</v>
      </c>
      <c r="J724" s="25"/>
      <c r="K724" s="20" t="s">
        <v>678</v>
      </c>
      <c r="L724" s="25" t="s">
        <v>24</v>
      </c>
      <c r="M724" s="25"/>
      <c r="N724" s="20"/>
      <c r="O724" s="20"/>
      <c r="P724" s="19"/>
      <c r="Q724" s="26" t="s">
        <v>1586</v>
      </c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</row>
    <row r="725" ht="14.25" customHeight="1">
      <c r="A725" s="16">
        <f t="shared" si="1"/>
        <v>722</v>
      </c>
      <c r="B725" s="17">
        <v>2407039.0</v>
      </c>
      <c r="C725" s="18">
        <v>45482.0</v>
      </c>
      <c r="D725" s="19" t="s">
        <v>21</v>
      </c>
      <c r="E725" s="20" t="s">
        <v>1578</v>
      </c>
      <c r="F725" s="18">
        <v>45481.0</v>
      </c>
      <c r="G725" s="22" t="s">
        <v>331</v>
      </c>
      <c r="H725" s="23">
        <v>24000.0</v>
      </c>
      <c r="I725" s="25" t="s">
        <v>24</v>
      </c>
      <c r="J725" s="25"/>
      <c r="K725" s="20" t="s">
        <v>1579</v>
      </c>
      <c r="L725" s="25" t="s">
        <v>24</v>
      </c>
      <c r="M725" s="25"/>
      <c r="N725" s="20"/>
      <c r="O725" s="20"/>
      <c r="P725" s="19"/>
      <c r="Q725" s="26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</row>
    <row r="726" ht="14.25" customHeight="1">
      <c r="A726" s="16">
        <f t="shared" si="1"/>
        <v>723</v>
      </c>
      <c r="B726" s="17">
        <v>2407040.0</v>
      </c>
      <c r="C726" s="18">
        <v>45482.0</v>
      </c>
      <c r="D726" s="19" t="s">
        <v>21</v>
      </c>
      <c r="E726" s="20" t="s">
        <v>1587</v>
      </c>
      <c r="F726" s="18">
        <v>45481.0</v>
      </c>
      <c r="G726" s="22" t="s">
        <v>1588</v>
      </c>
      <c r="H726" s="23">
        <v>51700.0</v>
      </c>
      <c r="I726" s="25" t="s">
        <v>24</v>
      </c>
      <c r="J726" s="25"/>
      <c r="K726" s="20" t="s">
        <v>1579</v>
      </c>
      <c r="L726" s="25" t="s">
        <v>24</v>
      </c>
      <c r="M726" s="25"/>
      <c r="N726" s="20"/>
      <c r="O726" s="20"/>
      <c r="P726" s="19"/>
      <c r="Q726" s="26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</row>
    <row r="727" ht="14.25" customHeight="1">
      <c r="A727" s="16">
        <f t="shared" si="1"/>
        <v>724</v>
      </c>
      <c r="B727" s="17">
        <v>2407041.0</v>
      </c>
      <c r="C727" s="18">
        <v>45482.0</v>
      </c>
      <c r="D727" s="20" t="s">
        <v>1589</v>
      </c>
      <c r="E727" s="26" t="s">
        <v>1590</v>
      </c>
      <c r="F727" s="18">
        <v>45483.0</v>
      </c>
      <c r="G727" s="26" t="s">
        <v>445</v>
      </c>
      <c r="H727" s="80">
        <v>3450.0</v>
      </c>
      <c r="I727" s="25" t="s">
        <v>24</v>
      </c>
      <c r="J727" s="26"/>
      <c r="K727" s="20" t="s">
        <v>1591</v>
      </c>
      <c r="L727" s="26"/>
      <c r="M727" s="26"/>
      <c r="N727" s="26"/>
      <c r="O727" s="26"/>
      <c r="P727" s="26"/>
      <c r="Q727" s="26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</row>
    <row r="728" ht="14.25" customHeight="1">
      <c r="A728" s="16">
        <f t="shared" si="1"/>
        <v>725</v>
      </c>
      <c r="B728" s="17">
        <v>2407042.0</v>
      </c>
      <c r="C728" s="18">
        <v>45484.0</v>
      </c>
      <c r="D728" s="19" t="s">
        <v>344</v>
      </c>
      <c r="E728" s="19" t="s">
        <v>1592</v>
      </c>
      <c r="F728" s="18">
        <v>45481.0</v>
      </c>
      <c r="G728" s="81" t="s">
        <v>1593</v>
      </c>
      <c r="H728" s="82">
        <v>184365.0</v>
      </c>
      <c r="I728" s="25" t="s">
        <v>24</v>
      </c>
      <c r="J728" s="25"/>
      <c r="K728" s="19"/>
      <c r="L728" s="83"/>
      <c r="M728" s="25" t="s">
        <v>24</v>
      </c>
      <c r="N728" s="19"/>
      <c r="O728" s="19"/>
      <c r="P728" s="19"/>
      <c r="Q728" s="84" t="s">
        <v>1594</v>
      </c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</row>
    <row r="729" ht="14.25" customHeight="1">
      <c r="A729" s="16">
        <f t="shared" si="1"/>
        <v>726</v>
      </c>
      <c r="B729" s="17">
        <v>2407043.0</v>
      </c>
      <c r="C729" s="18">
        <v>45484.0</v>
      </c>
      <c r="D729" s="19" t="s">
        <v>1595</v>
      </c>
      <c r="E729" s="20" t="s">
        <v>1596</v>
      </c>
      <c r="F729" s="18">
        <v>45482.0</v>
      </c>
      <c r="G729" s="22" t="s">
        <v>1597</v>
      </c>
      <c r="H729" s="23">
        <v>40000.0</v>
      </c>
      <c r="I729" s="25" t="s">
        <v>24</v>
      </c>
      <c r="J729" s="25"/>
      <c r="K729" s="20"/>
      <c r="L729" s="16"/>
      <c r="M729" s="25"/>
      <c r="N729" s="20"/>
      <c r="O729" s="20"/>
      <c r="P729" s="19" t="s">
        <v>24</v>
      </c>
      <c r="Q729" s="26" t="s">
        <v>1598</v>
      </c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</row>
    <row r="730" ht="14.25" customHeight="1">
      <c r="A730" s="16">
        <f t="shared" si="1"/>
        <v>727</v>
      </c>
      <c r="B730" s="17">
        <v>2407044.0</v>
      </c>
      <c r="C730" s="18">
        <v>45484.0</v>
      </c>
      <c r="D730" s="19" t="s">
        <v>1599</v>
      </c>
      <c r="E730" s="20" t="s">
        <v>1600</v>
      </c>
      <c r="F730" s="18">
        <v>45484.0</v>
      </c>
      <c r="G730" s="22" t="s">
        <v>1601</v>
      </c>
      <c r="H730" s="23">
        <v>1800.0</v>
      </c>
      <c r="I730" s="25" t="s">
        <v>24</v>
      </c>
      <c r="J730" s="25"/>
      <c r="K730" s="20"/>
      <c r="L730" s="16"/>
      <c r="M730" s="25"/>
      <c r="N730" s="20"/>
      <c r="O730" s="20"/>
      <c r="P730" s="19" t="s">
        <v>24</v>
      </c>
      <c r="Q730" s="26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</row>
    <row r="731" ht="14.25" customHeight="1">
      <c r="A731" s="16">
        <f t="shared" si="1"/>
        <v>728</v>
      </c>
      <c r="B731" s="17">
        <v>2407045.0</v>
      </c>
      <c r="C731" s="18">
        <v>45484.0</v>
      </c>
      <c r="D731" s="19" t="s">
        <v>884</v>
      </c>
      <c r="E731" s="20" t="s">
        <v>1602</v>
      </c>
      <c r="F731" s="18">
        <v>45483.0</v>
      </c>
      <c r="G731" s="22" t="s">
        <v>1603</v>
      </c>
      <c r="H731" s="23">
        <v>44100.0</v>
      </c>
      <c r="I731" s="25" t="s">
        <v>24</v>
      </c>
      <c r="J731" s="25"/>
      <c r="K731" s="20"/>
      <c r="L731" s="16"/>
      <c r="M731" s="25"/>
      <c r="N731" s="20"/>
      <c r="O731" s="20"/>
      <c r="P731" s="19" t="s">
        <v>24</v>
      </c>
      <c r="Q731" s="26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</row>
    <row r="732" ht="14.25" customHeight="1">
      <c r="A732" s="16">
        <f t="shared" si="1"/>
        <v>729</v>
      </c>
      <c r="B732" s="17">
        <v>2407046.0</v>
      </c>
      <c r="C732" s="18">
        <v>45485.0</v>
      </c>
      <c r="D732" s="19" t="s">
        <v>111</v>
      </c>
      <c r="E732" s="20" t="s">
        <v>1604</v>
      </c>
      <c r="F732" s="18">
        <v>45485.0</v>
      </c>
      <c r="G732" s="22" t="s">
        <v>113</v>
      </c>
      <c r="H732" s="23">
        <v>1840.0</v>
      </c>
      <c r="I732" s="25" t="s">
        <v>24</v>
      </c>
      <c r="J732" s="25"/>
      <c r="K732" s="20"/>
      <c r="L732" s="16"/>
      <c r="M732" s="25"/>
      <c r="N732" s="20"/>
      <c r="O732" s="20"/>
      <c r="P732" s="19" t="s">
        <v>24</v>
      </c>
      <c r="Q732" s="26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</row>
    <row r="733" ht="14.25" customHeight="1">
      <c r="A733" s="16">
        <f t="shared" si="1"/>
        <v>730</v>
      </c>
      <c r="B733" s="17">
        <v>2407047.0</v>
      </c>
      <c r="C733" s="18">
        <v>45485.0</v>
      </c>
      <c r="D733" s="19" t="s">
        <v>102</v>
      </c>
      <c r="E733" s="20" t="s">
        <v>1605</v>
      </c>
      <c r="F733" s="18">
        <v>45440.0</v>
      </c>
      <c r="G733" s="22" t="s">
        <v>1606</v>
      </c>
      <c r="H733" s="23">
        <v>337200.0</v>
      </c>
      <c r="I733" s="25" t="s">
        <v>24</v>
      </c>
      <c r="J733" s="25"/>
      <c r="K733" s="20" t="s">
        <v>267</v>
      </c>
      <c r="L733" s="16" t="s">
        <v>24</v>
      </c>
      <c r="M733" s="25"/>
      <c r="N733" s="20"/>
      <c r="O733" s="20"/>
      <c r="P733" s="19"/>
      <c r="Q733" s="26" t="s">
        <v>1607</v>
      </c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</row>
    <row r="734" ht="14.25" customHeight="1">
      <c r="A734" s="16">
        <f t="shared" si="1"/>
        <v>731</v>
      </c>
      <c r="B734" s="85">
        <v>2407048.0</v>
      </c>
      <c r="C734" s="86">
        <v>45485.0</v>
      </c>
      <c r="D734" s="87" t="s">
        <v>1365</v>
      </c>
      <c r="E734" s="88" t="s">
        <v>1608</v>
      </c>
      <c r="F734" s="86">
        <v>45455.0</v>
      </c>
      <c r="G734" s="89" t="s">
        <v>1609</v>
      </c>
      <c r="H734" s="90">
        <v>25000.0</v>
      </c>
      <c r="I734" s="91" t="s">
        <v>24</v>
      </c>
      <c r="J734" s="91"/>
      <c r="K734" s="88" t="s">
        <v>267</v>
      </c>
      <c r="L734" s="92" t="s">
        <v>24</v>
      </c>
      <c r="M734" s="91"/>
      <c r="N734" s="88"/>
      <c r="O734" s="88"/>
      <c r="P734" s="87"/>
      <c r="Q734" s="93" t="s">
        <v>1610</v>
      </c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</row>
    <row r="735" ht="14.25" customHeight="1">
      <c r="A735" s="16">
        <f t="shared" si="1"/>
        <v>732</v>
      </c>
      <c r="B735" s="17">
        <v>2407049.0</v>
      </c>
      <c r="C735" s="18">
        <v>45485.0</v>
      </c>
      <c r="D735" s="19" t="s">
        <v>21</v>
      </c>
      <c r="E735" s="20" t="s">
        <v>1611</v>
      </c>
      <c r="F735" s="18">
        <v>45455.0</v>
      </c>
      <c r="G735" s="22" t="s">
        <v>1521</v>
      </c>
      <c r="H735" s="23">
        <v>1170.0</v>
      </c>
      <c r="I735" s="25" t="s">
        <v>24</v>
      </c>
      <c r="J735" s="25"/>
      <c r="K735" s="20" t="s">
        <v>353</v>
      </c>
      <c r="L735" s="16" t="s">
        <v>24</v>
      </c>
      <c r="M735" s="25"/>
      <c r="N735" s="20"/>
      <c r="O735" s="20"/>
      <c r="P735" s="19"/>
      <c r="Q735" s="26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</row>
    <row r="736" ht="14.25" customHeight="1">
      <c r="A736" s="16">
        <f t="shared" si="1"/>
        <v>733</v>
      </c>
      <c r="B736" s="17">
        <v>2407050.0</v>
      </c>
      <c r="C736" s="18">
        <v>45485.0</v>
      </c>
      <c r="D736" s="19" t="s">
        <v>1612</v>
      </c>
      <c r="E736" s="20" t="s">
        <v>1613</v>
      </c>
      <c r="F736" s="21">
        <v>45485.0</v>
      </c>
      <c r="G736" s="22" t="s">
        <v>1614</v>
      </c>
      <c r="H736" s="23">
        <v>117100.0</v>
      </c>
      <c r="I736" s="25" t="s">
        <v>24</v>
      </c>
      <c r="J736" s="25"/>
      <c r="K736" s="20"/>
      <c r="L736" s="16"/>
      <c r="M736" s="25"/>
      <c r="N736" s="20"/>
      <c r="O736" s="20"/>
      <c r="P736" s="19" t="s">
        <v>24</v>
      </c>
      <c r="Q736" s="26" t="s">
        <v>1456</v>
      </c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</row>
    <row r="737" ht="14.25" customHeight="1">
      <c r="A737" s="16">
        <f t="shared" si="1"/>
        <v>734</v>
      </c>
      <c r="B737" s="17">
        <v>2407051.0</v>
      </c>
      <c r="C737" s="18">
        <v>45485.0</v>
      </c>
      <c r="D737" s="19" t="s">
        <v>446</v>
      </c>
      <c r="E737" s="20" t="s">
        <v>1615</v>
      </c>
      <c r="F737" s="21">
        <v>45485.0</v>
      </c>
      <c r="G737" s="22" t="s">
        <v>1616</v>
      </c>
      <c r="H737" s="23">
        <v>5100.0</v>
      </c>
      <c r="I737" s="25" t="s">
        <v>24</v>
      </c>
      <c r="J737" s="25"/>
      <c r="K737" s="20"/>
      <c r="L737" s="16"/>
      <c r="M737" s="25" t="s">
        <v>24</v>
      </c>
      <c r="N737" s="20"/>
      <c r="O737" s="20"/>
      <c r="P737" s="19"/>
      <c r="Q737" s="26" t="s">
        <v>1617</v>
      </c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</row>
    <row r="738" ht="14.25" customHeight="1">
      <c r="A738" s="16">
        <f t="shared" si="1"/>
        <v>735</v>
      </c>
      <c r="B738" s="17">
        <v>2407052.0</v>
      </c>
      <c r="C738" s="18">
        <v>45486.0</v>
      </c>
      <c r="D738" s="19" t="s">
        <v>897</v>
      </c>
      <c r="E738" s="20" t="s">
        <v>1618</v>
      </c>
      <c r="F738" s="21">
        <v>45477.0</v>
      </c>
      <c r="G738" s="22" t="s">
        <v>64</v>
      </c>
      <c r="H738" s="23">
        <v>4500.0</v>
      </c>
      <c r="I738" s="25" t="s">
        <v>24</v>
      </c>
      <c r="J738" s="25"/>
      <c r="K738" s="20" t="s">
        <v>161</v>
      </c>
      <c r="L738" s="25" t="s">
        <v>24</v>
      </c>
      <c r="M738" s="25"/>
      <c r="N738" s="20"/>
      <c r="O738" s="20"/>
      <c r="P738" s="19"/>
      <c r="Q738" s="26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</row>
    <row r="739" ht="14.25" customHeight="1">
      <c r="A739" s="16">
        <f t="shared" si="1"/>
        <v>736</v>
      </c>
      <c r="B739" s="17">
        <v>2407053.0</v>
      </c>
      <c r="C739" s="18">
        <v>45486.0</v>
      </c>
      <c r="D739" s="19" t="s">
        <v>897</v>
      </c>
      <c r="E739" s="20" t="s">
        <v>1619</v>
      </c>
      <c r="F739" s="21">
        <v>45477.0</v>
      </c>
      <c r="G739" s="22" t="s">
        <v>64</v>
      </c>
      <c r="H739" s="23">
        <v>4500.0</v>
      </c>
      <c r="I739" s="25" t="s">
        <v>24</v>
      </c>
      <c r="J739" s="25"/>
      <c r="K739" s="20" t="s">
        <v>155</v>
      </c>
      <c r="L739" s="25" t="s">
        <v>24</v>
      </c>
      <c r="M739" s="25"/>
      <c r="N739" s="20"/>
      <c r="O739" s="20"/>
      <c r="P739" s="19"/>
      <c r="Q739" s="26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</row>
    <row r="740" ht="14.25" customHeight="1">
      <c r="A740" s="16">
        <f t="shared" si="1"/>
        <v>737</v>
      </c>
      <c r="B740" s="17">
        <v>2407054.0</v>
      </c>
      <c r="C740" s="18">
        <v>45486.0</v>
      </c>
      <c r="D740" s="19" t="s">
        <v>897</v>
      </c>
      <c r="E740" s="20" t="s">
        <v>1620</v>
      </c>
      <c r="F740" s="21">
        <v>45477.0</v>
      </c>
      <c r="G740" s="22" t="s">
        <v>64</v>
      </c>
      <c r="H740" s="23">
        <v>9000.0</v>
      </c>
      <c r="I740" s="25" t="s">
        <v>24</v>
      </c>
      <c r="J740" s="25"/>
      <c r="K740" s="20" t="s">
        <v>147</v>
      </c>
      <c r="L740" s="25" t="s">
        <v>24</v>
      </c>
      <c r="M740" s="25"/>
      <c r="N740" s="20"/>
      <c r="O740" s="20"/>
      <c r="P740" s="19"/>
      <c r="Q740" s="26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</row>
    <row r="741" ht="14.25" customHeight="1">
      <c r="A741" s="16">
        <f t="shared" si="1"/>
        <v>738</v>
      </c>
      <c r="B741" s="17">
        <v>2407055.0</v>
      </c>
      <c r="C741" s="18">
        <v>45486.0</v>
      </c>
      <c r="D741" s="19" t="s">
        <v>897</v>
      </c>
      <c r="E741" s="20" t="s">
        <v>1621</v>
      </c>
      <c r="F741" s="21">
        <v>45477.0</v>
      </c>
      <c r="G741" s="22" t="s">
        <v>64</v>
      </c>
      <c r="H741" s="23">
        <v>4500.0</v>
      </c>
      <c r="I741" s="25" t="s">
        <v>24</v>
      </c>
      <c r="J741" s="25"/>
      <c r="K741" s="20" t="s">
        <v>157</v>
      </c>
      <c r="L741" s="25" t="s">
        <v>24</v>
      </c>
      <c r="M741" s="25"/>
      <c r="N741" s="20"/>
      <c r="O741" s="20"/>
      <c r="P741" s="19"/>
      <c r="Q741" s="26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</row>
    <row r="742" ht="14.25" customHeight="1">
      <c r="A742" s="16">
        <f t="shared" si="1"/>
        <v>739</v>
      </c>
      <c r="B742" s="17">
        <v>2407056.0</v>
      </c>
      <c r="C742" s="18">
        <v>45486.0</v>
      </c>
      <c r="D742" s="19" t="s">
        <v>897</v>
      </c>
      <c r="E742" s="20" t="s">
        <v>1622</v>
      </c>
      <c r="F742" s="21">
        <v>45477.0</v>
      </c>
      <c r="G742" s="22" t="s">
        <v>64</v>
      </c>
      <c r="H742" s="23">
        <v>4500.0</v>
      </c>
      <c r="I742" s="25" t="s">
        <v>24</v>
      </c>
      <c r="J742" s="25"/>
      <c r="K742" s="20" t="s">
        <v>122</v>
      </c>
      <c r="L742" s="25" t="s">
        <v>24</v>
      </c>
      <c r="M742" s="25"/>
      <c r="N742" s="20"/>
      <c r="O742" s="20"/>
      <c r="P742" s="19"/>
      <c r="Q742" s="26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</row>
    <row r="743" ht="14.25" customHeight="1">
      <c r="A743" s="16">
        <f t="shared" si="1"/>
        <v>740</v>
      </c>
      <c r="B743" s="17">
        <v>2407057.0</v>
      </c>
      <c r="C743" s="18">
        <v>45486.0</v>
      </c>
      <c r="D743" s="19" t="s">
        <v>897</v>
      </c>
      <c r="E743" s="20" t="s">
        <v>1623</v>
      </c>
      <c r="F743" s="21">
        <v>45477.0</v>
      </c>
      <c r="G743" s="22" t="s">
        <v>64</v>
      </c>
      <c r="H743" s="23">
        <v>9000.0</v>
      </c>
      <c r="I743" s="25" t="s">
        <v>24</v>
      </c>
      <c r="J743" s="25"/>
      <c r="K743" s="20" t="s">
        <v>163</v>
      </c>
      <c r="L743" s="25" t="s">
        <v>24</v>
      </c>
      <c r="M743" s="25"/>
      <c r="N743" s="20"/>
      <c r="O743" s="20"/>
      <c r="P743" s="19"/>
      <c r="Q743" s="26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</row>
    <row r="744" ht="14.25" customHeight="1">
      <c r="A744" s="16">
        <f t="shared" si="1"/>
        <v>741</v>
      </c>
      <c r="B744" s="17">
        <v>2407058.0</v>
      </c>
      <c r="C744" s="18">
        <v>45486.0</v>
      </c>
      <c r="D744" s="19" t="s">
        <v>897</v>
      </c>
      <c r="E744" s="20" t="s">
        <v>1624</v>
      </c>
      <c r="F744" s="21">
        <v>45477.0</v>
      </c>
      <c r="G744" s="22" t="s">
        <v>64</v>
      </c>
      <c r="H744" s="23">
        <v>9000.0</v>
      </c>
      <c r="I744" s="25" t="s">
        <v>24</v>
      </c>
      <c r="J744" s="25"/>
      <c r="K744" s="20" t="s">
        <v>159</v>
      </c>
      <c r="L744" s="25" t="s">
        <v>24</v>
      </c>
      <c r="M744" s="25"/>
      <c r="N744" s="20"/>
      <c r="O744" s="20"/>
      <c r="P744" s="19"/>
      <c r="Q744" s="26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</row>
    <row r="745" ht="14.25" customHeight="1">
      <c r="A745" s="16">
        <f t="shared" si="1"/>
        <v>742</v>
      </c>
      <c r="B745" s="17">
        <v>2407059.0</v>
      </c>
      <c r="C745" s="18">
        <v>45486.0</v>
      </c>
      <c r="D745" s="19" t="s">
        <v>897</v>
      </c>
      <c r="E745" s="20" t="s">
        <v>1625</v>
      </c>
      <c r="F745" s="21">
        <v>45477.0</v>
      </c>
      <c r="G745" s="22" t="s">
        <v>64</v>
      </c>
      <c r="H745" s="23">
        <v>3500.0</v>
      </c>
      <c r="I745" s="25" t="s">
        <v>24</v>
      </c>
      <c r="J745" s="25"/>
      <c r="K745" s="20" t="s">
        <v>386</v>
      </c>
      <c r="L745" s="25" t="s">
        <v>24</v>
      </c>
      <c r="M745" s="25"/>
      <c r="N745" s="20"/>
      <c r="O745" s="20"/>
      <c r="P745" s="19"/>
      <c r="Q745" s="26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</row>
    <row r="746" ht="14.25" customHeight="1">
      <c r="A746" s="16">
        <f t="shared" si="1"/>
        <v>743</v>
      </c>
      <c r="B746" s="17">
        <v>2407060.0</v>
      </c>
      <c r="C746" s="18">
        <v>45486.0</v>
      </c>
      <c r="D746" s="19" t="s">
        <v>897</v>
      </c>
      <c r="E746" s="20" t="s">
        <v>1626</v>
      </c>
      <c r="F746" s="21">
        <v>45477.0</v>
      </c>
      <c r="G746" s="22" t="s">
        <v>64</v>
      </c>
      <c r="H746" s="23">
        <v>4500.0</v>
      </c>
      <c r="I746" s="25" t="s">
        <v>24</v>
      </c>
      <c r="J746" s="25"/>
      <c r="K746" s="20" t="s">
        <v>1627</v>
      </c>
      <c r="L746" s="25" t="s">
        <v>24</v>
      </c>
      <c r="M746" s="25"/>
      <c r="N746" s="20"/>
      <c r="O746" s="20"/>
      <c r="P746" s="19"/>
      <c r="Q746" s="26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</row>
    <row r="747" ht="14.25" customHeight="1">
      <c r="A747" s="16">
        <f t="shared" si="1"/>
        <v>744</v>
      </c>
      <c r="B747" s="17">
        <v>2407061.0</v>
      </c>
      <c r="C747" s="18">
        <v>45486.0</v>
      </c>
      <c r="D747" s="19" t="s">
        <v>379</v>
      </c>
      <c r="E747" s="20" t="s">
        <v>1628</v>
      </c>
      <c r="F747" s="21">
        <v>45477.0</v>
      </c>
      <c r="G747" s="22" t="s">
        <v>64</v>
      </c>
      <c r="H747" s="23">
        <v>12200.0</v>
      </c>
      <c r="I747" s="25" t="s">
        <v>24</v>
      </c>
      <c r="J747" s="25"/>
      <c r="K747" s="20" t="s">
        <v>238</v>
      </c>
      <c r="L747" s="25" t="s">
        <v>24</v>
      </c>
      <c r="M747" s="25"/>
      <c r="N747" s="20"/>
      <c r="O747" s="20"/>
      <c r="P747" s="19"/>
      <c r="Q747" s="26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</row>
    <row r="748" ht="14.25" customHeight="1">
      <c r="A748" s="16">
        <f t="shared" si="1"/>
        <v>745</v>
      </c>
      <c r="B748" s="17">
        <v>2407062.0</v>
      </c>
      <c r="C748" s="18">
        <v>45486.0</v>
      </c>
      <c r="D748" s="19" t="s">
        <v>56</v>
      </c>
      <c r="E748" s="20" t="s">
        <v>1629</v>
      </c>
      <c r="F748" s="21">
        <v>45477.0</v>
      </c>
      <c r="G748" s="22" t="s">
        <v>64</v>
      </c>
      <c r="H748" s="23">
        <v>9000.0</v>
      </c>
      <c r="I748" s="25" t="s">
        <v>24</v>
      </c>
      <c r="J748" s="25"/>
      <c r="K748" s="20" t="s">
        <v>752</v>
      </c>
      <c r="L748" s="25" t="s">
        <v>24</v>
      </c>
      <c r="M748" s="25"/>
      <c r="N748" s="20"/>
      <c r="O748" s="20"/>
      <c r="P748" s="19"/>
      <c r="Q748" s="26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</row>
    <row r="749" ht="14.25" customHeight="1">
      <c r="A749" s="16">
        <f t="shared" si="1"/>
        <v>746</v>
      </c>
      <c r="B749" s="17">
        <v>2407063.0</v>
      </c>
      <c r="C749" s="18">
        <v>45486.0</v>
      </c>
      <c r="D749" s="19" t="s">
        <v>56</v>
      </c>
      <c r="E749" s="20" t="s">
        <v>1630</v>
      </c>
      <c r="F749" s="21">
        <v>45477.0</v>
      </c>
      <c r="G749" s="22" t="s">
        <v>64</v>
      </c>
      <c r="H749" s="23">
        <v>90000.0</v>
      </c>
      <c r="I749" s="25" t="s">
        <v>24</v>
      </c>
      <c r="J749" s="25"/>
      <c r="K749" s="20" t="s">
        <v>412</v>
      </c>
      <c r="L749" s="25" t="s">
        <v>24</v>
      </c>
      <c r="M749" s="46"/>
      <c r="N749" s="42"/>
      <c r="O749" s="42"/>
      <c r="P749" s="41"/>
      <c r="Q749" s="47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</row>
    <row r="750" ht="14.25" customHeight="1">
      <c r="A750" s="16">
        <f t="shared" si="1"/>
        <v>747</v>
      </c>
      <c r="B750" s="17">
        <v>2407064.0</v>
      </c>
      <c r="C750" s="18">
        <v>45486.0</v>
      </c>
      <c r="D750" s="19" t="s">
        <v>21</v>
      </c>
      <c r="E750" s="20" t="s">
        <v>1631</v>
      </c>
      <c r="F750" s="21">
        <v>45477.0</v>
      </c>
      <c r="G750" s="22" t="s">
        <v>1521</v>
      </c>
      <c r="H750" s="23">
        <v>2640.0</v>
      </c>
      <c r="I750" s="25"/>
      <c r="J750" s="25"/>
      <c r="K750" s="20" t="s">
        <v>1632</v>
      </c>
      <c r="L750" s="25" t="s">
        <v>24</v>
      </c>
      <c r="M750" s="46"/>
      <c r="N750" s="42"/>
      <c r="O750" s="42"/>
      <c r="P750" s="41"/>
      <c r="Q750" s="47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</row>
    <row r="751" ht="14.25" customHeight="1">
      <c r="A751" s="16">
        <f t="shared" si="1"/>
        <v>748</v>
      </c>
      <c r="B751" s="17">
        <v>2407065.0</v>
      </c>
      <c r="C751" s="18">
        <v>45486.0</v>
      </c>
      <c r="D751" s="19" t="s">
        <v>56</v>
      </c>
      <c r="E751" s="20" t="s">
        <v>1633</v>
      </c>
      <c r="F751" s="21">
        <v>45477.0</v>
      </c>
      <c r="G751" s="22" t="s">
        <v>64</v>
      </c>
      <c r="H751" s="23">
        <v>8000.0</v>
      </c>
      <c r="I751" s="25" t="s">
        <v>24</v>
      </c>
      <c r="J751" s="25"/>
      <c r="K751" s="20" t="s">
        <v>134</v>
      </c>
      <c r="L751" s="25" t="s">
        <v>24</v>
      </c>
      <c r="M751" s="25"/>
      <c r="N751" s="20"/>
      <c r="O751" s="20"/>
      <c r="P751" s="19"/>
      <c r="Q751" s="26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</row>
    <row r="752" ht="14.25" customHeight="1">
      <c r="A752" s="16">
        <f t="shared" si="1"/>
        <v>749</v>
      </c>
      <c r="B752" s="17">
        <v>2407066.0</v>
      </c>
      <c r="C752" s="18">
        <v>45486.0</v>
      </c>
      <c r="D752" s="19" t="s">
        <v>56</v>
      </c>
      <c r="E752" s="20" t="s">
        <v>1634</v>
      </c>
      <c r="F752" s="21">
        <v>45477.0</v>
      </c>
      <c r="G752" s="22" t="s">
        <v>64</v>
      </c>
      <c r="H752" s="23">
        <v>5500.0</v>
      </c>
      <c r="I752" s="25" t="s">
        <v>24</v>
      </c>
      <c r="J752" s="25"/>
      <c r="K752" s="20" t="s">
        <v>130</v>
      </c>
      <c r="L752" s="25" t="s">
        <v>24</v>
      </c>
      <c r="M752" s="25"/>
      <c r="N752" s="20"/>
      <c r="O752" s="20"/>
      <c r="P752" s="19"/>
      <c r="Q752" s="26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</row>
    <row r="753" ht="14.25" customHeight="1">
      <c r="A753" s="16">
        <f t="shared" si="1"/>
        <v>750</v>
      </c>
      <c r="B753" s="17">
        <v>2407067.0</v>
      </c>
      <c r="C753" s="18">
        <v>45486.0</v>
      </c>
      <c r="D753" s="19" t="s">
        <v>56</v>
      </c>
      <c r="E753" s="20" t="s">
        <v>1635</v>
      </c>
      <c r="F753" s="21">
        <v>45477.0</v>
      </c>
      <c r="G753" s="22" t="s">
        <v>64</v>
      </c>
      <c r="H753" s="23">
        <v>3000.0</v>
      </c>
      <c r="I753" s="25" t="s">
        <v>24</v>
      </c>
      <c r="J753" s="25"/>
      <c r="K753" s="20" t="s">
        <v>1636</v>
      </c>
      <c r="L753" s="25" t="s">
        <v>24</v>
      </c>
      <c r="M753" s="25"/>
      <c r="N753" s="20"/>
      <c r="O753" s="20"/>
      <c r="P753" s="19"/>
      <c r="Q753" s="26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</row>
    <row r="754" ht="14.25" customHeight="1">
      <c r="A754" s="16">
        <f t="shared" si="1"/>
        <v>751</v>
      </c>
      <c r="B754" s="17">
        <v>2407068.0</v>
      </c>
      <c r="C754" s="18">
        <v>45486.0</v>
      </c>
      <c r="D754" s="19" t="s">
        <v>56</v>
      </c>
      <c r="E754" s="20" t="s">
        <v>1637</v>
      </c>
      <c r="F754" s="21">
        <v>45477.0</v>
      </c>
      <c r="G754" s="22" t="s">
        <v>64</v>
      </c>
      <c r="H754" s="23">
        <v>3000.0</v>
      </c>
      <c r="I754" s="25" t="s">
        <v>24</v>
      </c>
      <c r="J754" s="25"/>
      <c r="K754" s="20" t="s">
        <v>1638</v>
      </c>
      <c r="L754" s="25" t="s">
        <v>24</v>
      </c>
      <c r="M754" s="19"/>
      <c r="N754" s="19"/>
      <c r="O754" s="19"/>
      <c r="P754" s="19"/>
      <c r="Q754" s="26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</row>
    <row r="755" ht="14.25" customHeight="1">
      <c r="A755" s="16">
        <f t="shared" si="1"/>
        <v>752</v>
      </c>
      <c r="B755" s="17">
        <v>2407069.0</v>
      </c>
      <c r="C755" s="18">
        <v>45486.0</v>
      </c>
      <c r="D755" s="19" t="s">
        <v>56</v>
      </c>
      <c r="E755" s="20" t="s">
        <v>1639</v>
      </c>
      <c r="F755" s="21">
        <v>45477.0</v>
      </c>
      <c r="G755" s="22" t="s">
        <v>64</v>
      </c>
      <c r="H755" s="23">
        <v>10500.0</v>
      </c>
      <c r="I755" s="25" t="s">
        <v>24</v>
      </c>
      <c r="J755" s="25"/>
      <c r="K755" s="20" t="s">
        <v>541</v>
      </c>
      <c r="L755" s="25" t="s">
        <v>24</v>
      </c>
      <c r="M755" s="25"/>
      <c r="N755" s="20"/>
      <c r="O755" s="20"/>
      <c r="P755" s="19"/>
      <c r="Q755" s="26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</row>
    <row r="756" ht="14.25" customHeight="1">
      <c r="A756" s="16">
        <f t="shared" si="1"/>
        <v>753</v>
      </c>
      <c r="B756" s="17">
        <v>2407070.0</v>
      </c>
      <c r="C756" s="18">
        <v>45486.0</v>
      </c>
      <c r="D756" s="19" t="s">
        <v>344</v>
      </c>
      <c r="E756" s="20" t="s">
        <v>1640</v>
      </c>
      <c r="F756" s="21">
        <v>45489.0</v>
      </c>
      <c r="G756" s="22" t="s">
        <v>64</v>
      </c>
      <c r="H756" s="23">
        <v>2500.0</v>
      </c>
      <c r="I756" s="25" t="s">
        <v>24</v>
      </c>
      <c r="J756" s="25"/>
      <c r="K756" s="20" t="s">
        <v>439</v>
      </c>
      <c r="L756" s="25" t="s">
        <v>24</v>
      </c>
      <c r="M756" s="25"/>
      <c r="N756" s="42"/>
      <c r="O756" s="42"/>
      <c r="P756" s="41"/>
      <c r="Q756" s="47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</row>
    <row r="757" ht="14.25" customHeight="1">
      <c r="A757" s="16">
        <f t="shared" si="1"/>
        <v>754</v>
      </c>
      <c r="B757" s="17">
        <v>2407071.0</v>
      </c>
      <c r="C757" s="18">
        <v>45486.0</v>
      </c>
      <c r="D757" s="19" t="s">
        <v>56</v>
      </c>
      <c r="E757" s="20" t="s">
        <v>1641</v>
      </c>
      <c r="F757" s="21">
        <v>45477.0</v>
      </c>
      <c r="G757" s="22" t="s">
        <v>64</v>
      </c>
      <c r="H757" s="23">
        <v>3500.0</v>
      </c>
      <c r="I757" s="25" t="s">
        <v>24</v>
      </c>
      <c r="J757" s="25"/>
      <c r="K757" s="20" t="s">
        <v>61</v>
      </c>
      <c r="L757" s="25" t="s">
        <v>24</v>
      </c>
      <c r="M757" s="25"/>
      <c r="N757" s="20"/>
      <c r="O757" s="20"/>
      <c r="P757" s="25"/>
      <c r="Q757" s="26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</row>
    <row r="758" ht="14.25" customHeight="1">
      <c r="A758" s="16">
        <f t="shared" si="1"/>
        <v>755</v>
      </c>
      <c r="B758" s="17">
        <v>2407072.0</v>
      </c>
      <c r="C758" s="18">
        <v>45486.0</v>
      </c>
      <c r="D758" s="19" t="s">
        <v>21</v>
      </c>
      <c r="E758" s="20" t="s">
        <v>1642</v>
      </c>
      <c r="F758" s="18">
        <v>45488.0</v>
      </c>
      <c r="G758" s="22" t="s">
        <v>1521</v>
      </c>
      <c r="H758" s="23">
        <v>245660.0</v>
      </c>
      <c r="I758" s="25" t="s">
        <v>24</v>
      </c>
      <c r="J758" s="25"/>
      <c r="K758" s="20" t="s">
        <v>1643</v>
      </c>
      <c r="L758" s="25" t="s">
        <v>24</v>
      </c>
      <c r="M758" s="25"/>
      <c r="N758" s="20"/>
      <c r="O758" s="20"/>
      <c r="P758" s="25"/>
      <c r="Q758" s="26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</row>
    <row r="759" ht="14.25" customHeight="1">
      <c r="A759" s="16">
        <f t="shared" si="1"/>
        <v>756</v>
      </c>
      <c r="B759" s="17">
        <v>2407073.0</v>
      </c>
      <c r="C759" s="18">
        <v>45486.0</v>
      </c>
      <c r="D759" s="19" t="s">
        <v>21</v>
      </c>
      <c r="E759" s="20" t="s">
        <v>1644</v>
      </c>
      <c r="F759" s="18">
        <v>45484.0</v>
      </c>
      <c r="G759" s="22" t="s">
        <v>1645</v>
      </c>
      <c r="H759" s="23">
        <v>46900.0</v>
      </c>
      <c r="I759" s="25" t="s">
        <v>24</v>
      </c>
      <c r="J759" s="25"/>
      <c r="K759" s="20" t="s">
        <v>1646</v>
      </c>
      <c r="L759" s="25" t="s">
        <v>24</v>
      </c>
      <c r="M759" s="25"/>
      <c r="N759" s="20"/>
      <c r="O759" s="20"/>
      <c r="P759" s="19"/>
      <c r="Q759" s="26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</row>
    <row r="760" ht="14.25" customHeight="1">
      <c r="A760" s="16">
        <f t="shared" si="1"/>
        <v>757</v>
      </c>
      <c r="B760" s="17">
        <v>2407074.0</v>
      </c>
      <c r="C760" s="18">
        <v>45486.0</v>
      </c>
      <c r="D760" s="19" t="s">
        <v>21</v>
      </c>
      <c r="E760" s="20" t="s">
        <v>1644</v>
      </c>
      <c r="F760" s="18">
        <v>45484.0</v>
      </c>
      <c r="G760" s="22" t="s">
        <v>1647</v>
      </c>
      <c r="H760" s="23">
        <v>22800.0</v>
      </c>
      <c r="I760" s="25" t="s">
        <v>24</v>
      </c>
      <c r="J760" s="25"/>
      <c r="K760" s="20" t="s">
        <v>1646</v>
      </c>
      <c r="L760" s="25" t="s">
        <v>24</v>
      </c>
      <c r="M760" s="25"/>
      <c r="N760" s="20"/>
      <c r="O760" s="20"/>
      <c r="P760" s="19"/>
      <c r="Q760" s="26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</row>
    <row r="761" ht="14.25" customHeight="1">
      <c r="A761" s="16">
        <f t="shared" si="1"/>
        <v>758</v>
      </c>
      <c r="B761" s="17">
        <v>2407075.0</v>
      </c>
      <c r="C761" s="18">
        <v>45486.0</v>
      </c>
      <c r="D761" s="19" t="s">
        <v>21</v>
      </c>
      <c r="E761" s="20" t="s">
        <v>1648</v>
      </c>
      <c r="F761" s="18">
        <v>45485.0</v>
      </c>
      <c r="G761" s="22" t="s">
        <v>1649</v>
      </c>
      <c r="H761" s="23">
        <v>33400.0</v>
      </c>
      <c r="I761" s="25" t="s">
        <v>24</v>
      </c>
      <c r="J761" s="25"/>
      <c r="K761" s="20" t="s">
        <v>1650</v>
      </c>
      <c r="L761" s="25" t="s">
        <v>24</v>
      </c>
      <c r="M761" s="25"/>
      <c r="N761" s="20"/>
      <c r="O761" s="20"/>
      <c r="P761" s="19"/>
      <c r="Q761" s="26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</row>
    <row r="762" ht="14.25" customHeight="1">
      <c r="A762" s="16">
        <f t="shared" si="1"/>
        <v>759</v>
      </c>
      <c r="B762" s="17">
        <v>2407076.0</v>
      </c>
      <c r="C762" s="18">
        <v>45486.0</v>
      </c>
      <c r="D762" s="19" t="s">
        <v>21</v>
      </c>
      <c r="E762" s="20" t="s">
        <v>1651</v>
      </c>
      <c r="F762" s="18">
        <v>45485.0</v>
      </c>
      <c r="G762" s="22" t="s">
        <v>1521</v>
      </c>
      <c r="H762" s="23">
        <v>88520.0</v>
      </c>
      <c r="I762" s="25" t="s">
        <v>24</v>
      </c>
      <c r="J762" s="25"/>
      <c r="K762" s="20" t="s">
        <v>1650</v>
      </c>
      <c r="L762" s="25" t="s">
        <v>24</v>
      </c>
      <c r="M762" s="25"/>
      <c r="N762" s="20"/>
      <c r="O762" s="20"/>
      <c r="P762" s="19"/>
      <c r="Q762" s="26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</row>
    <row r="763" ht="14.25" customHeight="1">
      <c r="A763" s="16">
        <f t="shared" si="1"/>
        <v>760</v>
      </c>
      <c r="B763" s="17">
        <v>2407077.0</v>
      </c>
      <c r="C763" s="18">
        <v>45486.0</v>
      </c>
      <c r="D763" s="19" t="s">
        <v>21</v>
      </c>
      <c r="E763" s="20" t="s">
        <v>1652</v>
      </c>
      <c r="F763" s="18">
        <v>45485.0</v>
      </c>
      <c r="G763" s="22" t="s">
        <v>1521</v>
      </c>
      <c r="H763" s="23">
        <v>105120.0</v>
      </c>
      <c r="I763" s="25" t="s">
        <v>24</v>
      </c>
      <c r="J763" s="25"/>
      <c r="K763" s="20" t="s">
        <v>1650</v>
      </c>
      <c r="L763" s="25" t="s">
        <v>24</v>
      </c>
      <c r="M763" s="25"/>
      <c r="N763" s="20"/>
      <c r="O763" s="20"/>
      <c r="P763" s="19"/>
      <c r="Q763" s="26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</row>
    <row r="764" ht="14.25" customHeight="1">
      <c r="A764" s="16">
        <f t="shared" si="1"/>
        <v>761</v>
      </c>
      <c r="B764" s="17">
        <v>2407078.0</v>
      </c>
      <c r="C764" s="18">
        <v>45486.0</v>
      </c>
      <c r="D764" s="19" t="s">
        <v>21</v>
      </c>
      <c r="E764" s="20" t="s">
        <v>1653</v>
      </c>
      <c r="F764" s="18">
        <v>45485.0</v>
      </c>
      <c r="G764" s="22" t="s">
        <v>1521</v>
      </c>
      <c r="H764" s="23">
        <v>90330.0</v>
      </c>
      <c r="I764" s="25" t="s">
        <v>24</v>
      </c>
      <c r="J764" s="25"/>
      <c r="K764" s="20" t="s">
        <v>1650</v>
      </c>
      <c r="L764" s="25" t="s">
        <v>24</v>
      </c>
      <c r="M764" s="25"/>
      <c r="N764" s="20"/>
      <c r="O764" s="20"/>
      <c r="P764" s="19"/>
      <c r="Q764" s="26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</row>
    <row r="765" ht="14.25" customHeight="1">
      <c r="A765" s="16">
        <f t="shared" si="1"/>
        <v>762</v>
      </c>
      <c r="B765" s="17">
        <v>2407079.0</v>
      </c>
      <c r="C765" s="18">
        <v>45488.0</v>
      </c>
      <c r="D765" s="19" t="s">
        <v>1654</v>
      </c>
      <c r="E765" s="20" t="s">
        <v>1655</v>
      </c>
      <c r="F765" s="18">
        <v>45488.0</v>
      </c>
      <c r="G765" s="22" t="s">
        <v>1656</v>
      </c>
      <c r="H765" s="23">
        <v>51500.0</v>
      </c>
      <c r="I765" s="25" t="s">
        <v>24</v>
      </c>
      <c r="J765" s="25"/>
      <c r="K765" s="20"/>
      <c r="L765" s="16"/>
      <c r="M765" s="25"/>
      <c r="N765" s="20"/>
      <c r="O765" s="20"/>
      <c r="P765" s="25" t="s">
        <v>24</v>
      </c>
      <c r="Q765" s="26" t="s">
        <v>1657</v>
      </c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</row>
    <row r="766" ht="14.25" customHeight="1">
      <c r="A766" s="16">
        <f t="shared" si="1"/>
        <v>763</v>
      </c>
      <c r="B766" s="17">
        <v>2407080.0</v>
      </c>
      <c r="C766" s="18">
        <v>45488.0</v>
      </c>
      <c r="D766" s="19" t="s">
        <v>1658</v>
      </c>
      <c r="E766" s="20" t="s">
        <v>1659</v>
      </c>
      <c r="F766" s="18">
        <v>45488.0</v>
      </c>
      <c r="G766" s="22" t="s">
        <v>1660</v>
      </c>
      <c r="H766" s="23">
        <v>4000.0</v>
      </c>
      <c r="I766" s="25" t="s">
        <v>24</v>
      </c>
      <c r="J766" s="25"/>
      <c r="K766" s="20"/>
      <c r="L766" s="16"/>
      <c r="M766" s="25"/>
      <c r="N766" s="20"/>
      <c r="O766" s="20"/>
      <c r="P766" s="25" t="s">
        <v>24</v>
      </c>
      <c r="Q766" s="26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</row>
    <row r="767" ht="14.25" customHeight="1">
      <c r="A767" s="16">
        <f t="shared" si="1"/>
        <v>764</v>
      </c>
      <c r="B767" s="17">
        <v>2407081.0</v>
      </c>
      <c r="C767" s="18">
        <v>45488.0</v>
      </c>
      <c r="D767" s="19" t="s">
        <v>1658</v>
      </c>
      <c r="E767" s="20" t="s">
        <v>1661</v>
      </c>
      <c r="F767" s="18">
        <v>45488.0</v>
      </c>
      <c r="G767" s="22" t="s">
        <v>1662</v>
      </c>
      <c r="H767" s="23">
        <v>4000.0</v>
      </c>
      <c r="I767" s="25" t="s">
        <v>24</v>
      </c>
      <c r="J767" s="25"/>
      <c r="K767" s="20"/>
      <c r="L767" s="16"/>
      <c r="M767" s="25"/>
      <c r="N767" s="20"/>
      <c r="O767" s="20"/>
      <c r="P767" s="25" t="s">
        <v>24</v>
      </c>
      <c r="Q767" s="26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</row>
    <row r="768" ht="14.25" customHeight="1">
      <c r="A768" s="16">
        <f t="shared" si="1"/>
        <v>765</v>
      </c>
      <c r="B768" s="17">
        <v>2407082.0</v>
      </c>
      <c r="C768" s="18">
        <v>45489.0</v>
      </c>
      <c r="D768" s="19" t="s">
        <v>21</v>
      </c>
      <c r="E768" s="20" t="s">
        <v>1663</v>
      </c>
      <c r="F768" s="18">
        <v>45489.0</v>
      </c>
      <c r="G768" s="22" t="s">
        <v>1664</v>
      </c>
      <c r="H768" s="23">
        <v>1142060.0</v>
      </c>
      <c r="I768" s="28" t="s">
        <v>24</v>
      </c>
      <c r="J768" s="25"/>
      <c r="K768" s="20" t="s">
        <v>1665</v>
      </c>
      <c r="L768" s="29" t="s">
        <v>24</v>
      </c>
      <c r="M768" s="25"/>
      <c r="N768" s="20"/>
      <c r="O768" s="20"/>
      <c r="P768" s="19"/>
      <c r="Q768" s="26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</row>
    <row r="769" ht="14.25" customHeight="1">
      <c r="A769" s="16">
        <f t="shared" si="1"/>
        <v>766</v>
      </c>
      <c r="B769" s="17">
        <v>2407083.0</v>
      </c>
      <c r="C769" s="18">
        <v>45489.0</v>
      </c>
      <c r="D769" s="19" t="s">
        <v>622</v>
      </c>
      <c r="E769" s="20" t="s">
        <v>1666</v>
      </c>
      <c r="F769" s="18">
        <v>45489.0</v>
      </c>
      <c r="G769" s="22" t="s">
        <v>1667</v>
      </c>
      <c r="H769" s="23">
        <v>3600000.0</v>
      </c>
      <c r="I769" s="28" t="s">
        <v>24</v>
      </c>
      <c r="J769" s="25"/>
      <c r="K769" s="20" t="s">
        <v>1665</v>
      </c>
      <c r="L769" s="29" t="s">
        <v>24</v>
      </c>
      <c r="M769" s="25"/>
      <c r="N769" s="20"/>
      <c r="O769" s="20"/>
      <c r="P769" s="19"/>
      <c r="Q769" s="26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</row>
    <row r="770" ht="14.25" customHeight="1">
      <c r="A770" s="16">
        <f t="shared" si="1"/>
        <v>767</v>
      </c>
      <c r="B770" s="17">
        <v>2407084.0</v>
      </c>
      <c r="C770" s="18">
        <v>45489.0</v>
      </c>
      <c r="D770" s="19" t="s">
        <v>21</v>
      </c>
      <c r="E770" s="20" t="s">
        <v>1663</v>
      </c>
      <c r="F770" s="18">
        <v>45489.0</v>
      </c>
      <c r="G770" s="22" t="s">
        <v>1668</v>
      </c>
      <c r="H770" s="23">
        <v>261400.0</v>
      </c>
      <c r="I770" s="28" t="s">
        <v>24</v>
      </c>
      <c r="J770" s="25"/>
      <c r="K770" s="20" t="s">
        <v>1665</v>
      </c>
      <c r="L770" s="29" t="s">
        <v>24</v>
      </c>
      <c r="M770" s="25"/>
      <c r="N770" s="20"/>
      <c r="O770" s="20"/>
      <c r="P770" s="19"/>
      <c r="Q770" s="26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</row>
    <row r="771" ht="14.25" customHeight="1">
      <c r="A771" s="16">
        <f t="shared" si="1"/>
        <v>768</v>
      </c>
      <c r="B771" s="17">
        <v>2407085.0</v>
      </c>
      <c r="C771" s="18">
        <v>45489.0</v>
      </c>
      <c r="D771" s="19" t="s">
        <v>21</v>
      </c>
      <c r="E771" s="20" t="s">
        <v>1663</v>
      </c>
      <c r="F771" s="18">
        <v>45489.0</v>
      </c>
      <c r="G771" s="22" t="s">
        <v>1669</v>
      </c>
      <c r="H771" s="23">
        <v>440000.0</v>
      </c>
      <c r="I771" s="28" t="s">
        <v>24</v>
      </c>
      <c r="J771" s="25"/>
      <c r="K771" s="20" t="s">
        <v>1665</v>
      </c>
      <c r="L771" s="29" t="s">
        <v>24</v>
      </c>
      <c r="M771" s="25"/>
      <c r="N771" s="20"/>
      <c r="O771" s="20"/>
      <c r="P771" s="19"/>
      <c r="Q771" s="26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</row>
    <row r="772" ht="14.25" customHeight="1">
      <c r="A772" s="16">
        <f t="shared" si="1"/>
        <v>769</v>
      </c>
      <c r="B772" s="17">
        <v>2407086.0</v>
      </c>
      <c r="C772" s="18">
        <v>45489.0</v>
      </c>
      <c r="D772" s="19" t="s">
        <v>71</v>
      </c>
      <c r="E772" s="20" t="s">
        <v>1670</v>
      </c>
      <c r="F772" s="18">
        <v>45489.0</v>
      </c>
      <c r="G772" s="22" t="s">
        <v>1232</v>
      </c>
      <c r="H772" s="23">
        <v>353000.0</v>
      </c>
      <c r="I772" s="28" t="s">
        <v>24</v>
      </c>
      <c r="J772" s="25"/>
      <c r="K772" s="20" t="s">
        <v>1665</v>
      </c>
      <c r="L772" s="29" t="s">
        <v>24</v>
      </c>
      <c r="M772" s="25"/>
      <c r="N772" s="20"/>
      <c r="O772" s="20"/>
      <c r="P772" s="19"/>
      <c r="Q772" s="26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</row>
    <row r="773" ht="14.25" customHeight="1">
      <c r="A773" s="16">
        <f t="shared" si="1"/>
        <v>770</v>
      </c>
      <c r="B773" s="17">
        <v>2407087.0</v>
      </c>
      <c r="C773" s="18">
        <v>45490.0</v>
      </c>
      <c r="D773" s="19" t="s">
        <v>1575</v>
      </c>
      <c r="E773" s="20" t="s">
        <v>1671</v>
      </c>
      <c r="F773" s="18">
        <v>45485.0</v>
      </c>
      <c r="G773" s="22" t="s">
        <v>1672</v>
      </c>
      <c r="H773" s="23">
        <v>3840.0</v>
      </c>
      <c r="I773" s="28" t="s">
        <v>24</v>
      </c>
      <c r="J773" s="25"/>
      <c r="K773" s="20" t="s">
        <v>1309</v>
      </c>
      <c r="L773" s="29" t="s">
        <v>24</v>
      </c>
      <c r="M773" s="25"/>
      <c r="N773" s="20"/>
      <c r="O773" s="20"/>
      <c r="P773" s="19"/>
      <c r="Q773" s="23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</row>
    <row r="774" ht="14.25" customHeight="1">
      <c r="A774" s="16">
        <f t="shared" si="1"/>
        <v>771</v>
      </c>
      <c r="B774" s="17">
        <v>2407088.0</v>
      </c>
      <c r="C774" s="18">
        <v>45490.0</v>
      </c>
      <c r="D774" s="19" t="s">
        <v>1673</v>
      </c>
      <c r="E774" s="20" t="s">
        <v>1674</v>
      </c>
      <c r="F774" s="18">
        <v>45489.0</v>
      </c>
      <c r="G774" s="22" t="s">
        <v>1675</v>
      </c>
      <c r="H774" s="23">
        <v>56900.0</v>
      </c>
      <c r="I774" s="28" t="s">
        <v>24</v>
      </c>
      <c r="J774" s="25"/>
      <c r="K774" s="20"/>
      <c r="L774" s="25"/>
      <c r="M774" s="25"/>
      <c r="N774" s="20"/>
      <c r="O774" s="20"/>
      <c r="P774" s="19" t="s">
        <v>24</v>
      </c>
      <c r="Q774" s="26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</row>
    <row r="775" ht="14.25" customHeight="1">
      <c r="A775" s="16">
        <f t="shared" si="1"/>
        <v>772</v>
      </c>
      <c r="B775" s="17">
        <v>2407089.0</v>
      </c>
      <c r="C775" s="18">
        <v>45490.0</v>
      </c>
      <c r="D775" s="19" t="s">
        <v>197</v>
      </c>
      <c r="E775" s="20" t="s">
        <v>1676</v>
      </c>
      <c r="F775" s="18">
        <v>45490.0</v>
      </c>
      <c r="G775" s="22" t="s">
        <v>1534</v>
      </c>
      <c r="H775" s="23">
        <v>21300.0</v>
      </c>
      <c r="I775" s="28" t="s">
        <v>24</v>
      </c>
      <c r="J775" s="25"/>
      <c r="K775" s="20"/>
      <c r="L775" s="25"/>
      <c r="M775" s="25"/>
      <c r="N775" s="20"/>
      <c r="O775" s="20"/>
      <c r="P775" s="19" t="s">
        <v>24</v>
      </c>
      <c r="Q775" s="26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</row>
    <row r="776" ht="14.25" customHeight="1">
      <c r="A776" s="16">
        <f t="shared" si="1"/>
        <v>773</v>
      </c>
      <c r="B776" s="17">
        <v>2407090.0</v>
      </c>
      <c r="C776" s="18">
        <v>45491.0</v>
      </c>
      <c r="D776" s="19" t="s">
        <v>197</v>
      </c>
      <c r="E776" s="20" t="s">
        <v>1677</v>
      </c>
      <c r="F776" s="18">
        <v>45490.0</v>
      </c>
      <c r="G776" s="22" t="s">
        <v>1678</v>
      </c>
      <c r="H776" s="23">
        <v>1490.0</v>
      </c>
      <c r="I776" s="28" t="s">
        <v>24</v>
      </c>
      <c r="J776" s="25"/>
      <c r="K776" s="20" t="s">
        <v>612</v>
      </c>
      <c r="L776" s="28" t="s">
        <v>24</v>
      </c>
      <c r="M776" s="25"/>
      <c r="N776" s="20"/>
      <c r="O776" s="20"/>
      <c r="P776" s="19"/>
      <c r="Q776" s="26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</row>
    <row r="777" ht="14.25" customHeight="1">
      <c r="A777" s="16">
        <f t="shared" si="1"/>
        <v>774</v>
      </c>
      <c r="B777" s="17">
        <v>2407091.0</v>
      </c>
      <c r="C777" s="18">
        <v>45491.0</v>
      </c>
      <c r="D777" s="19" t="s">
        <v>622</v>
      </c>
      <c r="E777" s="20" t="s">
        <v>1679</v>
      </c>
      <c r="F777" s="18">
        <v>45484.0</v>
      </c>
      <c r="G777" s="22" t="s">
        <v>1680</v>
      </c>
      <c r="H777" s="23">
        <v>2300000.0</v>
      </c>
      <c r="I777" s="28" t="s">
        <v>24</v>
      </c>
      <c r="J777" s="25"/>
      <c r="K777" s="20" t="s">
        <v>1665</v>
      </c>
      <c r="L777" s="28" t="s">
        <v>24</v>
      </c>
      <c r="M777" s="25"/>
      <c r="N777" s="20"/>
      <c r="O777" s="20"/>
      <c r="P777" s="19"/>
      <c r="Q777" s="26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</row>
    <row r="778" ht="14.25" customHeight="1">
      <c r="A778" s="16">
        <f t="shared" si="1"/>
        <v>775</v>
      </c>
      <c r="B778" s="17">
        <v>2407092.0</v>
      </c>
      <c r="C778" s="18">
        <v>45491.0</v>
      </c>
      <c r="D778" s="19" t="s">
        <v>622</v>
      </c>
      <c r="E778" s="20" t="s">
        <v>1681</v>
      </c>
      <c r="F778" s="18">
        <v>45484.0</v>
      </c>
      <c r="G778" s="22" t="s">
        <v>1682</v>
      </c>
      <c r="H778" s="23">
        <v>7000000.0</v>
      </c>
      <c r="I778" s="28" t="s">
        <v>24</v>
      </c>
      <c r="J778" s="25"/>
      <c r="K778" s="20" t="s">
        <v>1665</v>
      </c>
      <c r="L778" s="28" t="s">
        <v>24</v>
      </c>
      <c r="M778" s="25"/>
      <c r="N778" s="20"/>
      <c r="O778" s="20"/>
      <c r="P778" s="19"/>
      <c r="Q778" s="26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</row>
    <row r="779" ht="14.25" customHeight="1">
      <c r="A779" s="16">
        <f t="shared" si="1"/>
        <v>776</v>
      </c>
      <c r="B779" s="17">
        <v>2407093.0</v>
      </c>
      <c r="C779" s="18">
        <v>45491.0</v>
      </c>
      <c r="D779" s="19" t="s">
        <v>102</v>
      </c>
      <c r="E779" s="20" t="s">
        <v>1683</v>
      </c>
      <c r="F779" s="18">
        <v>45484.0</v>
      </c>
      <c r="G779" s="27" t="s">
        <v>1684</v>
      </c>
      <c r="H779" s="23">
        <v>3100000.0</v>
      </c>
      <c r="I779" s="28" t="s">
        <v>24</v>
      </c>
      <c r="J779" s="25"/>
      <c r="K779" s="20" t="s">
        <v>1665</v>
      </c>
      <c r="L779" s="28" t="s">
        <v>24</v>
      </c>
      <c r="M779" s="25"/>
      <c r="N779" s="20"/>
      <c r="O779" s="20"/>
      <c r="P779" s="19"/>
      <c r="Q779" s="26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</row>
    <row r="780" ht="14.25" customHeight="1">
      <c r="A780" s="38">
        <f t="shared" si="1"/>
        <v>777</v>
      </c>
      <c r="B780" s="39">
        <v>2407094.0</v>
      </c>
      <c r="C780" s="40">
        <v>45491.0</v>
      </c>
      <c r="D780" s="41" t="s">
        <v>102</v>
      </c>
      <c r="E780" s="42" t="s">
        <v>1685</v>
      </c>
      <c r="F780" s="40">
        <v>45484.0</v>
      </c>
      <c r="G780" s="44" t="s">
        <v>1686</v>
      </c>
      <c r="H780" s="45">
        <v>158000.0</v>
      </c>
      <c r="I780" s="94" t="s">
        <v>24</v>
      </c>
      <c r="J780" s="46"/>
      <c r="K780" s="42" t="s">
        <v>1665</v>
      </c>
      <c r="L780" s="94" t="s">
        <v>24</v>
      </c>
      <c r="M780" s="46"/>
      <c r="N780" s="42"/>
      <c r="O780" s="42"/>
      <c r="P780" s="41"/>
      <c r="Q780" s="42" t="s">
        <v>1687</v>
      </c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</row>
    <row r="781" ht="14.25" customHeight="1">
      <c r="A781" s="16">
        <f t="shared" si="1"/>
        <v>778</v>
      </c>
      <c r="B781" s="17">
        <v>2407095.0</v>
      </c>
      <c r="C781" s="18">
        <v>45491.0</v>
      </c>
      <c r="D781" s="19" t="s">
        <v>21</v>
      </c>
      <c r="E781" s="20" t="s">
        <v>1688</v>
      </c>
      <c r="F781" s="18">
        <v>45484.0</v>
      </c>
      <c r="G781" s="22" t="s">
        <v>1689</v>
      </c>
      <c r="H781" s="23">
        <v>200000.0</v>
      </c>
      <c r="I781" s="28" t="s">
        <v>24</v>
      </c>
      <c r="J781" s="25"/>
      <c r="K781" s="20" t="s">
        <v>1665</v>
      </c>
      <c r="L781" s="28" t="s">
        <v>24</v>
      </c>
      <c r="M781" s="25"/>
      <c r="N781" s="20"/>
      <c r="O781" s="20"/>
      <c r="P781" s="19"/>
      <c r="Q781" s="26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</row>
    <row r="782" ht="14.25" customHeight="1">
      <c r="A782" s="16">
        <f t="shared" si="1"/>
        <v>779</v>
      </c>
      <c r="B782" s="17">
        <v>2407096.0</v>
      </c>
      <c r="C782" s="18">
        <v>45491.0</v>
      </c>
      <c r="D782" s="19" t="s">
        <v>732</v>
      </c>
      <c r="E782" s="20" t="s">
        <v>1690</v>
      </c>
      <c r="F782" s="18">
        <v>45488.0</v>
      </c>
      <c r="G782" s="22" t="s">
        <v>1040</v>
      </c>
      <c r="H782" s="23">
        <v>95000.0</v>
      </c>
      <c r="I782" s="28" t="s">
        <v>24</v>
      </c>
      <c r="J782" s="25"/>
      <c r="K782" s="20" t="s">
        <v>1643</v>
      </c>
      <c r="L782" s="28" t="s">
        <v>24</v>
      </c>
      <c r="M782" s="25"/>
      <c r="N782" s="20"/>
      <c r="O782" s="20"/>
      <c r="P782" s="19"/>
      <c r="Q782" s="26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</row>
    <row r="783" ht="14.25" customHeight="1">
      <c r="A783" s="16">
        <f t="shared" si="1"/>
        <v>780</v>
      </c>
      <c r="B783" s="17">
        <v>2407097.0</v>
      </c>
      <c r="C783" s="18">
        <v>45491.0</v>
      </c>
      <c r="D783" s="19" t="s">
        <v>56</v>
      </c>
      <c r="E783" s="20" t="s">
        <v>1691</v>
      </c>
      <c r="F783" s="18">
        <v>45488.0</v>
      </c>
      <c r="G783" s="22" t="s">
        <v>64</v>
      </c>
      <c r="H783" s="23">
        <v>80000.0</v>
      </c>
      <c r="I783" s="28" t="s">
        <v>24</v>
      </c>
      <c r="J783" s="25"/>
      <c r="K783" s="20" t="s">
        <v>1643</v>
      </c>
      <c r="L783" s="28" t="s">
        <v>24</v>
      </c>
      <c r="M783" s="25"/>
      <c r="N783" s="20"/>
      <c r="O783" s="20"/>
      <c r="P783" s="16"/>
      <c r="Q783" s="26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</row>
    <row r="784" ht="14.25" customHeight="1">
      <c r="A784" s="16">
        <f t="shared" si="1"/>
        <v>781</v>
      </c>
      <c r="B784" s="17">
        <v>2407098.0</v>
      </c>
      <c r="C784" s="18">
        <v>45491.0</v>
      </c>
      <c r="D784" s="95" t="s">
        <v>487</v>
      </c>
      <c r="E784" s="96" t="s">
        <v>1692</v>
      </c>
      <c r="F784" s="97">
        <v>45490.0</v>
      </c>
      <c r="G784" s="27" t="s">
        <v>1693</v>
      </c>
      <c r="H784" s="98">
        <v>3000.0</v>
      </c>
      <c r="I784" s="28" t="s">
        <v>24</v>
      </c>
      <c r="J784" s="25"/>
      <c r="K784" s="25" t="s">
        <v>1694</v>
      </c>
      <c r="L784" s="28" t="s">
        <v>24</v>
      </c>
      <c r="M784" s="25"/>
      <c r="N784" s="20"/>
      <c r="O784" s="20"/>
      <c r="P784" s="19"/>
      <c r="Q784" s="26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</row>
    <row r="785" ht="14.25" customHeight="1">
      <c r="A785" s="16">
        <f t="shared" si="1"/>
        <v>782</v>
      </c>
      <c r="B785" s="17">
        <v>2407099.0</v>
      </c>
      <c r="C785" s="18">
        <v>45491.0</v>
      </c>
      <c r="D785" s="20" t="s">
        <v>168</v>
      </c>
      <c r="E785" s="20" t="s">
        <v>1695</v>
      </c>
      <c r="F785" s="21">
        <v>45484.0</v>
      </c>
      <c r="G785" s="22" t="s">
        <v>1696</v>
      </c>
      <c r="H785" s="23">
        <v>100000.0</v>
      </c>
      <c r="I785" s="28" t="s">
        <v>24</v>
      </c>
      <c r="J785" s="25"/>
      <c r="K785" s="20" t="s">
        <v>1665</v>
      </c>
      <c r="L785" s="28" t="s">
        <v>24</v>
      </c>
      <c r="M785" s="25"/>
      <c r="N785" s="20"/>
      <c r="O785" s="20"/>
      <c r="P785" s="19"/>
      <c r="Q785" s="26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</row>
    <row r="786" ht="14.25" customHeight="1">
      <c r="A786" s="16">
        <f t="shared" si="1"/>
        <v>783</v>
      </c>
      <c r="B786" s="17">
        <v>2407100.0</v>
      </c>
      <c r="C786" s="18">
        <v>45491.0</v>
      </c>
      <c r="D786" s="19" t="s">
        <v>102</v>
      </c>
      <c r="E786" s="20" t="s">
        <v>1697</v>
      </c>
      <c r="F786" s="18">
        <v>45489.0</v>
      </c>
      <c r="G786" s="22" t="s">
        <v>1698</v>
      </c>
      <c r="H786" s="23">
        <v>3400.0</v>
      </c>
      <c r="I786" s="28" t="s">
        <v>24</v>
      </c>
      <c r="J786" s="25"/>
      <c r="K786" s="20" t="s">
        <v>1551</v>
      </c>
      <c r="L786" s="28" t="s">
        <v>24</v>
      </c>
      <c r="M786" s="25"/>
      <c r="N786" s="20"/>
      <c r="O786" s="20"/>
      <c r="P786" s="19"/>
      <c r="Q786" s="26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</row>
    <row r="787" ht="14.25" customHeight="1">
      <c r="A787" s="16">
        <f t="shared" si="1"/>
        <v>784</v>
      </c>
      <c r="B787" s="17">
        <v>2407101.0</v>
      </c>
      <c r="C787" s="18">
        <v>45491.0</v>
      </c>
      <c r="D787" s="19" t="s">
        <v>650</v>
      </c>
      <c r="E787" s="20" t="s">
        <v>1699</v>
      </c>
      <c r="F787" s="18">
        <v>45489.0</v>
      </c>
      <c r="G787" s="32" t="s">
        <v>1700</v>
      </c>
      <c r="H787" s="23">
        <v>569800.0</v>
      </c>
      <c r="I787" s="28" t="s">
        <v>24</v>
      </c>
      <c r="J787" s="25"/>
      <c r="K787" s="20" t="s">
        <v>1701</v>
      </c>
      <c r="L787" s="28" t="s">
        <v>24</v>
      </c>
      <c r="M787" s="25"/>
      <c r="N787" s="20"/>
      <c r="O787" s="20"/>
      <c r="P787" s="19"/>
      <c r="Q787" s="26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</row>
    <row r="788" ht="14.25" customHeight="1">
      <c r="A788" s="16">
        <f t="shared" si="1"/>
        <v>785</v>
      </c>
      <c r="B788" s="17">
        <v>2407102.0</v>
      </c>
      <c r="C788" s="18">
        <v>45491.0</v>
      </c>
      <c r="D788" s="19" t="s">
        <v>446</v>
      </c>
      <c r="E788" s="20" t="s">
        <v>1702</v>
      </c>
      <c r="F788" s="21">
        <v>45490.0</v>
      </c>
      <c r="G788" s="22" t="s">
        <v>1703</v>
      </c>
      <c r="H788" s="23">
        <v>179100.0</v>
      </c>
      <c r="I788" s="25" t="s">
        <v>24</v>
      </c>
      <c r="J788" s="25"/>
      <c r="K788" s="20"/>
      <c r="L788" s="16"/>
      <c r="M788" s="25" t="s">
        <v>24</v>
      </c>
      <c r="N788" s="20"/>
      <c r="O788" s="20"/>
      <c r="P788" s="19"/>
      <c r="Q788" s="26" t="s">
        <v>1704</v>
      </c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</row>
    <row r="789" ht="14.25" customHeight="1">
      <c r="A789" s="16">
        <f t="shared" si="1"/>
        <v>786</v>
      </c>
      <c r="B789" s="17">
        <v>2407103.0</v>
      </c>
      <c r="C789" s="18">
        <v>45491.0</v>
      </c>
      <c r="D789" s="19" t="s">
        <v>197</v>
      </c>
      <c r="E789" s="20" t="s">
        <v>1705</v>
      </c>
      <c r="F789" s="21">
        <v>45489.0</v>
      </c>
      <c r="G789" s="22" t="s">
        <v>1706</v>
      </c>
      <c r="H789" s="23">
        <v>420000.0</v>
      </c>
      <c r="I789" s="25" t="s">
        <v>24</v>
      </c>
      <c r="J789" s="25"/>
      <c r="K789" s="20" t="s">
        <v>1707</v>
      </c>
      <c r="L789" s="16" t="s">
        <v>24</v>
      </c>
      <c r="M789" s="25"/>
      <c r="N789" s="20"/>
      <c r="O789" s="20"/>
      <c r="P789" s="19"/>
      <c r="Q789" s="26" t="s">
        <v>1708</v>
      </c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</row>
    <row r="790" ht="14.25" customHeight="1">
      <c r="A790" s="16">
        <f t="shared" si="1"/>
        <v>787</v>
      </c>
      <c r="B790" s="17">
        <v>2407104.0</v>
      </c>
      <c r="C790" s="18">
        <v>45491.0</v>
      </c>
      <c r="D790" s="19" t="s">
        <v>168</v>
      </c>
      <c r="E790" s="20" t="s">
        <v>1709</v>
      </c>
      <c r="F790" s="21">
        <v>45484.0</v>
      </c>
      <c r="G790" s="22" t="s">
        <v>1710</v>
      </c>
      <c r="H790" s="23">
        <v>4500000.0</v>
      </c>
      <c r="I790" s="28" t="s">
        <v>24</v>
      </c>
      <c r="J790" s="25"/>
      <c r="K790" s="20" t="s">
        <v>1665</v>
      </c>
      <c r="L790" s="29" t="s">
        <v>24</v>
      </c>
      <c r="M790" s="25"/>
      <c r="N790" s="20"/>
      <c r="O790" s="20"/>
      <c r="P790" s="19"/>
      <c r="Q790" s="26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</row>
    <row r="791" ht="14.25" customHeight="1">
      <c r="A791" s="16">
        <f t="shared" si="1"/>
        <v>788</v>
      </c>
      <c r="B791" s="17">
        <v>2407105.0</v>
      </c>
      <c r="C791" s="18">
        <v>45491.0</v>
      </c>
      <c r="D791" s="19" t="s">
        <v>1711</v>
      </c>
      <c r="E791" s="20" t="s">
        <v>1712</v>
      </c>
      <c r="F791" s="21">
        <v>45484.0</v>
      </c>
      <c r="G791" s="22" t="s">
        <v>1556</v>
      </c>
      <c r="H791" s="23">
        <v>49500.0</v>
      </c>
      <c r="I791" s="28" t="s">
        <v>24</v>
      </c>
      <c r="J791" s="25"/>
      <c r="K791" s="20" t="s">
        <v>1665</v>
      </c>
      <c r="L791" s="29" t="s">
        <v>24</v>
      </c>
      <c r="M791" s="25"/>
      <c r="N791" s="20"/>
      <c r="O791" s="20"/>
      <c r="P791" s="25"/>
      <c r="Q791" s="26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</row>
    <row r="792" ht="14.25" customHeight="1">
      <c r="A792" s="16">
        <f t="shared" si="1"/>
        <v>789</v>
      </c>
      <c r="B792" s="99">
        <v>2407106.0</v>
      </c>
      <c r="C792" s="18">
        <v>45491.0</v>
      </c>
      <c r="D792" s="19" t="s">
        <v>1713</v>
      </c>
      <c r="E792" s="20" t="s">
        <v>1714</v>
      </c>
      <c r="F792" s="21">
        <v>45483.0</v>
      </c>
      <c r="G792" s="22" t="s">
        <v>1715</v>
      </c>
      <c r="H792" s="23">
        <v>131000.0</v>
      </c>
      <c r="I792" s="28" t="s">
        <v>24</v>
      </c>
      <c r="J792" s="25"/>
      <c r="K792" s="20" t="s">
        <v>161</v>
      </c>
      <c r="L792" s="28" t="s">
        <v>24</v>
      </c>
      <c r="M792" s="25"/>
      <c r="N792" s="20"/>
      <c r="O792" s="20"/>
      <c r="P792" s="19"/>
      <c r="Q792" s="26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</row>
    <row r="793" ht="14.25" customHeight="1">
      <c r="A793" s="16">
        <f t="shared" si="1"/>
        <v>790</v>
      </c>
      <c r="B793" s="17">
        <v>2407107.0</v>
      </c>
      <c r="C793" s="18">
        <v>45491.0</v>
      </c>
      <c r="D793" s="19" t="s">
        <v>21</v>
      </c>
      <c r="E793" s="20" t="s">
        <v>1716</v>
      </c>
      <c r="F793" s="21">
        <v>45489.0</v>
      </c>
      <c r="G793" s="22" t="s">
        <v>1669</v>
      </c>
      <c r="H793" s="23">
        <v>108900.0</v>
      </c>
      <c r="I793" s="28" t="s">
        <v>24</v>
      </c>
      <c r="J793" s="25"/>
      <c r="K793" s="20" t="s">
        <v>412</v>
      </c>
      <c r="L793" s="29" t="s">
        <v>24</v>
      </c>
      <c r="M793" s="25"/>
      <c r="N793" s="20"/>
      <c r="O793" s="20"/>
      <c r="P793" s="19"/>
      <c r="Q793" s="26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</row>
    <row r="794" ht="14.25" customHeight="1">
      <c r="A794" s="16">
        <f t="shared" si="1"/>
        <v>791</v>
      </c>
      <c r="B794" s="17">
        <v>2407108.0</v>
      </c>
      <c r="C794" s="18">
        <v>45491.0</v>
      </c>
      <c r="D794" s="19" t="s">
        <v>88</v>
      </c>
      <c r="E794" s="20" t="s">
        <v>1717</v>
      </c>
      <c r="F794" s="21">
        <v>45491.0</v>
      </c>
      <c r="G794" s="22" t="s">
        <v>1718</v>
      </c>
      <c r="H794" s="23">
        <v>13600.0</v>
      </c>
      <c r="I794" s="28" t="s">
        <v>24</v>
      </c>
      <c r="J794" s="25"/>
      <c r="K794" s="20"/>
      <c r="L794" s="16"/>
      <c r="M794" s="25"/>
      <c r="N794" s="20"/>
      <c r="O794" s="20"/>
      <c r="P794" s="19" t="s">
        <v>24</v>
      </c>
      <c r="Q794" s="26" t="s">
        <v>1456</v>
      </c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</row>
    <row r="795" ht="15.0" customHeight="1">
      <c r="A795" s="16">
        <f t="shared" si="1"/>
        <v>792</v>
      </c>
      <c r="B795" s="17">
        <v>2407109.0</v>
      </c>
      <c r="C795" s="18">
        <v>45491.0</v>
      </c>
      <c r="D795" s="19" t="s">
        <v>88</v>
      </c>
      <c r="E795" s="20" t="s">
        <v>1719</v>
      </c>
      <c r="F795" s="21">
        <v>45491.0</v>
      </c>
      <c r="G795" s="22" t="s">
        <v>1720</v>
      </c>
      <c r="H795" s="23">
        <v>15600.0</v>
      </c>
      <c r="I795" s="28" t="s">
        <v>24</v>
      </c>
      <c r="J795" s="25"/>
      <c r="K795" s="20"/>
      <c r="L795" s="16"/>
      <c r="M795" s="25"/>
      <c r="N795" s="20"/>
      <c r="O795" s="20"/>
      <c r="P795" s="19" t="s">
        <v>24</v>
      </c>
      <c r="Q795" s="26" t="s">
        <v>1657</v>
      </c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</row>
    <row r="796" ht="14.25" customHeight="1">
      <c r="A796" s="16">
        <f t="shared" si="1"/>
        <v>793</v>
      </c>
      <c r="B796" s="17">
        <v>2407110.0</v>
      </c>
      <c r="C796" s="18">
        <v>45491.0</v>
      </c>
      <c r="D796" s="19" t="s">
        <v>476</v>
      </c>
      <c r="E796" s="20" t="s">
        <v>1721</v>
      </c>
      <c r="F796" s="21">
        <v>45483.0</v>
      </c>
      <c r="G796" s="22" t="s">
        <v>1722</v>
      </c>
      <c r="H796" s="23">
        <v>1552.0</v>
      </c>
      <c r="I796" s="28" t="s">
        <v>24</v>
      </c>
      <c r="J796" s="25"/>
      <c r="K796" s="20" t="s">
        <v>161</v>
      </c>
      <c r="L796" s="28" t="s">
        <v>24</v>
      </c>
      <c r="M796" s="25"/>
      <c r="N796" s="20"/>
      <c r="O796" s="20"/>
      <c r="P796" s="16"/>
      <c r="Q796" s="26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</row>
    <row r="797" ht="14.25" customHeight="1">
      <c r="A797" s="16">
        <f t="shared" si="1"/>
        <v>794</v>
      </c>
      <c r="B797" s="17">
        <v>2407111.0</v>
      </c>
      <c r="C797" s="18">
        <v>45491.0</v>
      </c>
      <c r="D797" s="19" t="s">
        <v>274</v>
      </c>
      <c r="E797" s="20" t="s">
        <v>1723</v>
      </c>
      <c r="F797" s="21">
        <v>45490.0</v>
      </c>
      <c r="G797" s="22" t="s">
        <v>1724</v>
      </c>
      <c r="H797" s="23">
        <v>3600.0</v>
      </c>
      <c r="I797" s="28" t="s">
        <v>24</v>
      </c>
      <c r="J797" s="25"/>
      <c r="K797" s="20" t="s">
        <v>1362</v>
      </c>
      <c r="L797" s="28" t="s">
        <v>24</v>
      </c>
      <c r="M797" s="25"/>
      <c r="N797" s="20"/>
      <c r="O797" s="20"/>
      <c r="P797" s="16"/>
      <c r="Q797" s="26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</row>
    <row r="798" ht="14.25" customHeight="1">
      <c r="A798" s="16">
        <f t="shared" si="1"/>
        <v>795</v>
      </c>
      <c r="B798" s="17">
        <v>2407112.0</v>
      </c>
      <c r="C798" s="18">
        <v>45491.0</v>
      </c>
      <c r="D798" s="19" t="s">
        <v>1725</v>
      </c>
      <c r="E798" s="20" t="s">
        <v>1726</v>
      </c>
      <c r="F798" s="21">
        <v>45490.0</v>
      </c>
      <c r="G798" s="22" t="s">
        <v>1727</v>
      </c>
      <c r="H798" s="23">
        <v>6448.6</v>
      </c>
      <c r="I798" s="28" t="s">
        <v>24</v>
      </c>
      <c r="J798" s="25"/>
      <c r="K798" s="20"/>
      <c r="L798" s="25"/>
      <c r="M798" s="25"/>
      <c r="N798" s="20"/>
      <c r="O798" s="20"/>
      <c r="P798" s="19" t="s">
        <v>24</v>
      </c>
      <c r="Q798" s="26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</row>
    <row r="799" ht="14.25" customHeight="1">
      <c r="A799" s="16">
        <f t="shared" si="1"/>
        <v>796</v>
      </c>
      <c r="B799" s="17">
        <v>2407113.0</v>
      </c>
      <c r="C799" s="18">
        <v>45491.0</v>
      </c>
      <c r="D799" s="19" t="s">
        <v>487</v>
      </c>
      <c r="E799" s="20" t="s">
        <v>1728</v>
      </c>
      <c r="F799" s="21">
        <v>45490.0</v>
      </c>
      <c r="G799" s="22" t="s">
        <v>489</v>
      </c>
      <c r="H799" s="23">
        <v>4500.0</v>
      </c>
      <c r="I799" s="28" t="s">
        <v>24</v>
      </c>
      <c r="J799" s="25"/>
      <c r="K799" s="20" t="s">
        <v>1028</v>
      </c>
      <c r="L799" s="28" t="s">
        <v>24</v>
      </c>
      <c r="M799" s="25"/>
      <c r="N799" s="20"/>
      <c r="O799" s="20"/>
      <c r="P799" s="19"/>
      <c r="Q799" s="26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</row>
    <row r="800" ht="14.25" customHeight="1">
      <c r="A800" s="16">
        <f t="shared" si="1"/>
        <v>797</v>
      </c>
      <c r="B800" s="17">
        <v>2407114.0</v>
      </c>
      <c r="C800" s="18">
        <v>45492.0</v>
      </c>
      <c r="D800" s="19" t="s">
        <v>21</v>
      </c>
      <c r="E800" s="20" t="s">
        <v>1652</v>
      </c>
      <c r="F800" s="21">
        <v>45489.0</v>
      </c>
      <c r="G800" s="22" t="s">
        <v>1669</v>
      </c>
      <c r="H800" s="23">
        <v>264000.0</v>
      </c>
      <c r="I800" s="28" t="s">
        <v>24</v>
      </c>
      <c r="J800" s="25"/>
      <c r="K800" s="20" t="s">
        <v>412</v>
      </c>
      <c r="L800" s="29" t="s">
        <v>24</v>
      </c>
      <c r="M800" s="25"/>
      <c r="N800" s="20"/>
      <c r="O800" s="20"/>
      <c r="P800" s="19"/>
      <c r="Q800" s="26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</row>
    <row r="801" ht="14.25" customHeight="1">
      <c r="A801" s="16">
        <f t="shared" si="1"/>
        <v>798</v>
      </c>
      <c r="B801" s="17">
        <v>2407115.0</v>
      </c>
      <c r="C801" s="18">
        <v>45492.0</v>
      </c>
      <c r="D801" s="19" t="s">
        <v>476</v>
      </c>
      <c r="E801" s="20" t="s">
        <v>1729</v>
      </c>
      <c r="F801" s="18">
        <v>45492.0</v>
      </c>
      <c r="G801" s="22" t="s">
        <v>1730</v>
      </c>
      <c r="H801" s="23">
        <v>6433.04</v>
      </c>
      <c r="I801" s="28" t="s">
        <v>24</v>
      </c>
      <c r="J801" s="25"/>
      <c r="K801" s="20" t="s">
        <v>1503</v>
      </c>
      <c r="L801" s="28" t="s">
        <v>24</v>
      </c>
      <c r="M801" s="25"/>
      <c r="N801" s="20"/>
      <c r="O801" s="20"/>
      <c r="P801" s="19"/>
      <c r="Q801" s="26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</row>
    <row r="802" ht="14.25" customHeight="1">
      <c r="A802" s="16">
        <f t="shared" si="1"/>
        <v>799</v>
      </c>
      <c r="B802" s="17">
        <v>2407116.0</v>
      </c>
      <c r="C802" s="18">
        <v>45492.0</v>
      </c>
      <c r="D802" s="19" t="s">
        <v>21</v>
      </c>
      <c r="E802" s="20" t="s">
        <v>1731</v>
      </c>
      <c r="F802" s="21">
        <v>45485.0</v>
      </c>
      <c r="G802" s="22" t="s">
        <v>1732</v>
      </c>
      <c r="H802" s="23">
        <v>80550.0</v>
      </c>
      <c r="I802" s="28" t="s">
        <v>24</v>
      </c>
      <c r="J802" s="25"/>
      <c r="K802" s="20" t="s">
        <v>1733</v>
      </c>
      <c r="L802" s="28" t="s">
        <v>24</v>
      </c>
      <c r="M802" s="25"/>
      <c r="N802" s="20"/>
      <c r="O802" s="20"/>
      <c r="P802" s="19"/>
      <c r="Q802" s="26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</row>
    <row r="803" ht="14.25" customHeight="1">
      <c r="A803" s="16">
        <f t="shared" si="1"/>
        <v>800</v>
      </c>
      <c r="B803" s="17">
        <v>2407117.0</v>
      </c>
      <c r="C803" s="18">
        <v>45492.0</v>
      </c>
      <c r="D803" s="19" t="s">
        <v>435</v>
      </c>
      <c r="E803" s="20" t="s">
        <v>1734</v>
      </c>
      <c r="F803" s="18">
        <v>45492.0</v>
      </c>
      <c r="G803" s="22" t="s">
        <v>64</v>
      </c>
      <c r="H803" s="23">
        <v>470000.0</v>
      </c>
      <c r="I803" s="28" t="s">
        <v>24</v>
      </c>
      <c r="J803" s="25"/>
      <c r="K803" s="20" t="s">
        <v>437</v>
      </c>
      <c r="L803" s="28" t="s">
        <v>24</v>
      </c>
      <c r="M803" s="25"/>
      <c r="N803" s="20"/>
      <c r="O803" s="20"/>
      <c r="P803" s="19"/>
      <c r="Q803" s="26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</row>
    <row r="804" ht="14.25" customHeight="1">
      <c r="A804" s="16">
        <f t="shared" si="1"/>
        <v>801</v>
      </c>
      <c r="B804" s="17">
        <v>2407118.0</v>
      </c>
      <c r="C804" s="18">
        <v>45492.0</v>
      </c>
      <c r="D804" s="19" t="s">
        <v>1735</v>
      </c>
      <c r="E804" s="20" t="s">
        <v>1736</v>
      </c>
      <c r="F804" s="21">
        <v>45490.0</v>
      </c>
      <c r="G804" s="22" t="s">
        <v>1737</v>
      </c>
      <c r="H804" s="23">
        <v>35800.0</v>
      </c>
      <c r="I804" s="28" t="s">
        <v>24</v>
      </c>
      <c r="J804" s="25"/>
      <c r="K804" s="20"/>
      <c r="L804" s="16"/>
      <c r="M804" s="25"/>
      <c r="N804" s="20"/>
      <c r="O804" s="20"/>
      <c r="P804" s="19" t="s">
        <v>24</v>
      </c>
      <c r="Q804" s="26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</row>
    <row r="805" ht="14.25" customHeight="1">
      <c r="A805" s="16">
        <f t="shared" si="1"/>
        <v>802</v>
      </c>
      <c r="B805" s="17">
        <v>2407119.0</v>
      </c>
      <c r="C805" s="18">
        <v>45492.0</v>
      </c>
      <c r="D805" s="19" t="s">
        <v>565</v>
      </c>
      <c r="E805" s="20" t="s">
        <v>1738</v>
      </c>
      <c r="F805" s="18">
        <v>45491.0</v>
      </c>
      <c r="G805" s="22" t="s">
        <v>36</v>
      </c>
      <c r="H805" s="23">
        <v>2206.0</v>
      </c>
      <c r="I805" s="28" t="s">
        <v>24</v>
      </c>
      <c r="J805" s="25"/>
      <c r="K805" s="20"/>
      <c r="L805" s="16"/>
      <c r="M805" s="25"/>
      <c r="N805" s="20"/>
      <c r="O805" s="20"/>
      <c r="P805" s="19" t="s">
        <v>24</v>
      </c>
      <c r="Q805" s="26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</row>
    <row r="806" ht="14.25" customHeight="1">
      <c r="A806" s="16">
        <f t="shared" si="1"/>
        <v>803</v>
      </c>
      <c r="B806" s="17">
        <v>2407120.0</v>
      </c>
      <c r="C806" s="18">
        <v>45492.0</v>
      </c>
      <c r="D806" s="19" t="s">
        <v>1595</v>
      </c>
      <c r="E806" s="20" t="s">
        <v>1739</v>
      </c>
      <c r="F806" s="18">
        <v>45482.0</v>
      </c>
      <c r="G806" s="22" t="s">
        <v>1740</v>
      </c>
      <c r="H806" s="23">
        <v>40000.0</v>
      </c>
      <c r="I806" s="28" t="s">
        <v>24</v>
      </c>
      <c r="J806" s="25"/>
      <c r="K806" s="20"/>
      <c r="L806" s="16"/>
      <c r="M806" s="25"/>
      <c r="N806" s="20"/>
      <c r="O806" s="20"/>
      <c r="P806" s="19" t="s">
        <v>24</v>
      </c>
      <c r="Q806" s="26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</row>
    <row r="807" ht="14.25" customHeight="1">
      <c r="A807" s="16">
        <f t="shared" si="1"/>
        <v>804</v>
      </c>
      <c r="B807" s="17">
        <v>2407121.0</v>
      </c>
      <c r="C807" s="18">
        <v>45492.0</v>
      </c>
      <c r="D807" s="19" t="s">
        <v>344</v>
      </c>
      <c r="E807" s="20" t="s">
        <v>1741</v>
      </c>
      <c r="F807" s="21">
        <v>45485.0</v>
      </c>
      <c r="G807" s="22" t="s">
        <v>1742</v>
      </c>
      <c r="H807" s="23">
        <v>9644.0</v>
      </c>
      <c r="I807" s="28" t="s">
        <v>24</v>
      </c>
      <c r="J807" s="25"/>
      <c r="K807" s="20"/>
      <c r="L807" s="16"/>
      <c r="M807" s="25" t="s">
        <v>24</v>
      </c>
      <c r="N807" s="20"/>
      <c r="O807" s="20"/>
      <c r="P807" s="19"/>
      <c r="Q807" s="26" t="s">
        <v>1743</v>
      </c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</row>
    <row r="808" ht="14.25" customHeight="1">
      <c r="A808" s="16">
        <f t="shared" si="1"/>
        <v>805</v>
      </c>
      <c r="B808" s="17">
        <v>2407122.0</v>
      </c>
      <c r="C808" s="18">
        <v>45496.0</v>
      </c>
      <c r="D808" s="19" t="s">
        <v>333</v>
      </c>
      <c r="E808" s="20" t="s">
        <v>1744</v>
      </c>
      <c r="F808" s="21">
        <v>45491.0</v>
      </c>
      <c r="G808" s="22" t="s">
        <v>1745</v>
      </c>
      <c r="H808" s="23">
        <v>9100.0</v>
      </c>
      <c r="I808" s="28" t="s">
        <v>24</v>
      </c>
      <c r="J808" s="25"/>
      <c r="K808" s="20"/>
      <c r="L808" s="16"/>
      <c r="M808" s="25"/>
      <c r="N808" s="20"/>
      <c r="O808" s="20"/>
      <c r="P808" s="19" t="s">
        <v>24</v>
      </c>
      <c r="Q808" s="26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</row>
    <row r="809" ht="14.25" customHeight="1">
      <c r="A809" s="16">
        <f t="shared" si="1"/>
        <v>806</v>
      </c>
      <c r="B809" s="17">
        <v>2407123.0</v>
      </c>
      <c r="C809" s="18">
        <v>45497.0</v>
      </c>
      <c r="D809" s="19" t="s">
        <v>1746</v>
      </c>
      <c r="E809" s="20" t="s">
        <v>1747</v>
      </c>
      <c r="F809" s="21">
        <v>45496.0</v>
      </c>
      <c r="G809" s="22" t="s">
        <v>1748</v>
      </c>
      <c r="H809" s="23">
        <v>6650.0</v>
      </c>
      <c r="I809" s="28" t="s">
        <v>24</v>
      </c>
      <c r="J809" s="25"/>
      <c r="K809" s="20"/>
      <c r="L809" s="16"/>
      <c r="M809" s="25"/>
      <c r="N809" s="20"/>
      <c r="O809" s="20"/>
      <c r="P809" s="19" t="s">
        <v>24</v>
      </c>
      <c r="Q809" s="26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</row>
    <row r="810" ht="14.25" customHeight="1">
      <c r="A810" s="16">
        <f t="shared" si="1"/>
        <v>807</v>
      </c>
      <c r="B810" s="17">
        <v>2407124.0</v>
      </c>
      <c r="C810" s="18">
        <v>45497.0</v>
      </c>
      <c r="D810" s="19" t="s">
        <v>1749</v>
      </c>
      <c r="E810" s="20" t="s">
        <v>1750</v>
      </c>
      <c r="F810" s="21">
        <v>45497.0</v>
      </c>
      <c r="G810" s="22" t="s">
        <v>1751</v>
      </c>
      <c r="H810" s="23">
        <v>10800.0</v>
      </c>
      <c r="I810" s="28" t="s">
        <v>24</v>
      </c>
      <c r="J810" s="25"/>
      <c r="K810" s="20" t="s">
        <v>1416</v>
      </c>
      <c r="L810" s="25" t="s">
        <v>24</v>
      </c>
      <c r="M810" s="25"/>
      <c r="N810" s="20"/>
      <c r="O810" s="20"/>
      <c r="P810" s="25"/>
      <c r="Q810" s="26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</row>
    <row r="811" ht="14.25" customHeight="1">
      <c r="A811" s="16">
        <f t="shared" si="1"/>
        <v>808</v>
      </c>
      <c r="B811" s="17">
        <v>2407125.0</v>
      </c>
      <c r="C811" s="18">
        <v>45497.0</v>
      </c>
      <c r="D811" s="19" t="s">
        <v>239</v>
      </c>
      <c r="E811" s="20" t="s">
        <v>1752</v>
      </c>
      <c r="F811" s="21">
        <v>45497.0</v>
      </c>
      <c r="G811" s="22" t="s">
        <v>1753</v>
      </c>
      <c r="H811" s="23">
        <v>180000.0</v>
      </c>
      <c r="I811" s="25" t="s">
        <v>24</v>
      </c>
      <c r="J811" s="25"/>
      <c r="K811" s="20" t="s">
        <v>1754</v>
      </c>
      <c r="L811" s="25" t="s">
        <v>24</v>
      </c>
      <c r="M811" s="25"/>
      <c r="N811" s="20"/>
      <c r="O811" s="20"/>
      <c r="P811" s="19"/>
      <c r="Q811" s="26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</row>
    <row r="812" ht="14.25" customHeight="1">
      <c r="A812" s="16">
        <f t="shared" si="1"/>
        <v>809</v>
      </c>
      <c r="B812" s="17">
        <v>2407126.0</v>
      </c>
      <c r="C812" s="18">
        <v>45498.0</v>
      </c>
      <c r="D812" s="19" t="s">
        <v>656</v>
      </c>
      <c r="E812" s="20" t="s">
        <v>1755</v>
      </c>
      <c r="F812" s="21">
        <v>45497.0</v>
      </c>
      <c r="G812" s="22" t="s">
        <v>1756</v>
      </c>
      <c r="H812" s="23">
        <v>5500.0</v>
      </c>
      <c r="I812" s="25" t="s">
        <v>24</v>
      </c>
      <c r="J812" s="25"/>
      <c r="K812" s="20"/>
      <c r="L812" s="16"/>
      <c r="M812" s="25" t="s">
        <v>24</v>
      </c>
      <c r="N812" s="20"/>
      <c r="O812" s="20"/>
      <c r="P812" s="19"/>
      <c r="Q812" s="26" t="s">
        <v>1757</v>
      </c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</row>
    <row r="813" ht="14.25" customHeight="1">
      <c r="A813" s="16">
        <f t="shared" si="1"/>
        <v>810</v>
      </c>
      <c r="B813" s="17">
        <v>2407127.0</v>
      </c>
      <c r="C813" s="18">
        <v>45498.0</v>
      </c>
      <c r="D813" s="19" t="s">
        <v>1758</v>
      </c>
      <c r="E813" s="20" t="s">
        <v>1759</v>
      </c>
      <c r="F813" s="100">
        <v>45497.0</v>
      </c>
      <c r="G813" s="22" t="s">
        <v>1760</v>
      </c>
      <c r="H813" s="23">
        <v>1358.5</v>
      </c>
      <c r="I813" s="25" t="s">
        <v>24</v>
      </c>
      <c r="J813" s="25"/>
      <c r="K813" s="20"/>
      <c r="L813" s="16"/>
      <c r="M813" s="25"/>
      <c r="N813" s="20"/>
      <c r="O813" s="20"/>
      <c r="P813" s="19" t="s">
        <v>24</v>
      </c>
      <c r="Q813" s="26" t="s">
        <v>1761</v>
      </c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</row>
    <row r="814" ht="14.25" customHeight="1">
      <c r="A814" s="16">
        <f t="shared" si="1"/>
        <v>811</v>
      </c>
      <c r="B814" s="17">
        <v>2407128.0</v>
      </c>
      <c r="C814" s="18">
        <v>45498.0</v>
      </c>
      <c r="D814" s="74" t="s">
        <v>21</v>
      </c>
      <c r="E814" s="20" t="s">
        <v>1762</v>
      </c>
      <c r="F814" s="100">
        <v>45497.0</v>
      </c>
      <c r="G814" s="22" t="s">
        <v>1298</v>
      </c>
      <c r="H814" s="23">
        <v>34160.0</v>
      </c>
      <c r="I814" s="25" t="s">
        <v>24</v>
      </c>
      <c r="J814" s="25"/>
      <c r="K814" s="20" t="s">
        <v>1632</v>
      </c>
      <c r="L814" s="25" t="s">
        <v>24</v>
      </c>
      <c r="M814" s="25"/>
      <c r="N814" s="20"/>
      <c r="O814" s="20"/>
      <c r="P814" s="19"/>
      <c r="Q814" s="26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</row>
    <row r="815" ht="14.25" customHeight="1">
      <c r="A815" s="16">
        <f t="shared" si="1"/>
        <v>812</v>
      </c>
      <c r="B815" s="17">
        <v>2407129.0</v>
      </c>
      <c r="C815" s="18">
        <v>45498.0</v>
      </c>
      <c r="D815" s="20" t="s">
        <v>1763</v>
      </c>
      <c r="E815" s="20" t="s">
        <v>1764</v>
      </c>
      <c r="F815" s="18">
        <v>45498.0</v>
      </c>
      <c r="G815" s="22" t="s">
        <v>1765</v>
      </c>
      <c r="H815" s="23">
        <v>11000.0</v>
      </c>
      <c r="I815" s="28" t="s">
        <v>24</v>
      </c>
      <c r="J815" s="25"/>
      <c r="K815" s="20"/>
      <c r="L815" s="16"/>
      <c r="M815" s="25"/>
      <c r="N815" s="20"/>
      <c r="O815" s="20"/>
      <c r="P815" s="19" t="s">
        <v>24</v>
      </c>
      <c r="Q815" s="26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</row>
    <row r="816" ht="14.25" customHeight="1">
      <c r="A816" s="16">
        <f t="shared" si="1"/>
        <v>813</v>
      </c>
      <c r="B816" s="17">
        <v>2407130.0</v>
      </c>
      <c r="C816" s="18">
        <v>45499.0</v>
      </c>
      <c r="D816" s="19" t="s">
        <v>1725</v>
      </c>
      <c r="E816" s="20" t="s">
        <v>1766</v>
      </c>
      <c r="F816" s="18">
        <v>45498.0</v>
      </c>
      <c r="G816" s="22" t="s">
        <v>1767</v>
      </c>
      <c r="H816" s="23">
        <v>12897.2</v>
      </c>
      <c r="I816" s="28" t="s">
        <v>24</v>
      </c>
      <c r="J816" s="25"/>
      <c r="K816" s="20"/>
      <c r="L816" s="16"/>
      <c r="M816" s="25"/>
      <c r="N816" s="20"/>
      <c r="O816" s="20"/>
      <c r="P816" s="19" t="s">
        <v>24</v>
      </c>
      <c r="Q816" s="26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</row>
    <row r="817" ht="14.25" customHeight="1">
      <c r="A817" s="16">
        <f t="shared" si="1"/>
        <v>814</v>
      </c>
      <c r="B817" s="17">
        <v>2407131.0</v>
      </c>
      <c r="C817" s="18">
        <v>45499.0</v>
      </c>
      <c r="D817" s="19" t="s">
        <v>1768</v>
      </c>
      <c r="E817" s="20" t="s">
        <v>1769</v>
      </c>
      <c r="F817" s="18">
        <v>45499.0</v>
      </c>
      <c r="G817" s="22" t="s">
        <v>1770</v>
      </c>
      <c r="H817" s="23">
        <v>32000.0</v>
      </c>
      <c r="I817" s="28" t="s">
        <v>24</v>
      </c>
      <c r="J817" s="25"/>
      <c r="K817" s="20"/>
      <c r="L817" s="16"/>
      <c r="M817" s="25"/>
      <c r="N817" s="20"/>
      <c r="O817" s="20"/>
      <c r="P817" s="19" t="s">
        <v>24</v>
      </c>
      <c r="Q817" s="26" t="s">
        <v>1771</v>
      </c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</row>
    <row r="818" ht="14.25" customHeight="1">
      <c r="A818" s="16">
        <f t="shared" si="1"/>
        <v>815</v>
      </c>
      <c r="B818" s="17">
        <v>2407132.0</v>
      </c>
      <c r="C818" s="18">
        <v>45499.0</v>
      </c>
      <c r="D818" s="19" t="s">
        <v>88</v>
      </c>
      <c r="E818" s="20" t="s">
        <v>1772</v>
      </c>
      <c r="F818" s="18">
        <v>45499.0</v>
      </c>
      <c r="G818" s="22" t="s">
        <v>1773</v>
      </c>
      <c r="H818" s="23">
        <v>30000.0</v>
      </c>
      <c r="I818" s="28" t="s">
        <v>24</v>
      </c>
      <c r="J818" s="25"/>
      <c r="K818" s="20" t="s">
        <v>1245</v>
      </c>
      <c r="L818" s="29" t="s">
        <v>24</v>
      </c>
      <c r="M818" s="25"/>
      <c r="N818" s="20"/>
      <c r="O818" s="20"/>
      <c r="P818" s="19"/>
      <c r="Q818" s="26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</row>
    <row r="819" ht="14.25" customHeight="1">
      <c r="A819" s="16">
        <f t="shared" si="1"/>
        <v>816</v>
      </c>
      <c r="B819" s="17">
        <v>2407133.0</v>
      </c>
      <c r="C819" s="18">
        <v>45499.0</v>
      </c>
      <c r="D819" s="19" t="s">
        <v>197</v>
      </c>
      <c r="E819" s="20" t="s">
        <v>1774</v>
      </c>
      <c r="F819" s="18">
        <v>45499.0</v>
      </c>
      <c r="G819" s="22" t="s">
        <v>1775</v>
      </c>
      <c r="H819" s="23">
        <v>2600.0</v>
      </c>
      <c r="I819" s="28" t="s">
        <v>24</v>
      </c>
      <c r="J819" s="25"/>
      <c r="K819" s="20" t="s">
        <v>1016</v>
      </c>
      <c r="L819" s="29" t="s">
        <v>24</v>
      </c>
      <c r="M819" s="25"/>
      <c r="N819" s="20"/>
      <c r="O819" s="20"/>
      <c r="P819" s="25"/>
      <c r="Q819" s="26" t="s">
        <v>1776</v>
      </c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</row>
    <row r="820" ht="14.25" customHeight="1">
      <c r="A820" s="16">
        <f t="shared" si="1"/>
        <v>817</v>
      </c>
      <c r="B820" s="17">
        <v>2407134.0</v>
      </c>
      <c r="C820" s="18">
        <v>45503.0</v>
      </c>
      <c r="D820" s="19" t="s">
        <v>1777</v>
      </c>
      <c r="E820" s="20" t="s">
        <v>1778</v>
      </c>
      <c r="F820" s="18">
        <v>45500.0</v>
      </c>
      <c r="G820" s="22" t="s">
        <v>1779</v>
      </c>
      <c r="H820" s="23">
        <v>25800.0</v>
      </c>
      <c r="I820" s="28" t="s">
        <v>24</v>
      </c>
      <c r="J820" s="25"/>
      <c r="K820" s="20"/>
      <c r="L820" s="25"/>
      <c r="M820" s="25"/>
      <c r="N820" s="20"/>
      <c r="O820" s="20"/>
      <c r="P820" s="19" t="s">
        <v>24</v>
      </c>
      <c r="Q820" s="26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</row>
    <row r="821" ht="14.25" customHeight="1">
      <c r="A821" s="16">
        <f t="shared" si="1"/>
        <v>818</v>
      </c>
      <c r="B821" s="17">
        <v>2407135.0</v>
      </c>
      <c r="C821" s="18">
        <v>45503.0</v>
      </c>
      <c r="D821" s="19" t="s">
        <v>1485</v>
      </c>
      <c r="E821" s="20" t="s">
        <v>1780</v>
      </c>
      <c r="F821" s="18">
        <v>45500.0</v>
      </c>
      <c r="G821" s="22" t="s">
        <v>1487</v>
      </c>
      <c r="H821" s="23">
        <v>18833.0</v>
      </c>
      <c r="I821" s="28" t="s">
        <v>24</v>
      </c>
      <c r="J821" s="25"/>
      <c r="K821" s="20"/>
      <c r="L821" s="25"/>
      <c r="M821" s="25"/>
      <c r="N821" s="20"/>
      <c r="O821" s="20"/>
      <c r="P821" s="19" t="s">
        <v>24</v>
      </c>
      <c r="Q821" s="26" t="s">
        <v>1781</v>
      </c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</row>
    <row r="822" ht="14.25" customHeight="1">
      <c r="A822" s="16">
        <f t="shared" si="1"/>
        <v>819</v>
      </c>
      <c r="B822" s="17">
        <v>2407136.0</v>
      </c>
      <c r="C822" s="18">
        <v>45503.0</v>
      </c>
      <c r="D822" s="19" t="s">
        <v>856</v>
      </c>
      <c r="E822" s="20" t="s">
        <v>1782</v>
      </c>
      <c r="F822" s="21">
        <v>45500.0</v>
      </c>
      <c r="G822" s="22" t="s">
        <v>1453</v>
      </c>
      <c r="H822" s="23">
        <v>3439.26</v>
      </c>
      <c r="I822" s="28" t="s">
        <v>24</v>
      </c>
      <c r="J822" s="25"/>
      <c r="K822" s="20"/>
      <c r="L822" s="16"/>
      <c r="M822" s="25"/>
      <c r="N822" s="20"/>
      <c r="O822" s="20"/>
      <c r="P822" s="25" t="s">
        <v>24</v>
      </c>
      <c r="Q822" s="26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</row>
    <row r="823" ht="14.25" customHeight="1">
      <c r="A823" s="16">
        <f t="shared" si="1"/>
        <v>820</v>
      </c>
      <c r="B823" s="17">
        <v>2407137.0</v>
      </c>
      <c r="C823" s="18">
        <v>45503.0</v>
      </c>
      <c r="D823" s="19" t="s">
        <v>1783</v>
      </c>
      <c r="E823" s="20" t="s">
        <v>1784</v>
      </c>
      <c r="F823" s="21">
        <v>45503.0</v>
      </c>
      <c r="G823" s="22" t="s">
        <v>1785</v>
      </c>
      <c r="H823" s="23">
        <v>10300.0</v>
      </c>
      <c r="I823" s="28" t="s">
        <v>24</v>
      </c>
      <c r="J823" s="25"/>
      <c r="K823" s="20" t="s">
        <v>202</v>
      </c>
      <c r="L823" s="16" t="s">
        <v>24</v>
      </c>
      <c r="M823" s="25"/>
      <c r="N823" s="20"/>
      <c r="O823" s="20"/>
      <c r="P823" s="25"/>
      <c r="Q823" s="26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</row>
    <row r="824" ht="14.25" customHeight="1">
      <c r="A824" s="16">
        <f t="shared" si="1"/>
        <v>821</v>
      </c>
      <c r="B824" s="17">
        <v>2407138.0</v>
      </c>
      <c r="C824" s="18">
        <v>45504.0</v>
      </c>
      <c r="D824" s="19" t="s">
        <v>476</v>
      </c>
      <c r="E824" s="20" t="s">
        <v>1786</v>
      </c>
      <c r="F824" s="21">
        <v>45498.0</v>
      </c>
      <c r="G824" s="22" t="s">
        <v>1787</v>
      </c>
      <c r="H824" s="23">
        <v>1360.0</v>
      </c>
      <c r="I824" s="28" t="s">
        <v>24</v>
      </c>
      <c r="J824" s="25"/>
      <c r="K824" s="20" t="s">
        <v>1416</v>
      </c>
      <c r="L824" s="28" t="s">
        <v>24</v>
      </c>
      <c r="M824" s="25"/>
      <c r="N824" s="20"/>
      <c r="O824" s="20"/>
      <c r="P824" s="19"/>
      <c r="Q824" s="26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</row>
    <row r="825" ht="14.25" customHeight="1">
      <c r="A825" s="16">
        <f t="shared" si="1"/>
        <v>822</v>
      </c>
      <c r="B825" s="17">
        <v>2407139.0</v>
      </c>
      <c r="C825" s="18">
        <v>45504.0</v>
      </c>
      <c r="D825" s="19" t="s">
        <v>71</v>
      </c>
      <c r="E825" s="20" t="s">
        <v>1788</v>
      </c>
      <c r="F825" s="21">
        <v>45499.0</v>
      </c>
      <c r="G825" s="22" t="s">
        <v>1521</v>
      </c>
      <c r="H825" s="23">
        <v>14910.0</v>
      </c>
      <c r="I825" s="28" t="s">
        <v>24</v>
      </c>
      <c r="J825" s="25"/>
      <c r="K825" s="20" t="s">
        <v>1789</v>
      </c>
      <c r="L825" s="28" t="s">
        <v>24</v>
      </c>
      <c r="M825" s="25"/>
      <c r="N825" s="20"/>
      <c r="O825" s="20"/>
      <c r="P825" s="19"/>
      <c r="Q825" s="26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</row>
    <row r="826" ht="14.25" customHeight="1">
      <c r="A826" s="16">
        <f t="shared" si="1"/>
        <v>823</v>
      </c>
      <c r="B826" s="17">
        <v>2407140.0</v>
      </c>
      <c r="C826" s="18">
        <v>45504.0</v>
      </c>
      <c r="D826" s="19" t="s">
        <v>1565</v>
      </c>
      <c r="E826" s="20" t="s">
        <v>1790</v>
      </c>
      <c r="F826" s="21">
        <v>45499.0</v>
      </c>
      <c r="G826" s="22" t="s">
        <v>1791</v>
      </c>
      <c r="H826" s="23">
        <v>72650.0</v>
      </c>
      <c r="I826" s="28" t="s">
        <v>24</v>
      </c>
      <c r="J826" s="25"/>
      <c r="K826" s="20" t="s">
        <v>1792</v>
      </c>
      <c r="L826" s="28" t="s">
        <v>24</v>
      </c>
      <c r="M826" s="25"/>
      <c r="N826" s="20"/>
      <c r="O826" s="20"/>
      <c r="P826" s="19"/>
      <c r="Q826" s="26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</row>
    <row r="827" ht="14.25" customHeight="1">
      <c r="A827" s="16">
        <f t="shared" si="1"/>
        <v>824</v>
      </c>
      <c r="B827" s="17">
        <v>2407141.0</v>
      </c>
      <c r="C827" s="18">
        <v>45504.0</v>
      </c>
      <c r="D827" s="19" t="s">
        <v>88</v>
      </c>
      <c r="E827" s="20" t="s">
        <v>1653</v>
      </c>
      <c r="F827" s="21">
        <v>45499.0</v>
      </c>
      <c r="G827" s="22" t="s">
        <v>1791</v>
      </c>
      <c r="H827" s="23">
        <v>76700.0</v>
      </c>
      <c r="I827" s="28" t="s">
        <v>24</v>
      </c>
      <c r="J827" s="25"/>
      <c r="K827" s="20" t="s">
        <v>1793</v>
      </c>
      <c r="L827" s="28" t="s">
        <v>24</v>
      </c>
      <c r="M827" s="25"/>
      <c r="N827" s="20"/>
      <c r="O827" s="20"/>
      <c r="P827" s="19"/>
      <c r="Q827" s="26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</row>
    <row r="828" ht="14.25" customHeight="1">
      <c r="A828" s="16">
        <f t="shared" si="1"/>
        <v>825</v>
      </c>
      <c r="B828" s="17">
        <v>2407142.0</v>
      </c>
      <c r="C828" s="18">
        <v>45504.0</v>
      </c>
      <c r="D828" s="19" t="s">
        <v>168</v>
      </c>
      <c r="E828" s="20" t="s">
        <v>1794</v>
      </c>
      <c r="F828" s="18">
        <v>45503.0</v>
      </c>
      <c r="G828" s="22" t="s">
        <v>1795</v>
      </c>
      <c r="H828" s="23">
        <v>234000.0</v>
      </c>
      <c r="I828" s="28" t="s">
        <v>24</v>
      </c>
      <c r="J828" s="25"/>
      <c r="K828" s="20" t="s">
        <v>1796</v>
      </c>
      <c r="L828" s="28" t="s">
        <v>24</v>
      </c>
      <c r="M828" s="25"/>
      <c r="N828" s="20"/>
      <c r="O828" s="20"/>
      <c r="P828" s="19"/>
      <c r="Q828" s="26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</row>
    <row r="829" ht="14.25" customHeight="1">
      <c r="A829" s="16">
        <f t="shared" si="1"/>
        <v>826</v>
      </c>
      <c r="B829" s="17">
        <v>2407143.0</v>
      </c>
      <c r="C829" s="18">
        <v>45504.0</v>
      </c>
      <c r="D829" s="19" t="s">
        <v>168</v>
      </c>
      <c r="E829" s="20" t="s">
        <v>1797</v>
      </c>
      <c r="F829" s="18">
        <v>45503.0</v>
      </c>
      <c r="G829" s="22" t="s">
        <v>1798</v>
      </c>
      <c r="H829" s="23">
        <v>342600.0</v>
      </c>
      <c r="I829" s="28" t="s">
        <v>24</v>
      </c>
      <c r="J829" s="25"/>
      <c r="K829" s="20" t="s">
        <v>1799</v>
      </c>
      <c r="L829" s="28" t="s">
        <v>24</v>
      </c>
      <c r="M829" s="25"/>
      <c r="N829" s="20"/>
      <c r="O829" s="20"/>
      <c r="P829" s="19"/>
      <c r="Q829" s="26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</row>
    <row r="830" ht="14.25" customHeight="1">
      <c r="A830" s="16">
        <f t="shared" si="1"/>
        <v>827</v>
      </c>
      <c r="B830" s="17">
        <v>2407144.0</v>
      </c>
      <c r="C830" s="18">
        <v>45504.0</v>
      </c>
      <c r="D830" s="19" t="s">
        <v>476</v>
      </c>
      <c r="E830" s="20" t="s">
        <v>1800</v>
      </c>
      <c r="F830" s="18">
        <v>45503.0</v>
      </c>
      <c r="G830" s="22" t="s">
        <v>1801</v>
      </c>
      <c r="H830" s="23">
        <v>5221.55</v>
      </c>
      <c r="I830" s="28" t="s">
        <v>24</v>
      </c>
      <c r="J830" s="25"/>
      <c r="K830" s="20" t="s">
        <v>1270</v>
      </c>
      <c r="L830" s="28" t="s">
        <v>24</v>
      </c>
      <c r="M830" s="25"/>
      <c r="N830" s="20"/>
      <c r="O830" s="20"/>
      <c r="P830" s="19"/>
      <c r="Q830" s="20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</row>
    <row r="831" ht="14.25" customHeight="1">
      <c r="A831" s="16">
        <f t="shared" si="1"/>
        <v>828</v>
      </c>
      <c r="B831" s="17">
        <v>2407145.0</v>
      </c>
      <c r="C831" s="18">
        <v>45504.0</v>
      </c>
      <c r="D831" s="19" t="s">
        <v>284</v>
      </c>
      <c r="E831" s="20" t="s">
        <v>1802</v>
      </c>
      <c r="F831" s="18">
        <v>45504.0</v>
      </c>
      <c r="G831" s="22" t="s">
        <v>281</v>
      </c>
      <c r="H831" s="23">
        <v>94100.0</v>
      </c>
      <c r="I831" s="28" t="s">
        <v>24</v>
      </c>
      <c r="J831" s="25"/>
      <c r="K831" s="20" t="s">
        <v>1207</v>
      </c>
      <c r="L831" s="28" t="s">
        <v>24</v>
      </c>
      <c r="M831" s="25"/>
      <c r="N831" s="20"/>
      <c r="O831" s="20"/>
      <c r="P831" s="19"/>
      <c r="Q831" s="20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</row>
    <row r="832" ht="14.25" customHeight="1">
      <c r="A832" s="16">
        <f t="shared" si="1"/>
        <v>829</v>
      </c>
      <c r="B832" s="17">
        <v>2407146.0</v>
      </c>
      <c r="C832" s="18">
        <v>45504.0</v>
      </c>
      <c r="D832" s="19" t="s">
        <v>284</v>
      </c>
      <c r="E832" s="20" t="s">
        <v>1803</v>
      </c>
      <c r="F832" s="18">
        <v>45504.0</v>
      </c>
      <c r="G832" s="22" t="s">
        <v>1502</v>
      </c>
      <c r="H832" s="23">
        <v>1150000.0</v>
      </c>
      <c r="I832" s="28" t="s">
        <v>24</v>
      </c>
      <c r="J832" s="25"/>
      <c r="K832" s="20" t="s">
        <v>1804</v>
      </c>
      <c r="L832" s="28" t="s">
        <v>24</v>
      </c>
      <c r="M832" s="25"/>
      <c r="N832" s="20"/>
      <c r="O832" s="20"/>
      <c r="P832" s="19"/>
      <c r="Q832" s="20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</row>
    <row r="833" ht="14.25" customHeight="1">
      <c r="A833" s="16">
        <f t="shared" si="1"/>
        <v>830</v>
      </c>
      <c r="B833" s="17">
        <v>2407147.0</v>
      </c>
      <c r="C833" s="18">
        <v>45504.0</v>
      </c>
      <c r="D833" s="19" t="s">
        <v>284</v>
      </c>
      <c r="E833" s="20" t="s">
        <v>1805</v>
      </c>
      <c r="F833" s="18">
        <v>45504.0</v>
      </c>
      <c r="G833" s="22" t="s">
        <v>1502</v>
      </c>
      <c r="H833" s="23">
        <v>575000.0</v>
      </c>
      <c r="I833" s="28" t="s">
        <v>24</v>
      </c>
      <c r="J833" s="25"/>
      <c r="K833" s="20" t="s">
        <v>1806</v>
      </c>
      <c r="L833" s="28" t="s">
        <v>24</v>
      </c>
      <c r="M833" s="25"/>
      <c r="N833" s="20"/>
      <c r="O833" s="20"/>
      <c r="P833" s="19"/>
      <c r="Q833" s="20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</row>
    <row r="834" ht="14.25" customHeight="1">
      <c r="A834" s="16">
        <f t="shared" si="1"/>
        <v>831</v>
      </c>
      <c r="B834" s="17">
        <v>2407148.0</v>
      </c>
      <c r="C834" s="18">
        <v>45503.0</v>
      </c>
      <c r="D834" s="19" t="s">
        <v>284</v>
      </c>
      <c r="E834" s="20" t="s">
        <v>1807</v>
      </c>
      <c r="F834" s="18">
        <v>45503.0</v>
      </c>
      <c r="G834" s="22" t="s">
        <v>281</v>
      </c>
      <c r="H834" s="23">
        <v>115000.0</v>
      </c>
      <c r="I834" s="28" t="s">
        <v>24</v>
      </c>
      <c r="J834" s="25"/>
      <c r="K834" s="20" t="s">
        <v>1516</v>
      </c>
      <c r="L834" s="28" t="s">
        <v>24</v>
      </c>
      <c r="M834" s="25"/>
      <c r="N834" s="20"/>
      <c r="O834" s="20"/>
      <c r="P834" s="19"/>
      <c r="Q834" s="20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</row>
    <row r="835" ht="14.25" customHeight="1">
      <c r="A835" s="16">
        <f t="shared" si="1"/>
        <v>832</v>
      </c>
      <c r="B835" s="17">
        <v>2407149.0</v>
      </c>
      <c r="C835" s="18">
        <v>45503.0</v>
      </c>
      <c r="D835" s="19" t="s">
        <v>284</v>
      </c>
      <c r="E835" s="20" t="s">
        <v>1808</v>
      </c>
      <c r="F835" s="18">
        <v>45503.0</v>
      </c>
      <c r="G835" s="22" t="s">
        <v>281</v>
      </c>
      <c r="H835" s="23">
        <v>176470.0</v>
      </c>
      <c r="I835" s="28" t="s">
        <v>24</v>
      </c>
      <c r="J835" s="25"/>
      <c r="K835" s="20" t="s">
        <v>1527</v>
      </c>
      <c r="L835" s="28" t="s">
        <v>24</v>
      </c>
      <c r="M835" s="25"/>
      <c r="N835" s="20"/>
      <c r="O835" s="20"/>
      <c r="P835" s="19"/>
      <c r="Q835" s="20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</row>
    <row r="836" ht="14.25" customHeight="1">
      <c r="A836" s="16">
        <f t="shared" si="1"/>
        <v>833</v>
      </c>
      <c r="B836" s="17">
        <v>2407150.0</v>
      </c>
      <c r="C836" s="18">
        <v>45503.0</v>
      </c>
      <c r="D836" s="19" t="s">
        <v>284</v>
      </c>
      <c r="E836" s="20" t="s">
        <v>1809</v>
      </c>
      <c r="F836" s="18">
        <v>45503.0</v>
      </c>
      <c r="G836" s="22" t="s">
        <v>281</v>
      </c>
      <c r="H836" s="23">
        <v>117600.0</v>
      </c>
      <c r="I836" s="28" t="s">
        <v>24</v>
      </c>
      <c r="J836" s="25"/>
      <c r="K836" s="20" t="s">
        <v>1579</v>
      </c>
      <c r="L836" s="28" t="s">
        <v>24</v>
      </c>
      <c r="M836" s="25"/>
      <c r="N836" s="20"/>
      <c r="O836" s="20"/>
      <c r="P836" s="19"/>
      <c r="Q836" s="20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</row>
    <row r="837" ht="14.25" customHeight="1">
      <c r="A837" s="16">
        <f t="shared" si="1"/>
        <v>834</v>
      </c>
      <c r="B837" s="17">
        <v>2408001.0</v>
      </c>
      <c r="C837" s="18">
        <v>45506.0</v>
      </c>
      <c r="D837" s="19" t="s">
        <v>487</v>
      </c>
      <c r="E837" s="20" t="s">
        <v>1810</v>
      </c>
      <c r="F837" s="21">
        <v>45505.0</v>
      </c>
      <c r="G837" s="22" t="s">
        <v>1811</v>
      </c>
      <c r="H837" s="23">
        <v>11500.0</v>
      </c>
      <c r="I837" s="28" t="s">
        <v>24</v>
      </c>
      <c r="J837" s="25"/>
      <c r="K837" s="20" t="s">
        <v>1665</v>
      </c>
      <c r="L837" s="29" t="s">
        <v>24</v>
      </c>
      <c r="M837" s="25"/>
      <c r="N837" s="20"/>
      <c r="O837" s="20"/>
      <c r="P837" s="19"/>
      <c r="Q837" s="26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</row>
    <row r="838" ht="14.25" customHeight="1">
      <c r="A838" s="16">
        <f t="shared" si="1"/>
        <v>835</v>
      </c>
      <c r="B838" s="17">
        <v>2408002.0</v>
      </c>
      <c r="C838" s="18">
        <v>45506.0</v>
      </c>
      <c r="D838" s="19" t="s">
        <v>71</v>
      </c>
      <c r="E838" s="20" t="s">
        <v>1812</v>
      </c>
      <c r="F838" s="21">
        <v>45505.0</v>
      </c>
      <c r="G838" s="22" t="s">
        <v>1813</v>
      </c>
      <c r="H838" s="23">
        <v>64000.0</v>
      </c>
      <c r="I838" s="28" t="s">
        <v>24</v>
      </c>
      <c r="J838" s="25"/>
      <c r="K838" s="20" t="s">
        <v>1799</v>
      </c>
      <c r="L838" s="29" t="s">
        <v>24</v>
      </c>
      <c r="M838" s="25"/>
      <c r="N838" s="20"/>
      <c r="O838" s="20"/>
      <c r="P838" s="16"/>
      <c r="Q838" s="26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</row>
    <row r="839" ht="14.25" customHeight="1">
      <c r="A839" s="16">
        <f t="shared" si="1"/>
        <v>836</v>
      </c>
      <c r="B839" s="17">
        <v>2408003.0</v>
      </c>
      <c r="C839" s="18">
        <v>45506.0</v>
      </c>
      <c r="D839" s="19" t="s">
        <v>102</v>
      </c>
      <c r="E839" s="20" t="s">
        <v>1814</v>
      </c>
      <c r="F839" s="21">
        <v>45505.0</v>
      </c>
      <c r="G839" s="22" t="s">
        <v>1815</v>
      </c>
      <c r="H839" s="23">
        <v>47400.0</v>
      </c>
      <c r="I839" s="28" t="s">
        <v>24</v>
      </c>
      <c r="J839" s="25"/>
      <c r="K839" s="20" t="s">
        <v>1799</v>
      </c>
      <c r="L839" s="29" t="s">
        <v>24</v>
      </c>
      <c r="M839" s="25"/>
      <c r="N839" s="20"/>
      <c r="O839" s="20"/>
      <c r="P839" s="19"/>
      <c r="Q839" s="26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</row>
    <row r="840" ht="14.25" customHeight="1">
      <c r="A840" s="16">
        <f t="shared" si="1"/>
        <v>837</v>
      </c>
      <c r="B840" s="17">
        <v>2408004.0</v>
      </c>
      <c r="C840" s="18">
        <v>45506.0</v>
      </c>
      <c r="D840" s="19" t="s">
        <v>1711</v>
      </c>
      <c r="E840" s="20" t="s">
        <v>1816</v>
      </c>
      <c r="F840" s="18">
        <v>45506.0</v>
      </c>
      <c r="G840" s="22" t="s">
        <v>1817</v>
      </c>
      <c r="H840" s="23">
        <v>56166.0</v>
      </c>
      <c r="I840" s="28" t="s">
        <v>24</v>
      </c>
      <c r="J840" s="25"/>
      <c r="K840" s="20" t="s">
        <v>1665</v>
      </c>
      <c r="L840" s="29" t="s">
        <v>24</v>
      </c>
      <c r="M840" s="25"/>
      <c r="N840" s="20"/>
      <c r="O840" s="20"/>
      <c r="P840" s="19"/>
      <c r="Q840" s="26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</row>
    <row r="841" ht="14.25" customHeight="1">
      <c r="A841" s="16">
        <f t="shared" si="1"/>
        <v>838</v>
      </c>
      <c r="B841" s="17">
        <v>2408005.0</v>
      </c>
      <c r="C841" s="18">
        <v>45506.0</v>
      </c>
      <c r="D841" s="19" t="s">
        <v>21</v>
      </c>
      <c r="E841" s="20" t="s">
        <v>1736</v>
      </c>
      <c r="F841" s="21">
        <v>45505.0</v>
      </c>
      <c r="G841" s="22" t="s">
        <v>1521</v>
      </c>
      <c r="H841" s="23">
        <v>1500.0</v>
      </c>
      <c r="I841" s="29" t="s">
        <v>24</v>
      </c>
      <c r="J841" s="25"/>
      <c r="K841" s="20" t="s">
        <v>1229</v>
      </c>
      <c r="L841" s="29" t="s">
        <v>24</v>
      </c>
      <c r="M841" s="25"/>
      <c r="N841" s="20"/>
      <c r="O841" s="20"/>
      <c r="P841" s="19"/>
      <c r="Q841" s="26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</row>
    <row r="842" ht="14.25" customHeight="1">
      <c r="A842" s="16">
        <f t="shared" si="1"/>
        <v>839</v>
      </c>
      <c r="B842" s="17">
        <v>2408006.0</v>
      </c>
      <c r="C842" s="18">
        <v>45509.0</v>
      </c>
      <c r="D842" s="19" t="s">
        <v>1818</v>
      </c>
      <c r="E842" s="20" t="s">
        <v>1819</v>
      </c>
      <c r="F842" s="18">
        <v>45505.0</v>
      </c>
      <c r="G842" s="22" t="s">
        <v>1820</v>
      </c>
      <c r="H842" s="23">
        <v>649040.0</v>
      </c>
      <c r="I842" s="29" t="s">
        <v>24</v>
      </c>
      <c r="J842" s="25"/>
      <c r="K842" s="20" t="s">
        <v>1821</v>
      </c>
      <c r="L842" s="29" t="s">
        <v>24</v>
      </c>
      <c r="M842" s="25"/>
      <c r="N842" s="20"/>
      <c r="O842" s="20"/>
      <c r="P842" s="19"/>
      <c r="Q842" s="26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</row>
    <row r="843" ht="14.25" customHeight="1">
      <c r="A843" s="16">
        <f t="shared" si="1"/>
        <v>840</v>
      </c>
      <c r="B843" s="17">
        <v>2408007.0</v>
      </c>
      <c r="C843" s="18">
        <v>45509.0</v>
      </c>
      <c r="D843" s="19" t="s">
        <v>1818</v>
      </c>
      <c r="E843" s="20" t="s">
        <v>1822</v>
      </c>
      <c r="F843" s="18">
        <v>45505.0</v>
      </c>
      <c r="G843" s="22" t="s">
        <v>1823</v>
      </c>
      <c r="H843" s="23">
        <v>100000.0</v>
      </c>
      <c r="I843" s="29" t="s">
        <v>24</v>
      </c>
      <c r="J843" s="25"/>
      <c r="K843" s="20" t="s">
        <v>1821</v>
      </c>
      <c r="L843" s="29" t="s">
        <v>24</v>
      </c>
      <c r="M843" s="25"/>
      <c r="N843" s="20"/>
      <c r="O843" s="20"/>
      <c r="P843" s="19"/>
      <c r="Q843" s="26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</row>
    <row r="844" ht="14.25" customHeight="1">
      <c r="A844" s="16">
        <f t="shared" si="1"/>
        <v>841</v>
      </c>
      <c r="B844" s="17">
        <v>2408008.0</v>
      </c>
      <c r="C844" s="18">
        <v>45509.0</v>
      </c>
      <c r="D844" s="19" t="s">
        <v>1059</v>
      </c>
      <c r="E844" s="20" t="s">
        <v>1824</v>
      </c>
      <c r="F844" s="18">
        <v>45506.0</v>
      </c>
      <c r="G844" s="22" t="s">
        <v>755</v>
      </c>
      <c r="H844" s="23">
        <v>61110.0</v>
      </c>
      <c r="I844" s="29" t="s">
        <v>24</v>
      </c>
      <c r="J844" s="25"/>
      <c r="K844" s="20" t="s">
        <v>1825</v>
      </c>
      <c r="L844" s="29" t="s">
        <v>24</v>
      </c>
      <c r="M844" s="25"/>
      <c r="N844" s="20"/>
      <c r="O844" s="20"/>
      <c r="P844" s="19"/>
      <c r="Q844" s="26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</row>
    <row r="845" ht="14.25" customHeight="1">
      <c r="A845" s="16">
        <f t="shared" si="1"/>
        <v>842</v>
      </c>
      <c r="B845" s="17">
        <v>2408009.0</v>
      </c>
      <c r="C845" s="18">
        <v>45509.0</v>
      </c>
      <c r="D845" s="19" t="s">
        <v>21</v>
      </c>
      <c r="E845" s="20" t="s">
        <v>1826</v>
      </c>
      <c r="F845" s="18">
        <v>45505.0</v>
      </c>
      <c r="G845" s="22" t="s">
        <v>1827</v>
      </c>
      <c r="H845" s="23">
        <v>110383.0</v>
      </c>
      <c r="I845" s="29" t="s">
        <v>24</v>
      </c>
      <c r="J845" s="25"/>
      <c r="K845" s="20" t="s">
        <v>1828</v>
      </c>
      <c r="L845" s="29" t="s">
        <v>24</v>
      </c>
      <c r="M845" s="25"/>
      <c r="N845" s="20"/>
      <c r="O845" s="20"/>
      <c r="P845" s="19"/>
      <c r="Q845" s="26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</row>
    <row r="846" ht="14.25" customHeight="1">
      <c r="A846" s="16">
        <f t="shared" si="1"/>
        <v>843</v>
      </c>
      <c r="B846" s="17">
        <v>2408010.0</v>
      </c>
      <c r="C846" s="18">
        <v>45509.0</v>
      </c>
      <c r="D846" s="19" t="s">
        <v>21</v>
      </c>
      <c r="E846" s="20" t="s">
        <v>1829</v>
      </c>
      <c r="F846" s="18">
        <v>45505.0</v>
      </c>
      <c r="G846" s="22" t="s">
        <v>1830</v>
      </c>
      <c r="H846" s="23">
        <v>9780.0</v>
      </c>
      <c r="I846" s="29" t="s">
        <v>24</v>
      </c>
      <c r="J846" s="25"/>
      <c r="K846" s="20" t="s">
        <v>1828</v>
      </c>
      <c r="L846" s="29" t="s">
        <v>24</v>
      </c>
      <c r="M846" s="25"/>
      <c r="N846" s="20"/>
      <c r="O846" s="20"/>
      <c r="P846" s="19"/>
      <c r="Q846" s="26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</row>
    <row r="847" ht="14.25" customHeight="1">
      <c r="A847" s="16">
        <f t="shared" si="1"/>
        <v>844</v>
      </c>
      <c r="B847" s="17">
        <v>2408011.0</v>
      </c>
      <c r="C847" s="18">
        <v>45509.0</v>
      </c>
      <c r="D847" s="19" t="s">
        <v>21</v>
      </c>
      <c r="E847" s="20" t="s">
        <v>1831</v>
      </c>
      <c r="F847" s="18">
        <v>45505.0</v>
      </c>
      <c r="G847" s="32" t="s">
        <v>1832</v>
      </c>
      <c r="H847" s="23">
        <v>814000.0</v>
      </c>
      <c r="I847" s="29" t="s">
        <v>24</v>
      </c>
      <c r="J847" s="25"/>
      <c r="K847" s="20" t="s">
        <v>1828</v>
      </c>
      <c r="L847" s="29" t="s">
        <v>24</v>
      </c>
      <c r="M847" s="25"/>
      <c r="N847" s="20"/>
      <c r="O847" s="20"/>
      <c r="P847" s="19"/>
      <c r="Q847" s="26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</row>
    <row r="848" ht="14.25" customHeight="1">
      <c r="A848" s="16">
        <f t="shared" si="1"/>
        <v>845</v>
      </c>
      <c r="B848" s="17">
        <v>2408012.0</v>
      </c>
      <c r="C848" s="18">
        <v>45509.0</v>
      </c>
      <c r="D848" s="19" t="s">
        <v>21</v>
      </c>
      <c r="E848" s="20" t="s">
        <v>1833</v>
      </c>
      <c r="F848" s="18">
        <v>45505.0</v>
      </c>
      <c r="G848" s="22" t="s">
        <v>1078</v>
      </c>
      <c r="H848" s="23">
        <v>269972.0</v>
      </c>
      <c r="I848" s="29" t="s">
        <v>24</v>
      </c>
      <c r="J848" s="25"/>
      <c r="K848" s="20" t="s">
        <v>1828</v>
      </c>
      <c r="L848" s="29" t="s">
        <v>24</v>
      </c>
      <c r="M848" s="25"/>
      <c r="N848" s="20"/>
      <c r="O848" s="20"/>
      <c r="P848" s="25"/>
      <c r="Q848" s="26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</row>
    <row r="849" ht="14.25" customHeight="1">
      <c r="A849" s="16">
        <f t="shared" si="1"/>
        <v>846</v>
      </c>
      <c r="B849" s="17">
        <v>2408013.0</v>
      </c>
      <c r="C849" s="18">
        <v>45509.0</v>
      </c>
      <c r="D849" s="19" t="s">
        <v>1834</v>
      </c>
      <c r="E849" s="20" t="s">
        <v>1835</v>
      </c>
      <c r="F849" s="18">
        <v>45509.0</v>
      </c>
      <c r="G849" s="22" t="s">
        <v>1836</v>
      </c>
      <c r="H849" s="23">
        <v>256000.0</v>
      </c>
      <c r="I849" s="29" t="s">
        <v>24</v>
      </c>
      <c r="J849" s="25"/>
      <c r="K849" s="20" t="s">
        <v>1343</v>
      </c>
      <c r="L849" s="29" t="s">
        <v>24</v>
      </c>
      <c r="M849" s="25"/>
      <c r="N849" s="20"/>
      <c r="O849" s="20"/>
      <c r="P849" s="19"/>
      <c r="Q849" s="26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</row>
    <row r="850" ht="14.25" customHeight="1">
      <c r="A850" s="16">
        <f t="shared" si="1"/>
        <v>847</v>
      </c>
      <c r="B850" s="17">
        <v>2408014.0</v>
      </c>
      <c r="C850" s="18">
        <v>45509.0</v>
      </c>
      <c r="D850" s="19" t="s">
        <v>102</v>
      </c>
      <c r="E850" s="20" t="s">
        <v>1837</v>
      </c>
      <c r="F850" s="18">
        <v>45506.0</v>
      </c>
      <c r="G850" s="22" t="s">
        <v>1838</v>
      </c>
      <c r="H850" s="23">
        <v>185120.0</v>
      </c>
      <c r="I850" s="29" t="s">
        <v>24</v>
      </c>
      <c r="J850" s="25"/>
      <c r="K850" s="20" t="s">
        <v>1839</v>
      </c>
      <c r="L850" s="29" t="s">
        <v>24</v>
      </c>
      <c r="M850" s="25"/>
      <c r="N850" s="20"/>
      <c r="O850" s="20"/>
      <c r="P850" s="19"/>
      <c r="Q850" s="26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</row>
    <row r="851" ht="14.25" customHeight="1">
      <c r="A851" s="16">
        <f t="shared" si="1"/>
        <v>848</v>
      </c>
      <c r="B851" s="17">
        <v>2408015.0</v>
      </c>
      <c r="C851" s="18">
        <v>45509.0</v>
      </c>
      <c r="D851" s="19" t="s">
        <v>168</v>
      </c>
      <c r="E851" s="20" t="s">
        <v>1840</v>
      </c>
      <c r="F851" s="18">
        <v>45506.0</v>
      </c>
      <c r="G851" s="22" t="s">
        <v>1841</v>
      </c>
      <c r="H851" s="23">
        <v>65900.0</v>
      </c>
      <c r="I851" s="29" t="s">
        <v>24</v>
      </c>
      <c r="J851" s="25"/>
      <c r="K851" s="20" t="s">
        <v>1842</v>
      </c>
      <c r="L851" s="29" t="s">
        <v>24</v>
      </c>
      <c r="M851" s="25"/>
      <c r="N851" s="20"/>
      <c r="O851" s="20"/>
      <c r="P851" s="19"/>
      <c r="Q851" s="26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</row>
    <row r="852" ht="14.25" customHeight="1">
      <c r="A852" s="16">
        <f t="shared" si="1"/>
        <v>849</v>
      </c>
      <c r="B852" s="17">
        <v>2408016.0</v>
      </c>
      <c r="C852" s="18">
        <v>45509.0</v>
      </c>
      <c r="D852" s="19" t="s">
        <v>354</v>
      </c>
      <c r="E852" s="20" t="s">
        <v>1843</v>
      </c>
      <c r="F852" s="18">
        <v>45506.0</v>
      </c>
      <c r="G852" s="22" t="s">
        <v>1320</v>
      </c>
      <c r="H852" s="23">
        <v>410175.0</v>
      </c>
      <c r="I852" s="29" t="s">
        <v>24</v>
      </c>
      <c r="J852" s="25"/>
      <c r="K852" s="20" t="s">
        <v>1844</v>
      </c>
      <c r="L852" s="29" t="s">
        <v>24</v>
      </c>
      <c r="M852" s="25"/>
      <c r="N852" s="20"/>
      <c r="O852" s="20"/>
      <c r="P852" s="19"/>
      <c r="Q852" s="26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</row>
    <row r="853" ht="14.25" customHeight="1">
      <c r="A853" s="16">
        <f t="shared" si="1"/>
        <v>850</v>
      </c>
      <c r="B853" s="17">
        <v>2408017.0</v>
      </c>
      <c r="C853" s="18">
        <v>45509.0</v>
      </c>
      <c r="D853" s="19" t="s">
        <v>21</v>
      </c>
      <c r="E853" s="20" t="s">
        <v>1845</v>
      </c>
      <c r="F853" s="18">
        <v>45505.0</v>
      </c>
      <c r="G853" s="32" t="s">
        <v>1846</v>
      </c>
      <c r="H853" s="23">
        <v>509420.0</v>
      </c>
      <c r="I853" s="29" t="s">
        <v>24</v>
      </c>
      <c r="J853" s="25"/>
      <c r="K853" s="20" t="s">
        <v>1847</v>
      </c>
      <c r="L853" s="29" t="s">
        <v>24</v>
      </c>
      <c r="M853" s="25"/>
      <c r="N853" s="20"/>
      <c r="O853" s="20"/>
      <c r="P853" s="19"/>
      <c r="Q853" s="26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</row>
    <row r="854" ht="14.25" customHeight="1">
      <c r="A854" s="16">
        <f t="shared" si="1"/>
        <v>851</v>
      </c>
      <c r="B854" s="17">
        <v>2408018.0</v>
      </c>
      <c r="C854" s="18">
        <v>45509.0</v>
      </c>
      <c r="D854" s="19" t="s">
        <v>21</v>
      </c>
      <c r="E854" s="20" t="s">
        <v>1845</v>
      </c>
      <c r="F854" s="18">
        <v>45505.0</v>
      </c>
      <c r="G854" s="22" t="s">
        <v>1521</v>
      </c>
      <c r="H854" s="23">
        <v>221520.0</v>
      </c>
      <c r="I854" s="29" t="s">
        <v>24</v>
      </c>
      <c r="J854" s="25"/>
      <c r="K854" s="20" t="s">
        <v>1847</v>
      </c>
      <c r="L854" s="29" t="s">
        <v>24</v>
      </c>
      <c r="M854" s="25"/>
      <c r="N854" s="20"/>
      <c r="O854" s="20"/>
      <c r="P854" s="19"/>
      <c r="Q854" s="26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</row>
    <row r="855" ht="14.25" customHeight="1">
      <c r="A855" s="16">
        <f t="shared" si="1"/>
        <v>852</v>
      </c>
      <c r="B855" s="17">
        <v>2408019.0</v>
      </c>
      <c r="C855" s="18">
        <v>45510.0</v>
      </c>
      <c r="D855" s="19" t="s">
        <v>197</v>
      </c>
      <c r="E855" s="20" t="s">
        <v>1848</v>
      </c>
      <c r="F855" s="18">
        <v>45505.0</v>
      </c>
      <c r="G855" s="22" t="s">
        <v>1849</v>
      </c>
      <c r="H855" s="23">
        <v>29675.0</v>
      </c>
      <c r="I855" s="29" t="s">
        <v>24</v>
      </c>
      <c r="J855" s="25"/>
      <c r="K855" s="20" t="s">
        <v>1847</v>
      </c>
      <c r="L855" s="28" t="s">
        <v>24</v>
      </c>
      <c r="M855" s="25"/>
      <c r="N855" s="20"/>
      <c r="O855" s="20"/>
      <c r="P855" s="19"/>
      <c r="Q855" s="26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</row>
    <row r="856" ht="14.25" customHeight="1">
      <c r="A856" s="16">
        <f t="shared" si="1"/>
        <v>853</v>
      </c>
      <c r="B856" s="17">
        <v>2408020.0</v>
      </c>
      <c r="C856" s="18">
        <v>45510.0</v>
      </c>
      <c r="D856" s="19" t="s">
        <v>1435</v>
      </c>
      <c r="E856" s="20" t="s">
        <v>1850</v>
      </c>
      <c r="F856" s="18">
        <v>45505.0</v>
      </c>
      <c r="G856" s="22" t="s">
        <v>1851</v>
      </c>
      <c r="H856" s="23">
        <v>8550.0</v>
      </c>
      <c r="I856" s="29" t="s">
        <v>24</v>
      </c>
      <c r="J856" s="25"/>
      <c r="K856" s="20" t="s">
        <v>1847</v>
      </c>
      <c r="L856" s="28" t="s">
        <v>24</v>
      </c>
      <c r="M856" s="25"/>
      <c r="N856" s="20"/>
      <c r="O856" s="20"/>
      <c r="P856" s="19"/>
      <c r="Q856" s="26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</row>
    <row r="857" ht="14.25" customHeight="1">
      <c r="A857" s="16">
        <f t="shared" si="1"/>
        <v>854</v>
      </c>
      <c r="B857" s="17">
        <v>2408021.0</v>
      </c>
      <c r="C857" s="18">
        <v>45510.0</v>
      </c>
      <c r="D857" s="19" t="s">
        <v>476</v>
      </c>
      <c r="E857" s="20" t="s">
        <v>1852</v>
      </c>
      <c r="F857" s="18">
        <v>45505.0</v>
      </c>
      <c r="G857" s="32" t="s">
        <v>1853</v>
      </c>
      <c r="H857" s="23">
        <v>5158.0</v>
      </c>
      <c r="I857" s="29" t="s">
        <v>24</v>
      </c>
      <c r="J857" s="25"/>
      <c r="K857" s="20" t="s">
        <v>1847</v>
      </c>
      <c r="L857" s="28" t="s">
        <v>24</v>
      </c>
      <c r="M857" s="25"/>
      <c r="N857" s="20"/>
      <c r="O857" s="20"/>
      <c r="P857" s="19"/>
      <c r="Q857" s="26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</row>
    <row r="858" ht="14.25" customHeight="1">
      <c r="A858" s="16">
        <f t="shared" si="1"/>
        <v>855</v>
      </c>
      <c r="B858" s="17">
        <v>2408022.0</v>
      </c>
      <c r="C858" s="18">
        <v>45510.0</v>
      </c>
      <c r="D858" s="19" t="s">
        <v>88</v>
      </c>
      <c r="E858" s="20" t="s">
        <v>1854</v>
      </c>
      <c r="F858" s="18">
        <v>45505.0</v>
      </c>
      <c r="G858" s="22" t="s">
        <v>1855</v>
      </c>
      <c r="H858" s="23">
        <v>500020.0</v>
      </c>
      <c r="I858" s="29" t="s">
        <v>24</v>
      </c>
      <c r="J858" s="25"/>
      <c r="K858" s="20" t="s">
        <v>1847</v>
      </c>
      <c r="L858" s="28" t="s">
        <v>24</v>
      </c>
      <c r="M858" s="25"/>
      <c r="N858" s="20"/>
      <c r="O858" s="20"/>
      <c r="P858" s="19"/>
      <c r="Q858" s="26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</row>
    <row r="859" ht="14.25" customHeight="1">
      <c r="A859" s="16">
        <f t="shared" si="1"/>
        <v>856</v>
      </c>
      <c r="B859" s="17">
        <v>2408023.0</v>
      </c>
      <c r="C859" s="18">
        <v>45510.0</v>
      </c>
      <c r="D859" s="19" t="s">
        <v>34</v>
      </c>
      <c r="E859" s="20" t="s">
        <v>1856</v>
      </c>
      <c r="F859" s="18">
        <v>45506.0</v>
      </c>
      <c r="G859" s="22" t="s">
        <v>36</v>
      </c>
      <c r="H859" s="23">
        <v>7706.0</v>
      </c>
      <c r="I859" s="29" t="s">
        <v>24</v>
      </c>
      <c r="J859" s="25"/>
      <c r="K859" s="20"/>
      <c r="L859" s="25"/>
      <c r="M859" s="25"/>
      <c r="N859" s="20"/>
      <c r="O859" s="20"/>
      <c r="P859" s="29" t="s">
        <v>24</v>
      </c>
      <c r="Q859" s="26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</row>
    <row r="860" ht="14.25" customHeight="1">
      <c r="A860" s="16">
        <f t="shared" si="1"/>
        <v>857</v>
      </c>
      <c r="B860" s="17">
        <v>2408024.0</v>
      </c>
      <c r="C860" s="18">
        <v>45510.0</v>
      </c>
      <c r="D860" s="19" t="s">
        <v>1857</v>
      </c>
      <c r="E860" s="20" t="s">
        <v>1858</v>
      </c>
      <c r="F860" s="18">
        <v>45509.0</v>
      </c>
      <c r="G860" s="22" t="s">
        <v>1859</v>
      </c>
      <c r="H860" s="23">
        <v>9500.0</v>
      </c>
      <c r="I860" s="29" t="s">
        <v>24</v>
      </c>
      <c r="J860" s="25"/>
      <c r="K860" s="20"/>
      <c r="L860" s="25"/>
      <c r="M860" s="25"/>
      <c r="N860" s="20"/>
      <c r="O860" s="20"/>
      <c r="P860" s="29" t="s">
        <v>24</v>
      </c>
      <c r="Q860" s="26" t="s">
        <v>1860</v>
      </c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</row>
    <row r="861" ht="14.25" customHeight="1">
      <c r="A861" s="16">
        <f t="shared" si="1"/>
        <v>858</v>
      </c>
      <c r="B861" s="17">
        <v>2408025.0</v>
      </c>
      <c r="C861" s="18">
        <v>45510.0</v>
      </c>
      <c r="D861" s="19" t="s">
        <v>487</v>
      </c>
      <c r="E861" s="20" t="s">
        <v>1861</v>
      </c>
      <c r="F861" s="18">
        <v>45507.0</v>
      </c>
      <c r="G861" s="22" t="s">
        <v>489</v>
      </c>
      <c r="H861" s="23">
        <v>3000.0</v>
      </c>
      <c r="I861" s="29" t="s">
        <v>24</v>
      </c>
      <c r="J861" s="25"/>
      <c r="K861" s="20" t="s">
        <v>1862</v>
      </c>
      <c r="L861" s="28" t="s">
        <v>24</v>
      </c>
      <c r="M861" s="25"/>
      <c r="N861" s="20"/>
      <c r="O861" s="20"/>
      <c r="P861" s="16"/>
      <c r="Q861" s="26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</row>
    <row r="862" ht="14.25" customHeight="1">
      <c r="A862" s="16">
        <f t="shared" si="1"/>
        <v>859</v>
      </c>
      <c r="B862" s="17">
        <v>2408026.0</v>
      </c>
      <c r="C862" s="18">
        <v>45510.0</v>
      </c>
      <c r="D862" s="19" t="s">
        <v>1863</v>
      </c>
      <c r="E862" s="20" t="s">
        <v>1864</v>
      </c>
      <c r="F862" s="18">
        <v>45496.0</v>
      </c>
      <c r="G862" s="22" t="s">
        <v>1865</v>
      </c>
      <c r="H862" s="23">
        <v>219132.0</v>
      </c>
      <c r="I862" s="29" t="s">
        <v>24</v>
      </c>
      <c r="J862" s="25"/>
      <c r="K862" s="20"/>
      <c r="L862" s="25"/>
      <c r="M862" s="25"/>
      <c r="N862" s="20"/>
      <c r="O862" s="20"/>
      <c r="P862" s="29" t="s">
        <v>24</v>
      </c>
      <c r="Q862" s="26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</row>
    <row r="863" ht="14.25" customHeight="1">
      <c r="A863" s="16">
        <f t="shared" si="1"/>
        <v>860</v>
      </c>
      <c r="B863" s="17">
        <v>2408027.0</v>
      </c>
      <c r="C863" s="18">
        <v>45510.0</v>
      </c>
      <c r="D863" s="19" t="s">
        <v>1863</v>
      </c>
      <c r="E863" s="20" t="s">
        <v>1866</v>
      </c>
      <c r="F863" s="18">
        <v>45496.0</v>
      </c>
      <c r="G863" s="22" t="s">
        <v>1867</v>
      </c>
      <c r="H863" s="23">
        <v>318643.21</v>
      </c>
      <c r="I863" s="29" t="s">
        <v>24</v>
      </c>
      <c r="J863" s="25"/>
      <c r="K863" s="20"/>
      <c r="L863" s="25"/>
      <c r="M863" s="25"/>
      <c r="N863" s="20"/>
      <c r="O863" s="20"/>
      <c r="P863" s="29" t="s">
        <v>24</v>
      </c>
      <c r="Q863" s="26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</row>
    <row r="864" ht="14.25" customHeight="1">
      <c r="A864" s="16">
        <f t="shared" si="1"/>
        <v>861</v>
      </c>
      <c r="B864" s="17">
        <v>2408028.0</v>
      </c>
      <c r="C864" s="18">
        <v>45510.0</v>
      </c>
      <c r="D864" s="19" t="s">
        <v>446</v>
      </c>
      <c r="E864" s="20" t="s">
        <v>1868</v>
      </c>
      <c r="F864" s="18">
        <v>45509.0</v>
      </c>
      <c r="G864" s="22" t="s">
        <v>1869</v>
      </c>
      <c r="H864" s="23">
        <v>15375.0</v>
      </c>
      <c r="I864" s="29" t="s">
        <v>24</v>
      </c>
      <c r="J864" s="25"/>
      <c r="K864" s="20"/>
      <c r="L864" s="25"/>
      <c r="M864" s="29" t="s">
        <v>24</v>
      </c>
      <c r="N864" s="20"/>
      <c r="O864" s="20"/>
      <c r="P864" s="19"/>
      <c r="Q864" s="26" t="s">
        <v>1870</v>
      </c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</row>
    <row r="865" ht="14.25" customHeight="1">
      <c r="A865" s="16">
        <f t="shared" si="1"/>
        <v>862</v>
      </c>
      <c r="B865" s="17">
        <v>2408029.0</v>
      </c>
      <c r="C865" s="18">
        <v>45510.0</v>
      </c>
      <c r="D865" s="19" t="s">
        <v>56</v>
      </c>
      <c r="E865" s="20" t="s">
        <v>1871</v>
      </c>
      <c r="F865" s="18">
        <v>45506.0</v>
      </c>
      <c r="G865" s="22" t="s">
        <v>1872</v>
      </c>
      <c r="H865" s="23">
        <v>30000.0</v>
      </c>
      <c r="I865" s="29" t="s">
        <v>24</v>
      </c>
      <c r="J865" s="25"/>
      <c r="K865" s="20" t="s">
        <v>1873</v>
      </c>
      <c r="L865" s="29" t="s">
        <v>24</v>
      </c>
      <c r="M865" s="16"/>
      <c r="N865" s="20"/>
      <c r="O865" s="20"/>
      <c r="P865" s="19"/>
      <c r="Q865" s="26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</row>
    <row r="866" ht="14.25" customHeight="1">
      <c r="A866" s="16">
        <f t="shared" si="1"/>
        <v>863</v>
      </c>
      <c r="B866" s="17">
        <v>2408030.0</v>
      </c>
      <c r="C866" s="18">
        <v>45510.0</v>
      </c>
      <c r="D866" s="19" t="s">
        <v>1874</v>
      </c>
      <c r="E866" s="20" t="s">
        <v>1875</v>
      </c>
      <c r="F866" s="18">
        <v>45506.0</v>
      </c>
      <c r="G866" s="22" t="s">
        <v>1876</v>
      </c>
      <c r="H866" s="23">
        <v>294800.0</v>
      </c>
      <c r="I866" s="29" t="s">
        <v>24</v>
      </c>
      <c r="J866" s="25"/>
      <c r="K866" s="20" t="s">
        <v>1873</v>
      </c>
      <c r="L866" s="29" t="s">
        <v>24</v>
      </c>
      <c r="M866" s="16"/>
      <c r="N866" s="20"/>
      <c r="O866" s="20"/>
      <c r="P866" s="25"/>
      <c r="Q866" s="26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</row>
    <row r="867" ht="14.25" customHeight="1">
      <c r="A867" s="16">
        <f t="shared" si="1"/>
        <v>864</v>
      </c>
      <c r="B867" s="17">
        <v>2408031.0</v>
      </c>
      <c r="C867" s="18">
        <v>45510.0</v>
      </c>
      <c r="D867" s="19" t="s">
        <v>1575</v>
      </c>
      <c r="E867" s="20" t="s">
        <v>1877</v>
      </c>
      <c r="F867" s="18">
        <v>45510.0</v>
      </c>
      <c r="G867" s="22" t="s">
        <v>1878</v>
      </c>
      <c r="H867" s="23">
        <v>2242.99</v>
      </c>
      <c r="I867" s="29" t="s">
        <v>24</v>
      </c>
      <c r="J867" s="25"/>
      <c r="K867" s="20" t="s">
        <v>1263</v>
      </c>
      <c r="L867" s="29" t="s">
        <v>24</v>
      </c>
      <c r="M867" s="25"/>
      <c r="N867" s="20"/>
      <c r="O867" s="20"/>
      <c r="P867" s="19"/>
      <c r="Q867" s="26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</row>
    <row r="868" ht="14.25" customHeight="1">
      <c r="A868" s="16">
        <f t="shared" si="1"/>
        <v>865</v>
      </c>
      <c r="B868" s="17">
        <v>2408032.0</v>
      </c>
      <c r="C868" s="18">
        <v>45511.0</v>
      </c>
      <c r="D868" s="19" t="s">
        <v>1654</v>
      </c>
      <c r="E868" s="20" t="s">
        <v>1879</v>
      </c>
      <c r="F868" s="18">
        <v>45511.0</v>
      </c>
      <c r="G868" s="22" t="s">
        <v>1880</v>
      </c>
      <c r="H868" s="23">
        <v>55100.0</v>
      </c>
      <c r="I868" s="29" t="s">
        <v>24</v>
      </c>
      <c r="J868" s="25"/>
      <c r="K868" s="20"/>
      <c r="L868" s="25"/>
      <c r="M868" s="25"/>
      <c r="N868" s="20"/>
      <c r="O868" s="20"/>
      <c r="P868" s="29" t="s">
        <v>24</v>
      </c>
      <c r="Q868" s="26" t="s">
        <v>1881</v>
      </c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</row>
    <row r="869" ht="14.25" customHeight="1">
      <c r="A869" s="16">
        <f t="shared" si="1"/>
        <v>866</v>
      </c>
      <c r="B869" s="17">
        <v>2408033.0</v>
      </c>
      <c r="C869" s="18">
        <v>45511.0</v>
      </c>
      <c r="D869" s="19" t="s">
        <v>1857</v>
      </c>
      <c r="E869" s="20" t="s">
        <v>1882</v>
      </c>
      <c r="F869" s="18">
        <v>45511.0</v>
      </c>
      <c r="G869" s="22" t="s">
        <v>1883</v>
      </c>
      <c r="H869" s="23">
        <v>13500.0</v>
      </c>
      <c r="I869" s="29" t="s">
        <v>24</v>
      </c>
      <c r="J869" s="25"/>
      <c r="K869" s="20"/>
      <c r="L869" s="25"/>
      <c r="M869" s="25"/>
      <c r="N869" s="20"/>
      <c r="O869" s="20"/>
      <c r="P869" s="29" t="s">
        <v>24</v>
      </c>
      <c r="Q869" s="26" t="s">
        <v>1881</v>
      </c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</row>
    <row r="870" ht="14.25" customHeight="1">
      <c r="A870" s="16">
        <f t="shared" si="1"/>
        <v>867</v>
      </c>
      <c r="B870" s="17">
        <v>2408034.0</v>
      </c>
      <c r="C870" s="18">
        <v>45511.0</v>
      </c>
      <c r="D870" s="19" t="s">
        <v>21</v>
      </c>
      <c r="E870" s="20" t="s">
        <v>1884</v>
      </c>
      <c r="F870" s="18">
        <v>45511.0</v>
      </c>
      <c r="G870" s="22" t="s">
        <v>1885</v>
      </c>
      <c r="H870" s="23">
        <v>46800.0</v>
      </c>
      <c r="I870" s="29" t="s">
        <v>24</v>
      </c>
      <c r="J870" s="25"/>
      <c r="K870" s="96"/>
      <c r="L870" s="25"/>
      <c r="M870" s="25"/>
      <c r="N870" s="20"/>
      <c r="O870" s="20"/>
      <c r="P870" s="29" t="s">
        <v>24</v>
      </c>
      <c r="Q870" s="26" t="s">
        <v>1886</v>
      </c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</row>
    <row r="871" ht="14.25" customHeight="1">
      <c r="A871" s="16">
        <f t="shared" si="1"/>
        <v>868</v>
      </c>
      <c r="B871" s="17">
        <v>2408035.0</v>
      </c>
      <c r="C871" s="18">
        <v>45511.0</v>
      </c>
      <c r="D871" s="19" t="s">
        <v>565</v>
      </c>
      <c r="E871" s="20" t="s">
        <v>1887</v>
      </c>
      <c r="F871" s="18">
        <v>45510.0</v>
      </c>
      <c r="G871" s="22" t="s">
        <v>36</v>
      </c>
      <c r="H871" s="23">
        <v>9455.0</v>
      </c>
      <c r="I871" s="29" t="s">
        <v>24</v>
      </c>
      <c r="J871" s="25"/>
      <c r="K871" s="20"/>
      <c r="L871" s="25"/>
      <c r="M871" s="25"/>
      <c r="N871" s="20"/>
      <c r="O871" s="20"/>
      <c r="P871" s="29" t="s">
        <v>24</v>
      </c>
      <c r="Q871" s="26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</row>
    <row r="872" ht="14.25" customHeight="1">
      <c r="A872" s="16">
        <f t="shared" si="1"/>
        <v>869</v>
      </c>
      <c r="B872" s="17">
        <v>2408036.0</v>
      </c>
      <c r="C872" s="18">
        <v>45512.0</v>
      </c>
      <c r="D872" s="19" t="s">
        <v>1565</v>
      </c>
      <c r="E872" s="20" t="s">
        <v>1888</v>
      </c>
      <c r="F872" s="18">
        <v>45506.0</v>
      </c>
      <c r="G872" s="22" t="s">
        <v>1889</v>
      </c>
      <c r="H872" s="23">
        <v>15000.0</v>
      </c>
      <c r="I872" s="29" t="s">
        <v>24</v>
      </c>
      <c r="J872" s="25"/>
      <c r="K872" s="20"/>
      <c r="L872" s="29" t="s">
        <v>24</v>
      </c>
      <c r="M872" s="25"/>
      <c r="N872" s="20"/>
      <c r="O872" s="20"/>
      <c r="P872" s="19"/>
      <c r="Q872" s="26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</row>
    <row r="873" ht="14.25" customHeight="1">
      <c r="A873" s="16">
        <f t="shared" si="1"/>
        <v>870</v>
      </c>
      <c r="B873" s="30">
        <v>2408037.0</v>
      </c>
      <c r="C873" s="18">
        <v>45524.0</v>
      </c>
      <c r="D873" s="19" t="s">
        <v>1890</v>
      </c>
      <c r="E873" s="20" t="s">
        <v>1891</v>
      </c>
      <c r="F873" s="18">
        <v>45511.0</v>
      </c>
      <c r="G873" s="22" t="s">
        <v>1892</v>
      </c>
      <c r="H873" s="23">
        <v>15390.0</v>
      </c>
      <c r="I873" s="28" t="s">
        <v>24</v>
      </c>
      <c r="J873" s="25"/>
      <c r="K873" s="20" t="s">
        <v>1665</v>
      </c>
      <c r="L873" s="28" t="s">
        <v>24</v>
      </c>
      <c r="M873" s="25"/>
      <c r="N873" s="20"/>
      <c r="O873" s="20"/>
      <c r="P873" s="19"/>
      <c r="Q873" s="26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</row>
    <row r="874" ht="14.25" customHeight="1">
      <c r="A874" s="16">
        <f t="shared" si="1"/>
        <v>871</v>
      </c>
      <c r="B874" s="17">
        <v>2408038.0</v>
      </c>
      <c r="C874" s="18">
        <v>45512.0</v>
      </c>
      <c r="D874" s="19" t="s">
        <v>1893</v>
      </c>
      <c r="E874" s="20" t="s">
        <v>1894</v>
      </c>
      <c r="F874" s="18"/>
      <c r="G874" s="22" t="s">
        <v>1895</v>
      </c>
      <c r="H874" s="23">
        <v>108000.0</v>
      </c>
      <c r="I874" s="29" t="s">
        <v>24</v>
      </c>
      <c r="J874" s="25"/>
      <c r="K874" s="20" t="s">
        <v>1665</v>
      </c>
      <c r="L874" s="25"/>
      <c r="M874" s="25"/>
      <c r="N874" s="20"/>
      <c r="O874" s="20"/>
      <c r="P874" s="19"/>
      <c r="Q874" s="26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</row>
    <row r="875" ht="14.25" customHeight="1">
      <c r="A875" s="16">
        <f t="shared" si="1"/>
        <v>872</v>
      </c>
      <c r="B875" s="17">
        <v>2408039.0</v>
      </c>
      <c r="C875" s="18">
        <v>45512.0</v>
      </c>
      <c r="D875" s="19" t="s">
        <v>1896</v>
      </c>
      <c r="E875" s="20" t="s">
        <v>1897</v>
      </c>
      <c r="F875" s="18">
        <v>45506.0</v>
      </c>
      <c r="G875" s="22" t="s">
        <v>64</v>
      </c>
      <c r="H875" s="73" t="s">
        <v>1898</v>
      </c>
      <c r="I875" s="29" t="s">
        <v>24</v>
      </c>
      <c r="J875" s="25"/>
      <c r="K875" s="20" t="s">
        <v>923</v>
      </c>
      <c r="L875" s="29" t="s">
        <v>24</v>
      </c>
      <c r="M875" s="25"/>
      <c r="N875" s="20"/>
      <c r="O875" s="20"/>
      <c r="P875" s="19"/>
      <c r="Q875" s="26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</row>
    <row r="876" ht="14.25" customHeight="1">
      <c r="A876" s="16">
        <f t="shared" si="1"/>
        <v>873</v>
      </c>
      <c r="B876" s="17">
        <v>2408040.0</v>
      </c>
      <c r="C876" s="18">
        <v>45512.0</v>
      </c>
      <c r="D876" s="19" t="s">
        <v>1896</v>
      </c>
      <c r="E876" s="20" t="s">
        <v>1899</v>
      </c>
      <c r="F876" s="18">
        <v>45506.0</v>
      </c>
      <c r="G876" s="22" t="s">
        <v>64</v>
      </c>
      <c r="H876" s="73" t="s">
        <v>1898</v>
      </c>
      <c r="I876" s="29" t="s">
        <v>24</v>
      </c>
      <c r="J876" s="25"/>
      <c r="K876" s="20" t="s">
        <v>1900</v>
      </c>
      <c r="L876" s="29" t="s">
        <v>24</v>
      </c>
      <c r="M876" s="25"/>
      <c r="N876" s="20"/>
      <c r="O876" s="20"/>
      <c r="P876" s="19"/>
      <c r="Q876" s="26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</row>
    <row r="877" ht="14.25" customHeight="1">
      <c r="A877" s="16">
        <f t="shared" si="1"/>
        <v>874</v>
      </c>
      <c r="B877" s="17">
        <v>2408041.0</v>
      </c>
      <c r="C877" s="18">
        <v>45512.0</v>
      </c>
      <c r="D877" s="19" t="s">
        <v>1896</v>
      </c>
      <c r="E877" s="20" t="s">
        <v>1901</v>
      </c>
      <c r="F877" s="18">
        <v>45506.0</v>
      </c>
      <c r="G877" s="22" t="s">
        <v>64</v>
      </c>
      <c r="H877" s="73" t="s">
        <v>1902</v>
      </c>
      <c r="I877" s="29" t="s">
        <v>24</v>
      </c>
      <c r="J877" s="25"/>
      <c r="K877" s="20" t="s">
        <v>1903</v>
      </c>
      <c r="L877" s="29" t="s">
        <v>24</v>
      </c>
      <c r="M877" s="25"/>
      <c r="N877" s="20"/>
      <c r="O877" s="20"/>
      <c r="P877" s="19"/>
      <c r="Q877" s="26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</row>
    <row r="878" ht="14.25" customHeight="1">
      <c r="A878" s="16">
        <f t="shared" si="1"/>
        <v>875</v>
      </c>
      <c r="B878" s="17">
        <v>2408042.0</v>
      </c>
      <c r="C878" s="18">
        <v>45512.0</v>
      </c>
      <c r="D878" s="19" t="s">
        <v>1896</v>
      </c>
      <c r="E878" s="20" t="s">
        <v>1904</v>
      </c>
      <c r="F878" s="18">
        <v>45506.0</v>
      </c>
      <c r="G878" s="22" t="s">
        <v>64</v>
      </c>
      <c r="H878" s="73" t="s">
        <v>1905</v>
      </c>
      <c r="I878" s="29" t="s">
        <v>24</v>
      </c>
      <c r="J878" s="25"/>
      <c r="K878" s="20" t="s">
        <v>1906</v>
      </c>
      <c r="L878" s="29" t="s">
        <v>24</v>
      </c>
      <c r="M878" s="25"/>
      <c r="N878" s="20"/>
      <c r="O878" s="20"/>
      <c r="P878" s="19"/>
      <c r="Q878" s="26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</row>
    <row r="879" ht="14.25" customHeight="1">
      <c r="A879" s="16">
        <f t="shared" si="1"/>
        <v>876</v>
      </c>
      <c r="B879" s="17">
        <v>2408043.0</v>
      </c>
      <c r="C879" s="18">
        <v>45512.0</v>
      </c>
      <c r="D879" s="19" t="s">
        <v>1896</v>
      </c>
      <c r="E879" s="20" t="s">
        <v>1907</v>
      </c>
      <c r="F879" s="18">
        <v>45506.0</v>
      </c>
      <c r="G879" s="22" t="s">
        <v>64</v>
      </c>
      <c r="H879" s="73" t="s">
        <v>1905</v>
      </c>
      <c r="I879" s="29" t="s">
        <v>24</v>
      </c>
      <c r="J879" s="25"/>
      <c r="K879" s="20" t="s">
        <v>1908</v>
      </c>
      <c r="L879" s="29" t="s">
        <v>24</v>
      </c>
      <c r="M879" s="25"/>
      <c r="N879" s="20"/>
      <c r="O879" s="20"/>
      <c r="P879" s="19"/>
      <c r="Q879" s="26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</row>
    <row r="880" ht="14.25" customHeight="1">
      <c r="A880" s="16">
        <f t="shared" si="1"/>
        <v>877</v>
      </c>
      <c r="B880" s="17">
        <v>2408044.0</v>
      </c>
      <c r="C880" s="18">
        <v>45512.0</v>
      </c>
      <c r="D880" s="19" t="s">
        <v>1896</v>
      </c>
      <c r="E880" s="20" t="s">
        <v>1909</v>
      </c>
      <c r="F880" s="18">
        <v>45506.0</v>
      </c>
      <c r="G880" s="22" t="s">
        <v>64</v>
      </c>
      <c r="H880" s="73" t="s">
        <v>1910</v>
      </c>
      <c r="I880" s="29" t="s">
        <v>24</v>
      </c>
      <c r="J880" s="25"/>
      <c r="K880" s="20" t="s">
        <v>1911</v>
      </c>
      <c r="L880" s="29" t="s">
        <v>24</v>
      </c>
      <c r="M880" s="25"/>
      <c r="N880" s="20"/>
      <c r="O880" s="20"/>
      <c r="P880" s="19"/>
      <c r="Q880" s="26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</row>
    <row r="881" ht="14.25" customHeight="1">
      <c r="A881" s="16">
        <f t="shared" si="1"/>
        <v>878</v>
      </c>
      <c r="B881" s="17">
        <v>2408045.0</v>
      </c>
      <c r="C881" s="18">
        <v>45512.0</v>
      </c>
      <c r="D881" s="19" t="s">
        <v>1896</v>
      </c>
      <c r="E881" s="20" t="s">
        <v>1912</v>
      </c>
      <c r="F881" s="18">
        <v>45509.0</v>
      </c>
      <c r="G881" s="22" t="s">
        <v>64</v>
      </c>
      <c r="H881" s="73" t="s">
        <v>1898</v>
      </c>
      <c r="I881" s="29" t="s">
        <v>24</v>
      </c>
      <c r="J881" s="25"/>
      <c r="K881" s="20" t="s">
        <v>1913</v>
      </c>
      <c r="L881" s="29" t="s">
        <v>24</v>
      </c>
      <c r="M881" s="25"/>
      <c r="N881" s="20"/>
      <c r="O881" s="20"/>
      <c r="P881" s="19"/>
      <c r="Q881" s="26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</row>
    <row r="882" ht="14.25" customHeight="1">
      <c r="A882" s="16">
        <f t="shared" si="1"/>
        <v>879</v>
      </c>
      <c r="B882" s="17">
        <v>2408046.0</v>
      </c>
      <c r="C882" s="18">
        <v>45513.0</v>
      </c>
      <c r="D882" s="19" t="s">
        <v>56</v>
      </c>
      <c r="E882" s="20" t="s">
        <v>1914</v>
      </c>
      <c r="F882" s="18">
        <v>45509.0</v>
      </c>
      <c r="G882" s="22" t="s">
        <v>64</v>
      </c>
      <c r="H882" s="73" t="s">
        <v>1915</v>
      </c>
      <c r="I882" s="29" t="s">
        <v>24</v>
      </c>
      <c r="J882" s="25"/>
      <c r="K882" s="20" t="s">
        <v>412</v>
      </c>
      <c r="L882" s="29" t="s">
        <v>24</v>
      </c>
      <c r="M882" s="25"/>
      <c r="N882" s="20"/>
      <c r="O882" s="20"/>
      <c r="P882" s="19"/>
      <c r="Q882" s="26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</row>
    <row r="883" ht="14.25" customHeight="1">
      <c r="A883" s="16">
        <f t="shared" si="1"/>
        <v>880</v>
      </c>
      <c r="B883" s="17">
        <v>2408047.0</v>
      </c>
      <c r="C883" s="18">
        <v>45513.0</v>
      </c>
      <c r="D883" s="19" t="s">
        <v>56</v>
      </c>
      <c r="E883" s="20" t="s">
        <v>1916</v>
      </c>
      <c r="F883" s="18">
        <v>45509.0</v>
      </c>
      <c r="G883" s="22" t="s">
        <v>64</v>
      </c>
      <c r="H883" s="73">
        <v>6000.0</v>
      </c>
      <c r="I883" s="29" t="s">
        <v>24</v>
      </c>
      <c r="J883" s="25"/>
      <c r="K883" s="20" t="s">
        <v>1917</v>
      </c>
      <c r="L883" s="29" t="s">
        <v>24</v>
      </c>
      <c r="M883" s="25"/>
      <c r="N883" s="20"/>
      <c r="O883" s="20"/>
      <c r="P883" s="19"/>
      <c r="Q883" s="26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</row>
    <row r="884" ht="14.25" customHeight="1">
      <c r="A884" s="16">
        <f t="shared" si="1"/>
        <v>881</v>
      </c>
      <c r="B884" s="17">
        <v>2408048.0</v>
      </c>
      <c r="C884" s="18">
        <v>45513.0</v>
      </c>
      <c r="D884" s="19" t="s">
        <v>706</v>
      </c>
      <c r="E884" s="20" t="s">
        <v>1918</v>
      </c>
      <c r="F884" s="18">
        <v>45509.0</v>
      </c>
      <c r="G884" s="22" t="s">
        <v>64</v>
      </c>
      <c r="H884" s="73">
        <v>10560.75</v>
      </c>
      <c r="I884" s="29" t="s">
        <v>24</v>
      </c>
      <c r="J884" s="25"/>
      <c r="K884" s="20" t="s">
        <v>612</v>
      </c>
      <c r="L884" s="29" t="s">
        <v>24</v>
      </c>
      <c r="M884" s="25"/>
      <c r="N884" s="20"/>
      <c r="O884" s="20"/>
      <c r="P884" s="19"/>
      <c r="Q884" s="26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</row>
    <row r="885" ht="14.25" customHeight="1">
      <c r="A885" s="16">
        <f t="shared" si="1"/>
        <v>882</v>
      </c>
      <c r="B885" s="17">
        <v>2408049.0</v>
      </c>
      <c r="C885" s="18">
        <v>45513.0</v>
      </c>
      <c r="D885" s="19" t="s">
        <v>56</v>
      </c>
      <c r="E885" s="20" t="s">
        <v>1919</v>
      </c>
      <c r="F885" s="18">
        <v>45509.0</v>
      </c>
      <c r="G885" s="22" t="s">
        <v>64</v>
      </c>
      <c r="H885" s="73">
        <v>3000.0</v>
      </c>
      <c r="I885" s="29" t="s">
        <v>24</v>
      </c>
      <c r="J885" s="25"/>
      <c r="K885" s="20" t="s">
        <v>303</v>
      </c>
      <c r="L885" s="29" t="s">
        <v>24</v>
      </c>
      <c r="M885" s="25"/>
      <c r="N885" s="20"/>
      <c r="O885" s="20"/>
      <c r="P885" s="19"/>
      <c r="Q885" s="26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</row>
    <row r="886" ht="14.25" customHeight="1">
      <c r="A886" s="16">
        <f t="shared" si="1"/>
        <v>883</v>
      </c>
      <c r="B886" s="17">
        <v>2408050.0</v>
      </c>
      <c r="C886" s="18">
        <v>45513.0</v>
      </c>
      <c r="D886" s="19" t="s">
        <v>56</v>
      </c>
      <c r="E886" s="20" t="s">
        <v>1920</v>
      </c>
      <c r="F886" s="18">
        <v>45509.0</v>
      </c>
      <c r="G886" s="22" t="s">
        <v>64</v>
      </c>
      <c r="H886" s="73">
        <v>5500.0</v>
      </c>
      <c r="I886" s="29" t="s">
        <v>24</v>
      </c>
      <c r="J886" s="25"/>
      <c r="K886" s="20" t="s">
        <v>554</v>
      </c>
      <c r="L886" s="29" t="s">
        <v>24</v>
      </c>
      <c r="M886" s="25"/>
      <c r="N886" s="20"/>
      <c r="O886" s="20"/>
      <c r="P886" s="19"/>
      <c r="Q886" s="26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</row>
    <row r="887" ht="14.25" customHeight="1">
      <c r="A887" s="16">
        <f t="shared" si="1"/>
        <v>884</v>
      </c>
      <c r="B887" s="17">
        <v>2408051.0</v>
      </c>
      <c r="C887" s="18">
        <v>45513.0</v>
      </c>
      <c r="D887" s="19" t="s">
        <v>56</v>
      </c>
      <c r="E887" s="20" t="s">
        <v>1921</v>
      </c>
      <c r="F887" s="18">
        <v>45509.0</v>
      </c>
      <c r="G887" s="22" t="s">
        <v>64</v>
      </c>
      <c r="H887" s="73">
        <v>4000.0</v>
      </c>
      <c r="I887" s="29" t="s">
        <v>24</v>
      </c>
      <c r="J887" s="25"/>
      <c r="K887" s="20" t="s">
        <v>238</v>
      </c>
      <c r="L887" s="29" t="s">
        <v>24</v>
      </c>
      <c r="M887" s="25"/>
      <c r="N887" s="20"/>
      <c r="O887" s="20"/>
      <c r="P887" s="19"/>
      <c r="Q887" s="26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</row>
    <row r="888" ht="14.25" customHeight="1">
      <c r="A888" s="16">
        <f t="shared" si="1"/>
        <v>885</v>
      </c>
      <c r="B888" s="17">
        <v>2408052.0</v>
      </c>
      <c r="C888" s="18">
        <v>45513.0</v>
      </c>
      <c r="D888" s="19" t="s">
        <v>56</v>
      </c>
      <c r="E888" s="20" t="s">
        <v>1922</v>
      </c>
      <c r="F888" s="18">
        <v>45509.0</v>
      </c>
      <c r="G888" s="22" t="s">
        <v>64</v>
      </c>
      <c r="H888" s="23">
        <v>5500.0</v>
      </c>
      <c r="I888" s="29" t="s">
        <v>24</v>
      </c>
      <c r="J888" s="25"/>
      <c r="K888" s="20" t="s">
        <v>353</v>
      </c>
      <c r="L888" s="29" t="s">
        <v>24</v>
      </c>
      <c r="M888" s="25"/>
      <c r="N888" s="20"/>
      <c r="O888" s="20"/>
      <c r="P888" s="19"/>
      <c r="Q888" s="26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</row>
    <row r="889" ht="14.25" customHeight="1">
      <c r="A889" s="16">
        <f t="shared" si="1"/>
        <v>886</v>
      </c>
      <c r="B889" s="17">
        <v>2408053.0</v>
      </c>
      <c r="C889" s="18">
        <v>45513.0</v>
      </c>
      <c r="D889" s="19" t="s">
        <v>56</v>
      </c>
      <c r="E889" s="20" t="s">
        <v>1923</v>
      </c>
      <c r="F889" s="18">
        <v>45509.0</v>
      </c>
      <c r="G889" s="22" t="s">
        <v>64</v>
      </c>
      <c r="H889" s="23">
        <v>3000.0</v>
      </c>
      <c r="I889" s="29" t="s">
        <v>24</v>
      </c>
      <c r="J889" s="25"/>
      <c r="K889" s="20" t="s">
        <v>408</v>
      </c>
      <c r="L889" s="29" t="s">
        <v>24</v>
      </c>
      <c r="M889" s="25"/>
      <c r="N889" s="20"/>
      <c r="O889" s="20"/>
      <c r="P889" s="25"/>
      <c r="Q889" s="26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</row>
    <row r="890" ht="14.25" customHeight="1">
      <c r="A890" s="16">
        <f t="shared" si="1"/>
        <v>887</v>
      </c>
      <c r="B890" s="17">
        <v>2408054.0</v>
      </c>
      <c r="C890" s="18">
        <v>45513.0</v>
      </c>
      <c r="D890" s="19" t="s">
        <v>56</v>
      </c>
      <c r="E890" s="20" t="s">
        <v>1924</v>
      </c>
      <c r="F890" s="18">
        <v>45509.0</v>
      </c>
      <c r="G890" s="22" t="s">
        <v>64</v>
      </c>
      <c r="H890" s="23">
        <v>5500.0</v>
      </c>
      <c r="I890" s="29" t="s">
        <v>24</v>
      </c>
      <c r="J890" s="25"/>
      <c r="K890" s="20" t="s">
        <v>143</v>
      </c>
      <c r="L890" s="29" t="s">
        <v>24</v>
      </c>
      <c r="M890" s="25"/>
      <c r="N890" s="20"/>
      <c r="O890" s="20"/>
      <c r="P890" s="25"/>
      <c r="Q890" s="26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</row>
    <row r="891" ht="14.25" customHeight="1">
      <c r="A891" s="16">
        <f t="shared" si="1"/>
        <v>888</v>
      </c>
      <c r="B891" s="17">
        <v>2408055.0</v>
      </c>
      <c r="C891" s="18">
        <v>45513.0</v>
      </c>
      <c r="D891" s="19" t="s">
        <v>56</v>
      </c>
      <c r="E891" s="20" t="s">
        <v>1925</v>
      </c>
      <c r="F891" s="18">
        <v>45509.0</v>
      </c>
      <c r="G891" s="22" t="s">
        <v>64</v>
      </c>
      <c r="H891" s="23">
        <v>8000.0</v>
      </c>
      <c r="I891" s="29" t="s">
        <v>24</v>
      </c>
      <c r="J891" s="25"/>
      <c r="K891" s="20" t="s">
        <v>1926</v>
      </c>
      <c r="L891" s="29" t="s">
        <v>24</v>
      </c>
      <c r="M891" s="25"/>
      <c r="N891" s="20"/>
      <c r="O891" s="20"/>
      <c r="P891" s="19"/>
      <c r="Q891" s="26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</row>
    <row r="892" ht="14.25" customHeight="1">
      <c r="A892" s="16">
        <f t="shared" si="1"/>
        <v>889</v>
      </c>
      <c r="B892" s="17">
        <v>2408056.0</v>
      </c>
      <c r="C892" s="18">
        <v>45513.0</v>
      </c>
      <c r="D892" s="19" t="s">
        <v>56</v>
      </c>
      <c r="E892" s="20" t="s">
        <v>1927</v>
      </c>
      <c r="F892" s="18">
        <v>45509.0</v>
      </c>
      <c r="G892" s="22" t="s">
        <v>64</v>
      </c>
      <c r="H892" s="23">
        <v>5500.0</v>
      </c>
      <c r="I892" s="29" t="s">
        <v>24</v>
      </c>
      <c r="J892" s="25"/>
      <c r="K892" s="20" t="s">
        <v>136</v>
      </c>
      <c r="L892" s="29" t="s">
        <v>24</v>
      </c>
      <c r="M892" s="25"/>
      <c r="N892" s="20"/>
      <c r="O892" s="20"/>
      <c r="P892" s="19"/>
      <c r="Q892" s="26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</row>
    <row r="893" ht="14.25" customHeight="1">
      <c r="A893" s="16">
        <f t="shared" si="1"/>
        <v>890</v>
      </c>
      <c r="B893" s="17">
        <v>2408057.0</v>
      </c>
      <c r="C893" s="18">
        <v>45513.0</v>
      </c>
      <c r="D893" s="19" t="s">
        <v>56</v>
      </c>
      <c r="E893" s="20" t="s">
        <v>1928</v>
      </c>
      <c r="F893" s="18">
        <v>45509.0</v>
      </c>
      <c r="G893" s="22" t="s">
        <v>64</v>
      </c>
      <c r="H893" s="23">
        <v>3000.0</v>
      </c>
      <c r="I893" s="29" t="s">
        <v>24</v>
      </c>
      <c r="J893" s="25"/>
      <c r="K893" s="20" t="s">
        <v>1005</v>
      </c>
      <c r="L893" s="29" t="s">
        <v>24</v>
      </c>
      <c r="M893" s="25"/>
      <c r="N893" s="20"/>
      <c r="O893" s="20"/>
      <c r="P893" s="19"/>
      <c r="Q893" s="26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</row>
    <row r="894" ht="14.25" customHeight="1">
      <c r="A894" s="16">
        <f t="shared" si="1"/>
        <v>891</v>
      </c>
      <c r="B894" s="17">
        <v>2408058.0</v>
      </c>
      <c r="C894" s="18">
        <v>45513.0</v>
      </c>
      <c r="D894" s="19" t="s">
        <v>56</v>
      </c>
      <c r="E894" s="20" t="s">
        <v>1929</v>
      </c>
      <c r="F894" s="18">
        <v>45509.0</v>
      </c>
      <c r="G894" s="22" t="s">
        <v>64</v>
      </c>
      <c r="H894" s="23">
        <v>5500.0</v>
      </c>
      <c r="I894" s="29" t="s">
        <v>24</v>
      </c>
      <c r="J894" s="25"/>
      <c r="K894" s="20" t="s">
        <v>1632</v>
      </c>
      <c r="L894" s="29" t="s">
        <v>24</v>
      </c>
      <c r="M894" s="25"/>
      <c r="N894" s="20"/>
      <c r="O894" s="20"/>
      <c r="P894" s="19"/>
      <c r="Q894" s="26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</row>
    <row r="895" ht="14.25" customHeight="1">
      <c r="A895" s="16">
        <f t="shared" si="1"/>
        <v>892</v>
      </c>
      <c r="B895" s="17">
        <v>2408059.0</v>
      </c>
      <c r="C895" s="18">
        <v>45513.0</v>
      </c>
      <c r="D895" s="19" t="s">
        <v>56</v>
      </c>
      <c r="E895" s="20" t="s">
        <v>1930</v>
      </c>
      <c r="F895" s="18">
        <v>45509.0</v>
      </c>
      <c r="G895" s="22" t="s">
        <v>64</v>
      </c>
      <c r="H895" s="23">
        <v>3000.0</v>
      </c>
      <c r="I895" s="29" t="s">
        <v>24</v>
      </c>
      <c r="J895" s="25"/>
      <c r="K895" s="20" t="s">
        <v>1931</v>
      </c>
      <c r="L895" s="29" t="s">
        <v>24</v>
      </c>
      <c r="M895" s="25"/>
      <c r="N895" s="20"/>
      <c r="O895" s="20"/>
      <c r="P895" s="19"/>
      <c r="Q895" s="26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</row>
    <row r="896" ht="14.25" customHeight="1">
      <c r="A896" s="16">
        <f t="shared" si="1"/>
        <v>893</v>
      </c>
      <c r="B896" s="17">
        <v>2408060.0</v>
      </c>
      <c r="C896" s="18">
        <v>45513.0</v>
      </c>
      <c r="D896" s="19" t="s">
        <v>56</v>
      </c>
      <c r="E896" s="20" t="s">
        <v>1932</v>
      </c>
      <c r="F896" s="18">
        <v>45509.0</v>
      </c>
      <c r="G896" s="22" t="s">
        <v>64</v>
      </c>
      <c r="H896" s="23">
        <v>39500.0</v>
      </c>
      <c r="I896" s="29" t="s">
        <v>24</v>
      </c>
      <c r="J896" s="25"/>
      <c r="K896" s="20" t="s">
        <v>1341</v>
      </c>
      <c r="L896" s="29" t="s">
        <v>24</v>
      </c>
      <c r="M896" s="25"/>
      <c r="N896" s="20"/>
      <c r="O896" s="20"/>
      <c r="P896" s="19"/>
      <c r="Q896" s="26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</row>
    <row r="897" ht="14.25" customHeight="1">
      <c r="A897" s="16">
        <f t="shared" si="1"/>
        <v>894</v>
      </c>
      <c r="B897" s="17">
        <v>2408061.0</v>
      </c>
      <c r="C897" s="18">
        <v>45548.0</v>
      </c>
      <c r="D897" s="19" t="s">
        <v>1575</v>
      </c>
      <c r="E897" s="20" t="s">
        <v>1933</v>
      </c>
      <c r="F897" s="21">
        <v>45517.0</v>
      </c>
      <c r="G897" s="22" t="s">
        <v>1934</v>
      </c>
      <c r="H897" s="23">
        <f>3523.39+242.99</f>
        <v>3766.38</v>
      </c>
      <c r="I897" s="29" t="s">
        <v>24</v>
      </c>
      <c r="J897" s="25"/>
      <c r="K897" s="20" t="s">
        <v>1028</v>
      </c>
      <c r="L897" s="29" t="s">
        <v>24</v>
      </c>
      <c r="M897" s="25"/>
      <c r="N897" s="20"/>
      <c r="O897" s="20"/>
      <c r="P897" s="25"/>
      <c r="Q897" s="26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</row>
    <row r="898" ht="14.25" customHeight="1">
      <c r="A898" s="16">
        <f t="shared" si="1"/>
        <v>895</v>
      </c>
      <c r="B898" s="17">
        <v>2408062.0</v>
      </c>
      <c r="C898" s="18">
        <v>45517.0</v>
      </c>
      <c r="D898" s="19" t="s">
        <v>197</v>
      </c>
      <c r="E898" s="20" t="s">
        <v>1935</v>
      </c>
      <c r="F898" s="21">
        <v>45517.0</v>
      </c>
      <c r="G898" s="22" t="s">
        <v>1936</v>
      </c>
      <c r="H898" s="23">
        <v>2201700.0</v>
      </c>
      <c r="I898" s="29" t="s">
        <v>24</v>
      </c>
      <c r="J898" s="25"/>
      <c r="K898" s="20" t="s">
        <v>1937</v>
      </c>
      <c r="L898" s="29" t="s">
        <v>24</v>
      </c>
      <c r="M898" s="25"/>
      <c r="N898" s="20"/>
      <c r="O898" s="20"/>
      <c r="P898" s="25"/>
      <c r="Q898" s="26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</row>
    <row r="899" ht="14.25" customHeight="1">
      <c r="A899" s="16">
        <f t="shared" si="1"/>
        <v>896</v>
      </c>
      <c r="B899" s="17">
        <v>2408063.0</v>
      </c>
      <c r="C899" s="18">
        <v>45517.0</v>
      </c>
      <c r="D899" s="19" t="s">
        <v>1938</v>
      </c>
      <c r="E899" s="20" t="s">
        <v>1939</v>
      </c>
      <c r="F899" s="21">
        <v>45517.0</v>
      </c>
      <c r="G899" s="22" t="s">
        <v>1940</v>
      </c>
      <c r="H899" s="23">
        <v>14000.0</v>
      </c>
      <c r="I899" s="29" t="s">
        <v>24</v>
      </c>
      <c r="J899" s="25"/>
      <c r="K899" s="20" t="s">
        <v>1937</v>
      </c>
      <c r="L899" s="29" t="s">
        <v>24</v>
      </c>
      <c r="M899" s="25"/>
      <c r="N899" s="20"/>
      <c r="O899" s="20"/>
      <c r="P899" s="19"/>
      <c r="Q899" s="26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</row>
    <row r="900" ht="14.25" customHeight="1">
      <c r="A900" s="16">
        <f t="shared" si="1"/>
        <v>897</v>
      </c>
      <c r="B900" s="17">
        <v>2408064.0</v>
      </c>
      <c r="C900" s="18">
        <v>45517.0</v>
      </c>
      <c r="D900" s="19" t="s">
        <v>1941</v>
      </c>
      <c r="E900" s="20" t="s">
        <v>1942</v>
      </c>
      <c r="F900" s="21">
        <v>45513.0</v>
      </c>
      <c r="G900" s="22" t="s">
        <v>1943</v>
      </c>
      <c r="H900" s="23">
        <v>5900.0</v>
      </c>
      <c r="I900" s="29" t="s">
        <v>24</v>
      </c>
      <c r="J900" s="25"/>
      <c r="K900" s="20"/>
      <c r="L900" s="25"/>
      <c r="M900" s="25" t="s">
        <v>24</v>
      </c>
      <c r="N900" s="20"/>
      <c r="O900" s="20"/>
      <c r="P900" s="19"/>
      <c r="Q900" s="26" t="s">
        <v>1944</v>
      </c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</row>
    <row r="901" ht="14.25" customHeight="1">
      <c r="A901" s="16">
        <f t="shared" si="1"/>
        <v>898</v>
      </c>
      <c r="B901" s="17">
        <v>2408065.0</v>
      </c>
      <c r="C901" s="18">
        <v>45518.0</v>
      </c>
      <c r="D901" s="19" t="s">
        <v>260</v>
      </c>
      <c r="E901" s="20" t="s">
        <v>1945</v>
      </c>
      <c r="F901" s="21">
        <v>45509.0</v>
      </c>
      <c r="G901" s="22" t="s">
        <v>1946</v>
      </c>
      <c r="H901" s="23">
        <v>85000.0</v>
      </c>
      <c r="I901" s="28" t="s">
        <v>24</v>
      </c>
      <c r="J901" s="25"/>
      <c r="K901" s="20" t="s">
        <v>865</v>
      </c>
      <c r="L901" s="28" t="s">
        <v>24</v>
      </c>
      <c r="M901" s="25"/>
      <c r="N901" s="20"/>
      <c r="O901" s="20"/>
      <c r="P901" s="25"/>
      <c r="Q901" s="26" t="s">
        <v>1947</v>
      </c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</row>
    <row r="902" ht="14.25" customHeight="1">
      <c r="A902" s="16">
        <f t="shared" si="1"/>
        <v>899</v>
      </c>
      <c r="B902" s="17">
        <v>2408066.0</v>
      </c>
      <c r="C902" s="18">
        <v>45518.0</v>
      </c>
      <c r="D902" s="19" t="s">
        <v>111</v>
      </c>
      <c r="E902" s="20" t="s">
        <v>1948</v>
      </c>
      <c r="F902" s="21">
        <v>45518.0</v>
      </c>
      <c r="G902" s="22" t="s">
        <v>113</v>
      </c>
      <c r="H902" s="23">
        <v>2200.0</v>
      </c>
      <c r="I902" s="28" t="s">
        <v>24</v>
      </c>
      <c r="J902" s="25"/>
      <c r="K902" s="20"/>
      <c r="L902" s="25"/>
      <c r="M902" s="25"/>
      <c r="N902" s="20"/>
      <c r="O902" s="20"/>
      <c r="P902" s="19" t="s">
        <v>24</v>
      </c>
      <c r="Q902" s="26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</row>
    <row r="903" ht="14.25" customHeight="1">
      <c r="A903" s="16">
        <f t="shared" si="1"/>
        <v>900</v>
      </c>
      <c r="B903" s="17">
        <v>2408067.0</v>
      </c>
      <c r="C903" s="18">
        <v>45518.0</v>
      </c>
      <c r="D903" s="19" t="s">
        <v>197</v>
      </c>
      <c r="E903" s="20" t="s">
        <v>1949</v>
      </c>
      <c r="F903" s="18">
        <v>45517.0</v>
      </c>
      <c r="G903" s="22" t="s">
        <v>1950</v>
      </c>
      <c r="H903" s="23">
        <v>711500.0</v>
      </c>
      <c r="I903" s="28" t="s">
        <v>24</v>
      </c>
      <c r="J903" s="25"/>
      <c r="K903" s="20" t="s">
        <v>1951</v>
      </c>
      <c r="L903" s="28" t="s">
        <v>24</v>
      </c>
      <c r="M903" s="25"/>
      <c r="N903" s="20"/>
      <c r="O903" s="20"/>
      <c r="P903" s="19"/>
      <c r="Q903" s="26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</row>
    <row r="904" ht="14.25" customHeight="1">
      <c r="A904" s="16">
        <f t="shared" si="1"/>
        <v>901</v>
      </c>
      <c r="B904" s="17">
        <v>2408068.0</v>
      </c>
      <c r="C904" s="18">
        <v>45518.0</v>
      </c>
      <c r="D904" s="19" t="s">
        <v>197</v>
      </c>
      <c r="E904" s="20" t="s">
        <v>1949</v>
      </c>
      <c r="F904" s="18">
        <v>45517.0</v>
      </c>
      <c r="G904" s="22" t="s">
        <v>1952</v>
      </c>
      <c r="H904" s="23">
        <v>598030.0</v>
      </c>
      <c r="I904" s="28" t="s">
        <v>24</v>
      </c>
      <c r="J904" s="25"/>
      <c r="K904" s="20" t="s">
        <v>1951</v>
      </c>
      <c r="L904" s="28" t="s">
        <v>24</v>
      </c>
      <c r="M904" s="25"/>
      <c r="N904" s="20"/>
      <c r="O904" s="20"/>
      <c r="P904" s="19"/>
      <c r="Q904" s="26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</row>
    <row r="905" ht="14.25" customHeight="1">
      <c r="A905" s="16">
        <f t="shared" si="1"/>
        <v>902</v>
      </c>
      <c r="B905" s="17">
        <v>2408069.0</v>
      </c>
      <c r="C905" s="18">
        <v>45518.0</v>
      </c>
      <c r="D905" s="19" t="s">
        <v>856</v>
      </c>
      <c r="E905" s="20" t="s">
        <v>1953</v>
      </c>
      <c r="F905" s="18">
        <v>45518.0</v>
      </c>
      <c r="G905" s="22" t="s">
        <v>1954</v>
      </c>
      <c r="H905" s="23">
        <v>4327.1</v>
      </c>
      <c r="I905" s="28" t="s">
        <v>24</v>
      </c>
      <c r="J905" s="25"/>
      <c r="K905" s="20"/>
      <c r="L905" s="25"/>
      <c r="M905" s="25"/>
      <c r="N905" s="20"/>
      <c r="O905" s="20"/>
      <c r="P905" s="19" t="s">
        <v>24</v>
      </c>
      <c r="Q905" s="26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</row>
    <row r="906" ht="14.25" customHeight="1">
      <c r="A906" s="16">
        <f t="shared" si="1"/>
        <v>903</v>
      </c>
      <c r="B906" s="17">
        <v>2408070.0</v>
      </c>
      <c r="C906" s="18">
        <v>45518.0</v>
      </c>
      <c r="D906" s="19" t="s">
        <v>88</v>
      </c>
      <c r="E906" s="20" t="s">
        <v>1955</v>
      </c>
      <c r="F906" s="18">
        <v>45518.0</v>
      </c>
      <c r="G906" s="22" t="s">
        <v>1956</v>
      </c>
      <c r="H906" s="23">
        <v>10000.0</v>
      </c>
      <c r="I906" s="28" t="s">
        <v>24</v>
      </c>
      <c r="J906" s="25"/>
      <c r="K906" s="20"/>
      <c r="L906" s="25"/>
      <c r="M906" s="25"/>
      <c r="N906" s="20"/>
      <c r="O906" s="20"/>
      <c r="P906" s="19" t="s">
        <v>24</v>
      </c>
      <c r="Q906" s="26" t="s">
        <v>1957</v>
      </c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</row>
    <row r="907" ht="14.25" customHeight="1">
      <c r="A907" s="16">
        <f t="shared" si="1"/>
        <v>904</v>
      </c>
      <c r="B907" s="17">
        <v>2408071.0</v>
      </c>
      <c r="C907" s="18">
        <v>45518.0</v>
      </c>
      <c r="D907" s="19" t="s">
        <v>1777</v>
      </c>
      <c r="E907" s="20" t="s">
        <v>1958</v>
      </c>
      <c r="F907" s="18">
        <v>45518.0</v>
      </c>
      <c r="G907" s="22" t="s">
        <v>1959</v>
      </c>
      <c r="H907" s="23">
        <v>3500.0</v>
      </c>
      <c r="I907" s="28" t="s">
        <v>24</v>
      </c>
      <c r="J907" s="25"/>
      <c r="K907" s="20"/>
      <c r="L907" s="25"/>
      <c r="M907" s="25"/>
      <c r="N907" s="20"/>
      <c r="O907" s="20"/>
      <c r="P907" s="19" t="s">
        <v>24</v>
      </c>
      <c r="Q907" s="26" t="s">
        <v>1657</v>
      </c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</row>
    <row r="908" ht="14.25" customHeight="1">
      <c r="A908" s="16">
        <f t="shared" si="1"/>
        <v>905</v>
      </c>
      <c r="B908" s="17">
        <v>2408072.0</v>
      </c>
      <c r="C908" s="18">
        <v>45518.0</v>
      </c>
      <c r="D908" s="19" t="s">
        <v>1960</v>
      </c>
      <c r="E908" s="20" t="s">
        <v>1961</v>
      </c>
      <c r="F908" s="18">
        <v>45518.0</v>
      </c>
      <c r="G908" s="22" t="s">
        <v>1962</v>
      </c>
      <c r="H908" s="23">
        <v>4000.0</v>
      </c>
      <c r="I908" s="28" t="s">
        <v>24</v>
      </c>
      <c r="J908" s="25"/>
      <c r="K908" s="20"/>
      <c r="L908" s="25"/>
      <c r="M908" s="25"/>
      <c r="N908" s="20"/>
      <c r="O908" s="20"/>
      <c r="P908" s="19" t="s">
        <v>24</v>
      </c>
      <c r="Q908" s="26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</row>
    <row r="909" ht="14.25" customHeight="1">
      <c r="A909" s="16">
        <f t="shared" si="1"/>
        <v>906</v>
      </c>
      <c r="B909" s="17">
        <v>2408073.0</v>
      </c>
      <c r="C909" s="18">
        <v>45519.0</v>
      </c>
      <c r="D909" s="19" t="s">
        <v>71</v>
      </c>
      <c r="E909" s="20" t="s">
        <v>1963</v>
      </c>
      <c r="F909" s="18">
        <v>45517.0</v>
      </c>
      <c r="G909" s="22" t="s">
        <v>1964</v>
      </c>
      <c r="H909" s="23">
        <v>13600.0</v>
      </c>
      <c r="I909" s="28" t="s">
        <v>24</v>
      </c>
      <c r="J909" s="25"/>
      <c r="K909" s="20" t="s">
        <v>1965</v>
      </c>
      <c r="L909" s="28" t="s">
        <v>24</v>
      </c>
      <c r="M909" s="25"/>
      <c r="N909" s="20"/>
      <c r="O909" s="20"/>
      <c r="P909" s="19"/>
      <c r="Q909" s="26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</row>
    <row r="910" ht="14.25" customHeight="1">
      <c r="A910" s="16">
        <f t="shared" si="1"/>
        <v>907</v>
      </c>
      <c r="B910" s="17">
        <v>2408074.0</v>
      </c>
      <c r="C910" s="18">
        <v>45519.0</v>
      </c>
      <c r="D910" s="19" t="s">
        <v>1565</v>
      </c>
      <c r="E910" s="20" t="s">
        <v>1966</v>
      </c>
      <c r="F910" s="18">
        <v>45517.0</v>
      </c>
      <c r="G910" s="22" t="s">
        <v>77</v>
      </c>
      <c r="H910" s="23">
        <v>5000.0</v>
      </c>
      <c r="I910" s="28" t="s">
        <v>24</v>
      </c>
      <c r="J910" s="25"/>
      <c r="K910" s="20" t="s">
        <v>1967</v>
      </c>
      <c r="L910" s="28" t="s">
        <v>24</v>
      </c>
      <c r="M910" s="25"/>
      <c r="N910" s="20"/>
      <c r="O910" s="20"/>
      <c r="P910" s="19"/>
      <c r="Q910" s="26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</row>
    <row r="911" ht="14.25" customHeight="1">
      <c r="A911" s="16">
        <f t="shared" si="1"/>
        <v>908</v>
      </c>
      <c r="B911" s="17">
        <v>2408075.0</v>
      </c>
      <c r="C911" s="18">
        <v>45519.0</v>
      </c>
      <c r="D911" s="19" t="s">
        <v>41</v>
      </c>
      <c r="E911" s="20" t="s">
        <v>1968</v>
      </c>
      <c r="F911" s="18">
        <v>45517.0</v>
      </c>
      <c r="G911" s="22" t="s">
        <v>1969</v>
      </c>
      <c r="H911" s="23">
        <v>137120.0</v>
      </c>
      <c r="I911" s="28" t="s">
        <v>24</v>
      </c>
      <c r="J911" s="25"/>
      <c r="K911" s="20" t="s">
        <v>1967</v>
      </c>
      <c r="L911" s="28" t="s">
        <v>24</v>
      </c>
      <c r="M911" s="25"/>
      <c r="N911" s="20"/>
      <c r="O911" s="20"/>
      <c r="P911" s="19"/>
      <c r="Q911" s="26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</row>
    <row r="912" ht="14.25" customHeight="1">
      <c r="A912" s="16">
        <f t="shared" si="1"/>
        <v>909</v>
      </c>
      <c r="B912" s="17">
        <v>2408076.0</v>
      </c>
      <c r="C912" s="18">
        <v>45519.0</v>
      </c>
      <c r="D912" s="19" t="s">
        <v>71</v>
      </c>
      <c r="E912" s="20" t="s">
        <v>1970</v>
      </c>
      <c r="F912" s="18">
        <v>45517.0</v>
      </c>
      <c r="G912" s="22" t="s">
        <v>1964</v>
      </c>
      <c r="H912" s="23">
        <v>950.0</v>
      </c>
      <c r="I912" s="28" t="s">
        <v>24</v>
      </c>
      <c r="J912" s="25"/>
      <c r="K912" s="20" t="s">
        <v>1971</v>
      </c>
      <c r="L912" s="28" t="s">
        <v>24</v>
      </c>
      <c r="M912" s="25"/>
      <c r="N912" s="20"/>
      <c r="O912" s="20"/>
      <c r="P912" s="19"/>
      <c r="Q912" s="26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</row>
    <row r="913" ht="14.25" customHeight="1">
      <c r="A913" s="16">
        <f t="shared" si="1"/>
        <v>910</v>
      </c>
      <c r="B913" s="17">
        <v>2408077.0</v>
      </c>
      <c r="C913" s="18">
        <v>45519.0</v>
      </c>
      <c r="D913" s="19" t="s">
        <v>239</v>
      </c>
      <c r="E913" s="20" t="s">
        <v>1972</v>
      </c>
      <c r="F913" s="18">
        <v>45517.0</v>
      </c>
      <c r="G913" s="22" t="s">
        <v>1973</v>
      </c>
      <c r="H913" s="23">
        <v>1560000.0</v>
      </c>
      <c r="I913" s="28" t="s">
        <v>24</v>
      </c>
      <c r="J913" s="25"/>
      <c r="K913" s="20" t="s">
        <v>1974</v>
      </c>
      <c r="L913" s="28" t="s">
        <v>24</v>
      </c>
      <c r="M913" s="25"/>
      <c r="N913" s="20"/>
      <c r="O913" s="20"/>
      <c r="P913" s="19"/>
      <c r="Q913" s="26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</row>
    <row r="914" ht="14.25" customHeight="1">
      <c r="A914" s="16">
        <f t="shared" si="1"/>
        <v>911</v>
      </c>
      <c r="B914" s="17">
        <v>2408078.0</v>
      </c>
      <c r="C914" s="18">
        <v>45519.0</v>
      </c>
      <c r="D914" s="19" t="s">
        <v>239</v>
      </c>
      <c r="E914" s="20" t="s">
        <v>1975</v>
      </c>
      <c r="F914" s="18">
        <v>45517.0</v>
      </c>
      <c r="G914" s="22" t="s">
        <v>1973</v>
      </c>
      <c r="H914" s="23">
        <v>20000.0</v>
      </c>
      <c r="I914" s="28" t="s">
        <v>24</v>
      </c>
      <c r="J914" s="25"/>
      <c r="K914" s="20" t="s">
        <v>1974</v>
      </c>
      <c r="L914" s="28" t="s">
        <v>24</v>
      </c>
      <c r="M914" s="25"/>
      <c r="N914" s="20"/>
      <c r="O914" s="20"/>
      <c r="P914" s="25"/>
      <c r="Q914" s="26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</row>
    <row r="915" ht="14.25" customHeight="1">
      <c r="A915" s="16">
        <f t="shared" si="1"/>
        <v>912</v>
      </c>
      <c r="B915" s="17">
        <v>2408079.0</v>
      </c>
      <c r="C915" s="18">
        <v>45520.0</v>
      </c>
      <c r="D915" s="19" t="s">
        <v>1976</v>
      </c>
      <c r="E915" s="20" t="s">
        <v>1977</v>
      </c>
      <c r="F915" s="21">
        <v>45519.0</v>
      </c>
      <c r="G915" s="22" t="s">
        <v>1978</v>
      </c>
      <c r="H915" s="23">
        <v>2200.0</v>
      </c>
      <c r="I915" s="28" t="s">
        <v>24</v>
      </c>
      <c r="J915" s="25"/>
      <c r="K915" s="20"/>
      <c r="L915" s="16"/>
      <c r="M915" s="25"/>
      <c r="N915" s="20"/>
      <c r="O915" s="20"/>
      <c r="P915" s="25" t="s">
        <v>24</v>
      </c>
      <c r="Q915" s="26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</row>
    <row r="916" ht="14.25" customHeight="1">
      <c r="A916" s="16">
        <f t="shared" si="1"/>
        <v>913</v>
      </c>
      <c r="B916" s="17">
        <v>2408080.0</v>
      </c>
      <c r="C916" s="18">
        <v>45520.0</v>
      </c>
      <c r="D916" s="19" t="s">
        <v>1979</v>
      </c>
      <c r="E916" s="20" t="s">
        <v>1980</v>
      </c>
      <c r="F916" s="21">
        <v>45519.0</v>
      </c>
      <c r="G916" s="22" t="s">
        <v>1981</v>
      </c>
      <c r="H916" s="23">
        <v>72000.0</v>
      </c>
      <c r="I916" s="28" t="s">
        <v>24</v>
      </c>
      <c r="J916" s="25"/>
      <c r="K916" s="20"/>
      <c r="L916" s="16"/>
      <c r="M916" s="25"/>
      <c r="N916" s="20"/>
      <c r="O916" s="20"/>
      <c r="P916" s="25" t="s">
        <v>24</v>
      </c>
      <c r="Q916" s="26" t="s">
        <v>1982</v>
      </c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</row>
    <row r="917" ht="14.25" customHeight="1">
      <c r="A917" s="16">
        <f t="shared" si="1"/>
        <v>914</v>
      </c>
      <c r="B917" s="17">
        <v>2408081.0</v>
      </c>
      <c r="C917" s="18">
        <v>45520.0</v>
      </c>
      <c r="D917" s="19" t="s">
        <v>1983</v>
      </c>
      <c r="E917" s="20" t="s">
        <v>1984</v>
      </c>
      <c r="F917" s="21">
        <v>45519.0</v>
      </c>
      <c r="G917" s="22" t="s">
        <v>1985</v>
      </c>
      <c r="H917" s="23">
        <v>6900.0</v>
      </c>
      <c r="I917" s="28" t="s">
        <v>24</v>
      </c>
      <c r="J917" s="25"/>
      <c r="K917" s="20"/>
      <c r="L917" s="16"/>
      <c r="M917" s="25"/>
      <c r="N917" s="20"/>
      <c r="O917" s="20"/>
      <c r="P917" s="19" t="s">
        <v>24</v>
      </c>
      <c r="Q917" s="26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</row>
    <row r="918" ht="14.25" customHeight="1">
      <c r="A918" s="16">
        <f t="shared" si="1"/>
        <v>915</v>
      </c>
      <c r="B918" s="17">
        <v>2408082.0</v>
      </c>
      <c r="C918" s="18">
        <v>45520.0</v>
      </c>
      <c r="D918" s="19" t="s">
        <v>597</v>
      </c>
      <c r="E918" s="20" t="s">
        <v>1986</v>
      </c>
      <c r="F918" s="18">
        <v>45519.0</v>
      </c>
      <c r="G918" s="22" t="s">
        <v>1987</v>
      </c>
      <c r="H918" s="23">
        <v>6800.0</v>
      </c>
      <c r="I918" s="28" t="s">
        <v>24</v>
      </c>
      <c r="J918" s="25"/>
      <c r="K918" s="20"/>
      <c r="L918" s="16"/>
      <c r="M918" s="25"/>
      <c r="N918" s="20"/>
      <c r="O918" s="20"/>
      <c r="P918" s="19" t="s">
        <v>24</v>
      </c>
      <c r="Q918" s="26"/>
      <c r="R918" s="27"/>
      <c r="S918" s="27"/>
      <c r="T918" s="27"/>
      <c r="U918" s="27"/>
      <c r="V918" s="27"/>
      <c r="W918" s="27"/>
      <c r="X918" s="27">
        <v>1.0</v>
      </c>
      <c r="Y918" s="27" t="s">
        <v>689</v>
      </c>
      <c r="Z918" s="50">
        <v>45378.0</v>
      </c>
      <c r="AA918" s="27">
        <v>2403082.0</v>
      </c>
      <c r="AB918" s="50">
        <v>45378.0</v>
      </c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</row>
    <row r="919" ht="14.25" customHeight="1">
      <c r="A919" s="16">
        <f t="shared" si="1"/>
        <v>916</v>
      </c>
      <c r="B919" s="17">
        <v>2408083.0</v>
      </c>
      <c r="C919" s="18">
        <v>45520.0</v>
      </c>
      <c r="D919" s="19" t="s">
        <v>21</v>
      </c>
      <c r="E919" s="20" t="s">
        <v>1988</v>
      </c>
      <c r="F919" s="18">
        <v>45517.0</v>
      </c>
      <c r="G919" s="22" t="s">
        <v>1989</v>
      </c>
      <c r="H919" s="23">
        <v>53000.0</v>
      </c>
      <c r="I919" s="28" t="s">
        <v>24</v>
      </c>
      <c r="J919" s="25"/>
      <c r="K919" s="20" t="s">
        <v>1990</v>
      </c>
      <c r="L919" s="16" t="s">
        <v>24</v>
      </c>
      <c r="M919" s="25"/>
      <c r="N919" s="20"/>
      <c r="O919" s="20"/>
      <c r="P919" s="19"/>
      <c r="Q919" s="26"/>
      <c r="R919" s="27"/>
      <c r="S919" s="27"/>
      <c r="T919" s="27"/>
      <c r="U919" s="27"/>
      <c r="V919" s="27"/>
      <c r="W919" s="27"/>
      <c r="X919" s="27">
        <v>1.0</v>
      </c>
      <c r="Y919" s="27" t="s">
        <v>689</v>
      </c>
      <c r="Z919" s="27">
        <v>45378.0</v>
      </c>
      <c r="AA919" s="27">
        <v>2403082.0</v>
      </c>
      <c r="AB919" s="27">
        <v>45378.0</v>
      </c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</row>
    <row r="920" ht="14.25" customHeight="1">
      <c r="A920" s="16">
        <f t="shared" si="1"/>
        <v>917</v>
      </c>
      <c r="B920" s="17">
        <v>2408084.0</v>
      </c>
      <c r="C920" s="18">
        <v>45520.0</v>
      </c>
      <c r="D920" s="19" t="s">
        <v>1991</v>
      </c>
      <c r="E920" s="20" t="s">
        <v>1992</v>
      </c>
      <c r="F920" s="18">
        <v>45517.0</v>
      </c>
      <c r="G920" s="22" t="s">
        <v>1993</v>
      </c>
      <c r="H920" s="23">
        <v>333900.0</v>
      </c>
      <c r="I920" s="28" t="s">
        <v>24</v>
      </c>
      <c r="J920" s="25"/>
      <c r="K920" s="20" t="s">
        <v>1990</v>
      </c>
      <c r="L920" s="16" t="s">
        <v>24</v>
      </c>
      <c r="M920" s="25"/>
      <c r="N920" s="20"/>
      <c r="O920" s="20"/>
      <c r="P920" s="19"/>
      <c r="Q920" s="26"/>
      <c r="R920" s="27"/>
      <c r="S920" s="27"/>
      <c r="T920" s="27"/>
      <c r="U920" s="27"/>
      <c r="V920" s="27"/>
      <c r="W920" s="27"/>
      <c r="X920" s="27">
        <v>1.0</v>
      </c>
      <c r="Y920" s="27" t="s">
        <v>689</v>
      </c>
      <c r="Z920" s="27">
        <v>45378.0</v>
      </c>
      <c r="AA920" s="27">
        <v>2403082.0</v>
      </c>
      <c r="AB920" s="27">
        <v>45378.0</v>
      </c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</row>
    <row r="921" ht="14.25" customHeight="1">
      <c r="A921" s="16">
        <f t="shared" si="1"/>
        <v>918</v>
      </c>
      <c r="B921" s="17">
        <v>2408085.0</v>
      </c>
      <c r="C921" s="18">
        <v>45520.0</v>
      </c>
      <c r="D921" s="19" t="s">
        <v>521</v>
      </c>
      <c r="E921" s="20" t="s">
        <v>1994</v>
      </c>
      <c r="F921" s="18">
        <v>45517.0</v>
      </c>
      <c r="G921" s="22" t="s">
        <v>1995</v>
      </c>
      <c r="H921" s="23">
        <v>15750.0</v>
      </c>
      <c r="I921" s="28" t="s">
        <v>24</v>
      </c>
      <c r="J921" s="25"/>
      <c r="K921" s="20" t="s">
        <v>1990</v>
      </c>
      <c r="L921" s="16" t="s">
        <v>24</v>
      </c>
      <c r="M921" s="25"/>
      <c r="N921" s="20"/>
      <c r="O921" s="20"/>
      <c r="P921" s="19"/>
      <c r="Q921" s="26"/>
      <c r="R921" s="27"/>
      <c r="S921" s="27"/>
      <c r="T921" s="27"/>
      <c r="U921" s="27"/>
      <c r="V921" s="27"/>
      <c r="W921" s="27"/>
      <c r="X921" s="27">
        <v>1.0</v>
      </c>
      <c r="Y921" s="27" t="s">
        <v>689</v>
      </c>
      <c r="Z921" s="27">
        <v>45378.0</v>
      </c>
      <c r="AA921" s="27">
        <v>2403082.0</v>
      </c>
      <c r="AB921" s="27">
        <v>45378.0</v>
      </c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</row>
    <row r="922" ht="14.25" customHeight="1">
      <c r="A922" s="16">
        <f t="shared" si="1"/>
        <v>919</v>
      </c>
      <c r="B922" s="17">
        <v>2408086.0</v>
      </c>
      <c r="C922" s="18">
        <v>45520.0</v>
      </c>
      <c r="D922" s="19" t="s">
        <v>435</v>
      </c>
      <c r="E922" s="20" t="s">
        <v>1996</v>
      </c>
      <c r="F922" s="18">
        <v>45517.0</v>
      </c>
      <c r="G922" s="22" t="s">
        <v>617</v>
      </c>
      <c r="H922" s="23">
        <v>99263.0</v>
      </c>
      <c r="I922" s="28" t="s">
        <v>24</v>
      </c>
      <c r="J922" s="25"/>
      <c r="K922" s="20" t="s">
        <v>1990</v>
      </c>
      <c r="L922" s="16" t="s">
        <v>24</v>
      </c>
      <c r="M922" s="25"/>
      <c r="N922" s="20"/>
      <c r="O922" s="20"/>
      <c r="P922" s="19"/>
      <c r="Q922" s="26"/>
      <c r="R922" s="27"/>
      <c r="S922" s="27"/>
      <c r="T922" s="27"/>
      <c r="U922" s="27"/>
      <c r="V922" s="27"/>
      <c r="W922" s="27"/>
      <c r="X922" s="27">
        <v>1.0</v>
      </c>
      <c r="Y922" s="27" t="s">
        <v>689</v>
      </c>
      <c r="Z922" s="27">
        <v>45378.0</v>
      </c>
      <c r="AA922" s="27">
        <v>2403082.0</v>
      </c>
      <c r="AB922" s="27">
        <v>45378.0</v>
      </c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</row>
    <row r="923" ht="14.25" customHeight="1">
      <c r="A923" s="16">
        <f t="shared" si="1"/>
        <v>920</v>
      </c>
      <c r="B923" s="17">
        <v>2408087.0</v>
      </c>
      <c r="C923" s="18">
        <v>45520.0</v>
      </c>
      <c r="D923" s="19" t="s">
        <v>435</v>
      </c>
      <c r="E923" s="20" t="s">
        <v>1997</v>
      </c>
      <c r="F923" s="18">
        <v>45517.0</v>
      </c>
      <c r="G923" s="22" t="s">
        <v>617</v>
      </c>
      <c r="H923" s="23">
        <v>457075.0</v>
      </c>
      <c r="I923" s="28" t="s">
        <v>24</v>
      </c>
      <c r="J923" s="25"/>
      <c r="K923" s="20" t="s">
        <v>1990</v>
      </c>
      <c r="L923" s="16" t="s">
        <v>24</v>
      </c>
      <c r="M923" s="25"/>
      <c r="N923" s="20"/>
      <c r="O923" s="20"/>
      <c r="P923" s="19"/>
      <c r="Q923" s="26"/>
      <c r="R923" s="27"/>
      <c r="S923" s="27"/>
      <c r="T923" s="27"/>
      <c r="U923" s="27"/>
      <c r="V923" s="27"/>
      <c r="W923" s="27"/>
      <c r="X923" s="27">
        <v>1.0</v>
      </c>
      <c r="Y923" s="27" t="s">
        <v>689</v>
      </c>
      <c r="Z923" s="27">
        <v>45378.0</v>
      </c>
      <c r="AA923" s="27">
        <v>2403082.0</v>
      </c>
      <c r="AB923" s="27">
        <v>45378.0</v>
      </c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</row>
    <row r="924" ht="14.25" customHeight="1">
      <c r="A924" s="16">
        <f t="shared" si="1"/>
        <v>921</v>
      </c>
      <c r="B924" s="17">
        <v>2408088.0</v>
      </c>
      <c r="C924" s="18">
        <v>45523.0</v>
      </c>
      <c r="D924" s="19" t="s">
        <v>21</v>
      </c>
      <c r="E924" s="20" t="s">
        <v>1998</v>
      </c>
      <c r="F924" s="18">
        <v>45519.0</v>
      </c>
      <c r="G924" s="22" t="s">
        <v>1964</v>
      </c>
      <c r="H924" s="23">
        <v>3000.0</v>
      </c>
      <c r="I924" s="16" t="s">
        <v>24</v>
      </c>
      <c r="J924" s="25"/>
      <c r="K924" s="20" t="s">
        <v>1192</v>
      </c>
      <c r="L924" s="16" t="s">
        <v>24</v>
      </c>
      <c r="M924" s="25"/>
      <c r="N924" s="20"/>
      <c r="O924" s="20"/>
      <c r="P924" s="19"/>
      <c r="Q924" s="26"/>
      <c r="R924" s="27"/>
      <c r="S924" s="27"/>
      <c r="T924" s="27"/>
      <c r="U924" s="27"/>
      <c r="V924" s="27"/>
      <c r="W924" s="27"/>
      <c r="X924" s="27">
        <v>1.0</v>
      </c>
      <c r="Y924" s="27" t="s">
        <v>689</v>
      </c>
      <c r="Z924" s="50">
        <v>45378.0</v>
      </c>
      <c r="AA924" s="27">
        <v>2403083.0</v>
      </c>
      <c r="AB924" s="50">
        <v>45378.0</v>
      </c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</row>
    <row r="925" ht="14.25" customHeight="1">
      <c r="A925" s="16">
        <f t="shared" si="1"/>
        <v>922</v>
      </c>
      <c r="B925" s="17">
        <v>2408089.0</v>
      </c>
      <c r="C925" s="18">
        <v>45523.0</v>
      </c>
      <c r="D925" s="19" t="s">
        <v>21</v>
      </c>
      <c r="E925" s="20" t="s">
        <v>1999</v>
      </c>
      <c r="F925" s="18">
        <v>45520.0</v>
      </c>
      <c r="G925" s="22" t="s">
        <v>2000</v>
      </c>
      <c r="H925" s="23">
        <v>45900.0</v>
      </c>
      <c r="I925" s="16" t="s">
        <v>24</v>
      </c>
      <c r="J925" s="25"/>
      <c r="K925" s="20" t="s">
        <v>2001</v>
      </c>
      <c r="L925" s="16" t="s">
        <v>24</v>
      </c>
      <c r="M925" s="25"/>
      <c r="N925" s="20"/>
      <c r="O925" s="20"/>
      <c r="P925" s="19"/>
      <c r="Q925" s="26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</row>
    <row r="926" ht="14.25" customHeight="1">
      <c r="A926" s="16">
        <f t="shared" si="1"/>
        <v>923</v>
      </c>
      <c r="B926" s="17">
        <v>2408090.0</v>
      </c>
      <c r="C926" s="18">
        <v>45523.0</v>
      </c>
      <c r="D926" s="19" t="s">
        <v>21</v>
      </c>
      <c r="E926" s="20" t="s">
        <v>1999</v>
      </c>
      <c r="F926" s="18">
        <v>45520.0</v>
      </c>
      <c r="G926" s="22" t="s">
        <v>1668</v>
      </c>
      <c r="H926" s="23">
        <v>8420.0</v>
      </c>
      <c r="I926" s="16" t="s">
        <v>24</v>
      </c>
      <c r="J926" s="25"/>
      <c r="K926" s="20" t="s">
        <v>2001</v>
      </c>
      <c r="L926" s="16" t="s">
        <v>24</v>
      </c>
      <c r="M926" s="25"/>
      <c r="N926" s="20"/>
      <c r="O926" s="20"/>
      <c r="P926" s="19"/>
      <c r="Q926" s="26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</row>
    <row r="927" ht="14.25" customHeight="1">
      <c r="A927" s="16">
        <f t="shared" si="1"/>
        <v>924</v>
      </c>
      <c r="B927" s="17">
        <v>2408091.0</v>
      </c>
      <c r="C927" s="18">
        <v>45523.0</v>
      </c>
      <c r="D927" s="19" t="s">
        <v>1565</v>
      </c>
      <c r="E927" s="20" t="s">
        <v>2002</v>
      </c>
      <c r="F927" s="18">
        <v>45520.0</v>
      </c>
      <c r="G927" s="22" t="s">
        <v>2003</v>
      </c>
      <c r="H927" s="23">
        <v>111300.0</v>
      </c>
      <c r="I927" s="16" t="s">
        <v>24</v>
      </c>
      <c r="J927" s="25"/>
      <c r="K927" s="20" t="s">
        <v>2001</v>
      </c>
      <c r="L927" s="16" t="s">
        <v>24</v>
      </c>
      <c r="M927" s="25"/>
      <c r="N927" s="20"/>
      <c r="O927" s="20"/>
      <c r="P927" s="19"/>
      <c r="Q927" s="26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</row>
    <row r="928" ht="14.25" customHeight="1">
      <c r="A928" s="16">
        <f t="shared" si="1"/>
        <v>925</v>
      </c>
      <c r="B928" s="17">
        <v>2408092.0</v>
      </c>
      <c r="C928" s="18">
        <v>45523.0</v>
      </c>
      <c r="D928" s="19" t="s">
        <v>21</v>
      </c>
      <c r="E928" s="20" t="s">
        <v>2004</v>
      </c>
      <c r="F928" s="18">
        <v>45520.0</v>
      </c>
      <c r="G928" s="22" t="s">
        <v>1964</v>
      </c>
      <c r="H928" s="23">
        <v>134200.0</v>
      </c>
      <c r="I928" s="16" t="s">
        <v>24</v>
      </c>
      <c r="J928" s="25"/>
      <c r="K928" s="20" t="s">
        <v>2005</v>
      </c>
      <c r="L928" s="16" t="s">
        <v>24</v>
      </c>
      <c r="M928" s="25"/>
      <c r="N928" s="20"/>
      <c r="O928" s="20"/>
      <c r="P928" s="19"/>
      <c r="Q928" s="26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</row>
    <row r="929" ht="14.25" customHeight="1">
      <c r="A929" s="16">
        <f t="shared" si="1"/>
        <v>926</v>
      </c>
      <c r="B929" s="17">
        <v>2408093.0</v>
      </c>
      <c r="C929" s="18">
        <v>45523.0</v>
      </c>
      <c r="D929" s="19" t="s">
        <v>21</v>
      </c>
      <c r="E929" s="20" t="s">
        <v>2006</v>
      </c>
      <c r="F929" s="18">
        <v>45520.0</v>
      </c>
      <c r="G929" s="22" t="s">
        <v>1964</v>
      </c>
      <c r="H929" s="23">
        <v>899280.0</v>
      </c>
      <c r="I929" s="16" t="s">
        <v>24</v>
      </c>
      <c r="J929" s="25"/>
      <c r="K929" s="20" t="s">
        <v>2007</v>
      </c>
      <c r="L929" s="16" t="s">
        <v>24</v>
      </c>
      <c r="M929" s="25"/>
      <c r="N929" s="20"/>
      <c r="O929" s="20"/>
      <c r="P929" s="19"/>
      <c r="Q929" s="26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</row>
    <row r="930" ht="14.25" customHeight="1">
      <c r="A930" s="16">
        <f t="shared" si="1"/>
        <v>927</v>
      </c>
      <c r="B930" s="17">
        <v>2408094.0</v>
      </c>
      <c r="C930" s="18">
        <v>45523.0</v>
      </c>
      <c r="D930" s="19" t="s">
        <v>21</v>
      </c>
      <c r="E930" s="20" t="s">
        <v>2008</v>
      </c>
      <c r="F930" s="18">
        <v>45520.0</v>
      </c>
      <c r="G930" s="32" t="s">
        <v>2009</v>
      </c>
      <c r="H930" s="23">
        <v>245100.0</v>
      </c>
      <c r="I930" s="16" t="s">
        <v>24</v>
      </c>
      <c r="J930" s="25"/>
      <c r="K930" s="20" t="s">
        <v>2010</v>
      </c>
      <c r="L930" s="16" t="s">
        <v>24</v>
      </c>
      <c r="M930" s="25"/>
      <c r="N930" s="20"/>
      <c r="O930" s="20"/>
      <c r="P930" s="25"/>
      <c r="Q930" s="26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</row>
    <row r="931" ht="14.25" customHeight="1">
      <c r="A931" s="16">
        <f t="shared" si="1"/>
        <v>928</v>
      </c>
      <c r="B931" s="17">
        <v>2408095.0</v>
      </c>
      <c r="C931" s="18">
        <v>45523.0</v>
      </c>
      <c r="D931" s="19" t="s">
        <v>21</v>
      </c>
      <c r="E931" s="20" t="s">
        <v>2008</v>
      </c>
      <c r="F931" s="18">
        <v>45520.0</v>
      </c>
      <c r="G931" s="22" t="s">
        <v>1964</v>
      </c>
      <c r="H931" s="23">
        <v>144480.0</v>
      </c>
      <c r="I931" s="16" t="s">
        <v>24</v>
      </c>
      <c r="J931" s="25"/>
      <c r="K931" s="20" t="s">
        <v>2010</v>
      </c>
      <c r="L931" s="16" t="s">
        <v>24</v>
      </c>
      <c r="M931" s="25"/>
      <c r="N931" s="20"/>
      <c r="O931" s="20"/>
      <c r="P931" s="25"/>
      <c r="Q931" s="26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</row>
    <row r="932" ht="14.25" customHeight="1">
      <c r="A932" s="16">
        <f t="shared" si="1"/>
        <v>929</v>
      </c>
      <c r="B932" s="17">
        <v>2408096.0</v>
      </c>
      <c r="C932" s="18">
        <v>45523.0</v>
      </c>
      <c r="D932" s="19" t="s">
        <v>1983</v>
      </c>
      <c r="E932" s="20" t="s">
        <v>2011</v>
      </c>
      <c r="F932" s="18">
        <v>45523.0</v>
      </c>
      <c r="G932" s="22" t="s">
        <v>1985</v>
      </c>
      <c r="H932" s="23">
        <v>13800.0</v>
      </c>
      <c r="I932" s="16" t="s">
        <v>24</v>
      </c>
      <c r="J932" s="25"/>
      <c r="K932" s="20"/>
      <c r="L932" s="16"/>
      <c r="M932" s="25"/>
      <c r="N932" s="20"/>
      <c r="O932" s="20"/>
      <c r="P932" s="19" t="s">
        <v>24</v>
      </c>
      <c r="Q932" s="26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</row>
    <row r="933" ht="14.25" customHeight="1">
      <c r="A933" s="16">
        <f t="shared" si="1"/>
        <v>930</v>
      </c>
      <c r="B933" s="39">
        <v>2408097.0</v>
      </c>
      <c r="C933" s="40">
        <v>45524.0</v>
      </c>
      <c r="D933" s="41" t="s">
        <v>565</v>
      </c>
      <c r="E933" s="42" t="s">
        <v>2012</v>
      </c>
      <c r="F933" s="40">
        <v>45524.0</v>
      </c>
      <c r="G933" s="44" t="s">
        <v>36</v>
      </c>
      <c r="H933" s="45">
        <v>1200.0</v>
      </c>
      <c r="I933" s="38" t="s">
        <v>24</v>
      </c>
      <c r="J933" s="46"/>
      <c r="K933" s="42"/>
      <c r="L933" s="38"/>
      <c r="M933" s="46"/>
      <c r="N933" s="42"/>
      <c r="O933" s="42"/>
      <c r="P933" s="41" t="s">
        <v>24</v>
      </c>
      <c r="Q933" s="47" t="s">
        <v>2013</v>
      </c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</row>
    <row r="934" ht="14.25" customHeight="1">
      <c r="A934" s="16">
        <f t="shared" si="1"/>
        <v>931</v>
      </c>
      <c r="B934" s="17">
        <v>2408098.0</v>
      </c>
      <c r="C934" s="18">
        <v>45524.0</v>
      </c>
      <c r="D934" s="19" t="s">
        <v>102</v>
      </c>
      <c r="E934" s="20" t="s">
        <v>2014</v>
      </c>
      <c r="F934" s="18">
        <v>45520.0</v>
      </c>
      <c r="G934" s="22" t="s">
        <v>2015</v>
      </c>
      <c r="H934" s="23">
        <v>1300480.0</v>
      </c>
      <c r="I934" s="16" t="s">
        <v>24</v>
      </c>
      <c r="J934" s="25"/>
      <c r="K934" s="20" t="s">
        <v>2016</v>
      </c>
      <c r="L934" s="16" t="s">
        <v>24</v>
      </c>
      <c r="M934" s="25"/>
      <c r="N934" s="20"/>
      <c r="O934" s="20"/>
      <c r="P934" s="19"/>
      <c r="Q934" s="26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</row>
    <row r="935" ht="14.25" customHeight="1">
      <c r="A935" s="16">
        <f t="shared" si="1"/>
        <v>932</v>
      </c>
      <c r="B935" s="17">
        <v>2408099.0</v>
      </c>
      <c r="C935" s="18">
        <v>45524.0</v>
      </c>
      <c r="D935" s="19" t="s">
        <v>88</v>
      </c>
      <c r="E935" s="20" t="s">
        <v>2017</v>
      </c>
      <c r="F935" s="21">
        <v>45520.0</v>
      </c>
      <c r="G935" s="22" t="s">
        <v>1071</v>
      </c>
      <c r="H935" s="23">
        <v>3942500.0</v>
      </c>
      <c r="I935" s="16" t="s">
        <v>24</v>
      </c>
      <c r="J935" s="25"/>
      <c r="K935" s="20" t="s">
        <v>2016</v>
      </c>
      <c r="L935" s="16" t="s">
        <v>24</v>
      </c>
      <c r="M935" s="25"/>
      <c r="N935" s="20"/>
      <c r="O935" s="20"/>
      <c r="P935" s="19"/>
      <c r="Q935" s="26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</row>
    <row r="936" ht="14.25" customHeight="1">
      <c r="A936" s="16">
        <f t="shared" si="1"/>
        <v>933</v>
      </c>
      <c r="B936" s="17">
        <v>2408100.0</v>
      </c>
      <c r="C936" s="18">
        <v>45524.0</v>
      </c>
      <c r="D936" s="19" t="s">
        <v>41</v>
      </c>
      <c r="E936" s="20" t="s">
        <v>2018</v>
      </c>
      <c r="F936" s="18">
        <v>45523.0</v>
      </c>
      <c r="G936" s="22" t="s">
        <v>2019</v>
      </c>
      <c r="H936" s="23">
        <v>10776.0</v>
      </c>
      <c r="I936" s="16" t="s">
        <v>24</v>
      </c>
      <c r="J936" s="25"/>
      <c r="K936" s="20" t="s">
        <v>2010</v>
      </c>
      <c r="L936" s="16" t="s">
        <v>24</v>
      </c>
      <c r="M936" s="25"/>
      <c r="N936" s="20"/>
      <c r="O936" s="20"/>
      <c r="P936" s="19"/>
      <c r="Q936" s="26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</row>
    <row r="937" ht="14.25" customHeight="1">
      <c r="A937" s="16">
        <f t="shared" si="1"/>
        <v>934</v>
      </c>
      <c r="B937" s="17">
        <v>2408101.0</v>
      </c>
      <c r="C937" s="18">
        <v>45524.0</v>
      </c>
      <c r="D937" s="19" t="s">
        <v>71</v>
      </c>
      <c r="E937" s="20" t="s">
        <v>2020</v>
      </c>
      <c r="F937" s="18">
        <v>45523.0</v>
      </c>
      <c r="G937" s="22" t="s">
        <v>1964</v>
      </c>
      <c r="H937" s="23">
        <v>65010.0</v>
      </c>
      <c r="I937" s="16" t="s">
        <v>24</v>
      </c>
      <c r="J937" s="25"/>
      <c r="K937" s="20" t="s">
        <v>2021</v>
      </c>
      <c r="L937" s="16" t="s">
        <v>24</v>
      </c>
      <c r="M937" s="25"/>
      <c r="N937" s="20"/>
      <c r="O937" s="20"/>
      <c r="P937" s="19"/>
      <c r="Q937" s="26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</row>
    <row r="938" ht="14.25" customHeight="1">
      <c r="A938" s="16">
        <f t="shared" si="1"/>
        <v>935</v>
      </c>
      <c r="B938" s="17">
        <v>2408102.0</v>
      </c>
      <c r="C938" s="18">
        <v>45524.0</v>
      </c>
      <c r="D938" s="19" t="s">
        <v>168</v>
      </c>
      <c r="E938" s="20" t="s">
        <v>2022</v>
      </c>
      <c r="F938" s="18">
        <v>45523.0</v>
      </c>
      <c r="G938" s="22" t="s">
        <v>2023</v>
      </c>
      <c r="H938" s="23">
        <v>864800.0</v>
      </c>
      <c r="I938" s="16" t="s">
        <v>24</v>
      </c>
      <c r="J938" s="25"/>
      <c r="K938" s="20" t="s">
        <v>2024</v>
      </c>
      <c r="L938" s="16" t="s">
        <v>24</v>
      </c>
      <c r="M938" s="25"/>
      <c r="N938" s="20"/>
      <c r="O938" s="20"/>
      <c r="P938" s="19"/>
      <c r="Q938" s="26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</row>
    <row r="939" ht="14.25" customHeight="1">
      <c r="A939" s="16">
        <f t="shared" si="1"/>
        <v>936</v>
      </c>
      <c r="B939" s="30">
        <v>2408103.0</v>
      </c>
      <c r="C939" s="18">
        <v>45524.0</v>
      </c>
      <c r="D939" s="19" t="s">
        <v>21</v>
      </c>
      <c r="E939" s="20" t="s">
        <v>2025</v>
      </c>
      <c r="F939" s="18">
        <v>45524.0</v>
      </c>
      <c r="G939" s="32" t="s">
        <v>2026</v>
      </c>
      <c r="H939" s="23">
        <v>219680.0</v>
      </c>
      <c r="I939" s="16" t="s">
        <v>24</v>
      </c>
      <c r="J939" s="25"/>
      <c r="K939" s="20" t="s">
        <v>2027</v>
      </c>
      <c r="L939" s="16" t="s">
        <v>24</v>
      </c>
      <c r="M939" s="25"/>
      <c r="N939" s="20"/>
      <c r="O939" s="20"/>
      <c r="P939" s="19"/>
      <c r="Q939" s="26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</row>
    <row r="940" ht="14.25" customHeight="1">
      <c r="A940" s="16">
        <f t="shared" si="1"/>
        <v>937</v>
      </c>
      <c r="B940" s="30">
        <v>2408104.0</v>
      </c>
      <c r="C940" s="18">
        <v>45524.0</v>
      </c>
      <c r="D940" s="19" t="s">
        <v>21</v>
      </c>
      <c r="E940" s="20" t="s">
        <v>2025</v>
      </c>
      <c r="F940" s="18">
        <v>45524.0</v>
      </c>
      <c r="G940" s="22" t="s">
        <v>1964</v>
      </c>
      <c r="H940" s="23">
        <v>213960.0</v>
      </c>
      <c r="I940" s="16" t="s">
        <v>24</v>
      </c>
      <c r="J940" s="25"/>
      <c r="K940" s="20" t="s">
        <v>2027</v>
      </c>
      <c r="L940" s="16" t="s">
        <v>24</v>
      </c>
      <c r="M940" s="25"/>
      <c r="N940" s="20"/>
      <c r="O940" s="20"/>
      <c r="P940" s="19"/>
      <c r="Q940" s="26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</row>
    <row r="941" ht="14.25" customHeight="1">
      <c r="A941" s="16">
        <f t="shared" si="1"/>
        <v>938</v>
      </c>
      <c r="B941" s="17">
        <v>2408105.0</v>
      </c>
      <c r="C941" s="18">
        <v>45524.0</v>
      </c>
      <c r="D941" s="19" t="s">
        <v>71</v>
      </c>
      <c r="E941" s="20" t="s">
        <v>2028</v>
      </c>
      <c r="F941" s="18">
        <v>45524.0</v>
      </c>
      <c r="G941" s="22" t="s">
        <v>1964</v>
      </c>
      <c r="H941" s="23">
        <v>32390.0</v>
      </c>
      <c r="I941" s="16" t="s">
        <v>24</v>
      </c>
      <c r="J941" s="25"/>
      <c r="K941" s="20" t="s">
        <v>2029</v>
      </c>
      <c r="L941" s="16" t="s">
        <v>24</v>
      </c>
      <c r="M941" s="25"/>
      <c r="N941" s="20"/>
      <c r="O941" s="20"/>
      <c r="P941" s="19"/>
      <c r="Q941" s="26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</row>
    <row r="942" ht="14.25" customHeight="1">
      <c r="A942" s="16">
        <f t="shared" si="1"/>
        <v>939</v>
      </c>
      <c r="B942" s="17">
        <v>2408106.0</v>
      </c>
      <c r="C942" s="18">
        <v>45524.0</v>
      </c>
      <c r="D942" s="19" t="s">
        <v>21</v>
      </c>
      <c r="E942" s="20" t="s">
        <v>2030</v>
      </c>
      <c r="F942" s="18">
        <v>45524.0</v>
      </c>
      <c r="G942" s="22" t="s">
        <v>2031</v>
      </c>
      <c r="H942" s="23">
        <v>103830.0</v>
      </c>
      <c r="I942" s="16" t="s">
        <v>24</v>
      </c>
      <c r="J942" s="25"/>
      <c r="K942" s="20" t="s">
        <v>727</v>
      </c>
      <c r="L942" s="16" t="s">
        <v>24</v>
      </c>
      <c r="M942" s="25"/>
      <c r="N942" s="20"/>
      <c r="O942" s="20"/>
      <c r="P942" s="19"/>
      <c r="Q942" s="26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</row>
    <row r="943" ht="14.25" customHeight="1">
      <c r="A943" s="16">
        <f t="shared" si="1"/>
        <v>940</v>
      </c>
      <c r="B943" s="17">
        <v>2408107.0</v>
      </c>
      <c r="C943" s="18">
        <v>45525.0</v>
      </c>
      <c r="D943" s="19" t="s">
        <v>41</v>
      </c>
      <c r="E943" s="20" t="s">
        <v>2032</v>
      </c>
      <c r="F943" s="18">
        <v>45505.0</v>
      </c>
      <c r="G943" s="22" t="s">
        <v>1964</v>
      </c>
      <c r="H943" s="23">
        <v>36000.0</v>
      </c>
      <c r="I943" s="16" t="s">
        <v>24</v>
      </c>
      <c r="J943" s="25"/>
      <c r="K943" s="64" t="s">
        <v>2033</v>
      </c>
      <c r="L943" s="16" t="s">
        <v>24</v>
      </c>
      <c r="M943" s="25"/>
      <c r="N943" s="20"/>
      <c r="O943" s="20"/>
      <c r="P943" s="19"/>
      <c r="Q943" s="26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</row>
    <row r="944" ht="14.25" customHeight="1">
      <c r="A944" s="16">
        <f t="shared" si="1"/>
        <v>941</v>
      </c>
      <c r="B944" s="17">
        <v>2408108.0</v>
      </c>
      <c r="C944" s="18">
        <v>45525.0</v>
      </c>
      <c r="D944" s="19" t="s">
        <v>88</v>
      </c>
      <c r="E944" s="20" t="s">
        <v>2034</v>
      </c>
      <c r="F944" s="18">
        <v>45524.0</v>
      </c>
      <c r="G944" s="22" t="s">
        <v>77</v>
      </c>
      <c r="H944" s="23">
        <v>1146925.0</v>
      </c>
      <c r="I944" s="16" t="s">
        <v>24</v>
      </c>
      <c r="J944" s="25"/>
      <c r="K944" s="20" t="s">
        <v>2035</v>
      </c>
      <c r="L944" s="16" t="s">
        <v>24</v>
      </c>
      <c r="M944" s="25"/>
      <c r="N944" s="20"/>
      <c r="O944" s="20"/>
      <c r="P944" s="19"/>
      <c r="Q944" s="26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</row>
    <row r="945" ht="14.25" customHeight="1">
      <c r="A945" s="16">
        <f t="shared" si="1"/>
        <v>942</v>
      </c>
      <c r="B945" s="17">
        <v>2408109.0</v>
      </c>
      <c r="C945" s="18">
        <v>45525.0</v>
      </c>
      <c r="D945" s="19" t="s">
        <v>21</v>
      </c>
      <c r="E945" s="20" t="s">
        <v>2036</v>
      </c>
      <c r="F945" s="18">
        <v>45524.0</v>
      </c>
      <c r="G945" s="22" t="s">
        <v>2037</v>
      </c>
      <c r="H945" s="23">
        <v>128000.0</v>
      </c>
      <c r="I945" s="16" t="s">
        <v>24</v>
      </c>
      <c r="J945" s="25"/>
      <c r="K945" s="20" t="s">
        <v>2035</v>
      </c>
      <c r="L945" s="16" t="s">
        <v>24</v>
      </c>
      <c r="M945" s="25"/>
      <c r="N945" s="20"/>
      <c r="O945" s="20"/>
      <c r="P945" s="19"/>
      <c r="Q945" s="26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</row>
    <row r="946" ht="14.25" customHeight="1">
      <c r="A946" s="16">
        <f t="shared" si="1"/>
        <v>943</v>
      </c>
      <c r="B946" s="17">
        <v>2408110.0</v>
      </c>
      <c r="C946" s="18">
        <v>45525.0</v>
      </c>
      <c r="D946" s="19" t="s">
        <v>71</v>
      </c>
      <c r="E946" s="20" t="s">
        <v>2038</v>
      </c>
      <c r="F946" s="18">
        <v>45524.0</v>
      </c>
      <c r="G946" s="22" t="s">
        <v>2039</v>
      </c>
      <c r="H946" s="23">
        <v>58850.0</v>
      </c>
      <c r="I946" s="16" t="s">
        <v>24</v>
      </c>
      <c r="J946" s="25"/>
      <c r="K946" s="20" t="s">
        <v>2035</v>
      </c>
      <c r="L946" s="16" t="s">
        <v>24</v>
      </c>
      <c r="M946" s="25"/>
      <c r="N946" s="20"/>
      <c r="O946" s="20"/>
      <c r="P946" s="19"/>
      <c r="Q946" s="26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</row>
    <row r="947" ht="14.25" customHeight="1">
      <c r="A947" s="16">
        <f t="shared" si="1"/>
        <v>944</v>
      </c>
      <c r="B947" s="17">
        <v>2408111.0</v>
      </c>
      <c r="C947" s="18">
        <v>45525.0</v>
      </c>
      <c r="D947" s="19" t="s">
        <v>197</v>
      </c>
      <c r="E947" s="20" t="s">
        <v>2040</v>
      </c>
      <c r="F947" s="18">
        <v>45524.0</v>
      </c>
      <c r="G947" s="22" t="s">
        <v>2041</v>
      </c>
      <c r="H947" s="23">
        <v>79500.0</v>
      </c>
      <c r="I947" s="16" t="s">
        <v>24</v>
      </c>
      <c r="J947" s="25"/>
      <c r="K947" s="20" t="s">
        <v>2035</v>
      </c>
      <c r="L947" s="16" t="s">
        <v>24</v>
      </c>
      <c r="M947" s="25"/>
      <c r="N947" s="20"/>
      <c r="O947" s="20"/>
      <c r="P947" s="19"/>
      <c r="Q947" s="26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</row>
    <row r="948" ht="14.25" customHeight="1">
      <c r="A948" s="16">
        <f t="shared" si="1"/>
        <v>945</v>
      </c>
      <c r="B948" s="17">
        <v>2408112.0</v>
      </c>
      <c r="C948" s="18">
        <v>45525.0</v>
      </c>
      <c r="D948" s="19" t="s">
        <v>2042</v>
      </c>
      <c r="E948" s="20" t="s">
        <v>2043</v>
      </c>
      <c r="F948" s="18">
        <v>45524.0</v>
      </c>
      <c r="G948" s="22" t="s">
        <v>2044</v>
      </c>
      <c r="H948" s="23">
        <v>273900.0</v>
      </c>
      <c r="I948" s="16" t="s">
        <v>24</v>
      </c>
      <c r="J948" s="25"/>
      <c r="K948" s="20" t="s">
        <v>2035</v>
      </c>
      <c r="L948" s="16" t="s">
        <v>24</v>
      </c>
      <c r="M948" s="25"/>
      <c r="N948" s="20"/>
      <c r="O948" s="20"/>
      <c r="P948" s="19"/>
      <c r="Q948" s="26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</row>
    <row r="949" ht="14.25" customHeight="1">
      <c r="A949" s="16">
        <f t="shared" si="1"/>
        <v>946</v>
      </c>
      <c r="B949" s="17">
        <v>2408113.0</v>
      </c>
      <c r="C949" s="18">
        <v>45525.0</v>
      </c>
      <c r="D949" s="19" t="s">
        <v>21</v>
      </c>
      <c r="E949" s="20" t="s">
        <v>2045</v>
      </c>
      <c r="F949" s="18">
        <v>45524.0</v>
      </c>
      <c r="G949" s="22" t="s">
        <v>2046</v>
      </c>
      <c r="H949" s="23">
        <f>1832450-140660</f>
        <v>1691790</v>
      </c>
      <c r="I949" s="16" t="s">
        <v>24</v>
      </c>
      <c r="J949" s="25"/>
      <c r="K949" s="20" t="s">
        <v>2035</v>
      </c>
      <c r="L949" s="16" t="s">
        <v>24</v>
      </c>
      <c r="M949" s="25"/>
      <c r="N949" s="20"/>
      <c r="O949" s="20"/>
      <c r="P949" s="25"/>
      <c r="Q949" s="26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</row>
    <row r="950" ht="14.25" customHeight="1">
      <c r="A950" s="16">
        <f t="shared" si="1"/>
        <v>947</v>
      </c>
      <c r="B950" s="17">
        <v>2408114.0</v>
      </c>
      <c r="C950" s="18">
        <v>45525.0</v>
      </c>
      <c r="D950" s="19" t="s">
        <v>21</v>
      </c>
      <c r="E950" s="20" t="s">
        <v>2045</v>
      </c>
      <c r="F950" s="18">
        <v>45524.0</v>
      </c>
      <c r="G950" s="22" t="s">
        <v>2047</v>
      </c>
      <c r="H950" s="23">
        <f>60540+76200+2800+1120</f>
        <v>140660</v>
      </c>
      <c r="I950" s="16" t="s">
        <v>24</v>
      </c>
      <c r="J950" s="25"/>
      <c r="K950" s="20" t="s">
        <v>2035</v>
      </c>
      <c r="L950" s="16" t="s">
        <v>24</v>
      </c>
      <c r="M950" s="25"/>
      <c r="N950" s="20"/>
      <c r="O950" s="20"/>
      <c r="P950" s="19"/>
      <c r="Q950" s="26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</row>
    <row r="951" ht="14.25" customHeight="1">
      <c r="A951" s="16">
        <f t="shared" si="1"/>
        <v>948</v>
      </c>
      <c r="B951" s="101">
        <v>2408115.0</v>
      </c>
      <c r="C951" s="18">
        <v>45525.0</v>
      </c>
      <c r="D951" s="19" t="s">
        <v>1777</v>
      </c>
      <c r="E951" s="20" t="s">
        <v>2048</v>
      </c>
      <c r="F951" s="18">
        <v>45525.0</v>
      </c>
      <c r="G951" s="22" t="s">
        <v>2049</v>
      </c>
      <c r="H951" s="23">
        <v>27000.0</v>
      </c>
      <c r="I951" s="16" t="s">
        <v>24</v>
      </c>
      <c r="J951" s="25"/>
      <c r="K951" s="20"/>
      <c r="L951" s="25"/>
      <c r="M951" s="25"/>
      <c r="N951" s="20"/>
      <c r="O951" s="20"/>
      <c r="P951" s="19" t="s">
        <v>24</v>
      </c>
      <c r="Q951" s="26" t="s">
        <v>1394</v>
      </c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</row>
    <row r="952" ht="14.25" customHeight="1">
      <c r="A952" s="16">
        <f t="shared" si="1"/>
        <v>949</v>
      </c>
      <c r="B952" s="17">
        <v>2408116.0</v>
      </c>
      <c r="C952" s="18">
        <v>45525.0</v>
      </c>
      <c r="D952" s="19" t="s">
        <v>1960</v>
      </c>
      <c r="E952" s="20" t="s">
        <v>2050</v>
      </c>
      <c r="F952" s="18">
        <v>45525.0</v>
      </c>
      <c r="G952" s="22" t="s">
        <v>2051</v>
      </c>
      <c r="H952" s="23">
        <v>4000.0</v>
      </c>
      <c r="I952" s="16" t="s">
        <v>24</v>
      </c>
      <c r="J952" s="25"/>
      <c r="K952" s="20"/>
      <c r="L952" s="25"/>
      <c r="M952" s="25"/>
      <c r="N952" s="20"/>
      <c r="O952" s="20"/>
      <c r="P952" s="19" t="s">
        <v>24</v>
      </c>
      <c r="Q952" s="26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</row>
    <row r="953" ht="14.25" customHeight="1">
      <c r="A953" s="16">
        <f t="shared" si="1"/>
        <v>950</v>
      </c>
      <c r="B953" s="17">
        <v>2408117.0</v>
      </c>
      <c r="C953" s="18">
        <v>45526.0</v>
      </c>
      <c r="D953" s="19" t="s">
        <v>21</v>
      </c>
      <c r="E953" s="20" t="s">
        <v>2052</v>
      </c>
      <c r="F953" s="21">
        <v>45520.0</v>
      </c>
      <c r="G953" s="22" t="s">
        <v>2053</v>
      </c>
      <c r="H953" s="23">
        <v>5.249999985E7</v>
      </c>
      <c r="I953" s="28" t="s">
        <v>24</v>
      </c>
      <c r="J953" s="25"/>
      <c r="K953" s="20" t="s">
        <v>2054</v>
      </c>
      <c r="L953" s="28" t="s">
        <v>24</v>
      </c>
      <c r="M953" s="25"/>
      <c r="N953" s="20"/>
      <c r="O953" s="20"/>
      <c r="P953" s="19"/>
      <c r="Q953" s="26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</row>
    <row r="954" ht="14.25" customHeight="1">
      <c r="A954" s="16">
        <f t="shared" si="1"/>
        <v>951</v>
      </c>
      <c r="B954" s="17">
        <v>2408118.0</v>
      </c>
      <c r="C954" s="18">
        <v>45526.0</v>
      </c>
      <c r="D954" s="19" t="s">
        <v>1711</v>
      </c>
      <c r="E954" s="20" t="s">
        <v>2055</v>
      </c>
      <c r="F954" s="18">
        <v>45532.0</v>
      </c>
      <c r="G954" s="22" t="s">
        <v>1817</v>
      </c>
      <c r="H954" s="23">
        <v>4800.0</v>
      </c>
      <c r="I954" s="25"/>
      <c r="J954" s="25"/>
      <c r="K954" s="20" t="s">
        <v>2056</v>
      </c>
      <c r="L954" s="72" t="s">
        <v>24</v>
      </c>
      <c r="M954" s="20"/>
      <c r="N954" s="20"/>
      <c r="O954" s="20"/>
      <c r="P954" s="19"/>
      <c r="Q954" s="26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</row>
    <row r="955" ht="14.25" customHeight="1">
      <c r="A955" s="16">
        <f t="shared" si="1"/>
        <v>952</v>
      </c>
      <c r="B955" s="17">
        <v>2408119.0</v>
      </c>
      <c r="C955" s="18">
        <v>45527.0</v>
      </c>
      <c r="D955" s="19" t="s">
        <v>753</v>
      </c>
      <c r="E955" s="20" t="s">
        <v>2057</v>
      </c>
      <c r="F955" s="18">
        <v>45526.0</v>
      </c>
      <c r="G955" s="22" t="s">
        <v>356</v>
      </c>
      <c r="H955" s="23">
        <v>59500.0</v>
      </c>
      <c r="I955" s="28" t="s">
        <v>24</v>
      </c>
      <c r="J955" s="25"/>
      <c r="K955" s="20" t="s">
        <v>2058</v>
      </c>
      <c r="L955" s="28" t="s">
        <v>24</v>
      </c>
      <c r="M955" s="25"/>
      <c r="N955" s="20"/>
      <c r="O955" s="20"/>
      <c r="P955" s="19"/>
      <c r="Q955" s="26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</row>
    <row r="956" ht="14.25" customHeight="1">
      <c r="A956" s="16">
        <f t="shared" si="1"/>
        <v>953</v>
      </c>
      <c r="B956" s="17">
        <v>2408120.0</v>
      </c>
      <c r="C956" s="18">
        <v>45527.0</v>
      </c>
      <c r="D956" s="19" t="s">
        <v>21</v>
      </c>
      <c r="E956" s="20" t="s">
        <v>2059</v>
      </c>
      <c r="F956" s="18">
        <v>45526.0</v>
      </c>
      <c r="G956" s="22" t="s">
        <v>1964</v>
      </c>
      <c r="H956" s="23">
        <v>180936.0</v>
      </c>
      <c r="I956" s="28" t="s">
        <v>24</v>
      </c>
      <c r="J956" s="25"/>
      <c r="K956" s="20" t="s">
        <v>2060</v>
      </c>
      <c r="L956" s="28" t="s">
        <v>24</v>
      </c>
      <c r="M956" s="25"/>
      <c r="N956" s="20"/>
      <c r="O956" s="20"/>
      <c r="P956" s="19"/>
      <c r="Q956" s="26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</row>
    <row r="957" ht="14.25" customHeight="1">
      <c r="A957" s="16">
        <f t="shared" si="1"/>
        <v>954</v>
      </c>
      <c r="B957" s="17">
        <v>2408121.0</v>
      </c>
      <c r="C957" s="18">
        <v>45527.0</v>
      </c>
      <c r="D957" s="19" t="s">
        <v>168</v>
      </c>
      <c r="E957" s="20" t="s">
        <v>2061</v>
      </c>
      <c r="F957" s="21">
        <v>45517.0</v>
      </c>
      <c r="G957" s="22" t="s">
        <v>1841</v>
      </c>
      <c r="H957" s="23">
        <v>151500.0</v>
      </c>
      <c r="I957" s="28" t="s">
        <v>24</v>
      </c>
      <c r="J957" s="25"/>
      <c r="K957" s="20" t="s">
        <v>1990</v>
      </c>
      <c r="L957" s="28" t="s">
        <v>24</v>
      </c>
      <c r="M957" s="25"/>
      <c r="N957" s="20"/>
      <c r="O957" s="20"/>
      <c r="P957" s="19"/>
      <c r="Q957" s="26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</row>
    <row r="958" ht="14.25" customHeight="1">
      <c r="A958" s="16">
        <f t="shared" si="1"/>
        <v>955</v>
      </c>
      <c r="B958" s="17">
        <v>2408122.0</v>
      </c>
      <c r="C958" s="18">
        <v>45527.0</v>
      </c>
      <c r="D958" s="19" t="s">
        <v>527</v>
      </c>
      <c r="E958" s="20" t="s">
        <v>2062</v>
      </c>
      <c r="F958" s="21">
        <v>45517.0</v>
      </c>
      <c r="G958" s="22" t="s">
        <v>2063</v>
      </c>
      <c r="H958" s="23">
        <v>64800.0</v>
      </c>
      <c r="I958" s="25"/>
      <c r="J958" s="25"/>
      <c r="K958" s="20" t="s">
        <v>398</v>
      </c>
      <c r="L958" s="28" t="s">
        <v>24</v>
      </c>
      <c r="M958" s="25"/>
      <c r="N958" s="20"/>
      <c r="O958" s="20"/>
      <c r="P958" s="19"/>
      <c r="Q958" s="26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</row>
    <row r="959" ht="14.25" customHeight="1">
      <c r="A959" s="16">
        <f t="shared" si="1"/>
        <v>956</v>
      </c>
      <c r="B959" s="17">
        <v>2408123.0</v>
      </c>
      <c r="C959" s="18">
        <v>45527.0</v>
      </c>
      <c r="D959" s="19" t="s">
        <v>622</v>
      </c>
      <c r="E959" s="20" t="s">
        <v>2064</v>
      </c>
      <c r="F959" s="21">
        <v>45526.0</v>
      </c>
      <c r="G959" s="22" t="s">
        <v>2065</v>
      </c>
      <c r="H959" s="23">
        <v>4701000.0</v>
      </c>
      <c r="I959" s="28" t="s">
        <v>24</v>
      </c>
      <c r="J959" s="25"/>
      <c r="K959" s="20" t="s">
        <v>2066</v>
      </c>
      <c r="L959" s="28" t="s">
        <v>24</v>
      </c>
      <c r="M959" s="25"/>
      <c r="N959" s="20"/>
      <c r="O959" s="20"/>
      <c r="P959" s="19"/>
      <c r="Q959" s="26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</row>
    <row r="960" ht="14.25" customHeight="1">
      <c r="A960" s="16">
        <f t="shared" si="1"/>
        <v>957</v>
      </c>
      <c r="B960" s="17">
        <v>2408124.0</v>
      </c>
      <c r="C960" s="18">
        <v>45527.0</v>
      </c>
      <c r="D960" s="19" t="s">
        <v>2067</v>
      </c>
      <c r="E960" s="20" t="s">
        <v>2068</v>
      </c>
      <c r="F960" s="21">
        <v>45526.0</v>
      </c>
      <c r="G960" s="22" t="s">
        <v>2069</v>
      </c>
      <c r="H960" s="23">
        <v>180000.0</v>
      </c>
      <c r="I960" s="28" t="s">
        <v>24</v>
      </c>
      <c r="J960" s="25"/>
      <c r="K960" s="20" t="s">
        <v>2066</v>
      </c>
      <c r="L960" s="16" t="s">
        <v>24</v>
      </c>
      <c r="M960" s="25"/>
      <c r="N960" s="20"/>
      <c r="O960" s="20"/>
      <c r="P960" s="19"/>
      <c r="Q960" s="26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</row>
    <row r="961" ht="14.25" customHeight="1">
      <c r="A961" s="16">
        <f t="shared" si="1"/>
        <v>958</v>
      </c>
      <c r="B961" s="17">
        <v>2408125.0</v>
      </c>
      <c r="C961" s="18">
        <v>45527.0</v>
      </c>
      <c r="D961" s="19" t="s">
        <v>2070</v>
      </c>
      <c r="E961" s="20" t="s">
        <v>2071</v>
      </c>
      <c r="F961" s="18">
        <v>45526.0</v>
      </c>
      <c r="G961" s="22" t="s">
        <v>2072</v>
      </c>
      <c r="H961" s="23">
        <v>390000.0</v>
      </c>
      <c r="I961" s="28" t="s">
        <v>24</v>
      </c>
      <c r="J961" s="25"/>
      <c r="K961" s="20" t="s">
        <v>2073</v>
      </c>
      <c r="L961" s="16" t="s">
        <v>24</v>
      </c>
      <c r="M961" s="25"/>
      <c r="N961" s="20"/>
      <c r="O961" s="20"/>
      <c r="P961" s="19">
        <v>150000.0</v>
      </c>
      <c r="Q961" s="26"/>
      <c r="R961" s="27"/>
      <c r="S961" s="27"/>
      <c r="T961" s="27"/>
      <c r="U961" s="27"/>
      <c r="V961" s="27"/>
      <c r="W961" s="27"/>
      <c r="X961" s="27">
        <v>1.0</v>
      </c>
      <c r="Y961" s="27"/>
      <c r="Z961" s="27"/>
      <c r="AA961" s="27">
        <v>2403079.0</v>
      </c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</row>
    <row r="962" ht="14.25" customHeight="1">
      <c r="A962" s="16">
        <f t="shared" si="1"/>
        <v>959</v>
      </c>
      <c r="B962" s="17">
        <v>2408126.0</v>
      </c>
      <c r="C962" s="18">
        <v>45527.0</v>
      </c>
      <c r="D962" s="19" t="s">
        <v>41</v>
      </c>
      <c r="E962" s="20" t="s">
        <v>2074</v>
      </c>
      <c r="F962" s="18">
        <v>45526.0</v>
      </c>
      <c r="G962" s="22" t="s">
        <v>2075</v>
      </c>
      <c r="H962" s="23">
        <v>1248860.0</v>
      </c>
      <c r="I962" s="28" t="s">
        <v>24</v>
      </c>
      <c r="J962" s="25"/>
      <c r="K962" s="20" t="s">
        <v>2073</v>
      </c>
      <c r="L962" s="16" t="s">
        <v>24</v>
      </c>
      <c r="M962" s="25"/>
      <c r="N962" s="20"/>
      <c r="O962" s="20"/>
      <c r="P962" s="19">
        <v>0.0</v>
      </c>
      <c r="Q962" s="26"/>
      <c r="R962" s="27"/>
      <c r="S962" s="27"/>
      <c r="T962" s="27"/>
      <c r="U962" s="27"/>
      <c r="V962" s="27"/>
      <c r="W962" s="27"/>
      <c r="X962" s="27">
        <v>1.0</v>
      </c>
      <c r="Y962" s="27"/>
      <c r="Z962" s="27"/>
      <c r="AA962" s="27">
        <v>2403079.0</v>
      </c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</row>
    <row r="963" ht="14.25" customHeight="1">
      <c r="A963" s="16">
        <f t="shared" si="1"/>
        <v>960</v>
      </c>
      <c r="B963" s="17">
        <v>2408127.0</v>
      </c>
      <c r="C963" s="18">
        <v>45527.0</v>
      </c>
      <c r="D963" s="19" t="s">
        <v>304</v>
      </c>
      <c r="E963" s="20" t="s">
        <v>2076</v>
      </c>
      <c r="F963" s="18">
        <v>45526.0</v>
      </c>
      <c r="G963" s="22" t="s">
        <v>936</v>
      </c>
      <c r="H963" s="23">
        <v>1751.0</v>
      </c>
      <c r="I963" s="28" t="s">
        <v>24</v>
      </c>
      <c r="J963" s="25"/>
      <c r="K963" s="20" t="s">
        <v>2073</v>
      </c>
      <c r="L963" s="16" t="s">
        <v>24</v>
      </c>
      <c r="M963" s="25"/>
      <c r="N963" s="20"/>
      <c r="O963" s="20"/>
      <c r="P963" s="19">
        <v>1256.0</v>
      </c>
      <c r="Q963" s="26"/>
      <c r="R963" s="27"/>
      <c r="S963" s="27"/>
      <c r="T963" s="27"/>
      <c r="U963" s="27"/>
      <c r="V963" s="27"/>
      <c r="W963" s="27"/>
      <c r="X963" s="27">
        <v>1.0</v>
      </c>
      <c r="Y963" s="27"/>
      <c r="Z963" s="27"/>
      <c r="AA963" s="27">
        <v>2403080.0</v>
      </c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</row>
    <row r="964" ht="14.25" customHeight="1">
      <c r="A964" s="16">
        <f t="shared" si="1"/>
        <v>961</v>
      </c>
      <c r="B964" s="17">
        <v>2408128.0</v>
      </c>
      <c r="C964" s="18">
        <v>45527.0</v>
      </c>
      <c r="D964" s="19" t="s">
        <v>1358</v>
      </c>
      <c r="E964" s="20" t="s">
        <v>2077</v>
      </c>
      <c r="F964" s="18">
        <v>45527.0</v>
      </c>
      <c r="G964" s="22" t="s">
        <v>77</v>
      </c>
      <c r="H964" s="23">
        <v>475981.31</v>
      </c>
      <c r="I964" s="28" t="s">
        <v>24</v>
      </c>
      <c r="J964" s="25"/>
      <c r="K964" s="20" t="s">
        <v>2073</v>
      </c>
      <c r="L964" s="16" t="s">
        <v>24</v>
      </c>
      <c r="M964" s="25"/>
      <c r="N964" s="20"/>
      <c r="O964" s="20"/>
      <c r="P964" s="19">
        <v>14500.0</v>
      </c>
      <c r="Q964" s="26"/>
      <c r="R964" s="27"/>
      <c r="S964" s="27"/>
      <c r="T964" s="27"/>
      <c r="U964" s="27"/>
      <c r="V964" s="27"/>
      <c r="W964" s="27"/>
      <c r="X964" s="27">
        <v>1.0</v>
      </c>
      <c r="Y964" s="27" t="s">
        <v>688</v>
      </c>
      <c r="Z964" s="27"/>
      <c r="AA964" s="27">
        <v>2403081.0</v>
      </c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</row>
    <row r="965" ht="14.25" customHeight="1">
      <c r="A965" s="16">
        <f t="shared" si="1"/>
        <v>962</v>
      </c>
      <c r="B965" s="17">
        <v>2408129.0</v>
      </c>
      <c r="C965" s="18">
        <v>45527.0</v>
      </c>
      <c r="D965" s="19" t="s">
        <v>41</v>
      </c>
      <c r="E965" s="20" t="s">
        <v>2074</v>
      </c>
      <c r="F965" s="21">
        <v>45526.0</v>
      </c>
      <c r="G965" s="22" t="s">
        <v>2078</v>
      </c>
      <c r="H965" s="23">
        <v>65930.0</v>
      </c>
      <c r="I965" s="28" t="s">
        <v>24</v>
      </c>
      <c r="J965" s="25"/>
      <c r="K965" s="20" t="s">
        <v>2073</v>
      </c>
      <c r="L965" s="16" t="s">
        <v>24</v>
      </c>
      <c r="M965" s="25"/>
      <c r="N965" s="20"/>
      <c r="O965" s="20"/>
      <c r="P965" s="19"/>
      <c r="Q965" s="26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</row>
    <row r="966" ht="14.25" customHeight="1">
      <c r="A966" s="16">
        <f t="shared" si="1"/>
        <v>963</v>
      </c>
      <c r="B966" s="17">
        <v>2408130.0</v>
      </c>
      <c r="C966" s="18">
        <v>45530.0</v>
      </c>
      <c r="D966" s="19" t="s">
        <v>248</v>
      </c>
      <c r="E966" s="20" t="s">
        <v>2079</v>
      </c>
      <c r="F966" s="21">
        <v>45526.0</v>
      </c>
      <c r="G966" s="22" t="s">
        <v>2080</v>
      </c>
      <c r="H966" s="23">
        <v>700000.0</v>
      </c>
      <c r="I966" s="28" t="s">
        <v>24</v>
      </c>
      <c r="J966" s="25"/>
      <c r="K966" s="20" t="s">
        <v>2073</v>
      </c>
      <c r="L966" s="16" t="s">
        <v>24</v>
      </c>
      <c r="M966" s="25"/>
      <c r="N966" s="20"/>
      <c r="O966" s="20"/>
      <c r="P966" s="19"/>
      <c r="Q966" s="26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ht="14.25" customHeight="1">
      <c r="A967" s="16">
        <f t="shared" si="1"/>
        <v>964</v>
      </c>
      <c r="B967" s="17">
        <v>2408131.0</v>
      </c>
      <c r="C967" s="18">
        <v>45530.0</v>
      </c>
      <c r="D967" s="19" t="s">
        <v>248</v>
      </c>
      <c r="E967" s="20" t="s">
        <v>2081</v>
      </c>
      <c r="F967" s="21">
        <v>45526.0</v>
      </c>
      <c r="G967" s="22" t="s">
        <v>2082</v>
      </c>
      <c r="H967" s="23">
        <v>110000.0</v>
      </c>
      <c r="I967" s="28" t="s">
        <v>24</v>
      </c>
      <c r="J967" s="25"/>
      <c r="K967" s="20" t="s">
        <v>2073</v>
      </c>
      <c r="L967" s="16" t="s">
        <v>24</v>
      </c>
      <c r="M967" s="25"/>
      <c r="N967" s="20"/>
      <c r="O967" s="20"/>
      <c r="P967" s="19"/>
      <c r="Q967" s="26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</row>
    <row r="968" ht="14.25" customHeight="1">
      <c r="A968" s="16">
        <f t="shared" si="1"/>
        <v>965</v>
      </c>
      <c r="B968" s="17">
        <v>2408132.0</v>
      </c>
      <c r="C968" s="18">
        <v>45531.0</v>
      </c>
      <c r="D968" s="19" t="s">
        <v>344</v>
      </c>
      <c r="E968" s="20" t="s">
        <v>2083</v>
      </c>
      <c r="F968" s="21">
        <v>45526.0</v>
      </c>
      <c r="G968" s="22" t="s">
        <v>2084</v>
      </c>
      <c r="H968" s="23">
        <v>96000.0</v>
      </c>
      <c r="I968" s="28" t="s">
        <v>24</v>
      </c>
      <c r="J968" s="25"/>
      <c r="K968" s="20" t="s">
        <v>2085</v>
      </c>
      <c r="L968" s="28" t="s">
        <v>24</v>
      </c>
      <c r="M968" s="25"/>
      <c r="N968" s="20"/>
      <c r="O968" s="20"/>
      <c r="P968" s="19"/>
      <c r="Q968" s="26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</row>
    <row r="969" ht="14.25" customHeight="1">
      <c r="A969" s="16">
        <f t="shared" si="1"/>
        <v>966</v>
      </c>
      <c r="B969" s="17">
        <v>2408133.0</v>
      </c>
      <c r="C969" s="18">
        <v>45531.0</v>
      </c>
      <c r="D969" s="19" t="s">
        <v>1565</v>
      </c>
      <c r="E969" s="20" t="s">
        <v>2086</v>
      </c>
      <c r="F969" s="21">
        <v>45527.0</v>
      </c>
      <c r="G969" s="22" t="s">
        <v>2087</v>
      </c>
      <c r="H969" s="23">
        <v>30000.0</v>
      </c>
      <c r="I969" s="28" t="s">
        <v>24</v>
      </c>
      <c r="J969" s="25"/>
      <c r="K969" s="20" t="s">
        <v>1349</v>
      </c>
      <c r="L969" s="28" t="s">
        <v>24</v>
      </c>
      <c r="M969" s="25"/>
      <c r="N969" s="20"/>
      <c r="O969" s="20"/>
      <c r="P969" s="19"/>
      <c r="Q969" s="26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</row>
    <row r="970" ht="14.25" customHeight="1">
      <c r="A970" s="16">
        <f t="shared" si="1"/>
        <v>967</v>
      </c>
      <c r="B970" s="17">
        <v>2408134.0</v>
      </c>
      <c r="C970" s="18">
        <v>45531.0</v>
      </c>
      <c r="D970" s="19" t="s">
        <v>56</v>
      </c>
      <c r="E970" s="20" t="s">
        <v>2088</v>
      </c>
      <c r="F970" s="21">
        <v>45527.0</v>
      </c>
      <c r="G970" s="22" t="s">
        <v>2089</v>
      </c>
      <c r="H970" s="23">
        <v>407000.0</v>
      </c>
      <c r="I970" s="28" t="s">
        <v>24</v>
      </c>
      <c r="J970" s="25"/>
      <c r="K970" s="20" t="s">
        <v>2090</v>
      </c>
      <c r="L970" s="28" t="s">
        <v>24</v>
      </c>
      <c r="M970" s="25"/>
      <c r="N970" s="20"/>
      <c r="O970" s="20"/>
      <c r="P970" s="19"/>
      <c r="Q970" s="26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</row>
    <row r="971" ht="14.25" customHeight="1">
      <c r="A971" s="16">
        <f t="shared" si="1"/>
        <v>968</v>
      </c>
      <c r="B971" s="17">
        <v>2408135.0</v>
      </c>
      <c r="C971" s="18">
        <v>45531.0</v>
      </c>
      <c r="D971" s="19" t="s">
        <v>565</v>
      </c>
      <c r="E971" s="20" t="s">
        <v>2091</v>
      </c>
      <c r="F971" s="21">
        <v>45530.0</v>
      </c>
      <c r="G971" s="22" t="s">
        <v>36</v>
      </c>
      <c r="H971" s="23">
        <v>1056.0</v>
      </c>
      <c r="I971" s="28" t="s">
        <v>24</v>
      </c>
      <c r="J971" s="25"/>
      <c r="K971" s="20"/>
      <c r="L971" s="16"/>
      <c r="M971" s="25"/>
      <c r="N971" s="20"/>
      <c r="O971" s="20"/>
      <c r="P971" s="19" t="s">
        <v>24</v>
      </c>
      <c r="Q971" s="26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</row>
    <row r="972" ht="14.25" customHeight="1">
      <c r="A972" s="16">
        <f t="shared" si="1"/>
        <v>969</v>
      </c>
      <c r="B972" s="17">
        <v>2408136.0</v>
      </c>
      <c r="C972" s="18">
        <v>45531.0</v>
      </c>
      <c r="D972" s="19" t="s">
        <v>2092</v>
      </c>
      <c r="E972" s="20" t="s">
        <v>2093</v>
      </c>
      <c r="F972" s="21">
        <v>45531.0</v>
      </c>
      <c r="G972" s="22" t="s">
        <v>2094</v>
      </c>
      <c r="H972" s="23">
        <v>1056000.0</v>
      </c>
      <c r="I972" s="28" t="s">
        <v>24</v>
      </c>
      <c r="J972" s="25"/>
      <c r="K972" s="20" t="s">
        <v>2090</v>
      </c>
      <c r="L972" s="28" t="s">
        <v>24</v>
      </c>
      <c r="M972" s="25"/>
      <c r="N972" s="20"/>
      <c r="O972" s="20"/>
      <c r="P972" s="19"/>
      <c r="Q972" s="26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</row>
    <row r="973" ht="14.25" customHeight="1">
      <c r="A973" s="16">
        <f t="shared" si="1"/>
        <v>970</v>
      </c>
      <c r="B973" s="17">
        <v>2408137.0</v>
      </c>
      <c r="C973" s="18">
        <v>45531.0</v>
      </c>
      <c r="D973" s="19" t="s">
        <v>21</v>
      </c>
      <c r="E973" s="20" t="s">
        <v>2095</v>
      </c>
      <c r="F973" s="21">
        <v>45531.0</v>
      </c>
      <c r="G973" s="27" t="s">
        <v>2096</v>
      </c>
      <c r="H973" s="23">
        <v>138620.0</v>
      </c>
      <c r="I973" s="28" t="s">
        <v>24</v>
      </c>
      <c r="J973" s="25"/>
      <c r="K973" s="20" t="s">
        <v>2097</v>
      </c>
      <c r="L973" s="28" t="s">
        <v>24</v>
      </c>
      <c r="M973" s="25"/>
      <c r="N973" s="20"/>
      <c r="O973" s="20"/>
      <c r="P973" s="19"/>
      <c r="Q973" s="26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</row>
    <row r="974" ht="14.25" customHeight="1">
      <c r="A974" s="16">
        <f t="shared" si="1"/>
        <v>971</v>
      </c>
      <c r="B974" s="17">
        <v>2408138.0</v>
      </c>
      <c r="C974" s="18">
        <v>45531.0</v>
      </c>
      <c r="D974" s="19" t="s">
        <v>21</v>
      </c>
      <c r="E974" s="20" t="s">
        <v>2095</v>
      </c>
      <c r="F974" s="21">
        <v>45531.0</v>
      </c>
      <c r="G974" s="22" t="s">
        <v>1964</v>
      </c>
      <c r="H974" s="23">
        <v>9480.0</v>
      </c>
      <c r="I974" s="28" t="s">
        <v>24</v>
      </c>
      <c r="J974" s="25"/>
      <c r="K974" s="20" t="s">
        <v>2097</v>
      </c>
      <c r="L974" s="28" t="s">
        <v>24</v>
      </c>
      <c r="M974" s="25"/>
      <c r="N974" s="20"/>
      <c r="O974" s="20"/>
      <c r="P974" s="19"/>
      <c r="Q974" s="26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</row>
    <row r="975" ht="14.25" customHeight="1">
      <c r="A975" s="16">
        <f t="shared" si="1"/>
        <v>972</v>
      </c>
      <c r="B975" s="17">
        <v>2408139.0</v>
      </c>
      <c r="C975" s="18">
        <v>45532.0</v>
      </c>
      <c r="D975" s="19" t="s">
        <v>41</v>
      </c>
      <c r="E975" s="20" t="s">
        <v>2098</v>
      </c>
      <c r="F975" s="18">
        <v>45531.0</v>
      </c>
      <c r="G975" s="22" t="s">
        <v>36</v>
      </c>
      <c r="H975" s="23">
        <v>3220.0</v>
      </c>
      <c r="I975" s="16" t="s">
        <v>24</v>
      </c>
      <c r="J975" s="25"/>
      <c r="K975" s="20"/>
      <c r="L975" s="25"/>
      <c r="M975" s="25"/>
      <c r="N975" s="20"/>
      <c r="O975" s="20"/>
      <c r="P975" s="19" t="s">
        <v>24</v>
      </c>
      <c r="Q975" s="26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</row>
    <row r="976" ht="14.25" customHeight="1">
      <c r="A976" s="16">
        <f t="shared" si="1"/>
        <v>973</v>
      </c>
      <c r="B976" s="17">
        <v>2408140.0</v>
      </c>
      <c r="C976" s="18">
        <v>45532.0</v>
      </c>
      <c r="D976" s="19" t="s">
        <v>2099</v>
      </c>
      <c r="E976" s="20" t="s">
        <v>2100</v>
      </c>
      <c r="F976" s="18">
        <v>45531.0</v>
      </c>
      <c r="G976" s="22" t="s">
        <v>2101</v>
      </c>
      <c r="H976" s="23">
        <v>300000.0</v>
      </c>
      <c r="I976" s="16" t="s">
        <v>24</v>
      </c>
      <c r="J976" s="25"/>
      <c r="K976" s="20" t="s">
        <v>2102</v>
      </c>
      <c r="L976" s="28" t="s">
        <v>24</v>
      </c>
      <c r="M976" s="25"/>
      <c r="N976" s="20"/>
      <c r="O976" s="20"/>
      <c r="P976" s="19"/>
      <c r="Q976" s="26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</row>
    <row r="977" ht="14.25" customHeight="1">
      <c r="A977" s="16">
        <f t="shared" si="1"/>
        <v>974</v>
      </c>
      <c r="B977" s="17">
        <v>2408141.0</v>
      </c>
      <c r="C977" s="18">
        <v>45532.0</v>
      </c>
      <c r="D977" s="19" t="s">
        <v>487</v>
      </c>
      <c r="E977" s="20" t="s">
        <v>2103</v>
      </c>
      <c r="F977" s="21">
        <v>45527.0</v>
      </c>
      <c r="G977" s="22" t="s">
        <v>489</v>
      </c>
      <c r="H977" s="23">
        <v>4500.0</v>
      </c>
      <c r="I977" s="16" t="s">
        <v>24</v>
      </c>
      <c r="J977" s="25"/>
      <c r="K977" s="20" t="s">
        <v>1355</v>
      </c>
      <c r="L977" s="28" t="s">
        <v>24</v>
      </c>
      <c r="M977" s="25"/>
      <c r="N977" s="20"/>
      <c r="O977" s="20"/>
      <c r="P977" s="16"/>
      <c r="Q977" s="26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</row>
    <row r="978" ht="14.25" customHeight="1">
      <c r="A978" s="16">
        <f t="shared" si="1"/>
        <v>975</v>
      </c>
      <c r="B978" s="17">
        <v>2408142.0</v>
      </c>
      <c r="C978" s="18">
        <v>45532.0</v>
      </c>
      <c r="D978" s="19" t="s">
        <v>2104</v>
      </c>
      <c r="E978" s="20" t="s">
        <v>2105</v>
      </c>
      <c r="F978" s="21">
        <v>45531.0</v>
      </c>
      <c r="G978" s="22" t="s">
        <v>2106</v>
      </c>
      <c r="H978" s="23">
        <v>7300.0</v>
      </c>
      <c r="I978" s="16" t="s">
        <v>24</v>
      </c>
      <c r="J978" s="25"/>
      <c r="K978" s="20"/>
      <c r="L978" s="16"/>
      <c r="M978" s="25"/>
      <c r="N978" s="20"/>
      <c r="O978" s="20"/>
      <c r="P978" s="16" t="s">
        <v>24</v>
      </c>
      <c r="Q978" s="26" t="s">
        <v>2107</v>
      </c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</row>
    <row r="979" ht="14.25" customHeight="1">
      <c r="A979" s="16">
        <f t="shared" si="1"/>
        <v>976</v>
      </c>
      <c r="B979" s="17">
        <v>2408143.0</v>
      </c>
      <c r="C979" s="18">
        <v>45532.0</v>
      </c>
      <c r="D979" s="19" t="s">
        <v>1535</v>
      </c>
      <c r="E979" s="20" t="s">
        <v>2108</v>
      </c>
      <c r="F979" s="21">
        <v>45532.0</v>
      </c>
      <c r="G979" s="22" t="s">
        <v>1537</v>
      </c>
      <c r="H979" s="23">
        <v>2375.0</v>
      </c>
      <c r="I979" s="16" t="s">
        <v>24</v>
      </c>
      <c r="J979" s="25"/>
      <c r="K979" s="20"/>
      <c r="L979" s="16"/>
      <c r="M979" s="25"/>
      <c r="N979" s="20"/>
      <c r="O979" s="20"/>
      <c r="P979" s="16" t="s">
        <v>24</v>
      </c>
      <c r="Q979" s="26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</row>
    <row r="980" ht="14.25" customHeight="1">
      <c r="A980" s="16">
        <f t="shared" si="1"/>
        <v>977</v>
      </c>
      <c r="B980" s="17">
        <v>2408144.0</v>
      </c>
      <c r="C980" s="18">
        <v>45532.0</v>
      </c>
      <c r="D980" s="19" t="s">
        <v>2109</v>
      </c>
      <c r="E980" s="20" t="s">
        <v>2110</v>
      </c>
      <c r="F980" s="18">
        <v>45532.0</v>
      </c>
      <c r="G980" s="22" t="s">
        <v>2111</v>
      </c>
      <c r="H980" s="23">
        <v>3822.0</v>
      </c>
      <c r="I980" s="16" t="s">
        <v>24</v>
      </c>
      <c r="J980" s="16"/>
      <c r="K980" s="20"/>
      <c r="L980" s="16"/>
      <c r="M980" s="25"/>
      <c r="N980" s="20"/>
      <c r="O980" s="20"/>
      <c r="P980" s="16" t="s">
        <v>24</v>
      </c>
      <c r="Q980" s="26" t="s">
        <v>2112</v>
      </c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</row>
    <row r="981" ht="14.25" customHeight="1">
      <c r="A981" s="16">
        <f t="shared" si="1"/>
        <v>978</v>
      </c>
      <c r="B981" s="17">
        <v>2408145.0</v>
      </c>
      <c r="C981" s="18">
        <v>45532.0</v>
      </c>
      <c r="D981" s="19" t="s">
        <v>656</v>
      </c>
      <c r="E981" s="20" t="s">
        <v>2113</v>
      </c>
      <c r="F981" s="18">
        <v>45532.0</v>
      </c>
      <c r="G981" s="22" t="s">
        <v>293</v>
      </c>
      <c r="H981" s="23">
        <v>31600.0</v>
      </c>
      <c r="I981" s="16" t="s">
        <v>24</v>
      </c>
      <c r="J981" s="16"/>
      <c r="K981" s="20"/>
      <c r="L981" s="16"/>
      <c r="M981" s="25"/>
      <c r="N981" s="20"/>
      <c r="O981" s="20"/>
      <c r="P981" s="16" t="s">
        <v>24</v>
      </c>
      <c r="Q981" s="26" t="s">
        <v>2114</v>
      </c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</row>
    <row r="982" ht="14.25" customHeight="1">
      <c r="A982" s="16">
        <f t="shared" si="1"/>
        <v>979</v>
      </c>
      <c r="B982" s="17">
        <v>2408146.0</v>
      </c>
      <c r="C982" s="18">
        <v>45532.0</v>
      </c>
      <c r="D982" s="19" t="s">
        <v>111</v>
      </c>
      <c r="E982" s="20" t="s">
        <v>2115</v>
      </c>
      <c r="F982" s="21">
        <v>45532.0</v>
      </c>
      <c r="G982" s="22" t="s">
        <v>113</v>
      </c>
      <c r="H982" s="23">
        <v>1700.0</v>
      </c>
      <c r="I982" s="16" t="s">
        <v>24</v>
      </c>
      <c r="J982" s="25"/>
      <c r="K982" s="20"/>
      <c r="L982" s="16"/>
      <c r="M982" s="25"/>
      <c r="N982" s="20"/>
      <c r="O982" s="20"/>
      <c r="P982" s="16" t="s">
        <v>24</v>
      </c>
      <c r="Q982" s="26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</row>
    <row r="983" ht="14.25" customHeight="1">
      <c r="A983" s="16">
        <f t="shared" si="1"/>
        <v>980</v>
      </c>
      <c r="B983" s="17">
        <v>2408147.0</v>
      </c>
      <c r="C983" s="18">
        <v>45533.0</v>
      </c>
      <c r="D983" s="19" t="s">
        <v>597</v>
      </c>
      <c r="E983" s="20" t="s">
        <v>2116</v>
      </c>
      <c r="F983" s="21">
        <v>45531.0</v>
      </c>
      <c r="G983" s="22" t="s">
        <v>2117</v>
      </c>
      <c r="H983" s="23">
        <v>8500.0</v>
      </c>
      <c r="I983" s="16" t="s">
        <v>24</v>
      </c>
      <c r="J983" s="25"/>
      <c r="K983" s="20"/>
      <c r="L983" s="16"/>
      <c r="M983" s="25"/>
      <c r="N983" s="20"/>
      <c r="O983" s="20"/>
      <c r="P983" s="16" t="s">
        <v>24</v>
      </c>
      <c r="Q983" s="26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</row>
    <row r="984" ht="14.25" customHeight="1">
      <c r="A984" s="16">
        <f t="shared" si="1"/>
        <v>981</v>
      </c>
      <c r="B984" s="17">
        <v>2408148.0</v>
      </c>
      <c r="C984" s="18">
        <v>45533.0</v>
      </c>
      <c r="D984" s="19" t="s">
        <v>880</v>
      </c>
      <c r="E984" s="20" t="s">
        <v>2118</v>
      </c>
      <c r="F984" s="21">
        <v>45532.0</v>
      </c>
      <c r="G984" s="22" t="s">
        <v>36</v>
      </c>
      <c r="H984" s="23">
        <v>2880.0</v>
      </c>
      <c r="I984" s="16" t="s">
        <v>24</v>
      </c>
      <c r="J984" s="16"/>
      <c r="K984" s="20"/>
      <c r="L984" s="16"/>
      <c r="M984" s="25"/>
      <c r="N984" s="20"/>
      <c r="O984" s="20"/>
      <c r="P984" s="16" t="s">
        <v>24</v>
      </c>
      <c r="Q984" s="26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</row>
    <row r="985" ht="14.25" customHeight="1">
      <c r="A985" s="16">
        <f t="shared" si="1"/>
        <v>982</v>
      </c>
      <c r="B985" s="17">
        <v>2408149.0</v>
      </c>
      <c r="C985" s="18">
        <v>45533.0</v>
      </c>
      <c r="D985" s="19" t="s">
        <v>34</v>
      </c>
      <c r="E985" s="20" t="s">
        <v>2119</v>
      </c>
      <c r="F985" s="21">
        <v>45532.0</v>
      </c>
      <c r="G985" s="22" t="s">
        <v>36</v>
      </c>
      <c r="H985" s="23">
        <v>1385.0</v>
      </c>
      <c r="I985" s="16" t="s">
        <v>24</v>
      </c>
      <c r="J985" s="25"/>
      <c r="K985" s="20"/>
      <c r="L985" s="16"/>
      <c r="M985" s="25"/>
      <c r="N985" s="20"/>
      <c r="O985" s="20"/>
      <c r="P985" s="16" t="s">
        <v>24</v>
      </c>
      <c r="Q985" s="26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</row>
    <row r="986" ht="14.25" customHeight="1">
      <c r="A986" s="16">
        <f t="shared" si="1"/>
        <v>983</v>
      </c>
      <c r="B986" s="17">
        <v>2408150.0</v>
      </c>
      <c r="C986" s="18">
        <v>45534.0</v>
      </c>
      <c r="D986" s="19" t="s">
        <v>2120</v>
      </c>
      <c r="E986" s="20" t="s">
        <v>2121</v>
      </c>
      <c r="F986" s="21">
        <v>45533.0</v>
      </c>
      <c r="G986" s="22" t="s">
        <v>77</v>
      </c>
      <c r="H986" s="23">
        <v>7500.0</v>
      </c>
      <c r="I986" s="16" t="s">
        <v>24</v>
      </c>
      <c r="J986" s="25"/>
      <c r="K986" s="20" t="s">
        <v>1023</v>
      </c>
      <c r="L986" s="16" t="s">
        <v>24</v>
      </c>
      <c r="M986" s="25"/>
      <c r="N986" s="20"/>
      <c r="O986" s="20"/>
      <c r="P986" s="19"/>
      <c r="Q986" s="26"/>
      <c r="R986" s="27"/>
      <c r="S986" s="27"/>
      <c r="T986" s="27"/>
      <c r="U986" s="27"/>
      <c r="V986" s="27"/>
      <c r="W986" s="27"/>
      <c r="X986" s="27">
        <v>1.0</v>
      </c>
      <c r="Y986" s="27"/>
      <c r="Z986" s="27"/>
      <c r="AA986" s="27">
        <v>2403104.0</v>
      </c>
      <c r="AB986" s="50">
        <v>45380.0</v>
      </c>
      <c r="AC986" s="50">
        <v>45380.0</v>
      </c>
      <c r="AD986" s="27" t="s">
        <v>2122</v>
      </c>
      <c r="AE986" s="27"/>
      <c r="AF986" s="27"/>
      <c r="AG986" s="27"/>
      <c r="AH986" s="27" t="s">
        <v>2123</v>
      </c>
      <c r="AI986" s="50">
        <v>45383.0</v>
      </c>
      <c r="AJ986" s="27"/>
      <c r="AK986" s="27"/>
      <c r="AL986" s="27"/>
      <c r="AM986" s="27"/>
      <c r="AN986" s="27"/>
      <c r="AO986" s="27"/>
      <c r="AP986" s="27"/>
    </row>
    <row r="987" ht="14.25" customHeight="1">
      <c r="A987" s="16">
        <f t="shared" si="1"/>
        <v>984</v>
      </c>
      <c r="B987" s="17">
        <v>2408151.0</v>
      </c>
      <c r="C987" s="18">
        <v>45534.0</v>
      </c>
      <c r="D987" s="19" t="s">
        <v>284</v>
      </c>
      <c r="E987" s="20" t="s">
        <v>2124</v>
      </c>
      <c r="F987" s="21">
        <v>45534.0</v>
      </c>
      <c r="G987" s="22" t="s">
        <v>281</v>
      </c>
      <c r="H987" s="23">
        <v>220000.0</v>
      </c>
      <c r="I987" s="29" t="s">
        <v>24</v>
      </c>
      <c r="J987" s="25"/>
      <c r="K987" s="20" t="s">
        <v>1974</v>
      </c>
      <c r="L987" s="29" t="s">
        <v>24</v>
      </c>
      <c r="M987" s="25"/>
      <c r="N987" s="20"/>
      <c r="O987" s="20"/>
      <c r="P987" s="19"/>
      <c r="Q987" s="26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50"/>
      <c r="AC987" s="50"/>
      <c r="AD987" s="27"/>
      <c r="AE987" s="27"/>
      <c r="AF987" s="27"/>
      <c r="AG987" s="27"/>
      <c r="AH987" s="27"/>
      <c r="AI987" s="50"/>
      <c r="AJ987" s="27"/>
      <c r="AK987" s="27"/>
      <c r="AL987" s="27"/>
      <c r="AM987" s="27"/>
      <c r="AN987" s="27"/>
      <c r="AO987" s="27"/>
      <c r="AP987" s="27"/>
    </row>
    <row r="988" ht="14.25" customHeight="1">
      <c r="A988" s="16">
        <f t="shared" si="1"/>
        <v>985</v>
      </c>
      <c r="B988" s="17">
        <v>2409001.0</v>
      </c>
      <c r="C988" s="18">
        <v>45537.0</v>
      </c>
      <c r="D988" s="19" t="s">
        <v>2125</v>
      </c>
      <c r="E988" s="20" t="s">
        <v>2126</v>
      </c>
      <c r="F988" s="21">
        <v>45533.0</v>
      </c>
      <c r="G988" s="22" t="s">
        <v>77</v>
      </c>
      <c r="H988" s="23">
        <v>15000.0</v>
      </c>
      <c r="I988" s="16" t="s">
        <v>24</v>
      </c>
      <c r="J988" s="25"/>
      <c r="K988" s="20" t="s">
        <v>1318</v>
      </c>
      <c r="L988" s="16" t="s">
        <v>24</v>
      </c>
      <c r="M988" s="25"/>
      <c r="N988" s="20"/>
      <c r="O988" s="20"/>
      <c r="P988" s="19"/>
      <c r="Q988" s="26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</row>
    <row r="989" ht="14.25" customHeight="1">
      <c r="A989" s="16">
        <f t="shared" si="1"/>
        <v>986</v>
      </c>
      <c r="B989" s="17">
        <v>2409002.0</v>
      </c>
      <c r="C989" s="18">
        <v>45548.0</v>
      </c>
      <c r="D989" s="19" t="s">
        <v>248</v>
      </c>
      <c r="E989" s="20" t="s">
        <v>2127</v>
      </c>
      <c r="F989" s="21">
        <v>45547.0</v>
      </c>
      <c r="G989" s="22" t="s">
        <v>252</v>
      </c>
      <c r="H989" s="23">
        <v>24100.0</v>
      </c>
      <c r="I989" s="16" t="s">
        <v>24</v>
      </c>
      <c r="J989" s="25"/>
      <c r="K989" s="20" t="s">
        <v>2128</v>
      </c>
      <c r="L989" s="16" t="s">
        <v>24</v>
      </c>
      <c r="M989" s="25"/>
      <c r="N989" s="20"/>
      <c r="O989" s="20"/>
      <c r="P989" s="19"/>
      <c r="Q989" s="26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</row>
    <row r="990" ht="14.25" customHeight="1">
      <c r="A990" s="16">
        <f t="shared" si="1"/>
        <v>987</v>
      </c>
      <c r="B990" s="17">
        <v>2409003.0</v>
      </c>
      <c r="C990" s="18">
        <v>45538.0</v>
      </c>
      <c r="D990" s="19" t="s">
        <v>2129</v>
      </c>
      <c r="E990" s="20" t="s">
        <v>2130</v>
      </c>
      <c r="F990" s="21">
        <v>45527.0</v>
      </c>
      <c r="G990" s="22" t="s">
        <v>445</v>
      </c>
      <c r="H990" s="23">
        <v>80000.0</v>
      </c>
      <c r="I990" s="16" t="s">
        <v>24</v>
      </c>
      <c r="J990" s="25"/>
      <c r="K990" s="20" t="s">
        <v>2131</v>
      </c>
      <c r="L990" s="16" t="s">
        <v>24</v>
      </c>
      <c r="M990" s="25"/>
      <c r="N990" s="20"/>
      <c r="O990" s="20"/>
      <c r="P990" s="19"/>
      <c r="Q990" s="26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</row>
    <row r="991" ht="14.25" customHeight="1">
      <c r="A991" s="16">
        <f t="shared" si="1"/>
        <v>988</v>
      </c>
      <c r="B991" s="17">
        <v>2409004.0</v>
      </c>
      <c r="C991" s="18">
        <v>45538.0</v>
      </c>
      <c r="D991" s="19" t="s">
        <v>2132</v>
      </c>
      <c r="E991" s="20" t="s">
        <v>2133</v>
      </c>
      <c r="F991" s="21">
        <v>45527.0</v>
      </c>
      <c r="G991" s="22" t="s">
        <v>2134</v>
      </c>
      <c r="H991" s="23">
        <v>24000.0</v>
      </c>
      <c r="I991" s="16" t="s">
        <v>24</v>
      </c>
      <c r="J991" s="25"/>
      <c r="K991" s="20" t="s">
        <v>2131</v>
      </c>
      <c r="L991" s="16" t="s">
        <v>24</v>
      </c>
      <c r="M991" s="25"/>
      <c r="N991" s="20"/>
      <c r="O991" s="20"/>
      <c r="P991" s="19"/>
      <c r="Q991" s="26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</row>
    <row r="992" ht="14.25" customHeight="1">
      <c r="A992" s="16">
        <f t="shared" si="1"/>
        <v>989</v>
      </c>
      <c r="B992" s="17">
        <v>2409005.0</v>
      </c>
      <c r="C992" s="18">
        <v>45538.0</v>
      </c>
      <c r="D992" s="19" t="s">
        <v>2135</v>
      </c>
      <c r="E992" s="20" t="s">
        <v>2136</v>
      </c>
      <c r="F992" s="21">
        <v>45527.0</v>
      </c>
      <c r="G992" s="22" t="s">
        <v>2137</v>
      </c>
      <c r="H992" s="23">
        <v>469800.0</v>
      </c>
      <c r="I992" s="16" t="s">
        <v>24</v>
      </c>
      <c r="J992" s="25"/>
      <c r="K992" s="20" t="s">
        <v>2131</v>
      </c>
      <c r="L992" s="16" t="s">
        <v>24</v>
      </c>
      <c r="M992" s="25"/>
      <c r="N992" s="20"/>
      <c r="O992" s="20"/>
      <c r="P992" s="19"/>
      <c r="Q992" s="26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</row>
    <row r="993" ht="14.25" customHeight="1">
      <c r="A993" s="16">
        <f t="shared" si="1"/>
        <v>990</v>
      </c>
      <c r="B993" s="17">
        <v>2409006.0</v>
      </c>
      <c r="C993" s="18">
        <v>45538.0</v>
      </c>
      <c r="D993" s="19" t="s">
        <v>527</v>
      </c>
      <c r="E993" s="20" t="s">
        <v>2138</v>
      </c>
      <c r="F993" s="21">
        <v>45527.0</v>
      </c>
      <c r="G993" s="22" t="s">
        <v>2139</v>
      </c>
      <c r="H993" s="23">
        <v>105000.0</v>
      </c>
      <c r="I993" s="16" t="s">
        <v>24</v>
      </c>
      <c r="J993" s="25"/>
      <c r="K993" s="20" t="s">
        <v>2131</v>
      </c>
      <c r="L993" s="16" t="s">
        <v>24</v>
      </c>
      <c r="M993" s="25"/>
      <c r="N993" s="20"/>
      <c r="O993" s="20"/>
      <c r="P993" s="19"/>
      <c r="Q993" s="26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</row>
    <row r="994" ht="14.25" customHeight="1">
      <c r="A994" s="16">
        <f t="shared" si="1"/>
        <v>991</v>
      </c>
      <c r="B994" s="17">
        <v>2409007.0</v>
      </c>
      <c r="C994" s="18">
        <v>45538.0</v>
      </c>
      <c r="D994" s="19" t="s">
        <v>1472</v>
      </c>
      <c r="E994" s="20" t="s">
        <v>2140</v>
      </c>
      <c r="F994" s="21">
        <v>45526.0</v>
      </c>
      <c r="G994" s="22" t="s">
        <v>2141</v>
      </c>
      <c r="H994" s="23">
        <v>19000.0</v>
      </c>
      <c r="I994" s="16" t="s">
        <v>24</v>
      </c>
      <c r="J994" s="25"/>
      <c r="K994" s="20" t="s">
        <v>2142</v>
      </c>
      <c r="L994" s="16" t="s">
        <v>24</v>
      </c>
      <c r="M994" s="25"/>
      <c r="N994" s="20"/>
      <c r="O994" s="20"/>
      <c r="P994" s="19"/>
      <c r="Q994" s="26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</row>
    <row r="995" ht="14.25" customHeight="1">
      <c r="A995" s="16">
        <f t="shared" si="1"/>
        <v>992</v>
      </c>
      <c r="B995" s="17">
        <v>2409008.0</v>
      </c>
      <c r="C995" s="18">
        <v>45538.0</v>
      </c>
      <c r="D995" s="19" t="s">
        <v>753</v>
      </c>
      <c r="E995" s="20" t="s">
        <v>2143</v>
      </c>
      <c r="F995" s="21">
        <v>45526.0</v>
      </c>
      <c r="G995" s="22" t="s">
        <v>2144</v>
      </c>
      <c r="H995" s="23">
        <v>41710.0</v>
      </c>
      <c r="I995" s="16" t="s">
        <v>24</v>
      </c>
      <c r="J995" s="25"/>
      <c r="K995" s="20" t="s">
        <v>2142</v>
      </c>
      <c r="L995" s="16" t="s">
        <v>24</v>
      </c>
      <c r="M995" s="25"/>
      <c r="N995" s="20"/>
      <c r="O995" s="20"/>
      <c r="P995" s="19"/>
      <c r="Q995" s="26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</row>
    <row r="996" ht="14.25" customHeight="1">
      <c r="A996" s="16">
        <f t="shared" si="1"/>
        <v>993</v>
      </c>
      <c r="B996" s="17">
        <v>2409009.0</v>
      </c>
      <c r="C996" s="18">
        <v>45538.0</v>
      </c>
      <c r="D996" s="19" t="s">
        <v>2145</v>
      </c>
      <c r="E996" s="20" t="s">
        <v>2146</v>
      </c>
      <c r="F996" s="21">
        <v>45526.0</v>
      </c>
      <c r="G996" s="22" t="s">
        <v>2147</v>
      </c>
      <c r="H996" s="23">
        <v>27000.0</v>
      </c>
      <c r="I996" s="16" t="s">
        <v>24</v>
      </c>
      <c r="J996" s="25"/>
      <c r="K996" s="20" t="s">
        <v>2142</v>
      </c>
      <c r="L996" s="16" t="s">
        <v>24</v>
      </c>
      <c r="M996" s="25"/>
      <c r="N996" s="20"/>
      <c r="O996" s="20"/>
      <c r="P996" s="19"/>
      <c r="Q996" s="26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</row>
    <row r="997" ht="14.25" customHeight="1">
      <c r="A997" s="16">
        <f t="shared" si="1"/>
        <v>994</v>
      </c>
      <c r="B997" s="17">
        <v>2409010.0</v>
      </c>
      <c r="C997" s="18">
        <v>45538.0</v>
      </c>
      <c r="D997" s="19" t="s">
        <v>71</v>
      </c>
      <c r="E997" s="20" t="s">
        <v>2148</v>
      </c>
      <c r="F997" s="21">
        <v>45526.0</v>
      </c>
      <c r="G997" s="22" t="s">
        <v>1964</v>
      </c>
      <c r="H997" s="23">
        <v>328670.0</v>
      </c>
      <c r="I997" s="16" t="s">
        <v>24</v>
      </c>
      <c r="J997" s="25"/>
      <c r="K997" s="20" t="s">
        <v>2142</v>
      </c>
      <c r="L997" s="16" t="s">
        <v>24</v>
      </c>
      <c r="M997" s="25"/>
      <c r="N997" s="20"/>
      <c r="O997" s="20"/>
      <c r="P997" s="19"/>
      <c r="Q997" s="26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</row>
    <row r="998" ht="14.25" customHeight="1">
      <c r="A998" s="16">
        <f t="shared" si="1"/>
        <v>995</v>
      </c>
      <c r="B998" s="17">
        <v>2409011.0</v>
      </c>
      <c r="C998" s="18">
        <v>45538.0</v>
      </c>
      <c r="D998" s="19" t="s">
        <v>435</v>
      </c>
      <c r="E998" s="20" t="s">
        <v>2149</v>
      </c>
      <c r="F998" s="21">
        <v>45526.0</v>
      </c>
      <c r="G998" s="22" t="s">
        <v>445</v>
      </c>
      <c r="H998" s="23">
        <v>75000.0</v>
      </c>
      <c r="I998" s="16" t="s">
        <v>24</v>
      </c>
      <c r="J998" s="25"/>
      <c r="K998" s="20" t="s">
        <v>2142</v>
      </c>
      <c r="L998" s="16" t="s">
        <v>24</v>
      </c>
      <c r="M998" s="25"/>
      <c r="N998" s="20"/>
      <c r="O998" s="20"/>
      <c r="P998" s="19"/>
      <c r="Q998" s="26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</row>
    <row r="999" ht="14.25" customHeight="1">
      <c r="A999" s="16">
        <f t="shared" si="1"/>
        <v>996</v>
      </c>
      <c r="B999" s="17">
        <v>2409012.0</v>
      </c>
      <c r="C999" s="18">
        <v>45538.0</v>
      </c>
      <c r="D999" s="19" t="s">
        <v>1890</v>
      </c>
      <c r="E999" s="20" t="s">
        <v>2150</v>
      </c>
      <c r="F999" s="21">
        <v>45526.0</v>
      </c>
      <c r="G999" s="22" t="s">
        <v>2151</v>
      </c>
      <c r="H999" s="23">
        <v>74160.0</v>
      </c>
      <c r="I999" s="16" t="s">
        <v>24</v>
      </c>
      <c r="J999" s="25"/>
      <c r="K999" s="20" t="s">
        <v>2142</v>
      </c>
      <c r="L999" s="16" t="s">
        <v>24</v>
      </c>
      <c r="M999" s="25"/>
      <c r="N999" s="20"/>
      <c r="O999" s="20"/>
      <c r="P999" s="19"/>
      <c r="Q999" s="26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</row>
    <row r="1000" ht="14.25" customHeight="1">
      <c r="A1000" s="16">
        <f t="shared" si="1"/>
        <v>997</v>
      </c>
      <c r="B1000" s="17">
        <v>2409013.0</v>
      </c>
      <c r="C1000" s="18">
        <v>45539.0</v>
      </c>
      <c r="D1000" s="19" t="s">
        <v>1435</v>
      </c>
      <c r="E1000" s="20" t="s">
        <v>2152</v>
      </c>
      <c r="F1000" s="21">
        <v>45538.0</v>
      </c>
      <c r="G1000" s="22" t="s">
        <v>2153</v>
      </c>
      <c r="H1000" s="23">
        <v>6000.0</v>
      </c>
      <c r="I1000" s="16" t="s">
        <v>24</v>
      </c>
      <c r="J1000" s="25"/>
      <c r="K1000" s="20" t="s">
        <v>2154</v>
      </c>
      <c r="L1000" s="16" t="s">
        <v>24</v>
      </c>
      <c r="M1000" s="25"/>
      <c r="N1000" s="20"/>
      <c r="O1000" s="20"/>
      <c r="P1000" s="19"/>
      <c r="Q1000" s="26" t="s">
        <v>2155</v>
      </c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</row>
    <row r="1001" ht="14.25" customHeight="1">
      <c r="A1001" s="16">
        <f t="shared" si="1"/>
        <v>998</v>
      </c>
      <c r="B1001" s="17">
        <v>2409014.0</v>
      </c>
      <c r="C1001" s="18">
        <v>45539.0</v>
      </c>
      <c r="D1001" s="19" t="s">
        <v>1435</v>
      </c>
      <c r="E1001" s="20" t="s">
        <v>2156</v>
      </c>
      <c r="F1001" s="21">
        <v>45538.0</v>
      </c>
      <c r="G1001" s="22" t="s">
        <v>2153</v>
      </c>
      <c r="H1001" s="23">
        <v>6000.0</v>
      </c>
      <c r="I1001" s="16" t="s">
        <v>24</v>
      </c>
      <c r="J1001" s="25"/>
      <c r="K1001" s="20" t="s">
        <v>2154</v>
      </c>
      <c r="L1001" s="16" t="s">
        <v>24</v>
      </c>
      <c r="M1001" s="25"/>
      <c r="N1001" s="20"/>
      <c r="O1001" s="20"/>
      <c r="P1001" s="19"/>
      <c r="Q1001" s="26" t="s">
        <v>2155</v>
      </c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</row>
    <row r="1002" ht="14.25" customHeight="1">
      <c r="A1002" s="16">
        <f t="shared" si="1"/>
        <v>999</v>
      </c>
      <c r="B1002" s="17">
        <v>2409015.0</v>
      </c>
      <c r="C1002" s="18">
        <v>45539.0</v>
      </c>
      <c r="D1002" s="19" t="s">
        <v>1565</v>
      </c>
      <c r="E1002" s="20" t="s">
        <v>2157</v>
      </c>
      <c r="F1002" s="21">
        <v>45534.0</v>
      </c>
      <c r="G1002" s="102" t="s">
        <v>2087</v>
      </c>
      <c r="H1002" s="23">
        <v>8000.0</v>
      </c>
      <c r="I1002" s="16" t="s">
        <v>24</v>
      </c>
      <c r="J1002" s="25"/>
      <c r="K1002" s="20" t="s">
        <v>1349</v>
      </c>
      <c r="L1002" s="16" t="s">
        <v>24</v>
      </c>
      <c r="M1002" s="25"/>
      <c r="N1002" s="20"/>
      <c r="O1002" s="20"/>
      <c r="P1002" s="19"/>
      <c r="Q1002" s="26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</row>
    <row r="1003" ht="14.25" customHeight="1">
      <c r="A1003" s="16">
        <f t="shared" si="1"/>
        <v>1000</v>
      </c>
      <c r="B1003" s="17">
        <v>2409016.0</v>
      </c>
      <c r="C1003" s="18">
        <v>45539.0</v>
      </c>
      <c r="D1003" s="19" t="s">
        <v>71</v>
      </c>
      <c r="E1003" s="20" t="s">
        <v>2158</v>
      </c>
      <c r="F1003" s="21">
        <v>45532.0</v>
      </c>
      <c r="G1003" s="22" t="s">
        <v>1964</v>
      </c>
      <c r="H1003" s="23">
        <v>2990.0</v>
      </c>
      <c r="I1003" s="16" t="s">
        <v>24</v>
      </c>
      <c r="J1003" s="25"/>
      <c r="K1003" s="20" t="s">
        <v>2159</v>
      </c>
      <c r="L1003" s="16" t="s">
        <v>24</v>
      </c>
      <c r="M1003" s="25"/>
      <c r="N1003" s="20"/>
      <c r="O1003" s="20"/>
      <c r="P1003" s="19"/>
      <c r="Q1003" s="26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</row>
    <row r="1004" ht="14.25" customHeight="1">
      <c r="A1004" s="16">
        <f t="shared" si="1"/>
        <v>1001</v>
      </c>
      <c r="B1004" s="17">
        <v>2409017.0</v>
      </c>
      <c r="C1004" s="18">
        <v>45539.0</v>
      </c>
      <c r="D1004" s="19" t="s">
        <v>21</v>
      </c>
      <c r="E1004" s="20" t="s">
        <v>2160</v>
      </c>
      <c r="F1004" s="21">
        <v>45537.0</v>
      </c>
      <c r="G1004" s="22" t="s">
        <v>331</v>
      </c>
      <c r="H1004" s="23">
        <v>1400000.0</v>
      </c>
      <c r="I1004" s="16" t="s">
        <v>24</v>
      </c>
      <c r="J1004" s="25"/>
      <c r="K1004" s="20" t="s">
        <v>2161</v>
      </c>
      <c r="L1004" s="16" t="s">
        <v>24</v>
      </c>
      <c r="M1004" s="25"/>
      <c r="N1004" s="20"/>
      <c r="O1004" s="20"/>
      <c r="P1004" s="19"/>
      <c r="Q1004" s="26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</row>
    <row r="1005" ht="14.25" customHeight="1">
      <c r="A1005" s="16">
        <f t="shared" si="1"/>
        <v>1002</v>
      </c>
      <c r="B1005" s="17">
        <v>2409018.0</v>
      </c>
      <c r="C1005" s="18">
        <v>45540.0</v>
      </c>
      <c r="D1005" s="19" t="s">
        <v>1485</v>
      </c>
      <c r="E1005" s="20" t="s">
        <v>2162</v>
      </c>
      <c r="F1005" s="18">
        <v>45537.0</v>
      </c>
      <c r="G1005" s="102" t="s">
        <v>2163</v>
      </c>
      <c r="H1005" s="23">
        <v>1334430.98</v>
      </c>
      <c r="I1005" s="16" t="s">
        <v>24</v>
      </c>
      <c r="J1005" s="25"/>
      <c r="K1005" s="20"/>
      <c r="L1005" s="16"/>
      <c r="M1005" s="25"/>
      <c r="N1005" s="20"/>
      <c r="O1005" s="20"/>
      <c r="P1005" s="16" t="s">
        <v>24</v>
      </c>
      <c r="Q1005" s="26" t="s">
        <v>1488</v>
      </c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</row>
    <row r="1006" ht="14.25" customHeight="1">
      <c r="A1006" s="16">
        <f t="shared" si="1"/>
        <v>1003</v>
      </c>
      <c r="B1006" s="17">
        <v>2409019.0</v>
      </c>
      <c r="C1006" s="18">
        <v>45540.0</v>
      </c>
      <c r="D1006" s="19" t="s">
        <v>2164</v>
      </c>
      <c r="E1006" s="20" t="s">
        <v>2165</v>
      </c>
      <c r="F1006" s="18">
        <v>45537.0</v>
      </c>
      <c r="G1006" s="22" t="s">
        <v>2166</v>
      </c>
      <c r="H1006" s="23">
        <v>25200.0</v>
      </c>
      <c r="I1006" s="16" t="s">
        <v>24</v>
      </c>
      <c r="J1006" s="25"/>
      <c r="K1006" s="20" t="s">
        <v>1510</v>
      </c>
      <c r="L1006" s="16" t="s">
        <v>24</v>
      </c>
      <c r="M1006" s="25"/>
      <c r="N1006" s="20"/>
      <c r="O1006" s="20"/>
      <c r="P1006" s="16"/>
      <c r="Q1006" s="26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</row>
    <row r="1007" ht="14.25" customHeight="1">
      <c r="A1007" s="16">
        <f t="shared" si="1"/>
        <v>1004</v>
      </c>
      <c r="B1007" s="17">
        <v>2409020.0</v>
      </c>
      <c r="C1007" s="18">
        <v>45540.0</v>
      </c>
      <c r="D1007" s="19" t="s">
        <v>1535</v>
      </c>
      <c r="E1007" s="20" t="s">
        <v>2167</v>
      </c>
      <c r="F1007" s="18">
        <v>45539.0</v>
      </c>
      <c r="G1007" s="22" t="s">
        <v>1537</v>
      </c>
      <c r="H1007" s="23">
        <v>4750.0</v>
      </c>
      <c r="I1007" s="16" t="s">
        <v>24</v>
      </c>
      <c r="J1007" s="25"/>
      <c r="K1007" s="20"/>
      <c r="L1007" s="16"/>
      <c r="M1007" s="25"/>
      <c r="N1007" s="20"/>
      <c r="O1007" s="20"/>
      <c r="P1007" s="16" t="s">
        <v>24</v>
      </c>
      <c r="Q1007" s="26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</row>
    <row r="1008" ht="14.25" customHeight="1">
      <c r="A1008" s="16">
        <f t="shared" si="1"/>
        <v>1005</v>
      </c>
      <c r="B1008" s="17">
        <v>2409021.0</v>
      </c>
      <c r="C1008" s="18">
        <v>45540.0</v>
      </c>
      <c r="D1008" s="19" t="s">
        <v>2168</v>
      </c>
      <c r="E1008" s="20" t="s">
        <v>2169</v>
      </c>
      <c r="F1008" s="18">
        <v>45540.0</v>
      </c>
      <c r="G1008" s="102" t="s">
        <v>1954</v>
      </c>
      <c r="H1008" s="23">
        <v>5976.64</v>
      </c>
      <c r="I1008" s="16" t="s">
        <v>24</v>
      </c>
      <c r="J1008" s="25"/>
      <c r="K1008" s="20"/>
      <c r="L1008" s="16"/>
      <c r="M1008" s="25"/>
      <c r="N1008" s="20"/>
      <c r="O1008" s="20"/>
      <c r="P1008" s="16" t="s">
        <v>24</v>
      </c>
      <c r="Q1008" s="26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</row>
    <row r="1009" ht="14.25" customHeight="1">
      <c r="A1009" s="16">
        <f t="shared" si="1"/>
        <v>1006</v>
      </c>
      <c r="B1009" s="17">
        <v>2409022.0</v>
      </c>
      <c r="C1009" s="18">
        <v>45541.0</v>
      </c>
      <c r="D1009" s="19" t="s">
        <v>2170</v>
      </c>
      <c r="E1009" s="20" t="s">
        <v>2171</v>
      </c>
      <c r="F1009" s="18">
        <v>45469.0</v>
      </c>
      <c r="G1009" s="22" t="s">
        <v>2172</v>
      </c>
      <c r="H1009" s="23">
        <v>19000.0</v>
      </c>
      <c r="I1009" s="16" t="s">
        <v>24</v>
      </c>
      <c r="J1009" s="25"/>
      <c r="K1009" s="20" t="s">
        <v>2173</v>
      </c>
      <c r="L1009" s="16" t="s">
        <v>24</v>
      </c>
      <c r="M1009" s="25"/>
      <c r="N1009" s="20"/>
      <c r="O1009" s="20"/>
      <c r="P1009" s="19"/>
      <c r="Q1009" s="26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</row>
    <row r="1010" ht="14.25" customHeight="1">
      <c r="A1010" s="16">
        <f t="shared" si="1"/>
        <v>1007</v>
      </c>
      <c r="B1010" s="17">
        <v>2409023.0</v>
      </c>
      <c r="C1010" s="18">
        <v>45541.0</v>
      </c>
      <c r="D1010" s="19" t="s">
        <v>248</v>
      </c>
      <c r="E1010" s="20" t="s">
        <v>2105</v>
      </c>
      <c r="F1010" s="18">
        <v>45469.0</v>
      </c>
      <c r="G1010" s="22" t="s">
        <v>2174</v>
      </c>
      <c r="H1010" s="23">
        <v>206700.0</v>
      </c>
      <c r="I1010" s="16" t="s">
        <v>24</v>
      </c>
      <c r="J1010" s="25"/>
      <c r="K1010" s="20" t="s">
        <v>2173</v>
      </c>
      <c r="L1010" s="16" t="s">
        <v>24</v>
      </c>
      <c r="M1010" s="25"/>
      <c r="N1010" s="20"/>
      <c r="O1010" s="20"/>
      <c r="P1010" s="19"/>
      <c r="Q1010" s="26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</row>
    <row r="1011" ht="14.25" customHeight="1">
      <c r="A1011" s="16">
        <f t="shared" si="1"/>
        <v>1008</v>
      </c>
      <c r="B1011" s="17">
        <v>2409024.0</v>
      </c>
      <c r="C1011" s="18">
        <v>45541.0</v>
      </c>
      <c r="D1011" s="19" t="s">
        <v>2175</v>
      </c>
      <c r="E1011" s="20" t="s">
        <v>2108</v>
      </c>
      <c r="F1011" s="18">
        <v>45469.0</v>
      </c>
      <c r="G1011" s="22" t="s">
        <v>2176</v>
      </c>
      <c r="H1011" s="23">
        <v>65000.0</v>
      </c>
      <c r="I1011" s="16" t="s">
        <v>24</v>
      </c>
      <c r="J1011" s="25"/>
      <c r="K1011" s="20" t="s">
        <v>2173</v>
      </c>
      <c r="L1011" s="16" t="s">
        <v>24</v>
      </c>
      <c r="M1011" s="25"/>
      <c r="N1011" s="20"/>
      <c r="O1011" s="20"/>
      <c r="P1011" s="19"/>
      <c r="Q1011" s="26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</row>
    <row r="1012" ht="14.25" customHeight="1">
      <c r="A1012" s="16">
        <f t="shared" si="1"/>
        <v>1009</v>
      </c>
      <c r="B1012" s="17">
        <v>2409025.0</v>
      </c>
      <c r="C1012" s="18">
        <v>45541.0</v>
      </c>
      <c r="D1012" s="19" t="s">
        <v>318</v>
      </c>
      <c r="E1012" s="20" t="s">
        <v>2110</v>
      </c>
      <c r="F1012" s="18">
        <v>45469.0</v>
      </c>
      <c r="G1012" s="22" t="s">
        <v>2139</v>
      </c>
      <c r="H1012" s="23">
        <v>121300.0</v>
      </c>
      <c r="I1012" s="16" t="s">
        <v>24</v>
      </c>
      <c r="J1012" s="25"/>
      <c r="K1012" s="20" t="s">
        <v>2173</v>
      </c>
      <c r="L1012" s="16" t="s">
        <v>24</v>
      </c>
      <c r="M1012" s="25"/>
      <c r="N1012" s="20"/>
      <c r="O1012" s="20"/>
      <c r="P1012" s="19"/>
      <c r="Q1012" s="26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</row>
    <row r="1013" ht="14.25" customHeight="1">
      <c r="A1013" s="16">
        <f t="shared" si="1"/>
        <v>1010</v>
      </c>
      <c r="B1013" s="17">
        <v>2409026.0</v>
      </c>
      <c r="C1013" s="18">
        <v>45542.0</v>
      </c>
      <c r="D1013" s="19" t="s">
        <v>88</v>
      </c>
      <c r="E1013" s="20" t="s">
        <v>2177</v>
      </c>
      <c r="F1013" s="18">
        <v>45534.0</v>
      </c>
      <c r="G1013" s="22" t="s">
        <v>2178</v>
      </c>
      <c r="H1013" s="23">
        <v>29800.0</v>
      </c>
      <c r="I1013" s="16" t="s">
        <v>24</v>
      </c>
      <c r="J1013" s="25"/>
      <c r="K1013" s="20"/>
      <c r="L1013" s="16"/>
      <c r="M1013" s="25"/>
      <c r="N1013" s="20"/>
      <c r="O1013" s="20"/>
      <c r="P1013" s="19"/>
      <c r="Q1013" s="26" t="s">
        <v>2179</v>
      </c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</row>
    <row r="1014" ht="14.25" customHeight="1">
      <c r="A1014" s="16">
        <f t="shared" si="1"/>
        <v>1011</v>
      </c>
      <c r="B1014" s="17">
        <v>2409027.0</v>
      </c>
      <c r="C1014" s="18">
        <v>45542.0</v>
      </c>
      <c r="D1014" s="19" t="s">
        <v>274</v>
      </c>
      <c r="E1014" s="20" t="s">
        <v>2180</v>
      </c>
      <c r="F1014" s="18">
        <v>45537.0</v>
      </c>
      <c r="G1014" s="22" t="s">
        <v>1430</v>
      </c>
      <c r="H1014" s="23">
        <v>4000.0</v>
      </c>
      <c r="I1014" s="16" t="s">
        <v>24</v>
      </c>
      <c r="J1014" s="25"/>
      <c r="K1014" s="20" t="s">
        <v>1355</v>
      </c>
      <c r="L1014" s="16" t="s">
        <v>24</v>
      </c>
      <c r="M1014" s="25"/>
      <c r="N1014" s="20"/>
      <c r="O1014" s="20"/>
      <c r="P1014" s="19"/>
      <c r="Q1014" s="26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</row>
    <row r="1015" ht="14.25" customHeight="1">
      <c r="A1015" s="16">
        <f t="shared" si="1"/>
        <v>1012</v>
      </c>
      <c r="B1015" s="17">
        <v>2409028.0</v>
      </c>
      <c r="C1015" s="18">
        <v>45542.0</v>
      </c>
      <c r="D1015" s="19" t="s">
        <v>274</v>
      </c>
      <c r="E1015" s="20" t="s">
        <v>2181</v>
      </c>
      <c r="F1015" s="18">
        <v>45537.0</v>
      </c>
      <c r="G1015" s="22" t="s">
        <v>1430</v>
      </c>
      <c r="H1015" s="23">
        <v>1800.0</v>
      </c>
      <c r="I1015" s="16" t="s">
        <v>24</v>
      </c>
      <c r="J1015" s="25"/>
      <c r="K1015" s="20" t="s">
        <v>1355</v>
      </c>
      <c r="L1015" s="16" t="s">
        <v>24</v>
      </c>
      <c r="M1015" s="25"/>
      <c r="N1015" s="20"/>
      <c r="O1015" s="20"/>
      <c r="P1015" s="19"/>
      <c r="Q1015" s="26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</row>
    <row r="1016" ht="14.25" customHeight="1">
      <c r="A1016" s="16">
        <f t="shared" si="1"/>
        <v>1013</v>
      </c>
      <c r="B1016" s="17">
        <v>2409029.0</v>
      </c>
      <c r="C1016" s="18">
        <v>45542.0</v>
      </c>
      <c r="D1016" s="19" t="s">
        <v>2104</v>
      </c>
      <c r="E1016" s="20" t="s">
        <v>2182</v>
      </c>
      <c r="F1016" s="18">
        <v>45540.0</v>
      </c>
      <c r="G1016" s="22" t="s">
        <v>2183</v>
      </c>
      <c r="H1016" s="23">
        <v>8600.0</v>
      </c>
      <c r="I1016" s="16" t="s">
        <v>24</v>
      </c>
      <c r="J1016" s="25"/>
      <c r="K1016" s="20"/>
      <c r="L1016" s="16"/>
      <c r="M1016" s="25"/>
      <c r="N1016" s="20"/>
      <c r="O1016" s="20"/>
      <c r="P1016" s="19" t="s">
        <v>24</v>
      </c>
      <c r="Q1016" s="26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</row>
    <row r="1017" ht="14.25" customHeight="1">
      <c r="A1017" s="16">
        <f t="shared" si="1"/>
        <v>1014</v>
      </c>
      <c r="B1017" s="17">
        <v>2409030.0</v>
      </c>
      <c r="C1017" s="18">
        <v>45542.0</v>
      </c>
      <c r="D1017" s="19" t="s">
        <v>1777</v>
      </c>
      <c r="E1017" s="20" t="s">
        <v>2184</v>
      </c>
      <c r="F1017" s="18">
        <v>45540.0</v>
      </c>
      <c r="G1017" s="22" t="s">
        <v>2185</v>
      </c>
      <c r="H1017" s="23">
        <f>1500+4000</f>
        <v>5500</v>
      </c>
      <c r="I1017" s="16" t="s">
        <v>24</v>
      </c>
      <c r="J1017" s="25"/>
      <c r="K1017" s="20"/>
      <c r="L1017" s="16"/>
      <c r="M1017" s="25"/>
      <c r="N1017" s="20"/>
      <c r="O1017" s="20"/>
      <c r="P1017" s="19"/>
      <c r="Q1017" s="26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</row>
    <row r="1018" ht="14.25" customHeight="1">
      <c r="A1018" s="16">
        <f t="shared" si="1"/>
        <v>1015</v>
      </c>
      <c r="B1018" s="17">
        <v>2409031.0</v>
      </c>
      <c r="C1018" s="18">
        <v>45542.0</v>
      </c>
      <c r="D1018" s="19" t="s">
        <v>274</v>
      </c>
      <c r="E1018" s="20" t="s">
        <v>2186</v>
      </c>
      <c r="F1018" s="18">
        <v>45540.0</v>
      </c>
      <c r="G1018" s="22" t="s">
        <v>2187</v>
      </c>
      <c r="H1018" s="23">
        <v>1800.0</v>
      </c>
      <c r="I1018" s="16" t="s">
        <v>24</v>
      </c>
      <c r="J1018" s="25"/>
      <c r="K1018" s="20" t="s">
        <v>2188</v>
      </c>
      <c r="L1018" s="16" t="s">
        <v>24</v>
      </c>
      <c r="M1018" s="25"/>
      <c r="N1018" s="20"/>
      <c r="O1018" s="20"/>
      <c r="P1018" s="19"/>
      <c r="Q1018" s="26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</row>
    <row r="1019" ht="14.25" customHeight="1">
      <c r="A1019" s="16">
        <f t="shared" si="1"/>
        <v>1016</v>
      </c>
      <c r="B1019" s="17">
        <v>2409032.0</v>
      </c>
      <c r="C1019" s="18">
        <v>45542.0</v>
      </c>
      <c r="D1019" s="19" t="s">
        <v>1763</v>
      </c>
      <c r="E1019" s="20" t="s">
        <v>2189</v>
      </c>
      <c r="F1019" s="18">
        <v>45541.0</v>
      </c>
      <c r="G1019" s="22" t="s">
        <v>53</v>
      </c>
      <c r="H1019" s="23">
        <v>8750.0</v>
      </c>
      <c r="I1019" s="16" t="s">
        <v>24</v>
      </c>
      <c r="J1019" s="25"/>
      <c r="K1019" s="20"/>
      <c r="L1019" s="16"/>
      <c r="M1019" s="25"/>
      <c r="N1019" s="20"/>
      <c r="O1019" s="20"/>
      <c r="P1019" s="19" t="s">
        <v>24</v>
      </c>
      <c r="Q1019" s="26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</row>
    <row r="1020" ht="14.25" customHeight="1">
      <c r="A1020" s="16">
        <f t="shared" si="1"/>
        <v>1017</v>
      </c>
      <c r="B1020" s="17">
        <v>2409033.0</v>
      </c>
      <c r="C1020" s="18">
        <v>45542.0</v>
      </c>
      <c r="D1020" s="19" t="s">
        <v>2190</v>
      </c>
      <c r="E1020" s="20" t="s">
        <v>2191</v>
      </c>
      <c r="F1020" s="18">
        <v>45539.0</v>
      </c>
      <c r="G1020" s="22" t="s">
        <v>2192</v>
      </c>
      <c r="H1020" s="23">
        <v>12056.07</v>
      </c>
      <c r="I1020" s="16" t="s">
        <v>24</v>
      </c>
      <c r="J1020" s="25"/>
      <c r="K1020" s="20"/>
      <c r="L1020" s="16"/>
      <c r="M1020" s="25"/>
      <c r="N1020" s="20"/>
      <c r="O1020" s="20"/>
      <c r="P1020" s="19" t="s">
        <v>24</v>
      </c>
      <c r="Q1020" s="26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</row>
    <row r="1021" ht="14.25" customHeight="1">
      <c r="A1021" s="16">
        <f t="shared" si="1"/>
        <v>1018</v>
      </c>
      <c r="B1021" s="17">
        <v>2409034.0</v>
      </c>
      <c r="C1021" s="18">
        <v>45542.0</v>
      </c>
      <c r="D1021" s="19" t="s">
        <v>2193</v>
      </c>
      <c r="E1021" s="20" t="s">
        <v>2194</v>
      </c>
      <c r="F1021" s="18">
        <v>45540.0</v>
      </c>
      <c r="G1021" s="22" t="s">
        <v>2195</v>
      </c>
      <c r="H1021" s="23">
        <v>7797.6</v>
      </c>
      <c r="I1021" s="16"/>
      <c r="J1021" s="16" t="s">
        <v>24</v>
      </c>
      <c r="K1021" s="20"/>
      <c r="L1021" s="16"/>
      <c r="M1021" s="25"/>
      <c r="N1021" s="20"/>
      <c r="O1021" s="20"/>
      <c r="P1021" s="19" t="s">
        <v>24</v>
      </c>
      <c r="Q1021" s="26" t="s">
        <v>2196</v>
      </c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</row>
    <row r="1022" ht="14.25" customHeight="1">
      <c r="A1022" s="16">
        <f t="shared" si="1"/>
        <v>1019</v>
      </c>
      <c r="B1022" s="17">
        <v>2409035.0</v>
      </c>
      <c r="C1022" s="18">
        <v>45542.0</v>
      </c>
      <c r="D1022" s="19" t="s">
        <v>2197</v>
      </c>
      <c r="E1022" s="20" t="s">
        <v>2198</v>
      </c>
      <c r="F1022" s="18">
        <v>45540.0</v>
      </c>
      <c r="G1022" s="22" t="s">
        <v>2199</v>
      </c>
      <c r="H1022" s="23">
        <v>20186.92</v>
      </c>
      <c r="I1022" s="16" t="s">
        <v>24</v>
      </c>
      <c r="J1022" s="25"/>
      <c r="K1022" s="20"/>
      <c r="L1022" s="16"/>
      <c r="M1022" s="25"/>
      <c r="N1022" s="20"/>
      <c r="O1022" s="20"/>
      <c r="P1022" s="19" t="s">
        <v>24</v>
      </c>
      <c r="Q1022" s="26" t="s">
        <v>2200</v>
      </c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</row>
    <row r="1023" ht="14.25" customHeight="1">
      <c r="A1023" s="16">
        <f t="shared" si="1"/>
        <v>1020</v>
      </c>
      <c r="B1023" s="17">
        <v>2409036.0</v>
      </c>
      <c r="C1023" s="18">
        <v>45542.0</v>
      </c>
      <c r="D1023" s="19" t="s">
        <v>446</v>
      </c>
      <c r="E1023" s="20" t="s">
        <v>2201</v>
      </c>
      <c r="F1023" s="18">
        <v>45541.0</v>
      </c>
      <c r="G1023" s="22" t="s">
        <v>2202</v>
      </c>
      <c r="H1023" s="23">
        <v>15540.0</v>
      </c>
      <c r="I1023" s="16" t="s">
        <v>24</v>
      </c>
      <c r="J1023" s="25"/>
      <c r="K1023" s="20"/>
      <c r="L1023" s="16"/>
      <c r="M1023" s="25" t="s">
        <v>24</v>
      </c>
      <c r="N1023" s="20"/>
      <c r="O1023" s="20"/>
      <c r="P1023" s="19"/>
      <c r="Q1023" s="26" t="s">
        <v>2203</v>
      </c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</row>
    <row r="1024" ht="14.25" customHeight="1">
      <c r="A1024" s="16">
        <f t="shared" si="1"/>
        <v>1021</v>
      </c>
      <c r="B1024" s="17">
        <v>2409037.0</v>
      </c>
      <c r="C1024" s="18">
        <v>45544.0</v>
      </c>
      <c r="D1024" s="19" t="s">
        <v>21</v>
      </c>
      <c r="E1024" s="20" t="s">
        <v>2204</v>
      </c>
      <c r="F1024" s="18">
        <v>45540.0</v>
      </c>
      <c r="G1024" s="22" t="s">
        <v>1964</v>
      </c>
      <c r="H1024" s="23">
        <v>32050.0</v>
      </c>
      <c r="I1024" s="16" t="s">
        <v>24</v>
      </c>
      <c r="J1024" s="25"/>
      <c r="K1024" s="20" t="s">
        <v>2205</v>
      </c>
      <c r="L1024" s="16" t="s">
        <v>24</v>
      </c>
      <c r="M1024" s="25"/>
      <c r="N1024" s="20"/>
      <c r="O1024" s="20"/>
      <c r="P1024" s="19"/>
      <c r="Q1024" s="26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</row>
    <row r="1025" ht="14.25" customHeight="1">
      <c r="A1025" s="16">
        <f t="shared" si="1"/>
        <v>1022</v>
      </c>
      <c r="B1025" s="17">
        <v>2409038.0</v>
      </c>
      <c r="C1025" s="18">
        <v>45544.0</v>
      </c>
      <c r="D1025" s="19" t="s">
        <v>1711</v>
      </c>
      <c r="E1025" s="20" t="s">
        <v>2206</v>
      </c>
      <c r="F1025" s="18">
        <v>45548.0</v>
      </c>
      <c r="G1025" s="22" t="s">
        <v>2207</v>
      </c>
      <c r="H1025" s="23">
        <v>5500.0</v>
      </c>
      <c r="I1025" s="16"/>
      <c r="J1025" s="25"/>
      <c r="K1025" s="20" t="s">
        <v>1665</v>
      </c>
      <c r="L1025" s="16"/>
      <c r="M1025" s="25"/>
      <c r="N1025" s="20"/>
      <c r="O1025" s="20"/>
      <c r="P1025" s="19"/>
      <c r="Q1025" s="26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</row>
    <row r="1026" ht="14.25" customHeight="1">
      <c r="A1026" s="16">
        <f t="shared" si="1"/>
        <v>1023</v>
      </c>
      <c r="B1026" s="17">
        <v>2409039.0</v>
      </c>
      <c r="C1026" s="18">
        <v>45544.0</v>
      </c>
      <c r="D1026" s="19" t="s">
        <v>2208</v>
      </c>
      <c r="E1026" s="20" t="s">
        <v>2209</v>
      </c>
      <c r="F1026" s="18">
        <v>45544.0</v>
      </c>
      <c r="G1026" s="22" t="s">
        <v>2210</v>
      </c>
      <c r="H1026" s="23">
        <v>1020.0</v>
      </c>
      <c r="I1026" s="16" t="s">
        <v>24</v>
      </c>
      <c r="J1026" s="25"/>
      <c r="K1026" s="20"/>
      <c r="L1026" s="16"/>
      <c r="M1026" s="25"/>
      <c r="N1026" s="20"/>
      <c r="O1026" s="20"/>
      <c r="P1026" s="19" t="s">
        <v>24</v>
      </c>
      <c r="Q1026" s="26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</row>
    <row r="1027" ht="14.25" customHeight="1">
      <c r="A1027" s="16">
        <f t="shared" si="1"/>
        <v>1024</v>
      </c>
      <c r="B1027" s="17">
        <v>2409040.0</v>
      </c>
      <c r="C1027" s="18">
        <v>45546.0</v>
      </c>
      <c r="D1027" s="19" t="s">
        <v>1431</v>
      </c>
      <c r="E1027" s="20" t="s">
        <v>2211</v>
      </c>
      <c r="F1027" s="21">
        <v>45544.0</v>
      </c>
      <c r="G1027" s="22" t="s">
        <v>273</v>
      </c>
      <c r="H1027" s="23">
        <v>3850.0</v>
      </c>
      <c r="I1027" s="16" t="s">
        <v>24</v>
      </c>
      <c r="J1027" s="25"/>
      <c r="K1027" s="20"/>
      <c r="L1027" s="16"/>
      <c r="M1027" s="25"/>
      <c r="N1027" s="20"/>
      <c r="O1027" s="20"/>
      <c r="P1027" s="25" t="s">
        <v>24</v>
      </c>
      <c r="Q1027" s="26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</row>
    <row r="1028" ht="14.25" customHeight="1">
      <c r="A1028" s="16">
        <f t="shared" si="1"/>
        <v>1025</v>
      </c>
      <c r="B1028" s="17">
        <v>2409041.0</v>
      </c>
      <c r="C1028" s="18">
        <v>45546.0</v>
      </c>
      <c r="D1028" s="19" t="s">
        <v>1896</v>
      </c>
      <c r="E1028" s="20" t="s">
        <v>2212</v>
      </c>
      <c r="F1028" s="21">
        <v>45541.0</v>
      </c>
      <c r="G1028" s="22" t="s">
        <v>64</v>
      </c>
      <c r="H1028" s="23">
        <v>6750.0</v>
      </c>
      <c r="I1028" s="16" t="s">
        <v>24</v>
      </c>
      <c r="J1028" s="25"/>
      <c r="K1028" s="20" t="s">
        <v>398</v>
      </c>
      <c r="L1028" s="16" t="s">
        <v>24</v>
      </c>
      <c r="M1028" s="25"/>
      <c r="N1028" s="20"/>
      <c r="O1028" s="20"/>
      <c r="P1028" s="25"/>
      <c r="Q1028" s="26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</row>
    <row r="1029" ht="14.25" customHeight="1">
      <c r="A1029" s="16">
        <f t="shared" si="1"/>
        <v>1026</v>
      </c>
      <c r="B1029" s="17">
        <v>2409042.0</v>
      </c>
      <c r="C1029" s="18">
        <v>45546.0</v>
      </c>
      <c r="D1029" s="19" t="s">
        <v>1896</v>
      </c>
      <c r="E1029" s="20" t="s">
        <v>2213</v>
      </c>
      <c r="F1029" s="21">
        <v>45541.0</v>
      </c>
      <c r="G1029" s="22" t="s">
        <v>64</v>
      </c>
      <c r="H1029" s="23">
        <v>9000.0</v>
      </c>
      <c r="I1029" s="16" t="s">
        <v>24</v>
      </c>
      <c r="J1029" s="25"/>
      <c r="K1029" s="20" t="s">
        <v>167</v>
      </c>
      <c r="L1029" s="16" t="s">
        <v>24</v>
      </c>
      <c r="M1029" s="25"/>
      <c r="N1029" s="20"/>
      <c r="O1029" s="20"/>
      <c r="P1029" s="25"/>
      <c r="Q1029" s="26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</row>
    <row r="1030" ht="14.25" customHeight="1">
      <c r="A1030" s="16">
        <f t="shared" si="1"/>
        <v>1027</v>
      </c>
      <c r="B1030" s="17">
        <v>2409043.0</v>
      </c>
      <c r="C1030" s="18">
        <v>45546.0</v>
      </c>
      <c r="D1030" s="19" t="s">
        <v>1896</v>
      </c>
      <c r="E1030" s="20" t="s">
        <v>2214</v>
      </c>
      <c r="F1030" s="21">
        <v>45541.0</v>
      </c>
      <c r="G1030" s="22" t="s">
        <v>64</v>
      </c>
      <c r="H1030" s="23">
        <v>4500.0</v>
      </c>
      <c r="I1030" s="16" t="s">
        <v>24</v>
      </c>
      <c r="J1030" s="25"/>
      <c r="K1030" s="20" t="s">
        <v>185</v>
      </c>
      <c r="L1030" s="16" t="s">
        <v>24</v>
      </c>
      <c r="M1030" s="25"/>
      <c r="N1030" s="20"/>
      <c r="O1030" s="20"/>
      <c r="P1030" s="25"/>
      <c r="Q1030" s="26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</row>
    <row r="1031" ht="14.25" customHeight="1">
      <c r="A1031" s="16">
        <f t="shared" si="1"/>
        <v>1028</v>
      </c>
      <c r="B1031" s="17">
        <v>2409044.0</v>
      </c>
      <c r="C1031" s="18">
        <v>45546.0</v>
      </c>
      <c r="D1031" s="19" t="s">
        <v>1896</v>
      </c>
      <c r="E1031" s="20" t="s">
        <v>2215</v>
      </c>
      <c r="F1031" s="21">
        <v>45541.0</v>
      </c>
      <c r="G1031" s="22" t="s">
        <v>64</v>
      </c>
      <c r="H1031" s="23">
        <v>4500.0</v>
      </c>
      <c r="I1031" s="20" t="s">
        <v>24</v>
      </c>
      <c r="J1031" s="25"/>
      <c r="K1031" s="20" t="s">
        <v>161</v>
      </c>
      <c r="L1031" s="16" t="s">
        <v>24</v>
      </c>
      <c r="M1031" s="25"/>
      <c r="N1031" s="20"/>
      <c r="O1031" s="20"/>
      <c r="P1031" s="25"/>
      <c r="Q1031" s="26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</row>
    <row r="1032" ht="14.25" customHeight="1">
      <c r="A1032" s="16">
        <f t="shared" si="1"/>
        <v>1029</v>
      </c>
      <c r="B1032" s="17">
        <v>2409045.0</v>
      </c>
      <c r="C1032" s="18">
        <v>45546.0</v>
      </c>
      <c r="D1032" s="19" t="s">
        <v>1896</v>
      </c>
      <c r="E1032" s="62" t="s">
        <v>2216</v>
      </c>
      <c r="F1032" s="21">
        <v>45541.0</v>
      </c>
      <c r="G1032" s="22" t="s">
        <v>64</v>
      </c>
      <c r="H1032" s="23">
        <v>13500.0</v>
      </c>
      <c r="I1032" s="20" t="s">
        <v>24</v>
      </c>
      <c r="J1032" s="25"/>
      <c r="K1032" s="20" t="s">
        <v>547</v>
      </c>
      <c r="L1032" s="16" t="s">
        <v>24</v>
      </c>
      <c r="M1032" s="103"/>
      <c r="N1032" s="16"/>
      <c r="O1032" s="16"/>
      <c r="P1032" s="103"/>
      <c r="Q1032" s="104"/>
      <c r="R1032" s="105"/>
      <c r="S1032" s="105"/>
      <c r="T1032" s="105"/>
      <c r="U1032" s="105"/>
      <c r="V1032" s="105"/>
      <c r="W1032" s="105"/>
      <c r="X1032" s="105"/>
      <c r="Y1032" s="105"/>
      <c r="Z1032" s="105"/>
      <c r="AA1032" s="105"/>
      <c r="AB1032" s="105"/>
      <c r="AC1032" s="105"/>
      <c r="AD1032" s="105"/>
      <c r="AE1032" s="105"/>
      <c r="AF1032" s="105"/>
      <c r="AG1032" s="105"/>
      <c r="AH1032" s="105"/>
      <c r="AI1032" s="105"/>
      <c r="AJ1032" s="105"/>
      <c r="AK1032" s="105"/>
      <c r="AL1032" s="105"/>
      <c r="AM1032" s="105"/>
      <c r="AN1032" s="105"/>
      <c r="AO1032" s="105"/>
      <c r="AP1032" s="105"/>
    </row>
    <row r="1033" ht="14.25" customHeight="1">
      <c r="A1033" s="16">
        <f t="shared" si="1"/>
        <v>1030</v>
      </c>
      <c r="B1033" s="17">
        <v>2409046.0</v>
      </c>
      <c r="C1033" s="18">
        <v>45546.0</v>
      </c>
      <c r="D1033" s="19" t="s">
        <v>1896</v>
      </c>
      <c r="E1033" s="20" t="s">
        <v>2217</v>
      </c>
      <c r="F1033" s="21">
        <v>45541.0</v>
      </c>
      <c r="G1033" s="22" t="s">
        <v>64</v>
      </c>
      <c r="H1033" s="23">
        <v>9000.0</v>
      </c>
      <c r="I1033" s="20" t="s">
        <v>24</v>
      </c>
      <c r="J1033" s="25"/>
      <c r="K1033" s="20" t="s">
        <v>153</v>
      </c>
      <c r="L1033" s="16" t="s">
        <v>24</v>
      </c>
      <c r="M1033" s="103"/>
      <c r="N1033" s="16"/>
      <c r="O1033" s="16"/>
      <c r="P1033" s="103"/>
      <c r="Q1033" s="104"/>
      <c r="R1033" s="105"/>
      <c r="S1033" s="105"/>
      <c r="T1033" s="105"/>
      <c r="U1033" s="105"/>
      <c r="V1033" s="105"/>
      <c r="W1033" s="105"/>
      <c r="X1033" s="105"/>
      <c r="Y1033" s="105"/>
      <c r="Z1033" s="105"/>
      <c r="AA1033" s="105"/>
      <c r="AB1033" s="105"/>
      <c r="AC1033" s="105"/>
      <c r="AD1033" s="105"/>
      <c r="AE1033" s="105"/>
      <c r="AF1033" s="105"/>
      <c r="AG1033" s="105"/>
      <c r="AH1033" s="105"/>
      <c r="AI1033" s="105"/>
      <c r="AJ1033" s="105"/>
      <c r="AK1033" s="105"/>
      <c r="AL1033" s="105"/>
      <c r="AM1033" s="105"/>
      <c r="AN1033" s="105"/>
      <c r="AO1033" s="105"/>
      <c r="AP1033" s="105"/>
    </row>
    <row r="1034" ht="14.25" customHeight="1">
      <c r="A1034" s="16">
        <f t="shared" si="1"/>
        <v>1031</v>
      </c>
      <c r="B1034" s="17">
        <v>2409047.0</v>
      </c>
      <c r="C1034" s="18">
        <v>45546.0</v>
      </c>
      <c r="D1034" s="19" t="s">
        <v>1896</v>
      </c>
      <c r="E1034" s="20" t="s">
        <v>2218</v>
      </c>
      <c r="F1034" s="21">
        <v>45541.0</v>
      </c>
      <c r="G1034" s="22" t="s">
        <v>64</v>
      </c>
      <c r="H1034" s="23">
        <v>4500.0</v>
      </c>
      <c r="I1034" s="20" t="s">
        <v>24</v>
      </c>
      <c r="J1034" s="25"/>
      <c r="K1034" s="20" t="s">
        <v>556</v>
      </c>
      <c r="L1034" s="16" t="s">
        <v>24</v>
      </c>
      <c r="M1034" s="25"/>
      <c r="N1034" s="20"/>
      <c r="O1034" s="20"/>
      <c r="P1034" s="19"/>
      <c r="Q1034" s="26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</row>
    <row r="1035" ht="14.25" customHeight="1">
      <c r="A1035" s="16">
        <f t="shared" si="1"/>
        <v>1032</v>
      </c>
      <c r="B1035" s="17">
        <v>2409048.0</v>
      </c>
      <c r="C1035" s="18">
        <v>45546.0</v>
      </c>
      <c r="D1035" s="19" t="s">
        <v>1896</v>
      </c>
      <c r="E1035" s="20" t="s">
        <v>2219</v>
      </c>
      <c r="F1035" s="21">
        <v>45541.0</v>
      </c>
      <c r="G1035" s="22" t="s">
        <v>64</v>
      </c>
      <c r="H1035" s="23">
        <v>3500.0</v>
      </c>
      <c r="I1035" s="16" t="s">
        <v>24</v>
      </c>
      <c r="J1035" s="25"/>
      <c r="K1035" s="20" t="s">
        <v>558</v>
      </c>
      <c r="L1035" s="16" t="s">
        <v>24</v>
      </c>
      <c r="M1035" s="25"/>
      <c r="N1035" s="20"/>
      <c r="O1035" s="20"/>
      <c r="P1035" s="19"/>
      <c r="Q1035" s="26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</row>
    <row r="1036" ht="14.25" customHeight="1">
      <c r="A1036" s="16">
        <f t="shared" si="1"/>
        <v>1033</v>
      </c>
      <c r="B1036" s="17">
        <v>2409049.0</v>
      </c>
      <c r="C1036" s="18">
        <v>45546.0</v>
      </c>
      <c r="D1036" s="19" t="s">
        <v>1896</v>
      </c>
      <c r="E1036" s="20" t="s">
        <v>2220</v>
      </c>
      <c r="F1036" s="21">
        <v>45541.0</v>
      </c>
      <c r="G1036" s="22" t="s">
        <v>64</v>
      </c>
      <c r="H1036" s="23">
        <v>15000.0</v>
      </c>
      <c r="I1036" s="16" t="s">
        <v>24</v>
      </c>
      <c r="J1036" s="25"/>
      <c r="K1036" s="20" t="s">
        <v>551</v>
      </c>
      <c r="L1036" s="16" t="s">
        <v>24</v>
      </c>
      <c r="M1036" s="25"/>
      <c r="N1036" s="20"/>
      <c r="O1036" s="20"/>
      <c r="P1036" s="19"/>
      <c r="Q1036" s="26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</row>
    <row r="1037" ht="14.25" customHeight="1">
      <c r="A1037" s="16">
        <f t="shared" si="1"/>
        <v>1034</v>
      </c>
      <c r="B1037" s="17">
        <v>2409050.0</v>
      </c>
      <c r="C1037" s="18">
        <v>45546.0</v>
      </c>
      <c r="D1037" s="19" t="s">
        <v>1896</v>
      </c>
      <c r="E1037" s="20" t="s">
        <v>2221</v>
      </c>
      <c r="F1037" s="21">
        <v>45541.0</v>
      </c>
      <c r="G1037" s="22" t="s">
        <v>64</v>
      </c>
      <c r="H1037" s="23">
        <v>7000.0</v>
      </c>
      <c r="I1037" s="16" t="s">
        <v>24</v>
      </c>
      <c r="J1037" s="25"/>
      <c r="K1037" s="20" t="s">
        <v>2222</v>
      </c>
      <c r="L1037" s="16" t="s">
        <v>24</v>
      </c>
      <c r="M1037" s="25"/>
      <c r="N1037" s="20"/>
      <c r="O1037" s="20"/>
      <c r="P1037" s="19"/>
      <c r="Q1037" s="26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</row>
    <row r="1038" ht="14.25" customHeight="1">
      <c r="A1038" s="16">
        <f t="shared" si="1"/>
        <v>1035</v>
      </c>
      <c r="B1038" s="17">
        <v>2409051.0</v>
      </c>
      <c r="C1038" s="18">
        <v>45546.0</v>
      </c>
      <c r="D1038" s="19" t="s">
        <v>1896</v>
      </c>
      <c r="E1038" s="20" t="s">
        <v>2223</v>
      </c>
      <c r="F1038" s="21">
        <v>45541.0</v>
      </c>
      <c r="G1038" s="22" t="s">
        <v>64</v>
      </c>
      <c r="H1038" s="23">
        <v>7000.0</v>
      </c>
      <c r="I1038" s="16" t="s">
        <v>24</v>
      </c>
      <c r="J1038" s="25"/>
      <c r="K1038" s="20" t="s">
        <v>437</v>
      </c>
      <c r="L1038" s="16" t="s">
        <v>24</v>
      </c>
      <c r="M1038" s="25"/>
      <c r="N1038" s="20"/>
      <c r="O1038" s="20"/>
      <c r="P1038" s="19"/>
      <c r="Q1038" s="26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</row>
    <row r="1039" ht="14.25" customHeight="1">
      <c r="A1039" s="16">
        <f t="shared" si="1"/>
        <v>1036</v>
      </c>
      <c r="B1039" s="17">
        <v>2409052.0</v>
      </c>
      <c r="C1039" s="18">
        <v>45546.0</v>
      </c>
      <c r="D1039" s="19" t="s">
        <v>1896</v>
      </c>
      <c r="E1039" s="20" t="s">
        <v>2224</v>
      </c>
      <c r="F1039" s="21">
        <v>45541.0</v>
      </c>
      <c r="G1039" s="22" t="s">
        <v>64</v>
      </c>
      <c r="H1039" s="23">
        <v>7000.0</v>
      </c>
      <c r="I1039" s="16" t="s">
        <v>24</v>
      </c>
      <c r="J1039" s="25"/>
      <c r="K1039" s="20" t="s">
        <v>1229</v>
      </c>
      <c r="L1039" s="16" t="s">
        <v>24</v>
      </c>
      <c r="M1039" s="25"/>
      <c r="N1039" s="20"/>
      <c r="O1039" s="20"/>
      <c r="P1039" s="19"/>
      <c r="Q1039" s="26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</row>
    <row r="1040" ht="14.25" customHeight="1">
      <c r="A1040" s="16">
        <f t="shared" si="1"/>
        <v>1037</v>
      </c>
      <c r="B1040" s="17">
        <v>2409053.0</v>
      </c>
      <c r="C1040" s="18">
        <v>45546.0</v>
      </c>
      <c r="D1040" s="19" t="s">
        <v>1896</v>
      </c>
      <c r="E1040" s="20" t="s">
        <v>2225</v>
      </c>
      <c r="F1040" s="21">
        <v>45541.0</v>
      </c>
      <c r="G1040" s="22" t="s">
        <v>64</v>
      </c>
      <c r="H1040" s="23">
        <v>7000.0</v>
      </c>
      <c r="I1040" s="16" t="s">
        <v>24</v>
      </c>
      <c r="J1040" s="25"/>
      <c r="K1040" s="20" t="s">
        <v>923</v>
      </c>
      <c r="L1040" s="16" t="s">
        <v>24</v>
      </c>
      <c r="M1040" s="25"/>
      <c r="N1040" s="20"/>
      <c r="O1040" s="20"/>
      <c r="P1040" s="19"/>
      <c r="Q1040" s="26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</row>
    <row r="1041" ht="14.25" customHeight="1">
      <c r="A1041" s="16">
        <f t="shared" si="1"/>
        <v>1038</v>
      </c>
      <c r="B1041" s="17">
        <v>2409054.0</v>
      </c>
      <c r="C1041" s="18">
        <v>45546.0</v>
      </c>
      <c r="D1041" s="19" t="s">
        <v>56</v>
      </c>
      <c r="E1041" s="20" t="s">
        <v>2226</v>
      </c>
      <c r="F1041" s="21">
        <v>45541.0</v>
      </c>
      <c r="G1041" s="22" t="s">
        <v>64</v>
      </c>
      <c r="H1041" s="23">
        <v>21500.0</v>
      </c>
      <c r="I1041" s="16" t="s">
        <v>24</v>
      </c>
      <c r="J1041" s="25"/>
      <c r="K1041" s="20" t="s">
        <v>145</v>
      </c>
      <c r="L1041" s="16" t="s">
        <v>24</v>
      </c>
      <c r="M1041" s="25"/>
      <c r="N1041" s="20"/>
      <c r="O1041" s="20"/>
      <c r="P1041" s="19"/>
      <c r="Q1041" s="26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</row>
    <row r="1042" ht="14.25" customHeight="1">
      <c r="A1042" s="16">
        <f t="shared" si="1"/>
        <v>1039</v>
      </c>
      <c r="B1042" s="17">
        <v>2409055.0</v>
      </c>
      <c r="C1042" s="18">
        <v>45546.0</v>
      </c>
      <c r="D1042" s="19" t="s">
        <v>56</v>
      </c>
      <c r="E1042" s="20" t="s">
        <v>2227</v>
      </c>
      <c r="F1042" s="21">
        <v>45541.0</v>
      </c>
      <c r="G1042" s="22" t="s">
        <v>64</v>
      </c>
      <c r="H1042" s="23">
        <v>5000.0</v>
      </c>
      <c r="I1042" s="16" t="s">
        <v>24</v>
      </c>
      <c r="J1042" s="25"/>
      <c r="K1042" s="20" t="s">
        <v>2228</v>
      </c>
      <c r="L1042" s="16" t="s">
        <v>24</v>
      </c>
      <c r="M1042" s="25"/>
      <c r="N1042" s="20"/>
      <c r="O1042" s="20"/>
      <c r="P1042" s="19"/>
      <c r="Q1042" s="26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</row>
    <row r="1043" ht="14.25" customHeight="1">
      <c r="A1043" s="16">
        <f t="shared" si="1"/>
        <v>1040</v>
      </c>
      <c r="B1043" s="17">
        <v>2409056.0</v>
      </c>
      <c r="C1043" s="18">
        <v>45546.0</v>
      </c>
      <c r="D1043" s="19" t="s">
        <v>56</v>
      </c>
      <c r="E1043" s="20" t="s">
        <v>2229</v>
      </c>
      <c r="F1043" s="21">
        <v>45541.0</v>
      </c>
      <c r="G1043" s="22" t="s">
        <v>64</v>
      </c>
      <c r="H1043" s="23">
        <v>2500.0</v>
      </c>
      <c r="I1043" s="16" t="s">
        <v>24</v>
      </c>
      <c r="J1043" s="25"/>
      <c r="K1043" s="20" t="s">
        <v>577</v>
      </c>
      <c r="L1043" s="16" t="s">
        <v>24</v>
      </c>
      <c r="M1043" s="25"/>
      <c r="N1043" s="20"/>
      <c r="O1043" s="20"/>
      <c r="P1043" s="19"/>
      <c r="Q1043" s="26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</row>
    <row r="1044" ht="14.25" customHeight="1">
      <c r="A1044" s="16">
        <f t="shared" si="1"/>
        <v>1041</v>
      </c>
      <c r="B1044" s="17">
        <v>2409057.0</v>
      </c>
      <c r="C1044" s="18">
        <v>45546.0</v>
      </c>
      <c r="D1044" s="19" t="s">
        <v>56</v>
      </c>
      <c r="E1044" s="20" t="s">
        <v>2230</v>
      </c>
      <c r="F1044" s="21">
        <v>45541.0</v>
      </c>
      <c r="G1044" s="22" t="s">
        <v>64</v>
      </c>
      <c r="H1044" s="23">
        <v>5500.0</v>
      </c>
      <c r="I1044" s="16" t="s">
        <v>24</v>
      </c>
      <c r="J1044" s="25"/>
      <c r="K1044" s="20" t="s">
        <v>68</v>
      </c>
      <c r="L1044" s="16" t="s">
        <v>24</v>
      </c>
      <c r="M1044" s="25"/>
      <c r="N1044" s="20"/>
      <c r="O1044" s="20"/>
      <c r="P1044" s="19"/>
      <c r="Q1044" s="26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</row>
    <row r="1045" ht="14.25" customHeight="1">
      <c r="A1045" s="16">
        <f t="shared" si="1"/>
        <v>1042</v>
      </c>
      <c r="B1045" s="17">
        <v>2409058.0</v>
      </c>
      <c r="C1045" s="18">
        <v>45546.0</v>
      </c>
      <c r="D1045" s="19" t="s">
        <v>56</v>
      </c>
      <c r="E1045" s="20" t="s">
        <v>2231</v>
      </c>
      <c r="F1045" s="21">
        <v>45541.0</v>
      </c>
      <c r="G1045" s="22" t="s">
        <v>64</v>
      </c>
      <c r="H1045" s="23">
        <v>3500.0</v>
      </c>
      <c r="I1045" s="16" t="s">
        <v>24</v>
      </c>
      <c r="J1045" s="25"/>
      <c r="K1045" s="20" t="s">
        <v>120</v>
      </c>
      <c r="L1045" s="16" t="s">
        <v>24</v>
      </c>
      <c r="M1045" s="25"/>
      <c r="N1045" s="20"/>
      <c r="O1045" s="20"/>
      <c r="P1045" s="19"/>
      <c r="Q1045" s="26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</row>
    <row r="1046" ht="14.25" customHeight="1">
      <c r="A1046" s="16">
        <f t="shared" si="1"/>
        <v>1043</v>
      </c>
      <c r="B1046" s="17">
        <v>2409059.0</v>
      </c>
      <c r="C1046" s="18">
        <v>45546.0</v>
      </c>
      <c r="D1046" s="19" t="s">
        <v>2232</v>
      </c>
      <c r="E1046" s="20" t="s">
        <v>2233</v>
      </c>
      <c r="F1046" s="21">
        <v>45544.0</v>
      </c>
      <c r="G1046" s="22" t="s">
        <v>2234</v>
      </c>
      <c r="H1046" s="23">
        <v>20635.5</v>
      </c>
      <c r="I1046" s="16" t="s">
        <v>24</v>
      </c>
      <c r="J1046" s="25"/>
      <c r="K1046" s="20" t="s">
        <v>2054</v>
      </c>
      <c r="L1046" s="16" t="s">
        <v>24</v>
      </c>
      <c r="M1046" s="25"/>
      <c r="N1046" s="20"/>
      <c r="O1046" s="20"/>
      <c r="P1046" s="19"/>
      <c r="Q1046" s="26" t="s">
        <v>2235</v>
      </c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</row>
    <row r="1047" ht="14.25" customHeight="1">
      <c r="A1047" s="16">
        <f t="shared" si="1"/>
        <v>1044</v>
      </c>
      <c r="B1047" s="17">
        <v>2409060.0</v>
      </c>
      <c r="C1047" s="18">
        <v>45547.0</v>
      </c>
      <c r="D1047" s="19" t="s">
        <v>435</v>
      </c>
      <c r="E1047" s="20" t="s">
        <v>2236</v>
      </c>
      <c r="F1047" s="21">
        <v>45545.0</v>
      </c>
      <c r="G1047" s="22" t="s">
        <v>77</v>
      </c>
      <c r="H1047" s="23">
        <v>55500.0</v>
      </c>
      <c r="I1047" s="16" t="s">
        <v>24</v>
      </c>
      <c r="J1047" s="25"/>
      <c r="K1047" s="20" t="s">
        <v>267</v>
      </c>
      <c r="L1047" s="16" t="s">
        <v>24</v>
      </c>
      <c r="M1047" s="25"/>
      <c r="N1047" s="20"/>
      <c r="O1047" s="20"/>
      <c r="P1047" s="19"/>
      <c r="Q1047" s="26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</row>
    <row r="1048" ht="14.25" customHeight="1">
      <c r="A1048" s="16">
        <f t="shared" si="1"/>
        <v>1045</v>
      </c>
      <c r="B1048" s="17">
        <v>2409061.0</v>
      </c>
      <c r="C1048" s="18">
        <v>45547.0</v>
      </c>
      <c r="D1048" s="19" t="s">
        <v>168</v>
      </c>
      <c r="E1048" s="20" t="s">
        <v>2237</v>
      </c>
      <c r="F1048" s="21">
        <v>45545.0</v>
      </c>
      <c r="G1048" s="22" t="s">
        <v>2238</v>
      </c>
      <c r="H1048" s="23">
        <v>2621600.0</v>
      </c>
      <c r="I1048" s="16" t="s">
        <v>24</v>
      </c>
      <c r="J1048" s="25"/>
      <c r="K1048" s="20" t="s">
        <v>2239</v>
      </c>
      <c r="L1048" s="16" t="s">
        <v>24</v>
      </c>
      <c r="M1048" s="25"/>
      <c r="N1048" s="20"/>
      <c r="O1048" s="20"/>
      <c r="P1048" s="19"/>
      <c r="Q1048" s="26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</row>
    <row r="1049" ht="14.25" customHeight="1">
      <c r="A1049" s="16">
        <f t="shared" si="1"/>
        <v>1046</v>
      </c>
      <c r="B1049" s="17">
        <v>2409062.0</v>
      </c>
      <c r="C1049" s="18">
        <v>45547.0</v>
      </c>
      <c r="D1049" s="19" t="s">
        <v>168</v>
      </c>
      <c r="E1049" s="20" t="s">
        <v>2240</v>
      </c>
      <c r="F1049" s="21">
        <v>45545.0</v>
      </c>
      <c r="G1049" s="22" t="s">
        <v>2241</v>
      </c>
      <c r="H1049" s="23">
        <v>1518000.0</v>
      </c>
      <c r="I1049" s="16" t="s">
        <v>24</v>
      </c>
      <c r="J1049" s="25"/>
      <c r="K1049" s="20" t="s">
        <v>2239</v>
      </c>
      <c r="L1049" s="16" t="s">
        <v>24</v>
      </c>
      <c r="M1049" s="25"/>
      <c r="N1049" s="20"/>
      <c r="O1049" s="20"/>
      <c r="P1049" s="19"/>
      <c r="Q1049" s="26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</row>
    <row r="1050" ht="14.25" customHeight="1">
      <c r="A1050" s="16">
        <f t="shared" si="1"/>
        <v>1047</v>
      </c>
      <c r="B1050" s="17">
        <v>2409063.0</v>
      </c>
      <c r="C1050" s="18">
        <v>45547.0</v>
      </c>
      <c r="D1050" s="19" t="s">
        <v>168</v>
      </c>
      <c r="E1050" s="20" t="s">
        <v>2242</v>
      </c>
      <c r="F1050" s="21">
        <v>45545.0</v>
      </c>
      <c r="G1050" s="22" t="s">
        <v>2243</v>
      </c>
      <c r="H1050" s="23">
        <v>470000.0</v>
      </c>
      <c r="I1050" s="16" t="s">
        <v>24</v>
      </c>
      <c r="J1050" s="25"/>
      <c r="K1050" s="20" t="s">
        <v>2239</v>
      </c>
      <c r="L1050" s="16" t="s">
        <v>24</v>
      </c>
      <c r="M1050" s="25"/>
      <c r="N1050" s="20"/>
      <c r="O1050" s="20"/>
      <c r="P1050" s="19"/>
      <c r="Q1050" s="26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</row>
    <row r="1051" ht="14.25" customHeight="1">
      <c r="A1051" s="16">
        <f t="shared" si="1"/>
        <v>1048</v>
      </c>
      <c r="B1051" s="17">
        <v>2409064.0</v>
      </c>
      <c r="C1051" s="18">
        <v>45547.0</v>
      </c>
      <c r="D1051" s="19" t="s">
        <v>168</v>
      </c>
      <c r="E1051" s="20" t="s">
        <v>2244</v>
      </c>
      <c r="F1051" s="18">
        <v>45526.0</v>
      </c>
      <c r="G1051" s="22" t="s">
        <v>2245</v>
      </c>
      <c r="H1051" s="23">
        <v>136600.0</v>
      </c>
      <c r="I1051" s="16" t="s">
        <v>24</v>
      </c>
      <c r="J1051" s="25"/>
      <c r="K1051" s="20" t="s">
        <v>2246</v>
      </c>
      <c r="L1051" s="16" t="s">
        <v>24</v>
      </c>
      <c r="M1051" s="25"/>
      <c r="N1051" s="20"/>
      <c r="O1051" s="20"/>
      <c r="P1051" s="19"/>
      <c r="Q1051" s="26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</row>
    <row r="1052" ht="14.25" customHeight="1">
      <c r="A1052" s="16">
        <f t="shared" si="1"/>
        <v>1049</v>
      </c>
      <c r="B1052" s="17">
        <v>2409065.0</v>
      </c>
      <c r="C1052" s="18">
        <v>45547.0</v>
      </c>
      <c r="D1052" s="19" t="s">
        <v>168</v>
      </c>
      <c r="E1052" s="20" t="s">
        <v>2247</v>
      </c>
      <c r="F1052" s="21">
        <v>45526.0</v>
      </c>
      <c r="G1052" s="22" t="s">
        <v>77</v>
      </c>
      <c r="H1052" s="23">
        <v>125000.0</v>
      </c>
      <c r="I1052" s="16" t="s">
        <v>24</v>
      </c>
      <c r="J1052" s="25"/>
      <c r="K1052" s="20" t="s">
        <v>2246</v>
      </c>
      <c r="L1052" s="16" t="s">
        <v>24</v>
      </c>
      <c r="M1052" s="25"/>
      <c r="N1052" s="20"/>
      <c r="O1052" s="20"/>
      <c r="P1052" s="19"/>
      <c r="Q1052" s="26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</row>
    <row r="1053" ht="14.25" customHeight="1">
      <c r="A1053" s="16">
        <f t="shared" si="1"/>
        <v>1050</v>
      </c>
      <c r="B1053" s="17">
        <v>2409066.0</v>
      </c>
      <c r="C1053" s="18">
        <v>45547.0</v>
      </c>
      <c r="D1053" s="19" t="s">
        <v>435</v>
      </c>
      <c r="E1053" s="20" t="s">
        <v>2248</v>
      </c>
      <c r="F1053" s="21">
        <v>45526.0</v>
      </c>
      <c r="G1053" s="22" t="s">
        <v>617</v>
      </c>
      <c r="H1053" s="23">
        <v>460000.0</v>
      </c>
      <c r="I1053" s="16" t="s">
        <v>24</v>
      </c>
      <c r="J1053" s="25"/>
      <c r="K1053" s="20" t="s">
        <v>2246</v>
      </c>
      <c r="L1053" s="16" t="s">
        <v>24</v>
      </c>
      <c r="M1053" s="25"/>
      <c r="N1053" s="20"/>
      <c r="O1053" s="20"/>
      <c r="P1053" s="19"/>
      <c r="Q1053" s="26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</row>
    <row r="1054" ht="14.25" customHeight="1">
      <c r="A1054" s="16">
        <f t="shared" si="1"/>
        <v>1051</v>
      </c>
      <c r="B1054" s="17">
        <v>2409067.0</v>
      </c>
      <c r="C1054" s="18">
        <v>45547.0</v>
      </c>
      <c r="D1054" s="19" t="s">
        <v>1938</v>
      </c>
      <c r="E1054" s="20" t="s">
        <v>2249</v>
      </c>
      <c r="F1054" s="21">
        <v>45526.0</v>
      </c>
      <c r="G1054" s="22" t="s">
        <v>2250</v>
      </c>
      <c r="H1054" s="23">
        <v>50000.0</v>
      </c>
      <c r="I1054" s="16" t="s">
        <v>24</v>
      </c>
      <c r="J1054" s="25"/>
      <c r="K1054" s="20" t="s">
        <v>2246</v>
      </c>
      <c r="L1054" s="16" t="s">
        <v>24</v>
      </c>
      <c r="M1054" s="25"/>
      <c r="N1054" s="20"/>
      <c r="O1054" s="20"/>
      <c r="P1054" s="19"/>
      <c r="Q1054" s="26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</row>
    <row r="1055" ht="14.25" customHeight="1">
      <c r="A1055" s="16">
        <f t="shared" si="1"/>
        <v>1052</v>
      </c>
      <c r="B1055" s="17">
        <v>2409068.0</v>
      </c>
      <c r="C1055" s="18">
        <v>45547.0</v>
      </c>
      <c r="D1055" s="19" t="s">
        <v>168</v>
      </c>
      <c r="E1055" s="20" t="s">
        <v>2251</v>
      </c>
      <c r="F1055" s="18">
        <v>45526.0</v>
      </c>
      <c r="G1055" s="22" t="s">
        <v>2252</v>
      </c>
      <c r="H1055" s="23">
        <v>332400.0</v>
      </c>
      <c r="I1055" s="16" t="s">
        <v>24</v>
      </c>
      <c r="J1055" s="25"/>
      <c r="K1055" s="20" t="s">
        <v>2246</v>
      </c>
      <c r="L1055" s="16" t="s">
        <v>24</v>
      </c>
      <c r="M1055" s="25"/>
      <c r="N1055" s="20"/>
      <c r="O1055" s="20"/>
      <c r="P1055" s="19"/>
      <c r="Q1055" s="26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</row>
    <row r="1056" ht="14.25" customHeight="1">
      <c r="A1056" s="16">
        <f t="shared" si="1"/>
        <v>1053</v>
      </c>
      <c r="B1056" s="17">
        <v>2409069.0</v>
      </c>
      <c r="C1056" s="18">
        <v>45547.0</v>
      </c>
      <c r="D1056" s="19" t="s">
        <v>1991</v>
      </c>
      <c r="E1056" s="20" t="s">
        <v>2253</v>
      </c>
      <c r="F1056" s="21">
        <v>45526.0</v>
      </c>
      <c r="G1056" s="22" t="s">
        <v>2254</v>
      </c>
      <c r="H1056" s="23">
        <v>1734465.0</v>
      </c>
      <c r="I1056" s="16" t="s">
        <v>24</v>
      </c>
      <c r="J1056" s="25"/>
      <c r="K1056" s="20" t="s">
        <v>2246</v>
      </c>
      <c r="L1056" s="16" t="s">
        <v>24</v>
      </c>
      <c r="M1056" s="25"/>
      <c r="N1056" s="20"/>
      <c r="O1056" s="20"/>
      <c r="P1056" s="19"/>
      <c r="Q1056" s="26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</row>
    <row r="1057" ht="14.25" customHeight="1">
      <c r="A1057" s="16">
        <f t="shared" si="1"/>
        <v>1054</v>
      </c>
      <c r="B1057" s="17">
        <v>2409070.0</v>
      </c>
      <c r="C1057" s="18">
        <v>45547.0</v>
      </c>
      <c r="D1057" s="19" t="s">
        <v>435</v>
      </c>
      <c r="E1057" s="20" t="s">
        <v>2255</v>
      </c>
      <c r="F1057" s="18">
        <v>45540.0</v>
      </c>
      <c r="G1057" s="22" t="s">
        <v>617</v>
      </c>
      <c r="H1057" s="23">
        <v>17500.0</v>
      </c>
      <c r="I1057" s="16" t="s">
        <v>24</v>
      </c>
      <c r="J1057" s="25"/>
      <c r="K1057" s="20" t="s">
        <v>2246</v>
      </c>
      <c r="L1057" s="16" t="s">
        <v>24</v>
      </c>
      <c r="M1057" s="25"/>
      <c r="N1057" s="20"/>
      <c r="O1057" s="20"/>
      <c r="P1057" s="25"/>
      <c r="Q1057" s="26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</row>
    <row r="1058" ht="14.25" customHeight="1">
      <c r="A1058" s="16">
        <f t="shared" si="1"/>
        <v>1055</v>
      </c>
      <c r="B1058" s="17">
        <v>2409071.0</v>
      </c>
      <c r="C1058" s="18">
        <v>45547.0</v>
      </c>
      <c r="D1058" s="19" t="s">
        <v>2256</v>
      </c>
      <c r="E1058" s="20" t="s">
        <v>2257</v>
      </c>
      <c r="F1058" s="21">
        <v>45545.0</v>
      </c>
      <c r="G1058" s="22" t="s">
        <v>2258</v>
      </c>
      <c r="H1058" s="23">
        <v>12000.0</v>
      </c>
      <c r="I1058" s="16" t="s">
        <v>24</v>
      </c>
      <c r="J1058" s="25"/>
      <c r="K1058" s="20" t="s">
        <v>2259</v>
      </c>
      <c r="L1058" s="16" t="s">
        <v>24</v>
      </c>
      <c r="M1058" s="25"/>
      <c r="N1058" s="20"/>
      <c r="O1058" s="20"/>
      <c r="P1058" s="19"/>
      <c r="Q1058" s="26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</row>
    <row r="1059" ht="14.25" customHeight="1">
      <c r="A1059" s="16">
        <f t="shared" si="1"/>
        <v>1056</v>
      </c>
      <c r="B1059" s="17">
        <v>2409072.0</v>
      </c>
      <c r="C1059" s="18">
        <v>45547.0</v>
      </c>
      <c r="D1059" s="19" t="s">
        <v>102</v>
      </c>
      <c r="E1059" s="20" t="s">
        <v>2260</v>
      </c>
      <c r="F1059" s="21">
        <v>45545.0</v>
      </c>
      <c r="G1059" s="22" t="s">
        <v>2261</v>
      </c>
      <c r="H1059" s="23">
        <v>350000.0</v>
      </c>
      <c r="I1059" s="16" t="s">
        <v>24</v>
      </c>
      <c r="J1059" s="25"/>
      <c r="K1059" s="20" t="s">
        <v>2259</v>
      </c>
      <c r="L1059" s="16" t="s">
        <v>24</v>
      </c>
      <c r="M1059" s="25"/>
      <c r="N1059" s="20"/>
      <c r="O1059" s="20"/>
      <c r="P1059" s="19"/>
      <c r="Q1059" s="26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</row>
    <row r="1060" ht="14.25" customHeight="1">
      <c r="A1060" s="16">
        <f t="shared" si="1"/>
        <v>1057</v>
      </c>
      <c r="B1060" s="17">
        <v>2409073.0</v>
      </c>
      <c r="C1060" s="18">
        <v>45548.0</v>
      </c>
      <c r="D1060" s="19" t="s">
        <v>21</v>
      </c>
      <c r="E1060" s="20" t="s">
        <v>2262</v>
      </c>
      <c r="F1060" s="18">
        <v>45547.0</v>
      </c>
      <c r="G1060" s="22" t="s">
        <v>1964</v>
      </c>
      <c r="H1060" s="23">
        <v>133020.0</v>
      </c>
      <c r="I1060" s="16" t="s">
        <v>24</v>
      </c>
      <c r="J1060" s="25"/>
      <c r="K1060" s="20" t="s">
        <v>2263</v>
      </c>
      <c r="L1060" s="16" t="s">
        <v>24</v>
      </c>
      <c r="M1060" s="25"/>
      <c r="N1060" s="20"/>
      <c r="O1060" s="20"/>
      <c r="P1060" s="19"/>
      <c r="Q1060" s="26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</row>
    <row r="1061" ht="14.25" customHeight="1">
      <c r="A1061" s="16">
        <f t="shared" si="1"/>
        <v>1058</v>
      </c>
      <c r="B1061" s="17">
        <v>2409074.0</v>
      </c>
      <c r="C1061" s="18">
        <v>45548.0</v>
      </c>
      <c r="D1061" s="19" t="s">
        <v>71</v>
      </c>
      <c r="E1061" s="20" t="s">
        <v>2264</v>
      </c>
      <c r="F1061" s="18">
        <v>45547.0</v>
      </c>
      <c r="G1061" s="22" t="s">
        <v>2265</v>
      </c>
      <c r="H1061" s="23">
        <v>107000.0</v>
      </c>
      <c r="I1061" s="16" t="s">
        <v>24</v>
      </c>
      <c r="J1061" s="25"/>
      <c r="K1061" s="20" t="s">
        <v>2263</v>
      </c>
      <c r="L1061" s="16" t="s">
        <v>24</v>
      </c>
      <c r="M1061" s="25"/>
      <c r="N1061" s="20"/>
      <c r="O1061" s="20"/>
      <c r="P1061" s="19"/>
      <c r="Q1061" s="26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</row>
    <row r="1062" ht="14.25" customHeight="1">
      <c r="A1062" s="16">
        <f t="shared" si="1"/>
        <v>1059</v>
      </c>
      <c r="B1062" s="17">
        <v>2409075.0</v>
      </c>
      <c r="C1062" s="18">
        <v>45548.0</v>
      </c>
      <c r="D1062" s="19" t="s">
        <v>981</v>
      </c>
      <c r="E1062" s="20" t="s">
        <v>2266</v>
      </c>
      <c r="F1062" s="21">
        <v>45547.0</v>
      </c>
      <c r="G1062" s="22" t="s">
        <v>2267</v>
      </c>
      <c r="H1062" s="23">
        <v>107190.0</v>
      </c>
      <c r="I1062" s="16" t="s">
        <v>24</v>
      </c>
      <c r="J1062" s="25"/>
      <c r="K1062" s="20" t="s">
        <v>2268</v>
      </c>
      <c r="L1062" s="16" t="s">
        <v>24</v>
      </c>
      <c r="M1062" s="25"/>
      <c r="N1062" s="20"/>
      <c r="O1062" s="20"/>
      <c r="P1062" s="19"/>
      <c r="Q1062" s="26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</row>
    <row r="1063" ht="14.25" customHeight="1">
      <c r="A1063" s="16">
        <f t="shared" si="1"/>
        <v>1060</v>
      </c>
      <c r="B1063" s="17">
        <v>2409076.0</v>
      </c>
      <c r="C1063" s="18">
        <v>45548.0</v>
      </c>
      <c r="D1063" s="19" t="s">
        <v>304</v>
      </c>
      <c r="E1063" s="20" t="s">
        <v>2269</v>
      </c>
      <c r="F1063" s="21">
        <v>45547.0</v>
      </c>
      <c r="G1063" s="22" t="s">
        <v>2270</v>
      </c>
      <c r="H1063" s="23">
        <v>620.5</v>
      </c>
      <c r="I1063" s="16" t="s">
        <v>24</v>
      </c>
      <c r="J1063" s="25"/>
      <c r="K1063" s="20"/>
      <c r="L1063" s="16"/>
      <c r="M1063" s="25"/>
      <c r="N1063" s="20"/>
      <c r="O1063" s="20"/>
      <c r="P1063" s="19" t="s">
        <v>24</v>
      </c>
      <c r="Q1063" s="26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</row>
    <row r="1064" ht="14.25" customHeight="1">
      <c r="A1064" s="16">
        <f t="shared" si="1"/>
        <v>1061</v>
      </c>
      <c r="B1064" s="17">
        <v>2409077.0</v>
      </c>
      <c r="C1064" s="18">
        <v>45548.0</v>
      </c>
      <c r="D1064" s="19" t="s">
        <v>1047</v>
      </c>
      <c r="E1064" s="20" t="s">
        <v>2271</v>
      </c>
      <c r="F1064" s="21">
        <v>45547.0</v>
      </c>
      <c r="G1064" s="22" t="s">
        <v>2272</v>
      </c>
      <c r="H1064" s="23">
        <v>174000.0</v>
      </c>
      <c r="I1064" s="16" t="s">
        <v>24</v>
      </c>
      <c r="J1064" s="25"/>
      <c r="K1064" s="20" t="s">
        <v>2246</v>
      </c>
      <c r="L1064" s="16" t="s">
        <v>24</v>
      </c>
      <c r="M1064" s="25"/>
      <c r="N1064" s="20"/>
      <c r="O1064" s="20"/>
      <c r="P1064" s="19"/>
      <c r="Q1064" s="26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</row>
    <row r="1065" ht="14.25" customHeight="1">
      <c r="A1065" s="16">
        <f t="shared" si="1"/>
        <v>1062</v>
      </c>
      <c r="B1065" s="17">
        <v>2409078.0</v>
      </c>
      <c r="C1065" s="18">
        <v>45551.0</v>
      </c>
      <c r="D1065" s="19" t="s">
        <v>2273</v>
      </c>
      <c r="E1065" s="20" t="s">
        <v>2274</v>
      </c>
      <c r="F1065" s="21">
        <v>45540.0</v>
      </c>
      <c r="G1065" s="22" t="s">
        <v>2275</v>
      </c>
      <c r="H1065" s="23">
        <v>2233.65</v>
      </c>
      <c r="I1065" s="16" t="s">
        <v>24</v>
      </c>
      <c r="J1065" s="25"/>
      <c r="K1065" s="20"/>
      <c r="L1065" s="16"/>
      <c r="M1065" s="25"/>
      <c r="N1065" s="20"/>
      <c r="O1065" s="20"/>
      <c r="P1065" s="19" t="s">
        <v>24</v>
      </c>
      <c r="Q1065" s="26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</row>
    <row r="1066" ht="14.25" customHeight="1">
      <c r="A1066" s="16">
        <f t="shared" si="1"/>
        <v>1063</v>
      </c>
      <c r="B1066" s="17">
        <v>2409079.0</v>
      </c>
      <c r="C1066" s="18">
        <v>45551.0</v>
      </c>
      <c r="D1066" s="19" t="s">
        <v>487</v>
      </c>
      <c r="E1066" s="20" t="s">
        <v>2276</v>
      </c>
      <c r="F1066" s="21">
        <v>45545.0</v>
      </c>
      <c r="G1066" s="22" t="s">
        <v>489</v>
      </c>
      <c r="H1066" s="23">
        <v>9000.0</v>
      </c>
      <c r="I1066" s="16" t="s">
        <v>24</v>
      </c>
      <c r="J1066" s="25"/>
      <c r="K1066" s="20"/>
      <c r="L1066" s="16"/>
      <c r="M1066" s="25"/>
      <c r="N1066" s="20"/>
      <c r="O1066" s="20"/>
      <c r="P1066" s="19" t="s">
        <v>24</v>
      </c>
      <c r="Q1066" s="26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</row>
    <row r="1067" ht="14.25" customHeight="1">
      <c r="A1067" s="16">
        <f t="shared" si="1"/>
        <v>1064</v>
      </c>
      <c r="B1067" s="17">
        <v>2409080.0</v>
      </c>
      <c r="C1067" s="18">
        <v>45551.0</v>
      </c>
      <c r="D1067" s="19" t="s">
        <v>1857</v>
      </c>
      <c r="E1067" s="20" t="s">
        <v>2277</v>
      </c>
      <c r="F1067" s="21">
        <v>45548.0</v>
      </c>
      <c r="G1067" s="22" t="s">
        <v>2278</v>
      </c>
      <c r="H1067" s="23">
        <v>16200.0</v>
      </c>
      <c r="I1067" s="16" t="s">
        <v>24</v>
      </c>
      <c r="J1067" s="25"/>
      <c r="K1067" s="20"/>
      <c r="L1067" s="16"/>
      <c r="M1067" s="25"/>
      <c r="N1067" s="20"/>
      <c r="O1067" s="20"/>
      <c r="P1067" s="19" t="s">
        <v>24</v>
      </c>
      <c r="Q1067" s="26" t="s">
        <v>2279</v>
      </c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</row>
    <row r="1068" ht="14.25" customHeight="1">
      <c r="A1068" s="16">
        <f t="shared" si="1"/>
        <v>1065</v>
      </c>
      <c r="B1068" s="17">
        <v>2409081.0</v>
      </c>
      <c r="C1068" s="18">
        <v>45551.0</v>
      </c>
      <c r="D1068" s="19" t="s">
        <v>88</v>
      </c>
      <c r="E1068" s="20" t="s">
        <v>2280</v>
      </c>
      <c r="F1068" s="21">
        <v>45548.0</v>
      </c>
      <c r="G1068" s="22" t="s">
        <v>617</v>
      </c>
      <c r="H1068" s="23">
        <v>23400.0</v>
      </c>
      <c r="I1068" s="16" t="s">
        <v>24</v>
      </c>
      <c r="J1068" s="25"/>
      <c r="K1068" s="20"/>
      <c r="L1068" s="16"/>
      <c r="M1068" s="25"/>
      <c r="N1068" s="20"/>
      <c r="O1068" s="20"/>
      <c r="P1068" s="19" t="s">
        <v>24</v>
      </c>
      <c r="Q1068" s="26" t="s">
        <v>2281</v>
      </c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</row>
    <row r="1069" ht="14.25" customHeight="1">
      <c r="A1069" s="16">
        <f t="shared" si="1"/>
        <v>1066</v>
      </c>
      <c r="B1069" s="17">
        <v>2409082.0</v>
      </c>
      <c r="C1069" s="18">
        <v>45551.0</v>
      </c>
      <c r="D1069" s="19" t="s">
        <v>2282</v>
      </c>
      <c r="E1069" s="20" t="s">
        <v>2283</v>
      </c>
      <c r="F1069" s="21">
        <v>45548.0</v>
      </c>
      <c r="G1069" s="22" t="s">
        <v>2284</v>
      </c>
      <c r="H1069" s="23">
        <v>133532.0</v>
      </c>
      <c r="I1069" s="16" t="s">
        <v>24</v>
      </c>
      <c r="J1069" s="25"/>
      <c r="K1069" s="20"/>
      <c r="L1069" s="16"/>
      <c r="M1069" s="25"/>
      <c r="N1069" s="20"/>
      <c r="O1069" s="20"/>
      <c r="P1069" s="19" t="s">
        <v>24</v>
      </c>
      <c r="Q1069" s="26" t="s">
        <v>2285</v>
      </c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</row>
    <row r="1070" ht="14.25" customHeight="1">
      <c r="A1070" s="16">
        <f t="shared" si="1"/>
        <v>1067</v>
      </c>
      <c r="B1070" s="17">
        <v>2409083.0</v>
      </c>
      <c r="C1070" s="18">
        <v>45551.0</v>
      </c>
      <c r="D1070" s="19" t="s">
        <v>2286</v>
      </c>
      <c r="E1070" s="20" t="s">
        <v>2287</v>
      </c>
      <c r="F1070" s="18">
        <v>45548.0</v>
      </c>
      <c r="G1070" s="22" t="s">
        <v>2288</v>
      </c>
      <c r="H1070" s="23">
        <v>4102.0</v>
      </c>
      <c r="I1070" s="16" t="s">
        <v>24</v>
      </c>
      <c r="J1070" s="25"/>
      <c r="K1070" s="20"/>
      <c r="L1070" s="16"/>
      <c r="M1070" s="25"/>
      <c r="N1070" s="20"/>
      <c r="O1070" s="20"/>
      <c r="P1070" s="19" t="s">
        <v>24</v>
      </c>
      <c r="Q1070" s="26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</row>
    <row r="1071" ht="14.25" customHeight="1">
      <c r="A1071" s="16">
        <f t="shared" si="1"/>
        <v>1068</v>
      </c>
      <c r="B1071" s="17">
        <v>2409084.0</v>
      </c>
      <c r="C1071" s="18">
        <v>45551.0</v>
      </c>
      <c r="D1071" s="19" t="s">
        <v>2289</v>
      </c>
      <c r="E1071" s="20" t="s">
        <v>2290</v>
      </c>
      <c r="F1071" s="18">
        <v>45547.0</v>
      </c>
      <c r="G1071" s="22" t="s">
        <v>2291</v>
      </c>
      <c r="H1071" s="23">
        <v>252500.0</v>
      </c>
      <c r="I1071" s="16" t="s">
        <v>24</v>
      </c>
      <c r="J1071" s="25"/>
      <c r="K1071" s="20" t="s">
        <v>2292</v>
      </c>
      <c r="L1071" s="16" t="s">
        <v>24</v>
      </c>
      <c r="M1071" s="25"/>
      <c r="N1071" s="20"/>
      <c r="O1071" s="20"/>
      <c r="P1071" s="25"/>
      <c r="Q1071" s="26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</row>
    <row r="1072" ht="14.25" customHeight="1">
      <c r="A1072" s="16">
        <f t="shared" si="1"/>
        <v>1069</v>
      </c>
      <c r="B1072" s="17">
        <v>2409085.0</v>
      </c>
      <c r="C1072" s="18">
        <v>45551.0</v>
      </c>
      <c r="D1072" s="19" t="s">
        <v>21</v>
      </c>
      <c r="E1072" s="20" t="s">
        <v>2293</v>
      </c>
      <c r="F1072" s="18">
        <v>45547.0</v>
      </c>
      <c r="G1072" s="22" t="s">
        <v>1964</v>
      </c>
      <c r="H1072" s="23">
        <v>34600.0</v>
      </c>
      <c r="I1072" s="16" t="s">
        <v>24</v>
      </c>
      <c r="J1072" s="25"/>
      <c r="K1072" s="20" t="s">
        <v>2294</v>
      </c>
      <c r="L1072" s="16" t="s">
        <v>24</v>
      </c>
      <c r="M1072" s="25"/>
      <c r="N1072" s="20"/>
      <c r="O1072" s="20"/>
      <c r="P1072" s="19"/>
      <c r="Q1072" s="26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</row>
    <row r="1073" ht="14.25" customHeight="1">
      <c r="A1073" s="16">
        <f t="shared" si="1"/>
        <v>1070</v>
      </c>
      <c r="B1073" s="17">
        <v>2409086.0</v>
      </c>
      <c r="C1073" s="18">
        <v>45551.0</v>
      </c>
      <c r="D1073" s="19" t="s">
        <v>21</v>
      </c>
      <c r="E1073" s="20" t="s">
        <v>2098</v>
      </c>
      <c r="F1073" s="18">
        <v>45547.0</v>
      </c>
      <c r="G1073" s="22" t="s">
        <v>1964</v>
      </c>
      <c r="H1073" s="23">
        <v>711900.0</v>
      </c>
      <c r="I1073" s="16" t="s">
        <v>24</v>
      </c>
      <c r="J1073" s="25"/>
      <c r="K1073" s="20" t="s">
        <v>2295</v>
      </c>
      <c r="L1073" s="16" t="s">
        <v>24</v>
      </c>
      <c r="M1073" s="25"/>
      <c r="N1073" s="20"/>
      <c r="O1073" s="20"/>
      <c r="P1073" s="19"/>
      <c r="Q1073" s="26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</row>
    <row r="1074" ht="14.25" customHeight="1">
      <c r="A1074" s="16">
        <f t="shared" si="1"/>
        <v>1071</v>
      </c>
      <c r="B1074" s="17">
        <v>2409087.0</v>
      </c>
      <c r="C1074" s="18">
        <v>45551.0</v>
      </c>
      <c r="D1074" s="19" t="s">
        <v>21</v>
      </c>
      <c r="E1074" s="20" t="s">
        <v>2296</v>
      </c>
      <c r="F1074" s="18">
        <v>45547.0</v>
      </c>
      <c r="G1074" s="22" t="s">
        <v>1964</v>
      </c>
      <c r="H1074" s="23">
        <v>99980.0</v>
      </c>
      <c r="I1074" s="16" t="s">
        <v>24</v>
      </c>
      <c r="J1074" s="25"/>
      <c r="K1074" s="20" t="s">
        <v>2297</v>
      </c>
      <c r="L1074" s="16" t="s">
        <v>24</v>
      </c>
      <c r="M1074" s="25"/>
      <c r="N1074" s="20"/>
      <c r="O1074" s="20"/>
      <c r="P1074" s="19"/>
      <c r="Q1074" s="26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</row>
    <row r="1075" ht="14.25" customHeight="1">
      <c r="A1075" s="16">
        <f t="shared" si="1"/>
        <v>1072</v>
      </c>
      <c r="B1075" s="17">
        <v>2409088.0</v>
      </c>
      <c r="C1075" s="18">
        <v>45551.0</v>
      </c>
      <c r="D1075" s="19" t="s">
        <v>21</v>
      </c>
      <c r="E1075" s="20" t="s">
        <v>2298</v>
      </c>
      <c r="F1075" s="18">
        <v>45547.0</v>
      </c>
      <c r="G1075" s="22" t="s">
        <v>1964</v>
      </c>
      <c r="H1075" s="23">
        <v>510000.0</v>
      </c>
      <c r="I1075" s="16" t="s">
        <v>24</v>
      </c>
      <c r="J1075" s="25"/>
      <c r="K1075" s="20" t="s">
        <v>2297</v>
      </c>
      <c r="L1075" s="16" t="s">
        <v>24</v>
      </c>
      <c r="M1075" s="25"/>
      <c r="N1075" s="20"/>
      <c r="O1075" s="20"/>
      <c r="P1075" s="19"/>
      <c r="Q1075" s="26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</row>
    <row r="1076" ht="14.25" customHeight="1">
      <c r="A1076" s="16">
        <f t="shared" si="1"/>
        <v>1073</v>
      </c>
      <c r="B1076" s="17">
        <v>2409089.0</v>
      </c>
      <c r="C1076" s="18">
        <v>45551.0</v>
      </c>
      <c r="D1076" s="19" t="s">
        <v>2289</v>
      </c>
      <c r="E1076" s="20" t="s">
        <v>2299</v>
      </c>
      <c r="F1076" s="18">
        <v>45547.0</v>
      </c>
      <c r="G1076" s="22" t="s">
        <v>2291</v>
      </c>
      <c r="H1076" s="23">
        <v>235000.0</v>
      </c>
      <c r="I1076" s="16" t="s">
        <v>24</v>
      </c>
      <c r="J1076" s="25"/>
      <c r="K1076" s="20" t="s">
        <v>2300</v>
      </c>
      <c r="L1076" s="16" t="s">
        <v>24</v>
      </c>
      <c r="M1076" s="25"/>
      <c r="N1076" s="20"/>
      <c r="O1076" s="20"/>
      <c r="P1076" s="19"/>
      <c r="Q1076" s="26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</row>
    <row r="1077" ht="14.25" customHeight="1">
      <c r="A1077" s="16">
        <f t="shared" si="1"/>
        <v>1074</v>
      </c>
      <c r="B1077" s="17">
        <v>2409090.0</v>
      </c>
      <c r="C1077" s="18">
        <v>45551.0</v>
      </c>
      <c r="D1077" s="19" t="s">
        <v>21</v>
      </c>
      <c r="E1077" s="20" t="s">
        <v>2301</v>
      </c>
      <c r="F1077" s="21">
        <v>45548.0</v>
      </c>
      <c r="G1077" s="22" t="s">
        <v>2302</v>
      </c>
      <c r="H1077" s="23">
        <v>40200.0</v>
      </c>
      <c r="I1077" s="28" t="s">
        <v>24</v>
      </c>
      <c r="J1077" s="25"/>
      <c r="K1077" s="20" t="s">
        <v>1665</v>
      </c>
      <c r="L1077" s="29" t="s">
        <v>24</v>
      </c>
      <c r="M1077" s="25"/>
      <c r="N1077" s="20"/>
      <c r="O1077" s="20"/>
      <c r="P1077" s="19"/>
      <c r="Q1077" s="26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</row>
    <row r="1078" ht="14.25" customHeight="1">
      <c r="A1078" s="16">
        <f t="shared" si="1"/>
        <v>1075</v>
      </c>
      <c r="B1078" s="17">
        <v>2409091.0</v>
      </c>
      <c r="C1078" s="18">
        <v>45552.0</v>
      </c>
      <c r="D1078" s="19" t="s">
        <v>810</v>
      </c>
      <c r="E1078" s="20" t="s">
        <v>2303</v>
      </c>
      <c r="F1078" s="21">
        <v>45551.0</v>
      </c>
      <c r="G1078" s="22" t="s">
        <v>2304</v>
      </c>
      <c r="H1078" s="23">
        <v>9600.0</v>
      </c>
      <c r="I1078" s="28" t="s">
        <v>24</v>
      </c>
      <c r="J1078" s="25"/>
      <c r="K1078" s="20" t="s">
        <v>2073</v>
      </c>
      <c r="L1078" s="29" t="s">
        <v>24</v>
      </c>
      <c r="M1078" s="25"/>
      <c r="N1078" s="20"/>
      <c r="O1078" s="20"/>
      <c r="P1078" s="19"/>
      <c r="Q1078" s="26" t="s">
        <v>235</v>
      </c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</row>
    <row r="1079" ht="14.25" customHeight="1">
      <c r="A1079" s="16">
        <f t="shared" si="1"/>
        <v>1076</v>
      </c>
      <c r="B1079" s="17">
        <v>2409092.0</v>
      </c>
      <c r="C1079" s="18">
        <v>45552.0</v>
      </c>
      <c r="D1079" s="19" t="s">
        <v>41</v>
      </c>
      <c r="E1079" s="20" t="s">
        <v>2305</v>
      </c>
      <c r="F1079" s="21">
        <v>45548.0</v>
      </c>
      <c r="G1079" s="22" t="s">
        <v>1964</v>
      </c>
      <c r="H1079" s="23">
        <v>4400.0</v>
      </c>
      <c r="I1079" s="28" t="s">
        <v>24</v>
      </c>
      <c r="J1079" s="25"/>
      <c r="K1079" s="20" t="s">
        <v>412</v>
      </c>
      <c r="L1079" s="29" t="s">
        <v>24</v>
      </c>
      <c r="M1079" s="25"/>
      <c r="N1079" s="20"/>
      <c r="O1079" s="20"/>
      <c r="P1079" s="19"/>
      <c r="Q1079" s="26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</row>
    <row r="1080" ht="14.25" customHeight="1">
      <c r="A1080" s="16">
        <f t="shared" si="1"/>
        <v>1077</v>
      </c>
      <c r="B1080" s="17">
        <v>2409093.0</v>
      </c>
      <c r="C1080" s="18">
        <v>45552.0</v>
      </c>
      <c r="D1080" s="19" t="s">
        <v>41</v>
      </c>
      <c r="E1080" s="20" t="s">
        <v>2306</v>
      </c>
      <c r="F1080" s="21">
        <v>45552.0</v>
      </c>
      <c r="G1080" s="22" t="s">
        <v>55</v>
      </c>
      <c r="H1080" s="23">
        <v>3220.0</v>
      </c>
      <c r="I1080" s="28" t="s">
        <v>24</v>
      </c>
      <c r="J1080" s="25"/>
      <c r="K1080" s="20" t="s">
        <v>2016</v>
      </c>
      <c r="L1080" s="29" t="s">
        <v>24</v>
      </c>
      <c r="M1080" s="25"/>
      <c r="N1080" s="20"/>
      <c r="O1080" s="20"/>
      <c r="P1080" s="19"/>
      <c r="Q1080" s="26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</row>
    <row r="1081" ht="14.25" customHeight="1">
      <c r="A1081" s="16">
        <f t="shared" si="1"/>
        <v>1078</v>
      </c>
      <c r="B1081" s="17">
        <v>2409094.0</v>
      </c>
      <c r="C1081" s="18">
        <v>45552.0</v>
      </c>
      <c r="D1081" s="19" t="s">
        <v>565</v>
      </c>
      <c r="E1081" s="20" t="s">
        <v>2307</v>
      </c>
      <c r="F1081" s="21">
        <v>45552.0</v>
      </c>
      <c r="G1081" s="22" t="s">
        <v>36</v>
      </c>
      <c r="H1081" s="23">
        <v>840.0</v>
      </c>
      <c r="I1081" s="28" t="s">
        <v>24</v>
      </c>
      <c r="J1081" s="25"/>
      <c r="K1081" s="20" t="s">
        <v>2016</v>
      </c>
      <c r="L1081" s="29" t="s">
        <v>24</v>
      </c>
      <c r="M1081" s="25"/>
      <c r="N1081" s="20"/>
      <c r="O1081" s="20"/>
      <c r="P1081" s="19"/>
      <c r="Q1081" s="26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</row>
    <row r="1082" ht="14.25" customHeight="1">
      <c r="A1082" s="92">
        <f t="shared" si="1"/>
        <v>1079</v>
      </c>
      <c r="B1082" s="85">
        <v>2409095.0</v>
      </c>
      <c r="C1082" s="86">
        <v>45552.0</v>
      </c>
      <c r="D1082" s="87" t="s">
        <v>2308</v>
      </c>
      <c r="E1082" s="88" t="s">
        <v>2309</v>
      </c>
      <c r="F1082" s="106">
        <v>45552.0</v>
      </c>
      <c r="G1082" s="89" t="s">
        <v>2310</v>
      </c>
      <c r="H1082" s="90">
        <v>617400.0</v>
      </c>
      <c r="I1082" s="107" t="s">
        <v>24</v>
      </c>
      <c r="J1082" s="91"/>
      <c r="K1082" s="88" t="s">
        <v>2035</v>
      </c>
      <c r="L1082" s="108" t="s">
        <v>24</v>
      </c>
      <c r="M1082" s="25"/>
      <c r="N1082" s="20"/>
      <c r="O1082" s="20"/>
      <c r="P1082" s="19"/>
      <c r="Q1082" s="47" t="s">
        <v>2311</v>
      </c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</row>
    <row r="1083" ht="14.25" customHeight="1">
      <c r="A1083" s="16">
        <f t="shared" si="1"/>
        <v>1080</v>
      </c>
      <c r="B1083" s="17">
        <v>2409096.0</v>
      </c>
      <c r="C1083" s="18">
        <v>45553.0</v>
      </c>
      <c r="D1083" s="19" t="s">
        <v>2312</v>
      </c>
      <c r="E1083" s="20" t="s">
        <v>2313</v>
      </c>
      <c r="F1083" s="21">
        <v>45552.0</v>
      </c>
      <c r="G1083" s="22" t="s">
        <v>2314</v>
      </c>
      <c r="H1083" s="23">
        <v>46720.0</v>
      </c>
      <c r="I1083" s="28" t="s">
        <v>24</v>
      </c>
      <c r="J1083" s="25"/>
      <c r="K1083" s="20"/>
      <c r="L1083" s="25"/>
      <c r="M1083" s="25"/>
      <c r="N1083" s="20"/>
      <c r="O1083" s="20"/>
      <c r="P1083" s="19" t="s">
        <v>24</v>
      </c>
      <c r="Q1083" s="26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</row>
    <row r="1084" ht="14.25" customHeight="1">
      <c r="A1084" s="16">
        <f t="shared" si="1"/>
        <v>1081</v>
      </c>
      <c r="B1084" s="17">
        <v>2409097.0</v>
      </c>
      <c r="C1084" s="18">
        <v>45553.0</v>
      </c>
      <c r="D1084" s="19" t="s">
        <v>880</v>
      </c>
      <c r="E1084" s="20" t="s">
        <v>2315</v>
      </c>
      <c r="F1084" s="21">
        <v>45552.0</v>
      </c>
      <c r="G1084" s="22" t="s">
        <v>36</v>
      </c>
      <c r="H1084" s="23">
        <v>4800.0</v>
      </c>
      <c r="I1084" s="28" t="s">
        <v>24</v>
      </c>
      <c r="J1084" s="25"/>
      <c r="K1084" s="20"/>
      <c r="L1084" s="25"/>
      <c r="M1084" s="25"/>
      <c r="N1084" s="20"/>
      <c r="O1084" s="20"/>
      <c r="P1084" s="19" t="s">
        <v>24</v>
      </c>
      <c r="Q1084" s="26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</row>
    <row r="1085" ht="14.25" customHeight="1">
      <c r="A1085" s="16">
        <f t="shared" si="1"/>
        <v>1082</v>
      </c>
      <c r="B1085" s="17">
        <v>2409098.0</v>
      </c>
      <c r="C1085" s="18">
        <v>45553.0</v>
      </c>
      <c r="D1085" s="19" t="s">
        <v>56</v>
      </c>
      <c r="E1085" s="20" t="s">
        <v>2316</v>
      </c>
      <c r="F1085" s="21">
        <v>45537.0</v>
      </c>
      <c r="G1085" s="22" t="s">
        <v>64</v>
      </c>
      <c r="H1085" s="23">
        <v>3000.0</v>
      </c>
      <c r="I1085" s="28" t="s">
        <v>24</v>
      </c>
      <c r="J1085" s="25"/>
      <c r="K1085" s="20" t="s">
        <v>120</v>
      </c>
      <c r="L1085" s="28" t="s">
        <v>24</v>
      </c>
      <c r="M1085" s="25"/>
      <c r="N1085" s="20"/>
      <c r="O1085" s="20"/>
      <c r="P1085" s="19"/>
      <c r="Q1085" s="26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</row>
    <row r="1086" ht="14.25" customHeight="1">
      <c r="A1086" s="16">
        <f t="shared" si="1"/>
        <v>1083</v>
      </c>
      <c r="B1086" s="17">
        <v>2409099.0</v>
      </c>
      <c r="C1086" s="18">
        <v>45553.0</v>
      </c>
      <c r="D1086" s="19" t="s">
        <v>56</v>
      </c>
      <c r="E1086" s="20" t="s">
        <v>2317</v>
      </c>
      <c r="F1086" s="21">
        <v>45537.0</v>
      </c>
      <c r="G1086" s="22" t="s">
        <v>64</v>
      </c>
      <c r="H1086" s="23">
        <v>9000.0</v>
      </c>
      <c r="I1086" s="28" t="s">
        <v>24</v>
      </c>
      <c r="J1086" s="25"/>
      <c r="K1086" s="20" t="s">
        <v>412</v>
      </c>
      <c r="L1086" s="28" t="s">
        <v>24</v>
      </c>
      <c r="M1086" s="25"/>
      <c r="N1086" s="20"/>
      <c r="O1086" s="20"/>
      <c r="P1086" s="19"/>
      <c r="Q1086" s="26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</row>
    <row r="1087" ht="14.25" customHeight="1">
      <c r="A1087" s="16">
        <f t="shared" si="1"/>
        <v>1084</v>
      </c>
      <c r="B1087" s="17">
        <v>2409100.0</v>
      </c>
      <c r="C1087" s="18">
        <v>45553.0</v>
      </c>
      <c r="D1087" s="19" t="s">
        <v>56</v>
      </c>
      <c r="E1087" s="20" t="s">
        <v>2318</v>
      </c>
      <c r="F1087" s="21">
        <v>45537.0</v>
      </c>
      <c r="G1087" s="22" t="s">
        <v>64</v>
      </c>
      <c r="H1087" s="23">
        <v>3000.0</v>
      </c>
      <c r="I1087" s="28" t="s">
        <v>24</v>
      </c>
      <c r="J1087" s="25"/>
      <c r="K1087" s="20" t="s">
        <v>2319</v>
      </c>
      <c r="L1087" s="28" t="s">
        <v>24</v>
      </c>
      <c r="M1087" s="25"/>
      <c r="N1087" s="20"/>
      <c r="O1087" s="20"/>
      <c r="P1087" s="19"/>
      <c r="Q1087" s="26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</row>
    <row r="1088" ht="14.25" customHeight="1">
      <c r="A1088" s="16">
        <f t="shared" si="1"/>
        <v>1085</v>
      </c>
      <c r="B1088" s="17">
        <v>2409101.0</v>
      </c>
      <c r="C1088" s="18">
        <v>45553.0</v>
      </c>
      <c r="D1088" s="19" t="s">
        <v>56</v>
      </c>
      <c r="E1088" s="20" t="s">
        <v>2320</v>
      </c>
      <c r="F1088" s="21">
        <v>45537.0</v>
      </c>
      <c r="G1088" s="22" t="s">
        <v>64</v>
      </c>
      <c r="H1088" s="23">
        <v>3000.0</v>
      </c>
      <c r="I1088" s="28" t="s">
        <v>24</v>
      </c>
      <c r="J1088" s="25"/>
      <c r="K1088" s="20" t="s">
        <v>1192</v>
      </c>
      <c r="L1088" s="28" t="s">
        <v>24</v>
      </c>
      <c r="M1088" s="25"/>
      <c r="N1088" s="20"/>
      <c r="O1088" s="20"/>
      <c r="P1088" s="19"/>
      <c r="Q1088" s="26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</row>
    <row r="1089" ht="14.25" customHeight="1">
      <c r="A1089" s="16">
        <f t="shared" si="1"/>
        <v>1086</v>
      </c>
      <c r="B1089" s="17">
        <v>2409102.0</v>
      </c>
      <c r="C1089" s="18">
        <v>45553.0</v>
      </c>
      <c r="D1089" s="19" t="s">
        <v>56</v>
      </c>
      <c r="E1089" s="20" t="s">
        <v>2321</v>
      </c>
      <c r="F1089" s="21">
        <v>45537.0</v>
      </c>
      <c r="G1089" s="22" t="s">
        <v>64</v>
      </c>
      <c r="H1089" s="23">
        <v>3500.0</v>
      </c>
      <c r="I1089" s="28" t="s">
        <v>24</v>
      </c>
      <c r="J1089" s="25"/>
      <c r="K1089" s="20" t="s">
        <v>2322</v>
      </c>
      <c r="L1089" s="28" t="s">
        <v>24</v>
      </c>
      <c r="M1089" s="25"/>
      <c r="N1089" s="20"/>
      <c r="O1089" s="20"/>
      <c r="P1089" s="19"/>
      <c r="Q1089" s="26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</row>
    <row r="1090" ht="14.25" customHeight="1">
      <c r="A1090" s="16">
        <f t="shared" si="1"/>
        <v>1087</v>
      </c>
      <c r="B1090" s="17">
        <v>2409103.0</v>
      </c>
      <c r="C1090" s="18">
        <v>45553.0</v>
      </c>
      <c r="D1090" s="19" t="s">
        <v>2323</v>
      </c>
      <c r="E1090" s="20" t="s">
        <v>2324</v>
      </c>
      <c r="F1090" s="21">
        <v>45552.0</v>
      </c>
      <c r="G1090" s="22" t="s">
        <v>2325</v>
      </c>
      <c r="H1090" s="23">
        <v>24000.0</v>
      </c>
      <c r="I1090" s="28" t="s">
        <v>24</v>
      </c>
      <c r="J1090" s="25"/>
      <c r="K1090" s="20" t="s">
        <v>2326</v>
      </c>
      <c r="L1090" s="28" t="s">
        <v>24</v>
      </c>
      <c r="M1090" s="25"/>
      <c r="N1090" s="20"/>
      <c r="O1090" s="20"/>
      <c r="P1090" s="19"/>
      <c r="Q1090" s="26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</row>
    <row r="1091" ht="14.25" customHeight="1">
      <c r="A1091" s="16">
        <f t="shared" si="1"/>
        <v>1088</v>
      </c>
      <c r="B1091" s="17">
        <v>2409104.0</v>
      </c>
      <c r="C1091" s="18">
        <v>45553.0</v>
      </c>
      <c r="D1091" s="19" t="s">
        <v>304</v>
      </c>
      <c r="E1091" s="20" t="s">
        <v>2327</v>
      </c>
      <c r="F1091" s="21">
        <v>45552.0</v>
      </c>
      <c r="G1091" s="22" t="s">
        <v>478</v>
      </c>
      <c r="H1091" s="23">
        <v>3989.56</v>
      </c>
      <c r="I1091" s="28" t="s">
        <v>24</v>
      </c>
      <c r="J1091" s="25"/>
      <c r="K1091" s="20" t="s">
        <v>2326</v>
      </c>
      <c r="L1091" s="28" t="s">
        <v>24</v>
      </c>
      <c r="M1091" s="25"/>
      <c r="N1091" s="20"/>
      <c r="O1091" s="20"/>
      <c r="P1091" s="19"/>
      <c r="Q1091" s="26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</row>
    <row r="1092" ht="14.25" customHeight="1">
      <c r="A1092" s="16">
        <f t="shared" si="1"/>
        <v>1089</v>
      </c>
      <c r="B1092" s="17">
        <v>2409105.0</v>
      </c>
      <c r="C1092" s="18">
        <v>45553.0</v>
      </c>
      <c r="D1092" s="19" t="s">
        <v>2328</v>
      </c>
      <c r="E1092" s="20" t="s">
        <v>2329</v>
      </c>
      <c r="F1092" s="21">
        <v>45552.0</v>
      </c>
      <c r="G1092" s="22" t="s">
        <v>445</v>
      </c>
      <c r="H1092" s="23">
        <v>57100.0</v>
      </c>
      <c r="I1092" s="28" t="s">
        <v>24</v>
      </c>
      <c r="J1092" s="25"/>
      <c r="K1092" s="20" t="s">
        <v>2326</v>
      </c>
      <c r="L1092" s="28" t="s">
        <v>24</v>
      </c>
      <c r="M1092" s="25"/>
      <c r="N1092" s="20"/>
      <c r="O1092" s="20"/>
      <c r="P1092" s="19"/>
      <c r="Q1092" s="26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</row>
    <row r="1093" ht="14.25" customHeight="1">
      <c r="A1093" s="16">
        <f t="shared" si="1"/>
        <v>1090</v>
      </c>
      <c r="B1093" s="17">
        <v>2409106.0</v>
      </c>
      <c r="C1093" s="18">
        <v>45553.0</v>
      </c>
      <c r="D1093" s="19" t="s">
        <v>41</v>
      </c>
      <c r="E1093" s="20" t="s">
        <v>2330</v>
      </c>
      <c r="F1093" s="21">
        <v>45552.0</v>
      </c>
      <c r="G1093" s="32" t="s">
        <v>2039</v>
      </c>
      <c r="H1093" s="23">
        <v>38000.0</v>
      </c>
      <c r="I1093" s="28" t="s">
        <v>24</v>
      </c>
      <c r="J1093" s="25"/>
      <c r="K1093" s="20" t="s">
        <v>2326</v>
      </c>
      <c r="L1093" s="28" t="s">
        <v>24</v>
      </c>
      <c r="M1093" s="25"/>
      <c r="N1093" s="20"/>
      <c r="O1093" s="20"/>
      <c r="P1093" s="19"/>
      <c r="Q1093" s="26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</row>
    <row r="1094" ht="14.25" customHeight="1">
      <c r="A1094" s="16">
        <f t="shared" si="1"/>
        <v>1091</v>
      </c>
      <c r="B1094" s="17">
        <v>2409107.0</v>
      </c>
      <c r="C1094" s="18">
        <v>45553.0</v>
      </c>
      <c r="D1094" s="19" t="s">
        <v>248</v>
      </c>
      <c r="E1094" s="20" t="s">
        <v>2331</v>
      </c>
      <c r="F1094" s="21">
        <v>45552.0</v>
      </c>
      <c r="G1094" s="22" t="s">
        <v>2332</v>
      </c>
      <c r="H1094" s="23">
        <v>296460.0</v>
      </c>
      <c r="I1094" s="28" t="s">
        <v>24</v>
      </c>
      <c r="J1094" s="25"/>
      <c r="K1094" s="20" t="s">
        <v>2326</v>
      </c>
      <c r="L1094" s="28" t="s">
        <v>24</v>
      </c>
      <c r="M1094" s="25"/>
      <c r="N1094" s="20"/>
      <c r="O1094" s="20"/>
      <c r="P1094" s="19"/>
      <c r="Q1094" s="26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</row>
    <row r="1095" ht="14.25" customHeight="1">
      <c r="A1095" s="16">
        <f t="shared" si="1"/>
        <v>1092</v>
      </c>
      <c r="B1095" s="17">
        <v>2409108.0</v>
      </c>
      <c r="C1095" s="18">
        <v>45553.0</v>
      </c>
      <c r="D1095" s="19" t="s">
        <v>248</v>
      </c>
      <c r="E1095" s="20" t="s">
        <v>2333</v>
      </c>
      <c r="F1095" s="21">
        <v>45552.0</v>
      </c>
      <c r="G1095" s="32" t="s">
        <v>2334</v>
      </c>
      <c r="H1095" s="23">
        <v>35000.0</v>
      </c>
      <c r="I1095" s="28" t="s">
        <v>24</v>
      </c>
      <c r="J1095" s="25"/>
      <c r="K1095" s="20" t="s">
        <v>2326</v>
      </c>
      <c r="L1095" s="28" t="s">
        <v>24</v>
      </c>
      <c r="M1095" s="25"/>
      <c r="N1095" s="20"/>
      <c r="O1095" s="20"/>
      <c r="P1095" s="19"/>
      <c r="Q1095" s="26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</row>
    <row r="1096" ht="14.25" customHeight="1">
      <c r="A1096" s="16">
        <f t="shared" si="1"/>
        <v>1093</v>
      </c>
      <c r="B1096" s="17">
        <v>2409109.0</v>
      </c>
      <c r="C1096" s="18">
        <v>45553.0</v>
      </c>
      <c r="D1096" s="19" t="s">
        <v>21</v>
      </c>
      <c r="E1096" s="20" t="s">
        <v>2335</v>
      </c>
      <c r="F1096" s="21">
        <v>45552.0</v>
      </c>
      <c r="G1096" s="22" t="s">
        <v>2336</v>
      </c>
      <c r="H1096" s="23">
        <v>216600.0</v>
      </c>
      <c r="I1096" s="28" t="s">
        <v>24</v>
      </c>
      <c r="J1096" s="25"/>
      <c r="K1096" s="20" t="s">
        <v>2326</v>
      </c>
      <c r="L1096" s="28" t="s">
        <v>24</v>
      </c>
      <c r="M1096" s="25"/>
      <c r="N1096" s="20"/>
      <c r="O1096" s="20"/>
      <c r="P1096" s="19"/>
      <c r="Q1096" s="26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</row>
    <row r="1097" ht="14.25" customHeight="1">
      <c r="A1097" s="16">
        <f t="shared" si="1"/>
        <v>1094</v>
      </c>
      <c r="B1097" s="17">
        <v>2409110.0</v>
      </c>
      <c r="C1097" s="18">
        <v>45553.0</v>
      </c>
      <c r="D1097" s="19" t="s">
        <v>1575</v>
      </c>
      <c r="E1097" s="20" t="s">
        <v>2337</v>
      </c>
      <c r="F1097" s="21">
        <v>45552.0</v>
      </c>
      <c r="G1097" s="22" t="s">
        <v>116</v>
      </c>
      <c r="H1097" s="23">
        <v>46186.92</v>
      </c>
      <c r="I1097" s="28" t="s">
        <v>24</v>
      </c>
      <c r="J1097" s="25"/>
      <c r="K1097" s="20" t="s">
        <v>2016</v>
      </c>
      <c r="L1097" s="28" t="s">
        <v>24</v>
      </c>
      <c r="M1097" s="25"/>
      <c r="N1097" s="20"/>
      <c r="O1097" s="20"/>
      <c r="P1097" s="19"/>
      <c r="Q1097" s="26" t="s">
        <v>1586</v>
      </c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</row>
    <row r="1098" ht="14.25" customHeight="1">
      <c r="A1098" s="16">
        <f t="shared" si="1"/>
        <v>1095</v>
      </c>
      <c r="B1098" s="17">
        <v>2409111.0</v>
      </c>
      <c r="C1098" s="18">
        <v>45553.0</v>
      </c>
      <c r="D1098" s="19" t="s">
        <v>21</v>
      </c>
      <c r="E1098" s="20" t="s">
        <v>2338</v>
      </c>
      <c r="F1098" s="21">
        <v>45551.0</v>
      </c>
      <c r="G1098" s="22" t="s">
        <v>2339</v>
      </c>
      <c r="H1098" s="23">
        <v>370440.0</v>
      </c>
      <c r="I1098" s="28" t="s">
        <v>24</v>
      </c>
      <c r="J1098" s="25"/>
      <c r="K1098" s="20" t="s">
        <v>2340</v>
      </c>
      <c r="L1098" s="28" t="s">
        <v>24</v>
      </c>
      <c r="M1098" s="25"/>
      <c r="N1098" s="20"/>
      <c r="O1098" s="20"/>
      <c r="P1098" s="19"/>
      <c r="Q1098" s="26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</row>
    <row r="1099" ht="14.25" customHeight="1">
      <c r="A1099" s="16">
        <f t="shared" si="1"/>
        <v>1096</v>
      </c>
      <c r="B1099" s="17">
        <v>2409112.0</v>
      </c>
      <c r="C1099" s="18">
        <v>45553.0</v>
      </c>
      <c r="D1099" s="19" t="s">
        <v>21</v>
      </c>
      <c r="E1099" s="20" t="s">
        <v>2338</v>
      </c>
      <c r="F1099" s="21">
        <v>45551.0</v>
      </c>
      <c r="G1099" s="22" t="s">
        <v>1668</v>
      </c>
      <c r="H1099" s="23">
        <v>83370.0</v>
      </c>
      <c r="I1099" s="28" t="s">
        <v>24</v>
      </c>
      <c r="J1099" s="25"/>
      <c r="K1099" s="20" t="s">
        <v>2340</v>
      </c>
      <c r="L1099" s="28" t="s">
        <v>24</v>
      </c>
      <c r="M1099" s="25"/>
      <c r="N1099" s="20"/>
      <c r="O1099" s="20"/>
      <c r="P1099" s="19"/>
      <c r="Q1099" s="26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</row>
    <row r="1100" ht="14.25" customHeight="1">
      <c r="A1100" s="16">
        <f t="shared" si="1"/>
        <v>1097</v>
      </c>
      <c r="B1100" s="17">
        <v>2409113.0</v>
      </c>
      <c r="C1100" s="18">
        <v>45553.0</v>
      </c>
      <c r="D1100" s="19" t="s">
        <v>71</v>
      </c>
      <c r="E1100" s="20" t="s">
        <v>2341</v>
      </c>
      <c r="F1100" s="21">
        <v>45551.0</v>
      </c>
      <c r="G1100" s="22" t="s">
        <v>2039</v>
      </c>
      <c r="H1100" s="23">
        <v>29800.0</v>
      </c>
      <c r="I1100" s="28" t="s">
        <v>24</v>
      </c>
      <c r="J1100" s="25"/>
      <c r="K1100" s="20" t="s">
        <v>2340</v>
      </c>
      <c r="L1100" s="28" t="s">
        <v>24</v>
      </c>
      <c r="M1100" s="25"/>
      <c r="N1100" s="20"/>
      <c r="O1100" s="20"/>
      <c r="P1100" s="19"/>
      <c r="Q1100" s="26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</row>
    <row r="1101" ht="14.25" customHeight="1">
      <c r="A1101" s="16">
        <f t="shared" si="1"/>
        <v>1098</v>
      </c>
      <c r="B1101" s="17">
        <v>2409114.0</v>
      </c>
      <c r="C1101" s="18">
        <v>45553.0</v>
      </c>
      <c r="D1101" s="19" t="s">
        <v>88</v>
      </c>
      <c r="E1101" s="20" t="s">
        <v>2342</v>
      </c>
      <c r="F1101" s="21">
        <v>45551.0</v>
      </c>
      <c r="G1101" s="22" t="s">
        <v>445</v>
      </c>
      <c r="H1101" s="23">
        <v>479265.0</v>
      </c>
      <c r="I1101" s="28" t="s">
        <v>24</v>
      </c>
      <c r="J1101" s="25"/>
      <c r="K1101" s="20" t="s">
        <v>2340</v>
      </c>
      <c r="L1101" s="28" t="s">
        <v>24</v>
      </c>
      <c r="M1101" s="25"/>
      <c r="N1101" s="20"/>
      <c r="O1101" s="20"/>
      <c r="P1101" s="19"/>
      <c r="Q1101" s="26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</row>
    <row r="1102" ht="14.25" customHeight="1">
      <c r="A1102" s="16">
        <f t="shared" si="1"/>
        <v>1099</v>
      </c>
      <c r="B1102" s="17">
        <v>2409115.0</v>
      </c>
      <c r="C1102" s="18">
        <v>45553.0</v>
      </c>
      <c r="D1102" s="19" t="s">
        <v>565</v>
      </c>
      <c r="E1102" s="20" t="s">
        <v>2343</v>
      </c>
      <c r="F1102" s="18">
        <v>45552.0</v>
      </c>
      <c r="G1102" s="22" t="s">
        <v>36</v>
      </c>
      <c r="H1102" s="23">
        <f>9750-2400</f>
        <v>7350</v>
      </c>
      <c r="I1102" s="25" t="s">
        <v>24</v>
      </c>
      <c r="J1102" s="25"/>
      <c r="K1102" s="20"/>
      <c r="L1102" s="25"/>
      <c r="M1102" s="25"/>
      <c r="N1102" s="20"/>
      <c r="O1102" s="20"/>
      <c r="P1102" s="19" t="s">
        <v>24</v>
      </c>
      <c r="Q1102" s="26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</row>
    <row r="1103" ht="14.25" customHeight="1">
      <c r="A1103" s="16">
        <f t="shared" si="1"/>
        <v>1100</v>
      </c>
      <c r="B1103" s="17">
        <v>2409116.0</v>
      </c>
      <c r="C1103" s="18">
        <v>45553.0</v>
      </c>
      <c r="D1103" s="19" t="s">
        <v>597</v>
      </c>
      <c r="E1103" s="20" t="s">
        <v>2344</v>
      </c>
      <c r="F1103" s="18">
        <v>45553.0</v>
      </c>
      <c r="G1103" s="22" t="s">
        <v>2345</v>
      </c>
      <c r="H1103" s="23">
        <v>13000.0</v>
      </c>
      <c r="I1103" s="25" t="s">
        <v>24</v>
      </c>
      <c r="J1103" s="25"/>
      <c r="K1103" s="20"/>
      <c r="L1103" s="25"/>
      <c r="M1103" s="25"/>
      <c r="N1103" s="20"/>
      <c r="O1103" s="20"/>
      <c r="P1103" s="19" t="s">
        <v>24</v>
      </c>
      <c r="Q1103" s="26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</row>
    <row r="1104" ht="14.25" customHeight="1">
      <c r="A1104" s="16">
        <f t="shared" si="1"/>
        <v>1101</v>
      </c>
      <c r="B1104" s="17">
        <v>2409117.0</v>
      </c>
      <c r="C1104" s="18">
        <v>45553.0</v>
      </c>
      <c r="D1104" s="19" t="s">
        <v>753</v>
      </c>
      <c r="E1104" s="20" t="s">
        <v>2346</v>
      </c>
      <c r="F1104" s="18">
        <v>45531.0</v>
      </c>
      <c r="G1104" s="22" t="s">
        <v>2347</v>
      </c>
      <c r="H1104" s="23">
        <v>49000.0</v>
      </c>
      <c r="I1104" s="25" t="s">
        <v>24</v>
      </c>
      <c r="J1104" s="25"/>
      <c r="K1104" s="20" t="s">
        <v>2348</v>
      </c>
      <c r="L1104" s="28" t="s">
        <v>24</v>
      </c>
      <c r="M1104" s="25"/>
      <c r="N1104" s="20"/>
      <c r="O1104" s="20"/>
      <c r="P1104" s="19"/>
      <c r="Q1104" s="26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</row>
    <row r="1105" ht="14.25" customHeight="1">
      <c r="A1105" s="16">
        <f t="shared" si="1"/>
        <v>1102</v>
      </c>
      <c r="B1105" s="17">
        <v>2409118.0</v>
      </c>
      <c r="C1105" s="18">
        <v>45553.0</v>
      </c>
      <c r="D1105" s="19" t="s">
        <v>521</v>
      </c>
      <c r="E1105" s="20" t="s">
        <v>2349</v>
      </c>
      <c r="F1105" s="18">
        <v>45532.0</v>
      </c>
      <c r="G1105" s="22" t="s">
        <v>2350</v>
      </c>
      <c r="H1105" s="23">
        <f>7500+7500</f>
        <v>15000</v>
      </c>
      <c r="I1105" s="25" t="s">
        <v>24</v>
      </c>
      <c r="J1105" s="25"/>
      <c r="K1105" s="20" t="s">
        <v>2348</v>
      </c>
      <c r="L1105" s="28" t="s">
        <v>24</v>
      </c>
      <c r="M1105" s="25"/>
      <c r="N1105" s="20"/>
      <c r="O1105" s="20"/>
      <c r="P1105" s="19"/>
      <c r="Q1105" s="26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</row>
    <row r="1106" ht="14.25" customHeight="1">
      <c r="A1106" s="16">
        <f t="shared" si="1"/>
        <v>1103</v>
      </c>
      <c r="B1106" s="17">
        <v>2409119.0</v>
      </c>
      <c r="C1106" s="18">
        <v>45553.0</v>
      </c>
      <c r="D1106" s="19" t="s">
        <v>379</v>
      </c>
      <c r="E1106" s="20" t="s">
        <v>2351</v>
      </c>
      <c r="F1106" s="18">
        <v>45532.0</v>
      </c>
      <c r="G1106" s="22" t="s">
        <v>2352</v>
      </c>
      <c r="H1106" s="23">
        <v>760000.0</v>
      </c>
      <c r="I1106" s="25" t="s">
        <v>24</v>
      </c>
      <c r="J1106" s="25"/>
      <c r="K1106" s="20" t="s">
        <v>2348</v>
      </c>
      <c r="L1106" s="28" t="s">
        <v>24</v>
      </c>
      <c r="M1106" s="25"/>
      <c r="N1106" s="20"/>
      <c r="O1106" s="20"/>
      <c r="P1106" s="19"/>
      <c r="Q1106" s="26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</row>
    <row r="1107" ht="14.25" customHeight="1">
      <c r="A1107" s="16">
        <f t="shared" si="1"/>
        <v>1104</v>
      </c>
      <c r="B1107" s="17">
        <v>2409120.0</v>
      </c>
      <c r="C1107" s="18">
        <v>45553.0</v>
      </c>
      <c r="D1107" s="19" t="s">
        <v>318</v>
      </c>
      <c r="E1107" s="20" t="s">
        <v>2353</v>
      </c>
      <c r="F1107" s="18">
        <v>45532.0</v>
      </c>
      <c r="G1107" s="22" t="s">
        <v>2261</v>
      </c>
      <c r="H1107" s="23">
        <v>209800.0</v>
      </c>
      <c r="I1107" s="25" t="s">
        <v>24</v>
      </c>
      <c r="J1107" s="25"/>
      <c r="K1107" s="20" t="s">
        <v>2348</v>
      </c>
      <c r="L1107" s="28" t="s">
        <v>24</v>
      </c>
      <c r="M1107" s="25"/>
      <c r="N1107" s="20"/>
      <c r="O1107" s="20"/>
      <c r="P1107" s="19"/>
      <c r="Q1107" s="26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</row>
    <row r="1108" ht="14.25" customHeight="1">
      <c r="A1108" s="16">
        <f t="shared" si="1"/>
        <v>1105</v>
      </c>
      <c r="B1108" s="17">
        <v>2409121.0</v>
      </c>
      <c r="C1108" s="18">
        <v>45553.0</v>
      </c>
      <c r="D1108" s="19" t="s">
        <v>2354</v>
      </c>
      <c r="E1108" s="20" t="s">
        <v>2355</v>
      </c>
      <c r="F1108" s="18">
        <v>45532.0</v>
      </c>
      <c r="G1108" s="22" t="s">
        <v>2356</v>
      </c>
      <c r="H1108" s="23">
        <v>70000.0</v>
      </c>
      <c r="I1108" s="25" t="s">
        <v>24</v>
      </c>
      <c r="J1108" s="25"/>
      <c r="K1108" s="20" t="s">
        <v>2348</v>
      </c>
      <c r="L1108" s="28" t="s">
        <v>24</v>
      </c>
      <c r="M1108" s="25"/>
      <c r="N1108" s="20"/>
      <c r="O1108" s="20"/>
      <c r="P1108" s="19"/>
      <c r="Q1108" s="26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</row>
    <row r="1109" ht="14.25" customHeight="1">
      <c r="A1109" s="16">
        <f t="shared" si="1"/>
        <v>1106</v>
      </c>
      <c r="B1109" s="17">
        <v>2409122.0</v>
      </c>
      <c r="C1109" s="18">
        <v>45554.0</v>
      </c>
      <c r="D1109" s="19" t="s">
        <v>2357</v>
      </c>
      <c r="E1109" s="20" t="s">
        <v>2358</v>
      </c>
      <c r="F1109" s="21">
        <v>45526.0</v>
      </c>
      <c r="G1109" s="22" t="s">
        <v>2359</v>
      </c>
      <c r="H1109" s="23">
        <v>393850.0</v>
      </c>
      <c r="I1109" s="25" t="s">
        <v>24</v>
      </c>
      <c r="J1109" s="25"/>
      <c r="K1109" s="20" t="s">
        <v>2360</v>
      </c>
      <c r="L1109" s="25" t="s">
        <v>24</v>
      </c>
      <c r="M1109" s="25"/>
      <c r="N1109" s="20"/>
      <c r="O1109" s="20"/>
      <c r="P1109" s="19"/>
      <c r="Q1109" s="26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</row>
    <row r="1110" ht="14.25" customHeight="1">
      <c r="A1110" s="16">
        <f t="shared" si="1"/>
        <v>1107</v>
      </c>
      <c r="B1110" s="17">
        <v>2409123.0</v>
      </c>
      <c r="C1110" s="18">
        <v>45554.0</v>
      </c>
      <c r="D1110" s="19" t="s">
        <v>622</v>
      </c>
      <c r="E1110" s="20" t="s">
        <v>2361</v>
      </c>
      <c r="F1110" s="21">
        <v>45526.0</v>
      </c>
      <c r="G1110" s="22" t="s">
        <v>2359</v>
      </c>
      <c r="H1110" s="23">
        <v>285000.0</v>
      </c>
      <c r="I1110" s="25" t="s">
        <v>24</v>
      </c>
      <c r="J1110" s="25"/>
      <c r="K1110" s="20" t="s">
        <v>2360</v>
      </c>
      <c r="L1110" s="25" t="s">
        <v>24</v>
      </c>
      <c r="M1110" s="25"/>
      <c r="N1110" s="20"/>
      <c r="O1110" s="20"/>
      <c r="P1110" s="19"/>
      <c r="Q1110" s="26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</row>
    <row r="1111" ht="14.25" customHeight="1">
      <c r="A1111" s="16">
        <f t="shared" si="1"/>
        <v>1108</v>
      </c>
      <c r="B1111" s="17">
        <v>2409124.0</v>
      </c>
      <c r="C1111" s="18">
        <v>45554.0</v>
      </c>
      <c r="D1111" s="19" t="s">
        <v>248</v>
      </c>
      <c r="E1111" s="20" t="s">
        <v>2362</v>
      </c>
      <c r="F1111" s="21">
        <v>45526.0</v>
      </c>
      <c r="G1111" s="22" t="s">
        <v>2359</v>
      </c>
      <c r="H1111" s="23">
        <v>373600.0</v>
      </c>
      <c r="I1111" s="25" t="s">
        <v>24</v>
      </c>
      <c r="J1111" s="25"/>
      <c r="K1111" s="20" t="s">
        <v>2360</v>
      </c>
      <c r="L1111" s="25" t="s">
        <v>24</v>
      </c>
      <c r="M1111" s="25"/>
      <c r="N1111" s="20"/>
      <c r="O1111" s="20"/>
      <c r="P1111" s="19"/>
      <c r="Q1111" s="26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</row>
    <row r="1112" ht="14.25" customHeight="1">
      <c r="A1112" s="16">
        <f t="shared" si="1"/>
        <v>1109</v>
      </c>
      <c r="B1112" s="17">
        <v>2409125.0</v>
      </c>
      <c r="C1112" s="18">
        <v>45554.0</v>
      </c>
      <c r="D1112" s="19" t="s">
        <v>2357</v>
      </c>
      <c r="E1112" s="20" t="s">
        <v>2363</v>
      </c>
      <c r="F1112" s="21">
        <v>45526.0</v>
      </c>
      <c r="G1112" s="22" t="s">
        <v>2359</v>
      </c>
      <c r="H1112" s="23">
        <v>281900.0</v>
      </c>
      <c r="I1112" s="25"/>
      <c r="J1112" s="25"/>
      <c r="K1112" s="20" t="s">
        <v>2360</v>
      </c>
      <c r="L1112" s="25"/>
      <c r="M1112" s="25"/>
      <c r="N1112" s="20"/>
      <c r="O1112" s="20"/>
      <c r="P1112" s="19"/>
      <c r="Q1112" s="26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</row>
    <row r="1113" ht="14.25" customHeight="1">
      <c r="A1113" s="16">
        <f t="shared" si="1"/>
        <v>1110</v>
      </c>
      <c r="B1113" s="17">
        <v>2409126.0</v>
      </c>
      <c r="C1113" s="18">
        <v>45554.0</v>
      </c>
      <c r="D1113" s="19" t="s">
        <v>2104</v>
      </c>
      <c r="E1113" s="20" t="s">
        <v>2364</v>
      </c>
      <c r="F1113" s="21">
        <v>45554.0</v>
      </c>
      <c r="G1113" s="22" t="s">
        <v>2365</v>
      </c>
      <c r="H1113" s="23">
        <v>18600.0</v>
      </c>
      <c r="I1113" s="25" t="s">
        <v>24</v>
      </c>
      <c r="J1113" s="25"/>
      <c r="K1113" s="20"/>
      <c r="L1113" s="25"/>
      <c r="M1113" s="25"/>
      <c r="N1113" s="20"/>
      <c r="O1113" s="20"/>
      <c r="P1113" s="19" t="s">
        <v>24</v>
      </c>
      <c r="Q1113" s="26" t="s">
        <v>2366</v>
      </c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</row>
    <row r="1114" ht="14.25" customHeight="1">
      <c r="A1114" s="16">
        <f t="shared" si="1"/>
        <v>1111</v>
      </c>
      <c r="B1114" s="17">
        <v>2409127.0</v>
      </c>
      <c r="C1114" s="18">
        <v>45554.0</v>
      </c>
      <c r="D1114" s="19" t="s">
        <v>71</v>
      </c>
      <c r="E1114" s="20" t="s">
        <v>2367</v>
      </c>
      <c r="F1114" s="21">
        <v>45544.0</v>
      </c>
      <c r="G1114" s="22" t="s">
        <v>2368</v>
      </c>
      <c r="H1114" s="23">
        <v>185610.0</v>
      </c>
      <c r="I1114" s="25" t="s">
        <v>24</v>
      </c>
      <c r="J1114" s="25"/>
      <c r="K1114" s="20" t="s">
        <v>2348</v>
      </c>
      <c r="L1114" s="25" t="s">
        <v>24</v>
      </c>
      <c r="M1114" s="25"/>
      <c r="N1114" s="20"/>
      <c r="O1114" s="20"/>
      <c r="P1114" s="19"/>
      <c r="Q1114" s="26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</row>
    <row r="1115" ht="14.25" customHeight="1">
      <c r="A1115" s="16">
        <f t="shared" si="1"/>
        <v>1112</v>
      </c>
      <c r="B1115" s="17">
        <v>2409128.0</v>
      </c>
      <c r="C1115" s="18">
        <v>45554.0</v>
      </c>
      <c r="D1115" s="19" t="s">
        <v>41</v>
      </c>
      <c r="E1115" s="20" t="s">
        <v>2369</v>
      </c>
      <c r="F1115" s="18">
        <v>45554.0</v>
      </c>
      <c r="G1115" s="22" t="s">
        <v>2370</v>
      </c>
      <c r="H1115" s="23">
        <v>148900.0</v>
      </c>
      <c r="I1115" s="25" t="s">
        <v>24</v>
      </c>
      <c r="J1115" s="25"/>
      <c r="K1115" s="20" t="s">
        <v>1926</v>
      </c>
      <c r="L1115" s="25" t="s">
        <v>24</v>
      </c>
      <c r="M1115" s="25"/>
      <c r="N1115" s="20"/>
      <c r="O1115" s="20"/>
      <c r="P1115" s="19"/>
      <c r="Q1115" s="26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</row>
    <row r="1116" ht="14.25" customHeight="1">
      <c r="A1116" s="16">
        <f t="shared" si="1"/>
        <v>1113</v>
      </c>
      <c r="B1116" s="17">
        <v>2409129.0</v>
      </c>
      <c r="C1116" s="18">
        <v>45554.0</v>
      </c>
      <c r="D1116" s="19" t="s">
        <v>2371</v>
      </c>
      <c r="E1116" s="20" t="s">
        <v>2372</v>
      </c>
      <c r="F1116" s="21">
        <v>45532.0</v>
      </c>
      <c r="G1116" s="22" t="s">
        <v>2373</v>
      </c>
      <c r="H1116" s="23">
        <v>55.0</v>
      </c>
      <c r="I1116" s="25"/>
      <c r="J1116" s="25" t="s">
        <v>24</v>
      </c>
      <c r="K1116" s="20" t="s">
        <v>2348</v>
      </c>
      <c r="L1116" s="25" t="s">
        <v>24</v>
      </c>
      <c r="M1116" s="25"/>
      <c r="N1116" s="20"/>
      <c r="O1116" s="20"/>
      <c r="P1116" s="19"/>
      <c r="Q1116" s="26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</row>
    <row r="1117" ht="14.25" customHeight="1">
      <c r="A1117" s="16">
        <f t="shared" si="1"/>
        <v>1114</v>
      </c>
      <c r="B1117" s="17">
        <v>2409130.0</v>
      </c>
      <c r="C1117" s="18">
        <v>45554.0</v>
      </c>
      <c r="D1117" s="19" t="s">
        <v>2129</v>
      </c>
      <c r="E1117" s="20" t="s">
        <v>2374</v>
      </c>
      <c r="F1117" s="21">
        <v>45544.0</v>
      </c>
      <c r="G1117" s="22" t="s">
        <v>617</v>
      </c>
      <c r="H1117" s="23">
        <v>18000.0</v>
      </c>
      <c r="I1117" s="25" t="s">
        <v>24</v>
      </c>
      <c r="J1117" s="25"/>
      <c r="K1117" s="20" t="s">
        <v>2348</v>
      </c>
      <c r="L1117" s="25" t="s">
        <v>24</v>
      </c>
      <c r="M1117" s="25"/>
      <c r="N1117" s="20"/>
      <c r="O1117" s="20"/>
      <c r="P1117" s="19"/>
      <c r="Q1117" s="26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</row>
    <row r="1118" ht="14.25" customHeight="1">
      <c r="A1118" s="16">
        <f t="shared" si="1"/>
        <v>1115</v>
      </c>
      <c r="B1118" s="17">
        <v>2409131.0</v>
      </c>
      <c r="C1118" s="18">
        <v>45554.0</v>
      </c>
      <c r="D1118" s="19" t="s">
        <v>2129</v>
      </c>
      <c r="E1118" s="20" t="s">
        <v>2375</v>
      </c>
      <c r="F1118" s="21">
        <v>45544.0</v>
      </c>
      <c r="G1118" s="22" t="s">
        <v>617</v>
      </c>
      <c r="H1118" s="23">
        <v>278000.0</v>
      </c>
      <c r="I1118" s="25" t="s">
        <v>24</v>
      </c>
      <c r="J1118" s="25"/>
      <c r="K1118" s="20" t="s">
        <v>2348</v>
      </c>
      <c r="L1118" s="25" t="s">
        <v>24</v>
      </c>
      <c r="M1118" s="25"/>
      <c r="N1118" s="20"/>
      <c r="O1118" s="20"/>
      <c r="P1118" s="19"/>
      <c r="Q1118" s="26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</row>
    <row r="1119" ht="14.25" customHeight="1">
      <c r="A1119" s="16">
        <f t="shared" si="1"/>
        <v>1116</v>
      </c>
      <c r="B1119" s="17">
        <v>2409132.0</v>
      </c>
      <c r="C1119" s="18">
        <v>45554.0</v>
      </c>
      <c r="D1119" s="19" t="s">
        <v>2129</v>
      </c>
      <c r="E1119" s="20" t="s">
        <v>2376</v>
      </c>
      <c r="F1119" s="21">
        <v>45544.0</v>
      </c>
      <c r="G1119" s="22" t="s">
        <v>617</v>
      </c>
      <c r="H1119" s="23">
        <v>195000.0</v>
      </c>
      <c r="I1119" s="25" t="s">
        <v>24</v>
      </c>
      <c r="J1119" s="25"/>
      <c r="K1119" s="20" t="s">
        <v>2348</v>
      </c>
      <c r="L1119" s="25" t="s">
        <v>24</v>
      </c>
      <c r="M1119" s="25"/>
      <c r="N1119" s="20"/>
      <c r="O1119" s="20"/>
      <c r="P1119" s="19"/>
      <c r="Q1119" s="26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</row>
    <row r="1120" ht="14.25" customHeight="1">
      <c r="A1120" s="16">
        <f t="shared" si="1"/>
        <v>1117</v>
      </c>
      <c r="B1120" s="17">
        <v>2409133.0</v>
      </c>
      <c r="C1120" s="18">
        <v>45554.0</v>
      </c>
      <c r="D1120" s="19" t="s">
        <v>2377</v>
      </c>
      <c r="E1120" s="20" t="s">
        <v>2378</v>
      </c>
      <c r="F1120" s="21">
        <v>45531.0</v>
      </c>
      <c r="G1120" s="22" t="s">
        <v>2151</v>
      </c>
      <c r="H1120" s="23">
        <v>864000.0</v>
      </c>
      <c r="I1120" s="25" t="s">
        <v>24</v>
      </c>
      <c r="J1120" s="25"/>
      <c r="K1120" s="20" t="s">
        <v>2348</v>
      </c>
      <c r="L1120" s="25" t="s">
        <v>24</v>
      </c>
      <c r="M1120" s="25"/>
      <c r="N1120" s="20"/>
      <c r="O1120" s="20"/>
      <c r="P1120" s="19"/>
      <c r="Q1120" s="26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</row>
    <row r="1121" ht="14.25" customHeight="1">
      <c r="A1121" s="16">
        <f t="shared" si="1"/>
        <v>1118</v>
      </c>
      <c r="B1121" s="17">
        <v>2409134.0</v>
      </c>
      <c r="C1121" s="18">
        <v>45554.0</v>
      </c>
      <c r="D1121" s="19" t="s">
        <v>71</v>
      </c>
      <c r="E1121" s="20" t="s">
        <v>2379</v>
      </c>
      <c r="F1121" s="21">
        <v>45532.0</v>
      </c>
      <c r="G1121" s="22" t="s">
        <v>2368</v>
      </c>
      <c r="H1121" s="23">
        <v>14400.0</v>
      </c>
      <c r="I1121" s="25" t="s">
        <v>24</v>
      </c>
      <c r="J1121" s="25"/>
      <c r="K1121" s="20" t="s">
        <v>2348</v>
      </c>
      <c r="L1121" s="25" t="s">
        <v>24</v>
      </c>
      <c r="M1121" s="25"/>
      <c r="N1121" s="20"/>
      <c r="O1121" s="20"/>
      <c r="P1121" s="19"/>
      <c r="Q1121" s="26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</row>
    <row r="1122" ht="14.25" customHeight="1">
      <c r="A1122" s="16">
        <f t="shared" si="1"/>
        <v>1119</v>
      </c>
      <c r="B1122" s="17">
        <v>2409135.0</v>
      </c>
      <c r="C1122" s="18">
        <v>45554.0</v>
      </c>
      <c r="D1122" s="19" t="s">
        <v>71</v>
      </c>
      <c r="E1122" s="20" t="s">
        <v>2379</v>
      </c>
      <c r="F1122" s="21">
        <v>45532.0</v>
      </c>
      <c r="G1122" s="22" t="s">
        <v>2380</v>
      </c>
      <c r="H1122" s="23">
        <v>125950.0</v>
      </c>
      <c r="I1122" s="25" t="s">
        <v>24</v>
      </c>
      <c r="J1122" s="25"/>
      <c r="K1122" s="20" t="s">
        <v>2348</v>
      </c>
      <c r="L1122" s="25" t="s">
        <v>24</v>
      </c>
      <c r="M1122" s="25"/>
      <c r="N1122" s="20"/>
      <c r="O1122" s="20"/>
      <c r="P1122" s="19"/>
      <c r="Q1122" s="26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</row>
    <row r="1123" ht="14.25" customHeight="1">
      <c r="A1123" s="16">
        <f t="shared" si="1"/>
        <v>1120</v>
      </c>
      <c r="B1123" s="17">
        <v>2409136.0</v>
      </c>
      <c r="C1123" s="18">
        <v>45554.0</v>
      </c>
      <c r="D1123" s="19" t="s">
        <v>71</v>
      </c>
      <c r="E1123" s="20" t="s">
        <v>2379</v>
      </c>
      <c r="F1123" s="21">
        <v>45532.0</v>
      </c>
      <c r="G1123" s="22" t="s">
        <v>2381</v>
      </c>
      <c r="H1123" s="23">
        <v>198800.0</v>
      </c>
      <c r="I1123" s="25" t="s">
        <v>24</v>
      </c>
      <c r="J1123" s="25"/>
      <c r="K1123" s="20" t="s">
        <v>2348</v>
      </c>
      <c r="L1123" s="25" t="s">
        <v>24</v>
      </c>
      <c r="M1123" s="25"/>
      <c r="N1123" s="20"/>
      <c r="O1123" s="20"/>
      <c r="P1123" s="19"/>
      <c r="Q1123" s="26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</row>
    <row r="1124" ht="14.25" customHeight="1">
      <c r="A1124" s="16">
        <f t="shared" si="1"/>
        <v>1121</v>
      </c>
      <c r="B1124" s="17">
        <v>2409137.0</v>
      </c>
      <c r="C1124" s="18">
        <v>45555.0</v>
      </c>
      <c r="D1124" s="19" t="s">
        <v>2282</v>
      </c>
      <c r="E1124" s="20" t="s">
        <v>2382</v>
      </c>
      <c r="F1124" s="21">
        <v>45553.0</v>
      </c>
      <c r="G1124" s="22" t="s">
        <v>2383</v>
      </c>
      <c r="H1124" s="23">
        <v>96384.0</v>
      </c>
      <c r="I1124" s="28" t="s">
        <v>24</v>
      </c>
      <c r="J1124" s="25"/>
      <c r="K1124" s="20" t="s">
        <v>2054</v>
      </c>
      <c r="L1124" s="28" t="s">
        <v>24</v>
      </c>
      <c r="M1124" s="25"/>
      <c r="N1124" s="20"/>
      <c r="O1124" s="20"/>
      <c r="P1124" s="19"/>
      <c r="Q1124" s="26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</row>
    <row r="1125" ht="14.25" customHeight="1">
      <c r="A1125" s="16">
        <f t="shared" si="1"/>
        <v>1122</v>
      </c>
      <c r="B1125" s="17">
        <v>2409138.0</v>
      </c>
      <c r="C1125" s="18">
        <v>45556.0</v>
      </c>
      <c r="D1125" s="19" t="s">
        <v>304</v>
      </c>
      <c r="E1125" s="20" t="s">
        <v>2384</v>
      </c>
      <c r="F1125" s="21">
        <v>45554.0</v>
      </c>
      <c r="G1125" s="22" t="s">
        <v>936</v>
      </c>
      <c r="H1125" s="23">
        <v>60238.35</v>
      </c>
      <c r="I1125" s="25" t="s">
        <v>24</v>
      </c>
      <c r="J1125" s="25"/>
      <c r="K1125" s="20" t="s">
        <v>2016</v>
      </c>
      <c r="L1125" s="25" t="s">
        <v>24</v>
      </c>
      <c r="M1125" s="25"/>
      <c r="N1125" s="20"/>
      <c r="O1125" s="20"/>
      <c r="P1125" s="19"/>
      <c r="Q1125" s="26" t="s">
        <v>1586</v>
      </c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</row>
    <row r="1126" ht="14.25" customHeight="1">
      <c r="A1126" s="16">
        <f t="shared" si="1"/>
        <v>1123</v>
      </c>
      <c r="B1126" s="17">
        <v>2409139.0</v>
      </c>
      <c r="C1126" s="18">
        <v>45556.0</v>
      </c>
      <c r="D1126" s="19" t="s">
        <v>880</v>
      </c>
      <c r="E1126" s="20" t="s">
        <v>2385</v>
      </c>
      <c r="F1126" s="21">
        <v>45555.0</v>
      </c>
      <c r="G1126" s="22" t="s">
        <v>36</v>
      </c>
      <c r="H1126" s="23">
        <v>2360.0</v>
      </c>
      <c r="I1126" s="25" t="s">
        <v>24</v>
      </c>
      <c r="J1126" s="25"/>
      <c r="K1126" s="20"/>
      <c r="L1126" s="25"/>
      <c r="M1126" s="25"/>
      <c r="N1126" s="20"/>
      <c r="O1126" s="20"/>
      <c r="P1126" s="19" t="s">
        <v>24</v>
      </c>
      <c r="Q1126" s="26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</row>
    <row r="1127" ht="14.25" customHeight="1">
      <c r="A1127" s="16">
        <f t="shared" si="1"/>
        <v>1124</v>
      </c>
      <c r="B1127" s="17">
        <v>2409140.0</v>
      </c>
      <c r="C1127" s="18">
        <v>45556.0</v>
      </c>
      <c r="D1127" s="19" t="s">
        <v>2386</v>
      </c>
      <c r="E1127" s="20" t="s">
        <v>2387</v>
      </c>
      <c r="F1127" s="21">
        <v>45551.0</v>
      </c>
      <c r="G1127" s="22" t="s">
        <v>2388</v>
      </c>
      <c r="H1127" s="23">
        <v>59700.0</v>
      </c>
      <c r="I1127" s="25" t="s">
        <v>24</v>
      </c>
      <c r="J1127" s="25"/>
      <c r="K1127" s="20"/>
      <c r="L1127" s="25"/>
      <c r="M1127" s="25"/>
      <c r="N1127" s="20"/>
      <c r="O1127" s="20"/>
      <c r="P1127" s="19" t="s">
        <v>24</v>
      </c>
      <c r="Q1127" s="26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</row>
    <row r="1128" ht="14.25" customHeight="1">
      <c r="A1128" s="16">
        <f t="shared" si="1"/>
        <v>1125</v>
      </c>
      <c r="B1128" s="17">
        <v>2409141.0</v>
      </c>
      <c r="C1128" s="18">
        <v>45556.0</v>
      </c>
      <c r="D1128" s="19" t="s">
        <v>21</v>
      </c>
      <c r="E1128" s="20" t="s">
        <v>2389</v>
      </c>
      <c r="F1128" s="21">
        <v>45553.0</v>
      </c>
      <c r="G1128" s="27" t="s">
        <v>2390</v>
      </c>
      <c r="H1128" s="23">
        <f>2208400-76600</f>
        <v>2131800</v>
      </c>
      <c r="I1128" s="25" t="s">
        <v>24</v>
      </c>
      <c r="J1128" s="25"/>
      <c r="K1128" s="20" t="s">
        <v>2391</v>
      </c>
      <c r="L1128" s="25" t="s">
        <v>24</v>
      </c>
      <c r="M1128" s="25"/>
      <c r="N1128" s="20"/>
      <c r="O1128" s="20"/>
      <c r="P1128" s="19"/>
      <c r="Q1128" s="26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</row>
    <row r="1129" ht="14.25" customHeight="1">
      <c r="A1129" s="16">
        <f t="shared" si="1"/>
        <v>1126</v>
      </c>
      <c r="B1129" s="17">
        <v>2409142.0</v>
      </c>
      <c r="C1129" s="18">
        <v>45556.0</v>
      </c>
      <c r="D1129" s="19" t="s">
        <v>21</v>
      </c>
      <c r="E1129" s="20" t="s">
        <v>2389</v>
      </c>
      <c r="F1129" s="21">
        <v>45553.0</v>
      </c>
      <c r="G1129" s="22" t="s">
        <v>2392</v>
      </c>
      <c r="H1129" s="23">
        <v>76600.0</v>
      </c>
      <c r="I1129" s="25" t="s">
        <v>24</v>
      </c>
      <c r="J1129" s="25"/>
      <c r="K1129" s="20" t="s">
        <v>2391</v>
      </c>
      <c r="L1129" s="25" t="s">
        <v>24</v>
      </c>
      <c r="M1129" s="25"/>
      <c r="N1129" s="20"/>
      <c r="O1129" s="20"/>
      <c r="P1129" s="19"/>
      <c r="Q1129" s="26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</row>
    <row r="1130" ht="14.25" customHeight="1">
      <c r="A1130" s="16">
        <f t="shared" si="1"/>
        <v>1127</v>
      </c>
      <c r="B1130" s="17">
        <v>2409143.0</v>
      </c>
      <c r="C1130" s="18">
        <v>45558.0</v>
      </c>
      <c r="D1130" s="19" t="s">
        <v>1472</v>
      </c>
      <c r="E1130" s="20" t="s">
        <v>2393</v>
      </c>
      <c r="F1130" s="21">
        <v>45558.0</v>
      </c>
      <c r="G1130" s="22" t="s">
        <v>2394</v>
      </c>
      <c r="H1130" s="23">
        <v>34000.0</v>
      </c>
      <c r="I1130" s="25" t="s">
        <v>24</v>
      </c>
      <c r="J1130" s="25"/>
      <c r="K1130" s="20" t="s">
        <v>2348</v>
      </c>
      <c r="L1130" s="25" t="s">
        <v>24</v>
      </c>
      <c r="M1130" s="25"/>
      <c r="N1130" s="20"/>
      <c r="O1130" s="20"/>
      <c r="P1130" s="19"/>
      <c r="Q1130" s="26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</row>
    <row r="1131" ht="14.25" customHeight="1">
      <c r="A1131" s="16">
        <f t="shared" si="1"/>
        <v>1128</v>
      </c>
      <c r="B1131" s="17">
        <v>2409144.0</v>
      </c>
      <c r="C1131" s="18">
        <v>45558.0</v>
      </c>
      <c r="D1131" s="19" t="s">
        <v>71</v>
      </c>
      <c r="E1131" s="20" t="s">
        <v>2395</v>
      </c>
      <c r="F1131" s="21">
        <v>45553.0</v>
      </c>
      <c r="G1131" s="27" t="s">
        <v>834</v>
      </c>
      <c r="H1131" s="23">
        <v>143960.0</v>
      </c>
      <c r="I1131" s="25" t="s">
        <v>24</v>
      </c>
      <c r="J1131" s="25"/>
      <c r="K1131" s="20" t="s">
        <v>2396</v>
      </c>
      <c r="L1131" s="25" t="s">
        <v>24</v>
      </c>
      <c r="M1131" s="25"/>
      <c r="N1131" s="20"/>
      <c r="O1131" s="20"/>
      <c r="P1131" s="19"/>
      <c r="Q1131" s="26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</row>
    <row r="1132" ht="14.25" customHeight="1">
      <c r="A1132" s="16">
        <f t="shared" si="1"/>
        <v>1129</v>
      </c>
      <c r="B1132" s="17">
        <v>2409145.0</v>
      </c>
      <c r="C1132" s="18">
        <v>45558.0</v>
      </c>
      <c r="D1132" s="19" t="s">
        <v>71</v>
      </c>
      <c r="E1132" s="20" t="s">
        <v>2395</v>
      </c>
      <c r="F1132" s="21">
        <v>45553.0</v>
      </c>
      <c r="G1132" s="22" t="s">
        <v>2397</v>
      </c>
      <c r="H1132" s="23">
        <v>128230.0</v>
      </c>
      <c r="I1132" s="25" t="s">
        <v>24</v>
      </c>
      <c r="J1132" s="25"/>
      <c r="K1132" s="20" t="s">
        <v>2396</v>
      </c>
      <c r="L1132" s="25" t="s">
        <v>24</v>
      </c>
      <c r="M1132" s="25"/>
      <c r="N1132" s="20"/>
      <c r="O1132" s="20"/>
      <c r="P1132" s="19"/>
      <c r="Q1132" s="26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</row>
    <row r="1133" ht="14.25" customHeight="1">
      <c r="A1133" s="16">
        <f t="shared" si="1"/>
        <v>1130</v>
      </c>
      <c r="B1133" s="17">
        <v>2409146.0</v>
      </c>
      <c r="C1133" s="18">
        <v>45558.0</v>
      </c>
      <c r="D1133" s="19" t="s">
        <v>41</v>
      </c>
      <c r="E1133" s="20" t="s">
        <v>2398</v>
      </c>
      <c r="F1133" s="21">
        <v>45553.0</v>
      </c>
      <c r="G1133" s="22" t="s">
        <v>2399</v>
      </c>
      <c r="H1133" s="23">
        <v>3500.0</v>
      </c>
      <c r="I1133" s="25" t="s">
        <v>24</v>
      </c>
      <c r="J1133" s="25"/>
      <c r="K1133" s="20" t="s">
        <v>2396</v>
      </c>
      <c r="L1133" s="25" t="s">
        <v>24</v>
      </c>
      <c r="M1133" s="25"/>
      <c r="N1133" s="20"/>
      <c r="O1133" s="20"/>
      <c r="P1133" s="19"/>
      <c r="Q1133" s="26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</row>
    <row r="1134" ht="14.25" customHeight="1">
      <c r="A1134" s="16">
        <f t="shared" si="1"/>
        <v>1131</v>
      </c>
      <c r="B1134" s="17">
        <v>2409147.0</v>
      </c>
      <c r="C1134" s="18">
        <v>45558.0</v>
      </c>
      <c r="D1134" s="19" t="s">
        <v>88</v>
      </c>
      <c r="E1134" s="20" t="s">
        <v>2400</v>
      </c>
      <c r="F1134" s="21">
        <v>45553.0</v>
      </c>
      <c r="G1134" s="22" t="s">
        <v>617</v>
      </c>
      <c r="H1134" s="23">
        <v>108610.0</v>
      </c>
      <c r="I1134" s="25" t="s">
        <v>24</v>
      </c>
      <c r="J1134" s="25"/>
      <c r="K1134" s="20" t="s">
        <v>2396</v>
      </c>
      <c r="L1134" s="25" t="s">
        <v>24</v>
      </c>
      <c r="M1134" s="25"/>
      <c r="N1134" s="20"/>
      <c r="O1134" s="20"/>
      <c r="P1134" s="19"/>
      <c r="Q1134" s="26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</row>
    <row r="1135" ht="14.25" customHeight="1">
      <c r="A1135" s="16">
        <f t="shared" si="1"/>
        <v>1132</v>
      </c>
      <c r="B1135" s="17">
        <v>2409148.0</v>
      </c>
      <c r="C1135" s="18">
        <v>45558.0</v>
      </c>
      <c r="D1135" s="19" t="s">
        <v>565</v>
      </c>
      <c r="E1135" s="20" t="s">
        <v>2401</v>
      </c>
      <c r="F1135" s="18">
        <v>45558.0</v>
      </c>
      <c r="G1135" s="22" t="s">
        <v>36</v>
      </c>
      <c r="H1135" s="23">
        <v>2908.0</v>
      </c>
      <c r="I1135" s="24" t="s">
        <v>24</v>
      </c>
      <c r="J1135" s="25"/>
      <c r="K1135" s="20"/>
      <c r="L1135" s="25"/>
      <c r="M1135" s="25"/>
      <c r="N1135" s="20"/>
      <c r="O1135" s="20"/>
      <c r="P1135" s="19" t="s">
        <v>24</v>
      </c>
      <c r="Q1135" s="26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</row>
    <row r="1136" ht="14.25" customHeight="1">
      <c r="A1136" s="16">
        <f t="shared" si="1"/>
        <v>1133</v>
      </c>
      <c r="B1136" s="17">
        <v>2409149.0</v>
      </c>
      <c r="C1136" s="18">
        <v>45558.0</v>
      </c>
      <c r="D1136" s="19" t="s">
        <v>1777</v>
      </c>
      <c r="E1136" s="20" t="s">
        <v>2402</v>
      </c>
      <c r="F1136" s="18">
        <v>45558.0</v>
      </c>
      <c r="G1136" s="22" t="s">
        <v>2403</v>
      </c>
      <c r="H1136" s="23">
        <f>7950+6691</f>
        <v>14641</v>
      </c>
      <c r="I1136" s="24" t="s">
        <v>24</v>
      </c>
      <c r="J1136" s="25"/>
      <c r="K1136" s="20"/>
      <c r="L1136" s="25"/>
      <c r="M1136" s="25"/>
      <c r="N1136" s="20"/>
      <c r="O1136" s="20"/>
      <c r="P1136" s="19" t="s">
        <v>24</v>
      </c>
      <c r="Q1136" s="26" t="s">
        <v>2404</v>
      </c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</row>
    <row r="1137" ht="14.25" customHeight="1">
      <c r="A1137" s="16">
        <f t="shared" si="1"/>
        <v>1134</v>
      </c>
      <c r="B1137" s="17">
        <v>2409150.0</v>
      </c>
      <c r="C1137" s="18">
        <v>45558.0</v>
      </c>
      <c r="D1137" s="19" t="s">
        <v>487</v>
      </c>
      <c r="E1137" s="20" t="s">
        <v>2405</v>
      </c>
      <c r="F1137" s="18">
        <v>45558.0</v>
      </c>
      <c r="G1137" s="22" t="s">
        <v>489</v>
      </c>
      <c r="H1137" s="23">
        <v>3600.0</v>
      </c>
      <c r="I1137" s="24" t="s">
        <v>24</v>
      </c>
      <c r="J1137" s="25"/>
      <c r="K1137" s="20" t="s">
        <v>2056</v>
      </c>
      <c r="L1137" s="25" t="s">
        <v>24</v>
      </c>
      <c r="M1137" s="25"/>
      <c r="N1137" s="20"/>
      <c r="O1137" s="20"/>
      <c r="P1137" s="19"/>
      <c r="Q1137" s="26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</row>
    <row r="1138" ht="14.25" customHeight="1">
      <c r="A1138" s="16">
        <f t="shared" si="1"/>
        <v>1135</v>
      </c>
      <c r="B1138" s="17">
        <v>2409151.0</v>
      </c>
      <c r="C1138" s="18">
        <v>45558.0</v>
      </c>
      <c r="D1138" s="19" t="s">
        <v>487</v>
      </c>
      <c r="E1138" s="20" t="s">
        <v>2406</v>
      </c>
      <c r="F1138" s="18">
        <v>45558.0</v>
      </c>
      <c r="G1138" s="22" t="s">
        <v>489</v>
      </c>
      <c r="H1138" s="23">
        <v>3500.0</v>
      </c>
      <c r="I1138" s="24" t="s">
        <v>24</v>
      </c>
      <c r="J1138" s="25"/>
      <c r="K1138" s="20" t="s">
        <v>2054</v>
      </c>
      <c r="L1138" s="25" t="s">
        <v>24</v>
      </c>
      <c r="M1138" s="25"/>
      <c r="N1138" s="20"/>
      <c r="O1138" s="20"/>
      <c r="P1138" s="19"/>
      <c r="Q1138" s="26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</row>
    <row r="1139" ht="14.25" customHeight="1">
      <c r="A1139" s="16">
        <f t="shared" si="1"/>
        <v>1136</v>
      </c>
      <c r="B1139" s="17">
        <v>2409152.0</v>
      </c>
      <c r="C1139" s="18">
        <v>45558.0</v>
      </c>
      <c r="D1139" s="19" t="s">
        <v>876</v>
      </c>
      <c r="E1139" s="20" t="s">
        <v>2407</v>
      </c>
      <c r="F1139" s="18" t="s">
        <v>2408</v>
      </c>
      <c r="G1139" s="22" t="s">
        <v>2409</v>
      </c>
      <c r="H1139" s="23">
        <v>64200.0</v>
      </c>
      <c r="I1139" s="24" t="s">
        <v>24</v>
      </c>
      <c r="J1139" s="25"/>
      <c r="K1139" s="20" t="s">
        <v>2348</v>
      </c>
      <c r="L1139" s="25" t="s">
        <v>24</v>
      </c>
      <c r="M1139" s="25"/>
      <c r="N1139" s="20"/>
      <c r="O1139" s="20"/>
      <c r="P1139" s="19"/>
      <c r="Q1139" s="26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</row>
    <row r="1140" ht="14.25" customHeight="1">
      <c r="A1140" s="16">
        <f t="shared" si="1"/>
        <v>1137</v>
      </c>
      <c r="B1140" s="17">
        <v>2409153.0</v>
      </c>
      <c r="C1140" s="18">
        <v>45559.0</v>
      </c>
      <c r="D1140" s="19" t="s">
        <v>21</v>
      </c>
      <c r="E1140" s="20" t="s">
        <v>2410</v>
      </c>
      <c r="F1140" s="18">
        <v>45559.0</v>
      </c>
      <c r="G1140" s="22" t="s">
        <v>2411</v>
      </c>
      <c r="H1140" s="23">
        <v>108860.0</v>
      </c>
      <c r="I1140" s="24" t="s">
        <v>24</v>
      </c>
      <c r="J1140" s="25"/>
      <c r="K1140" s="20" t="s">
        <v>2412</v>
      </c>
      <c r="L1140" s="24" t="s">
        <v>24</v>
      </c>
      <c r="M1140" s="25"/>
      <c r="N1140" s="20"/>
      <c r="O1140" s="20"/>
      <c r="P1140" s="19"/>
      <c r="Q1140" s="26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</row>
    <row r="1141" ht="14.25" customHeight="1">
      <c r="A1141" s="16">
        <f t="shared" si="1"/>
        <v>1138</v>
      </c>
      <c r="B1141" s="17">
        <v>2409154.0</v>
      </c>
      <c r="C1141" s="18">
        <v>45559.0</v>
      </c>
      <c r="D1141" s="19" t="s">
        <v>21</v>
      </c>
      <c r="E1141" s="20" t="s">
        <v>2410</v>
      </c>
      <c r="F1141" s="18">
        <v>45559.0</v>
      </c>
      <c r="G1141" s="22" t="s">
        <v>2413</v>
      </c>
      <c r="H1141" s="23">
        <v>34580.0</v>
      </c>
      <c r="I1141" s="24" t="s">
        <v>24</v>
      </c>
      <c r="J1141" s="25"/>
      <c r="K1141" s="20" t="s">
        <v>2412</v>
      </c>
      <c r="L1141" s="24" t="s">
        <v>24</v>
      </c>
      <c r="M1141" s="25"/>
      <c r="N1141" s="20"/>
      <c r="O1141" s="20"/>
      <c r="P1141" s="19"/>
      <c r="Q1141" s="26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</row>
    <row r="1142" ht="14.25" customHeight="1">
      <c r="A1142" s="16">
        <f t="shared" si="1"/>
        <v>1139</v>
      </c>
      <c r="B1142" s="17">
        <v>2409155.0</v>
      </c>
      <c r="C1142" s="18">
        <v>45559.0</v>
      </c>
      <c r="D1142" s="19" t="s">
        <v>1565</v>
      </c>
      <c r="E1142" s="20" t="s">
        <v>2414</v>
      </c>
      <c r="F1142" s="21">
        <v>45559.0</v>
      </c>
      <c r="G1142" s="22" t="s">
        <v>617</v>
      </c>
      <c r="H1142" s="23">
        <v>10900.0</v>
      </c>
      <c r="I1142" s="24" t="s">
        <v>24</v>
      </c>
      <c r="J1142" s="25"/>
      <c r="K1142" s="20" t="s">
        <v>2412</v>
      </c>
      <c r="L1142" s="24" t="s">
        <v>24</v>
      </c>
      <c r="M1142" s="25"/>
      <c r="N1142" s="20"/>
      <c r="O1142" s="20"/>
      <c r="P1142" s="19"/>
      <c r="Q1142" s="26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</row>
    <row r="1143" ht="14.25" customHeight="1">
      <c r="A1143" s="16">
        <f t="shared" si="1"/>
        <v>1140</v>
      </c>
      <c r="B1143" s="17">
        <v>2409156.0</v>
      </c>
      <c r="C1143" s="18">
        <v>45559.0</v>
      </c>
      <c r="D1143" s="19" t="s">
        <v>2415</v>
      </c>
      <c r="E1143" s="20" t="s">
        <v>2416</v>
      </c>
      <c r="F1143" s="21">
        <v>45555.0</v>
      </c>
      <c r="G1143" s="22" t="s">
        <v>2417</v>
      </c>
      <c r="H1143" s="23">
        <v>1.16542E7</v>
      </c>
      <c r="I1143" s="24" t="s">
        <v>24</v>
      </c>
      <c r="J1143" s="25"/>
      <c r="K1143" s="20" t="s">
        <v>2418</v>
      </c>
      <c r="L1143" s="24" t="s">
        <v>24</v>
      </c>
      <c r="M1143" s="25"/>
      <c r="N1143" s="20"/>
      <c r="O1143" s="20"/>
      <c r="P1143" s="19"/>
      <c r="Q1143" s="26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</row>
    <row r="1144" ht="14.25" customHeight="1">
      <c r="A1144" s="16">
        <f t="shared" si="1"/>
        <v>1141</v>
      </c>
      <c r="B1144" s="17">
        <v>2409157.0</v>
      </c>
      <c r="C1144" s="18">
        <v>45559.0</v>
      </c>
      <c r="D1144" s="19" t="s">
        <v>2419</v>
      </c>
      <c r="E1144" s="20" t="s">
        <v>2420</v>
      </c>
      <c r="F1144" s="21">
        <v>45559.0</v>
      </c>
      <c r="G1144" s="22" t="s">
        <v>2202</v>
      </c>
      <c r="H1144" s="23">
        <v>8935.5</v>
      </c>
      <c r="I1144" s="24" t="s">
        <v>24</v>
      </c>
      <c r="J1144" s="25"/>
      <c r="K1144" s="20"/>
      <c r="L1144" s="25"/>
      <c r="M1144" s="25"/>
      <c r="N1144" s="20"/>
      <c r="O1144" s="20"/>
      <c r="P1144" s="19" t="s">
        <v>24</v>
      </c>
      <c r="Q1144" s="26" t="s">
        <v>2421</v>
      </c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</row>
    <row r="1145" ht="14.25" customHeight="1">
      <c r="A1145" s="16">
        <f t="shared" si="1"/>
        <v>1142</v>
      </c>
      <c r="B1145" s="17">
        <v>2409158.0</v>
      </c>
      <c r="C1145" s="18">
        <v>45559.0</v>
      </c>
      <c r="D1145" s="19" t="s">
        <v>2422</v>
      </c>
      <c r="E1145" s="20" t="s">
        <v>2423</v>
      </c>
      <c r="F1145" s="21">
        <v>45559.0</v>
      </c>
      <c r="G1145" s="22" t="s">
        <v>2424</v>
      </c>
      <c r="H1145" s="23">
        <v>14000.0</v>
      </c>
      <c r="I1145" s="24" t="s">
        <v>24</v>
      </c>
      <c r="J1145" s="25"/>
      <c r="K1145" s="20"/>
      <c r="L1145" s="25"/>
      <c r="M1145" s="25"/>
      <c r="N1145" s="20"/>
      <c r="O1145" s="20"/>
      <c r="P1145" s="19" t="s">
        <v>24</v>
      </c>
      <c r="Q1145" s="26" t="s">
        <v>2425</v>
      </c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</row>
    <row r="1146" ht="14.25" customHeight="1">
      <c r="A1146" s="16">
        <f t="shared" si="1"/>
        <v>1143</v>
      </c>
      <c r="B1146" s="17">
        <v>2409159.0</v>
      </c>
      <c r="C1146" s="18">
        <v>45559.0</v>
      </c>
      <c r="D1146" s="19" t="s">
        <v>274</v>
      </c>
      <c r="E1146" s="20" t="s">
        <v>2426</v>
      </c>
      <c r="F1146" s="21">
        <v>45559.0</v>
      </c>
      <c r="G1146" s="22" t="s">
        <v>2427</v>
      </c>
      <c r="H1146" s="23">
        <v>1800.0</v>
      </c>
      <c r="I1146" s="24" t="s">
        <v>24</v>
      </c>
      <c r="J1146" s="25"/>
      <c r="K1146" s="20" t="s">
        <v>970</v>
      </c>
      <c r="L1146" s="25" t="s">
        <v>24</v>
      </c>
      <c r="M1146" s="25"/>
      <c r="N1146" s="20"/>
      <c r="O1146" s="20"/>
      <c r="P1146" s="19"/>
      <c r="Q1146" s="26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</row>
    <row r="1147" ht="14.25" customHeight="1">
      <c r="A1147" s="16">
        <f t="shared" si="1"/>
        <v>1144</v>
      </c>
      <c r="B1147" s="17">
        <v>2409160.0</v>
      </c>
      <c r="C1147" s="18">
        <v>45560.0</v>
      </c>
      <c r="D1147" s="19" t="s">
        <v>21</v>
      </c>
      <c r="E1147" s="20" t="s">
        <v>2428</v>
      </c>
      <c r="F1147" s="21">
        <v>45559.0</v>
      </c>
      <c r="G1147" s="22" t="s">
        <v>2429</v>
      </c>
      <c r="H1147" s="23">
        <v>214200.0</v>
      </c>
      <c r="I1147" s="25" t="s">
        <v>24</v>
      </c>
      <c r="J1147" s="25"/>
      <c r="K1147" s="20" t="s">
        <v>2430</v>
      </c>
      <c r="L1147" s="25" t="s">
        <v>24</v>
      </c>
      <c r="M1147" s="25"/>
      <c r="N1147" s="20"/>
      <c r="O1147" s="20"/>
      <c r="P1147" s="19"/>
      <c r="Q1147" s="26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</row>
    <row r="1148" ht="14.25" customHeight="1">
      <c r="A1148" s="16">
        <f t="shared" si="1"/>
        <v>1145</v>
      </c>
      <c r="B1148" s="109">
        <v>2409161.0</v>
      </c>
      <c r="C1148" s="110">
        <v>45560.0</v>
      </c>
      <c r="D1148" s="111" t="s">
        <v>21</v>
      </c>
      <c r="E1148" s="38" t="s">
        <v>2431</v>
      </c>
      <c r="F1148" s="112">
        <v>45559.0</v>
      </c>
      <c r="G1148" s="113" t="s">
        <v>693</v>
      </c>
      <c r="H1148" s="114">
        <v>23748.0</v>
      </c>
      <c r="I1148" s="115" t="s">
        <v>24</v>
      </c>
      <c r="J1148" s="116"/>
      <c r="K1148" s="38" t="s">
        <v>2430</v>
      </c>
      <c r="L1148" s="25" t="s">
        <v>24</v>
      </c>
      <c r="M1148" s="25"/>
      <c r="N1148" s="20"/>
      <c r="O1148" s="20"/>
      <c r="P1148" s="19"/>
      <c r="Q1148" s="117" t="s">
        <v>2432</v>
      </c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</row>
    <row r="1149" ht="14.25" customHeight="1">
      <c r="A1149" s="16">
        <f t="shared" si="1"/>
        <v>1146</v>
      </c>
      <c r="B1149" s="17">
        <v>2409162.0</v>
      </c>
      <c r="C1149" s="18">
        <v>45560.0</v>
      </c>
      <c r="D1149" s="19" t="s">
        <v>21</v>
      </c>
      <c r="E1149" s="20" t="s">
        <v>2433</v>
      </c>
      <c r="F1149" s="21">
        <v>45559.0</v>
      </c>
      <c r="G1149" s="22" t="s">
        <v>2434</v>
      </c>
      <c r="H1149" s="23">
        <v>16835.0</v>
      </c>
      <c r="I1149" s="24" t="s">
        <v>24</v>
      </c>
      <c r="J1149" s="25"/>
      <c r="K1149" s="20" t="s">
        <v>2430</v>
      </c>
      <c r="L1149" s="25" t="s">
        <v>24</v>
      </c>
      <c r="M1149" s="25"/>
      <c r="N1149" s="20"/>
      <c r="O1149" s="20"/>
      <c r="P1149" s="19"/>
      <c r="Q1149" s="26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</row>
    <row r="1150" ht="14.25" customHeight="1">
      <c r="A1150" s="16">
        <f t="shared" si="1"/>
        <v>1147</v>
      </c>
      <c r="B1150" s="17">
        <v>2409163.0</v>
      </c>
      <c r="C1150" s="18">
        <v>45560.0</v>
      </c>
      <c r="D1150" s="19" t="s">
        <v>88</v>
      </c>
      <c r="E1150" s="20" t="s">
        <v>2435</v>
      </c>
      <c r="F1150" s="21">
        <v>45559.0</v>
      </c>
      <c r="G1150" s="22" t="s">
        <v>77</v>
      </c>
      <c r="H1150" s="23">
        <v>6000.0</v>
      </c>
      <c r="I1150" s="24" t="s">
        <v>24</v>
      </c>
      <c r="J1150" s="25"/>
      <c r="K1150" s="20" t="s">
        <v>25</v>
      </c>
      <c r="L1150" s="25" t="s">
        <v>24</v>
      </c>
      <c r="M1150" s="25"/>
      <c r="N1150" s="20"/>
      <c r="O1150" s="20"/>
      <c r="P1150" s="19"/>
      <c r="Q1150" s="26" t="s">
        <v>1586</v>
      </c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</row>
    <row r="1151" ht="14.25" customHeight="1">
      <c r="A1151" s="16">
        <f t="shared" si="1"/>
        <v>1148</v>
      </c>
      <c r="B1151" s="17">
        <v>2409164.0</v>
      </c>
      <c r="C1151" s="18">
        <v>45560.0</v>
      </c>
      <c r="D1151" s="19" t="s">
        <v>88</v>
      </c>
      <c r="E1151" s="20" t="s">
        <v>2436</v>
      </c>
      <c r="F1151" s="21">
        <v>45559.0</v>
      </c>
      <c r="G1151" s="22" t="s">
        <v>77</v>
      </c>
      <c r="H1151" s="23">
        <v>30000.0</v>
      </c>
      <c r="I1151" s="24" t="s">
        <v>24</v>
      </c>
      <c r="J1151" s="25"/>
      <c r="K1151" s="20" t="s">
        <v>930</v>
      </c>
      <c r="L1151" s="25" t="s">
        <v>24</v>
      </c>
      <c r="M1151" s="25"/>
      <c r="N1151" s="20"/>
      <c r="O1151" s="20"/>
      <c r="P1151" s="19"/>
      <c r="Q1151" s="26" t="s">
        <v>1586</v>
      </c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</row>
    <row r="1152" ht="14.25" customHeight="1">
      <c r="A1152" s="16">
        <f t="shared" si="1"/>
        <v>1149</v>
      </c>
      <c r="B1152" s="17">
        <v>2409165.0</v>
      </c>
      <c r="C1152" s="18">
        <v>45560.0</v>
      </c>
      <c r="D1152" s="19" t="s">
        <v>344</v>
      </c>
      <c r="E1152" s="20" t="s">
        <v>2437</v>
      </c>
      <c r="F1152" s="21">
        <v>45555.0</v>
      </c>
      <c r="G1152" s="22" t="s">
        <v>2434</v>
      </c>
      <c r="H1152" s="23">
        <v>39750.0</v>
      </c>
      <c r="I1152" s="24" t="s">
        <v>24</v>
      </c>
      <c r="J1152" s="25"/>
      <c r="K1152" s="20"/>
      <c r="L1152" s="25"/>
      <c r="M1152" s="25" t="s">
        <v>24</v>
      </c>
      <c r="N1152" s="20"/>
      <c r="O1152" s="20"/>
      <c r="P1152" s="19"/>
      <c r="Q1152" s="26" t="s">
        <v>2438</v>
      </c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</row>
    <row r="1153" ht="14.25" customHeight="1">
      <c r="A1153" s="16">
        <f t="shared" si="1"/>
        <v>1150</v>
      </c>
      <c r="B1153" s="17">
        <v>2409166.0</v>
      </c>
      <c r="C1153" s="18">
        <v>45560.0</v>
      </c>
      <c r="D1153" s="19" t="s">
        <v>476</v>
      </c>
      <c r="E1153" s="20" t="s">
        <v>2439</v>
      </c>
      <c r="F1153" s="21">
        <v>45559.0</v>
      </c>
      <c r="G1153" s="22" t="s">
        <v>2440</v>
      </c>
      <c r="H1153" s="23">
        <v>2216.8</v>
      </c>
      <c r="I1153" s="25" t="s">
        <v>24</v>
      </c>
      <c r="J1153" s="25"/>
      <c r="K1153" s="20" t="s">
        <v>2441</v>
      </c>
      <c r="L1153" s="25" t="s">
        <v>24</v>
      </c>
      <c r="M1153" s="25"/>
      <c r="N1153" s="20"/>
      <c r="O1153" s="20"/>
      <c r="P1153" s="19"/>
      <c r="Q1153" s="26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</row>
    <row r="1154" ht="14.25" customHeight="1">
      <c r="A1154" s="16">
        <f t="shared" si="1"/>
        <v>1151</v>
      </c>
      <c r="B1154" s="17">
        <v>2409167.0</v>
      </c>
      <c r="C1154" s="18">
        <v>45560.0</v>
      </c>
      <c r="D1154" s="19" t="s">
        <v>102</v>
      </c>
      <c r="E1154" s="20" t="s">
        <v>2442</v>
      </c>
      <c r="F1154" s="21">
        <v>45559.0</v>
      </c>
      <c r="G1154" s="22" t="s">
        <v>2443</v>
      </c>
      <c r="H1154" s="23">
        <v>177200.0</v>
      </c>
      <c r="I1154" s="25" t="s">
        <v>24</v>
      </c>
      <c r="J1154" s="25"/>
      <c r="K1154" s="20" t="s">
        <v>2441</v>
      </c>
      <c r="L1154" s="25" t="s">
        <v>24</v>
      </c>
      <c r="M1154" s="25"/>
      <c r="N1154" s="20"/>
      <c r="O1154" s="20"/>
      <c r="P1154" s="19"/>
      <c r="Q1154" s="26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</row>
    <row r="1155" ht="14.25" customHeight="1">
      <c r="A1155" s="16">
        <f t="shared" si="1"/>
        <v>1152</v>
      </c>
      <c r="B1155" s="17">
        <v>2409168.0</v>
      </c>
      <c r="C1155" s="18">
        <v>45560.0</v>
      </c>
      <c r="D1155" s="19" t="s">
        <v>2444</v>
      </c>
      <c r="E1155" s="20" t="s">
        <v>2445</v>
      </c>
      <c r="F1155" s="21">
        <v>45559.0</v>
      </c>
      <c r="G1155" s="22" t="s">
        <v>2446</v>
      </c>
      <c r="H1155" s="23">
        <v>45000.0</v>
      </c>
      <c r="I1155" s="25" t="s">
        <v>24</v>
      </c>
      <c r="J1155" s="25"/>
      <c r="K1155" s="20" t="s">
        <v>2441</v>
      </c>
      <c r="L1155" s="25" t="s">
        <v>24</v>
      </c>
      <c r="M1155" s="25"/>
      <c r="N1155" s="20"/>
      <c r="O1155" s="20"/>
      <c r="P1155" s="19"/>
      <c r="Q1155" s="26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</row>
    <row r="1156" ht="14.25" customHeight="1">
      <c r="A1156" s="16">
        <f t="shared" si="1"/>
        <v>1153</v>
      </c>
      <c r="B1156" s="17">
        <v>2409169.0</v>
      </c>
      <c r="C1156" s="18">
        <v>45560.0</v>
      </c>
      <c r="D1156" s="19" t="s">
        <v>168</v>
      </c>
      <c r="E1156" s="20" t="s">
        <v>2447</v>
      </c>
      <c r="F1156" s="18">
        <v>45560.0</v>
      </c>
      <c r="G1156" s="22" t="s">
        <v>2448</v>
      </c>
      <c r="H1156" s="23">
        <v>557200.0</v>
      </c>
      <c r="I1156" s="25" t="s">
        <v>24</v>
      </c>
      <c r="J1156" s="25"/>
      <c r="K1156" s="20" t="s">
        <v>2449</v>
      </c>
      <c r="L1156" s="25" t="s">
        <v>24</v>
      </c>
      <c r="M1156" s="25"/>
      <c r="N1156" s="20"/>
      <c r="O1156" s="20"/>
      <c r="P1156" s="19"/>
      <c r="Q1156" s="26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</row>
    <row r="1157" ht="14.25" customHeight="1">
      <c r="A1157" s="16">
        <f t="shared" si="1"/>
        <v>1154</v>
      </c>
      <c r="B1157" s="17">
        <v>2409170.0</v>
      </c>
      <c r="C1157" s="18">
        <v>45560.0</v>
      </c>
      <c r="D1157" s="19" t="s">
        <v>168</v>
      </c>
      <c r="E1157" s="20" t="s">
        <v>2447</v>
      </c>
      <c r="F1157" s="18">
        <v>45560.0</v>
      </c>
      <c r="G1157" s="22" t="s">
        <v>2450</v>
      </c>
      <c r="H1157" s="23">
        <v>46000.0</v>
      </c>
      <c r="I1157" s="25" t="s">
        <v>24</v>
      </c>
      <c r="J1157" s="25"/>
      <c r="K1157" s="20" t="s">
        <v>2449</v>
      </c>
      <c r="L1157" s="25" t="s">
        <v>24</v>
      </c>
      <c r="M1157" s="25"/>
      <c r="N1157" s="20"/>
      <c r="O1157" s="20"/>
      <c r="P1157" s="19"/>
      <c r="Q1157" s="26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</row>
    <row r="1158" ht="14.25" customHeight="1">
      <c r="A1158" s="16">
        <f t="shared" si="1"/>
        <v>1155</v>
      </c>
      <c r="B1158" s="17">
        <v>2409171.0</v>
      </c>
      <c r="C1158" s="18">
        <v>45560.0</v>
      </c>
      <c r="D1158" s="19" t="s">
        <v>168</v>
      </c>
      <c r="E1158" s="20" t="s">
        <v>2451</v>
      </c>
      <c r="F1158" s="18">
        <v>45560.0</v>
      </c>
      <c r="G1158" s="22" t="s">
        <v>2452</v>
      </c>
      <c r="H1158" s="23">
        <v>40000.0</v>
      </c>
      <c r="I1158" s="25" t="s">
        <v>24</v>
      </c>
      <c r="J1158" s="25"/>
      <c r="K1158" s="20" t="s">
        <v>2449</v>
      </c>
      <c r="L1158" s="25" t="s">
        <v>24</v>
      </c>
      <c r="M1158" s="25"/>
      <c r="N1158" s="20"/>
      <c r="O1158" s="20"/>
      <c r="P1158" s="19"/>
      <c r="Q1158" s="26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</row>
    <row r="1159" ht="14.25" customHeight="1">
      <c r="A1159" s="16">
        <f t="shared" si="1"/>
        <v>1156</v>
      </c>
      <c r="B1159" s="17">
        <v>2409172.0</v>
      </c>
      <c r="C1159" s="18">
        <v>45560.0</v>
      </c>
      <c r="D1159" s="19" t="s">
        <v>21</v>
      </c>
      <c r="E1159" s="20" t="s">
        <v>2453</v>
      </c>
      <c r="F1159" s="18">
        <v>45560.0</v>
      </c>
      <c r="G1159" s="22" t="s">
        <v>2454</v>
      </c>
      <c r="H1159" s="23">
        <v>653940.0</v>
      </c>
      <c r="I1159" s="25" t="s">
        <v>24</v>
      </c>
      <c r="J1159" s="25"/>
      <c r="K1159" s="20" t="s">
        <v>2455</v>
      </c>
      <c r="L1159" s="25" t="s">
        <v>24</v>
      </c>
      <c r="M1159" s="25"/>
      <c r="N1159" s="20"/>
      <c r="O1159" s="20"/>
      <c r="P1159" s="19"/>
      <c r="Q1159" s="26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</row>
    <row r="1160" ht="14.25" customHeight="1">
      <c r="A1160" s="16">
        <f t="shared" si="1"/>
        <v>1157</v>
      </c>
      <c r="B1160" s="17">
        <v>2409173.0</v>
      </c>
      <c r="C1160" s="18">
        <v>45560.0</v>
      </c>
      <c r="D1160" s="19" t="s">
        <v>21</v>
      </c>
      <c r="E1160" s="20" t="s">
        <v>2453</v>
      </c>
      <c r="F1160" s="18">
        <v>45560.0</v>
      </c>
      <c r="G1160" s="22" t="s">
        <v>2456</v>
      </c>
      <c r="H1160" s="23">
        <v>65650.0</v>
      </c>
      <c r="I1160" s="25" t="s">
        <v>24</v>
      </c>
      <c r="J1160" s="25"/>
      <c r="K1160" s="20" t="s">
        <v>2455</v>
      </c>
      <c r="L1160" s="25" t="s">
        <v>24</v>
      </c>
      <c r="M1160" s="25"/>
      <c r="N1160" s="20"/>
      <c r="O1160" s="20"/>
      <c r="P1160" s="19"/>
      <c r="Q1160" s="26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</row>
    <row r="1161" ht="14.25" customHeight="1">
      <c r="A1161" s="16">
        <f t="shared" si="1"/>
        <v>1158</v>
      </c>
      <c r="B1161" s="17">
        <v>2409174.0</v>
      </c>
      <c r="C1161" s="18">
        <v>45561.0</v>
      </c>
      <c r="D1161" s="19" t="s">
        <v>34</v>
      </c>
      <c r="E1161" s="20" t="s">
        <v>2457</v>
      </c>
      <c r="F1161" s="21">
        <v>45561.0</v>
      </c>
      <c r="G1161" s="22" t="s">
        <v>36</v>
      </c>
      <c r="H1161" s="23">
        <v>3410.0</v>
      </c>
      <c r="I1161" s="25" t="s">
        <v>24</v>
      </c>
      <c r="J1161" s="25"/>
      <c r="K1161" s="20"/>
      <c r="L1161" s="25"/>
      <c r="M1161" s="25"/>
      <c r="N1161" s="20"/>
      <c r="O1161" s="20"/>
      <c r="P1161" s="19" t="s">
        <v>24</v>
      </c>
      <c r="Q1161" s="26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</row>
    <row r="1162" ht="14.25" customHeight="1">
      <c r="A1162" s="16">
        <f t="shared" si="1"/>
        <v>1159</v>
      </c>
      <c r="B1162" s="17">
        <v>2409175.0</v>
      </c>
      <c r="C1162" s="18">
        <v>45561.0</v>
      </c>
      <c r="D1162" s="19" t="s">
        <v>597</v>
      </c>
      <c r="E1162" s="20" t="s">
        <v>2458</v>
      </c>
      <c r="F1162" s="21">
        <v>45560.0</v>
      </c>
      <c r="G1162" s="22" t="s">
        <v>2459</v>
      </c>
      <c r="H1162" s="23">
        <v>13000.0</v>
      </c>
      <c r="I1162" s="25" t="s">
        <v>24</v>
      </c>
      <c r="J1162" s="25"/>
      <c r="K1162" s="20"/>
      <c r="L1162" s="25"/>
      <c r="M1162" s="25"/>
      <c r="N1162" s="20"/>
      <c r="O1162" s="20"/>
      <c r="P1162" s="19" t="s">
        <v>24</v>
      </c>
      <c r="Q1162" s="26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</row>
    <row r="1163" ht="14.25" customHeight="1">
      <c r="A1163" s="16">
        <f t="shared" si="1"/>
        <v>1160</v>
      </c>
      <c r="B1163" s="17">
        <v>2409176.0</v>
      </c>
      <c r="C1163" s="18">
        <v>45562.0</v>
      </c>
      <c r="D1163" s="19" t="s">
        <v>2460</v>
      </c>
      <c r="E1163" s="20" t="s">
        <v>2461</v>
      </c>
      <c r="F1163" s="18">
        <v>45561.0</v>
      </c>
      <c r="G1163" s="22" t="s">
        <v>2462</v>
      </c>
      <c r="H1163" s="23">
        <f>SUM(244400-44200)</f>
        <v>200200</v>
      </c>
      <c r="I1163" s="25" t="s">
        <v>24</v>
      </c>
      <c r="J1163" s="25"/>
      <c r="K1163" s="20" t="s">
        <v>2463</v>
      </c>
      <c r="L1163" s="25" t="s">
        <v>24</v>
      </c>
      <c r="M1163" s="25"/>
      <c r="N1163" s="20"/>
      <c r="O1163" s="20"/>
      <c r="P1163" s="19"/>
      <c r="Q1163" s="26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</row>
    <row r="1164" ht="14.25" customHeight="1">
      <c r="A1164" s="16">
        <f t="shared" si="1"/>
        <v>1161</v>
      </c>
      <c r="B1164" s="17">
        <v>2409177.0</v>
      </c>
      <c r="C1164" s="18">
        <v>45562.0</v>
      </c>
      <c r="D1164" s="19" t="s">
        <v>102</v>
      </c>
      <c r="E1164" s="20" t="s">
        <v>2464</v>
      </c>
      <c r="F1164" s="18">
        <v>45561.0</v>
      </c>
      <c r="G1164" s="22" t="s">
        <v>2039</v>
      </c>
      <c r="H1164" s="23">
        <v>429000.0</v>
      </c>
      <c r="I1164" s="25" t="s">
        <v>24</v>
      </c>
      <c r="J1164" s="25"/>
      <c r="K1164" s="20" t="s">
        <v>2463</v>
      </c>
      <c r="L1164" s="25" t="s">
        <v>24</v>
      </c>
      <c r="M1164" s="25"/>
      <c r="N1164" s="20"/>
      <c r="O1164" s="20"/>
      <c r="P1164" s="19"/>
      <c r="Q1164" s="26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</row>
    <row r="1165" ht="14.25" customHeight="1">
      <c r="A1165" s="16">
        <f t="shared" si="1"/>
        <v>1162</v>
      </c>
      <c r="B1165" s="17">
        <v>2409178.0</v>
      </c>
      <c r="C1165" s="18">
        <v>45562.0</v>
      </c>
      <c r="D1165" s="19" t="s">
        <v>102</v>
      </c>
      <c r="E1165" s="20" t="s">
        <v>2407</v>
      </c>
      <c r="F1165" s="18">
        <v>45561.0</v>
      </c>
      <c r="G1165" s="22" t="s">
        <v>755</v>
      </c>
      <c r="H1165" s="23">
        <v>547400.0</v>
      </c>
      <c r="I1165" s="25" t="s">
        <v>24</v>
      </c>
      <c r="J1165" s="25"/>
      <c r="K1165" s="20" t="s">
        <v>2465</v>
      </c>
      <c r="L1165" s="25" t="s">
        <v>24</v>
      </c>
      <c r="M1165" s="25"/>
      <c r="N1165" s="20"/>
      <c r="O1165" s="20"/>
      <c r="P1165" s="19"/>
      <c r="Q1165" s="26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</row>
    <row r="1166" ht="14.25" customHeight="1">
      <c r="A1166" s="16">
        <f t="shared" si="1"/>
        <v>1163</v>
      </c>
      <c r="B1166" s="17">
        <v>2409179.0</v>
      </c>
      <c r="C1166" s="18">
        <v>45562.0</v>
      </c>
      <c r="D1166" s="19" t="s">
        <v>1565</v>
      </c>
      <c r="E1166" s="20" t="s">
        <v>2466</v>
      </c>
      <c r="F1166" s="18">
        <v>45561.0</v>
      </c>
      <c r="G1166" s="22" t="s">
        <v>617</v>
      </c>
      <c r="H1166" s="23">
        <v>1168630.0</v>
      </c>
      <c r="I1166" s="25" t="s">
        <v>24</v>
      </c>
      <c r="J1166" s="25"/>
      <c r="K1166" s="20" t="s">
        <v>2463</v>
      </c>
      <c r="L1166" s="25" t="s">
        <v>24</v>
      </c>
      <c r="M1166" s="25"/>
      <c r="N1166" s="20"/>
      <c r="O1166" s="20"/>
      <c r="P1166" s="19"/>
      <c r="Q1166" s="26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</row>
    <row r="1167" ht="14.25" customHeight="1">
      <c r="A1167" s="16">
        <f t="shared" si="1"/>
        <v>1164</v>
      </c>
      <c r="B1167" s="17">
        <v>2409180.0</v>
      </c>
      <c r="C1167" s="18">
        <v>45562.0</v>
      </c>
      <c r="D1167" s="19" t="s">
        <v>2467</v>
      </c>
      <c r="E1167" s="20" t="s">
        <v>2468</v>
      </c>
      <c r="F1167" s="18">
        <v>45561.0</v>
      </c>
      <c r="G1167" s="22" t="s">
        <v>936</v>
      </c>
      <c r="H1167" s="23">
        <v>3871.32</v>
      </c>
      <c r="I1167" s="25" t="s">
        <v>24</v>
      </c>
      <c r="J1167" s="25"/>
      <c r="K1167" s="20" t="s">
        <v>2463</v>
      </c>
      <c r="L1167" s="25" t="s">
        <v>24</v>
      </c>
      <c r="M1167" s="25"/>
      <c r="N1167" s="20"/>
      <c r="O1167" s="20"/>
      <c r="P1167" s="19"/>
      <c r="Q1167" s="26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</row>
    <row r="1168" ht="14.25" customHeight="1">
      <c r="A1168" s="16">
        <f t="shared" si="1"/>
        <v>1165</v>
      </c>
      <c r="B1168" s="17">
        <v>2409181.0</v>
      </c>
      <c r="C1168" s="18">
        <v>45562.0</v>
      </c>
      <c r="D1168" s="19" t="s">
        <v>102</v>
      </c>
      <c r="E1168" s="20" t="s">
        <v>2464</v>
      </c>
      <c r="F1168" s="18">
        <v>45561.0</v>
      </c>
      <c r="G1168" s="22" t="s">
        <v>2039</v>
      </c>
      <c r="H1168" s="23">
        <v>36000.0</v>
      </c>
      <c r="I1168" s="24" t="s">
        <v>24</v>
      </c>
      <c r="J1168" s="25"/>
      <c r="K1168" s="20" t="s">
        <v>2463</v>
      </c>
      <c r="L1168" s="25" t="s">
        <v>24</v>
      </c>
      <c r="M1168" s="25"/>
      <c r="N1168" s="20"/>
      <c r="O1168" s="20"/>
      <c r="P1168" s="19"/>
      <c r="Q1168" s="26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</row>
    <row r="1169" ht="14.25" customHeight="1">
      <c r="A1169" s="16">
        <f t="shared" si="1"/>
        <v>1166</v>
      </c>
      <c r="B1169" s="17">
        <v>2409182.0</v>
      </c>
      <c r="C1169" s="18">
        <v>45563.0</v>
      </c>
      <c r="D1169" s="19" t="s">
        <v>1565</v>
      </c>
      <c r="E1169" s="20" t="s">
        <v>2469</v>
      </c>
      <c r="F1169" s="18">
        <v>45561.0</v>
      </c>
      <c r="G1169" s="22" t="s">
        <v>617</v>
      </c>
      <c r="H1169" s="23">
        <v>74700.0</v>
      </c>
      <c r="I1169" s="25" t="s">
        <v>24</v>
      </c>
      <c r="J1169" s="25"/>
      <c r="K1169" s="20" t="s">
        <v>2463</v>
      </c>
      <c r="L1169" s="25" t="s">
        <v>24</v>
      </c>
      <c r="M1169" s="25"/>
      <c r="N1169" s="20"/>
      <c r="O1169" s="20"/>
      <c r="P1169" s="19"/>
      <c r="Q1169" s="26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</row>
    <row r="1170" ht="14.25" customHeight="1">
      <c r="A1170" s="16">
        <f t="shared" si="1"/>
        <v>1167</v>
      </c>
      <c r="B1170" s="17">
        <v>2409183.0</v>
      </c>
      <c r="C1170" s="18">
        <v>45562.0</v>
      </c>
      <c r="D1170" s="19" t="s">
        <v>21</v>
      </c>
      <c r="E1170" s="20" t="s">
        <v>2470</v>
      </c>
      <c r="F1170" s="18">
        <v>45561.0</v>
      </c>
      <c r="G1170" s="22" t="s">
        <v>2471</v>
      </c>
      <c r="H1170" s="23">
        <v>94500.0</v>
      </c>
      <c r="I1170" s="25" t="s">
        <v>24</v>
      </c>
      <c r="J1170" s="25"/>
      <c r="K1170" s="20" t="s">
        <v>2472</v>
      </c>
      <c r="L1170" s="25" t="s">
        <v>24</v>
      </c>
      <c r="M1170" s="25"/>
      <c r="N1170" s="20"/>
      <c r="O1170" s="20"/>
      <c r="P1170" s="19"/>
      <c r="Q1170" s="26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</row>
    <row r="1171" ht="14.25" customHeight="1">
      <c r="A1171" s="16">
        <f t="shared" si="1"/>
        <v>1168</v>
      </c>
      <c r="B1171" s="17">
        <v>2409184.0</v>
      </c>
      <c r="C1171" s="18">
        <v>45562.0</v>
      </c>
      <c r="D1171" s="19" t="s">
        <v>71</v>
      </c>
      <c r="E1171" s="20" t="s">
        <v>2473</v>
      </c>
      <c r="F1171" s="18">
        <v>45561.0</v>
      </c>
      <c r="G1171" s="22" t="s">
        <v>67</v>
      </c>
      <c r="H1171" s="23">
        <v>950.0</v>
      </c>
      <c r="I1171" s="25" t="s">
        <v>24</v>
      </c>
      <c r="J1171" s="25"/>
      <c r="K1171" s="20" t="s">
        <v>2474</v>
      </c>
      <c r="L1171" s="25" t="s">
        <v>24</v>
      </c>
      <c r="M1171" s="25"/>
      <c r="N1171" s="20"/>
      <c r="O1171" s="20"/>
      <c r="P1171" s="19"/>
      <c r="Q1171" s="26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</row>
    <row r="1172" ht="14.25" customHeight="1">
      <c r="A1172" s="16">
        <f t="shared" si="1"/>
        <v>1169</v>
      </c>
      <c r="B1172" s="17">
        <v>2409185.0</v>
      </c>
      <c r="C1172" s="18">
        <v>45563.0</v>
      </c>
      <c r="D1172" s="19" t="s">
        <v>622</v>
      </c>
      <c r="E1172" s="20" t="s">
        <v>2475</v>
      </c>
      <c r="F1172" s="21">
        <v>45558.0</v>
      </c>
      <c r="G1172" s="22" t="s">
        <v>2476</v>
      </c>
      <c r="H1172" s="23">
        <v>6530000.0</v>
      </c>
      <c r="I1172" s="25" t="s">
        <v>24</v>
      </c>
      <c r="J1172" s="25"/>
      <c r="K1172" s="20" t="s">
        <v>2477</v>
      </c>
      <c r="L1172" s="25" t="s">
        <v>24</v>
      </c>
      <c r="M1172" s="25"/>
      <c r="N1172" s="20"/>
      <c r="O1172" s="20"/>
      <c r="P1172" s="19"/>
      <c r="Q1172" s="26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</row>
    <row r="1173" ht="14.25" customHeight="1">
      <c r="A1173" s="16">
        <f t="shared" si="1"/>
        <v>1170</v>
      </c>
      <c r="B1173" s="17">
        <v>2409186.0</v>
      </c>
      <c r="C1173" s="18">
        <v>45563.0</v>
      </c>
      <c r="D1173" s="19" t="s">
        <v>2478</v>
      </c>
      <c r="E1173" s="20" t="s">
        <v>2479</v>
      </c>
      <c r="F1173" s="21">
        <v>45558.0</v>
      </c>
      <c r="G1173" s="22" t="s">
        <v>2480</v>
      </c>
      <c r="H1173" s="23">
        <v>56900.0</v>
      </c>
      <c r="I1173" s="25" t="s">
        <v>24</v>
      </c>
      <c r="J1173" s="25"/>
      <c r="K1173" s="20" t="s">
        <v>2477</v>
      </c>
      <c r="L1173" s="25" t="s">
        <v>24</v>
      </c>
      <c r="M1173" s="25"/>
      <c r="N1173" s="20"/>
      <c r="O1173" s="20"/>
      <c r="P1173" s="19"/>
      <c r="Q1173" s="26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</row>
    <row r="1174" ht="14.25" customHeight="1">
      <c r="A1174" s="16">
        <f t="shared" si="1"/>
        <v>1171</v>
      </c>
      <c r="B1174" s="17">
        <v>2409187.0</v>
      </c>
      <c r="C1174" s="18">
        <v>45563.0</v>
      </c>
      <c r="D1174" s="19" t="s">
        <v>2067</v>
      </c>
      <c r="E1174" s="20" t="s">
        <v>2481</v>
      </c>
      <c r="F1174" s="18">
        <v>45558.0</v>
      </c>
      <c r="G1174" s="22" t="s">
        <v>2482</v>
      </c>
      <c r="H1174" s="23">
        <v>330000.0</v>
      </c>
      <c r="I1174" s="25" t="s">
        <v>24</v>
      </c>
      <c r="J1174" s="25"/>
      <c r="K1174" s="20" t="s">
        <v>2477</v>
      </c>
      <c r="L1174" s="25" t="s">
        <v>24</v>
      </c>
      <c r="M1174" s="25"/>
      <c r="N1174" s="20"/>
      <c r="O1174" s="20"/>
      <c r="P1174" s="19"/>
      <c r="Q1174" s="26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</row>
    <row r="1175" ht="14.25" customHeight="1">
      <c r="A1175" s="16">
        <f t="shared" si="1"/>
        <v>1172</v>
      </c>
      <c r="B1175" s="17">
        <v>2409188.0</v>
      </c>
      <c r="C1175" s="18">
        <v>45565.0</v>
      </c>
      <c r="D1175" s="19" t="s">
        <v>260</v>
      </c>
      <c r="E1175" s="20" t="s">
        <v>2483</v>
      </c>
      <c r="F1175" s="21">
        <v>45562.0</v>
      </c>
      <c r="G1175" s="22" t="s">
        <v>2484</v>
      </c>
      <c r="H1175" s="23">
        <v>430000.0</v>
      </c>
      <c r="I1175" s="25" t="s">
        <v>24</v>
      </c>
      <c r="J1175" s="25"/>
      <c r="K1175" s="20" t="s">
        <v>2016</v>
      </c>
      <c r="L1175" s="25" t="s">
        <v>24</v>
      </c>
      <c r="M1175" s="25"/>
      <c r="N1175" s="20"/>
      <c r="O1175" s="20"/>
      <c r="P1175" s="19"/>
      <c r="Q1175" s="26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</row>
    <row r="1176" ht="14.25" customHeight="1">
      <c r="A1176" s="16">
        <f t="shared" si="1"/>
        <v>1173</v>
      </c>
      <c r="B1176" s="17">
        <v>2409189.0</v>
      </c>
      <c r="C1176" s="18">
        <v>45565.0</v>
      </c>
      <c r="D1176" s="19" t="s">
        <v>71</v>
      </c>
      <c r="E1176" s="20" t="s">
        <v>2485</v>
      </c>
      <c r="F1176" s="21">
        <v>45559.0</v>
      </c>
      <c r="G1176" s="22" t="s">
        <v>67</v>
      </c>
      <c r="H1176" s="23">
        <v>30300.0</v>
      </c>
      <c r="I1176" s="25" t="s">
        <v>24</v>
      </c>
      <c r="J1176" s="25"/>
      <c r="K1176" s="20" t="s">
        <v>2486</v>
      </c>
      <c r="L1176" s="25" t="s">
        <v>24</v>
      </c>
      <c r="M1176" s="25"/>
      <c r="N1176" s="20"/>
      <c r="O1176" s="20"/>
      <c r="P1176" s="19"/>
      <c r="Q1176" s="26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</row>
    <row r="1177" ht="14.25" customHeight="1">
      <c r="A1177" s="16">
        <f t="shared" si="1"/>
        <v>1174</v>
      </c>
      <c r="B1177" s="17">
        <v>2409190.0</v>
      </c>
      <c r="C1177" s="18">
        <v>45565.0</v>
      </c>
      <c r="D1177" s="19" t="s">
        <v>71</v>
      </c>
      <c r="E1177" s="20" t="s">
        <v>2487</v>
      </c>
      <c r="F1177" s="21">
        <v>45565.0</v>
      </c>
      <c r="G1177" s="22" t="s">
        <v>2488</v>
      </c>
      <c r="H1177" s="23">
        <v>804000.0</v>
      </c>
      <c r="I1177" s="25" t="s">
        <v>24</v>
      </c>
      <c r="J1177" s="25"/>
      <c r="K1177" s="20" t="s">
        <v>2489</v>
      </c>
      <c r="L1177" s="25" t="s">
        <v>24</v>
      </c>
      <c r="M1177" s="25"/>
      <c r="N1177" s="20"/>
      <c r="O1177" s="20"/>
      <c r="P1177" s="19"/>
      <c r="Q1177" s="26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</row>
    <row r="1178" ht="14.25" customHeight="1">
      <c r="A1178" s="16">
        <f t="shared" si="1"/>
        <v>1175</v>
      </c>
      <c r="B1178" s="17">
        <v>2409191.0</v>
      </c>
      <c r="C1178" s="18">
        <v>45565.0</v>
      </c>
      <c r="D1178" s="19" t="s">
        <v>284</v>
      </c>
      <c r="E1178" s="20" t="s">
        <v>2490</v>
      </c>
      <c r="F1178" s="21">
        <v>45565.0</v>
      </c>
      <c r="G1178" s="22" t="s">
        <v>281</v>
      </c>
      <c r="H1178" s="23">
        <v>58800.0</v>
      </c>
      <c r="I1178" s="28" t="s">
        <v>24</v>
      </c>
      <c r="J1178" s="25"/>
      <c r="K1178" s="20" t="s">
        <v>1551</v>
      </c>
      <c r="L1178" s="28" t="s">
        <v>24</v>
      </c>
      <c r="M1178" s="25"/>
      <c r="N1178" s="20"/>
      <c r="O1178" s="20"/>
      <c r="P1178" s="19"/>
      <c r="Q1178" s="26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</row>
    <row r="1179" ht="14.25" customHeight="1">
      <c r="A1179" s="16">
        <f t="shared" si="1"/>
        <v>1176</v>
      </c>
      <c r="B1179" s="17">
        <v>2409192.0</v>
      </c>
      <c r="C1179" s="18">
        <v>45565.0</v>
      </c>
      <c r="D1179" s="19" t="s">
        <v>284</v>
      </c>
      <c r="E1179" s="20" t="s">
        <v>2491</v>
      </c>
      <c r="F1179" s="21">
        <v>45565.0</v>
      </c>
      <c r="G1179" s="22" t="s">
        <v>281</v>
      </c>
      <c r="H1179" s="23">
        <v>47000.0</v>
      </c>
      <c r="I1179" s="28" t="s">
        <v>24</v>
      </c>
      <c r="J1179" s="25"/>
      <c r="K1179" s="20" t="s">
        <v>1847</v>
      </c>
      <c r="L1179" s="28" t="s">
        <v>24</v>
      </c>
      <c r="M1179" s="25"/>
      <c r="N1179" s="20"/>
      <c r="O1179" s="20"/>
      <c r="P1179" s="19"/>
      <c r="Q1179" s="26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</row>
    <row r="1180" ht="14.25" customHeight="1">
      <c r="A1180" s="16">
        <f t="shared" si="1"/>
        <v>1177</v>
      </c>
      <c r="B1180" s="17">
        <v>2409193.0</v>
      </c>
      <c r="C1180" s="18">
        <v>45565.0</v>
      </c>
      <c r="D1180" s="19" t="s">
        <v>284</v>
      </c>
      <c r="E1180" s="20" t="s">
        <v>2492</v>
      </c>
      <c r="F1180" s="21">
        <v>45565.0</v>
      </c>
      <c r="G1180" s="22" t="s">
        <v>281</v>
      </c>
      <c r="H1180" s="23">
        <v>35300.0</v>
      </c>
      <c r="I1180" s="28" t="s">
        <v>24</v>
      </c>
      <c r="J1180" s="25"/>
      <c r="K1180" s="20" t="s">
        <v>1842</v>
      </c>
      <c r="L1180" s="28" t="s">
        <v>24</v>
      </c>
      <c r="M1180" s="25"/>
      <c r="N1180" s="20"/>
      <c r="O1180" s="20"/>
      <c r="P1180" s="19"/>
      <c r="Q1180" s="26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</row>
    <row r="1181" ht="14.25" customHeight="1">
      <c r="A1181" s="16">
        <f t="shared" si="1"/>
        <v>1178</v>
      </c>
      <c r="B1181" s="17">
        <v>2409194.0</v>
      </c>
      <c r="C1181" s="18">
        <v>45565.0</v>
      </c>
      <c r="D1181" s="19" t="s">
        <v>284</v>
      </c>
      <c r="E1181" s="20" t="s">
        <v>2493</v>
      </c>
      <c r="F1181" s="21">
        <v>45565.0</v>
      </c>
      <c r="G1181" s="22" t="s">
        <v>281</v>
      </c>
      <c r="H1181" s="23">
        <v>147000.0</v>
      </c>
      <c r="I1181" s="28" t="s">
        <v>24</v>
      </c>
      <c r="J1181" s="25"/>
      <c r="K1181" s="20" t="s">
        <v>1951</v>
      </c>
      <c r="L1181" s="28" t="s">
        <v>24</v>
      </c>
      <c r="M1181" s="25"/>
      <c r="N1181" s="20"/>
      <c r="O1181" s="20"/>
      <c r="P1181" s="19"/>
      <c r="Q1181" s="26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</row>
    <row r="1182" ht="14.25" customHeight="1">
      <c r="A1182" s="16">
        <f t="shared" si="1"/>
        <v>1179</v>
      </c>
      <c r="B1182" s="17">
        <v>2409195.0</v>
      </c>
      <c r="C1182" s="18">
        <v>45565.0</v>
      </c>
      <c r="D1182" s="19" t="s">
        <v>284</v>
      </c>
      <c r="E1182" s="20" t="s">
        <v>2494</v>
      </c>
      <c r="F1182" s="21">
        <v>45565.0</v>
      </c>
      <c r="G1182" s="22" t="s">
        <v>281</v>
      </c>
      <c r="H1182" s="23">
        <v>111000.0</v>
      </c>
      <c r="I1182" s="28" t="s">
        <v>24</v>
      </c>
      <c r="J1182" s="25"/>
      <c r="K1182" s="20" t="s">
        <v>2005</v>
      </c>
      <c r="L1182" s="28" t="s">
        <v>24</v>
      </c>
      <c r="M1182" s="25"/>
      <c r="N1182" s="20"/>
      <c r="O1182" s="20"/>
      <c r="P1182" s="19"/>
      <c r="Q1182" s="26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</row>
    <row r="1183" ht="14.25" customHeight="1">
      <c r="A1183" s="16">
        <f t="shared" si="1"/>
        <v>1180</v>
      </c>
      <c r="B1183" s="17">
        <v>2409196.0</v>
      </c>
      <c r="C1183" s="18">
        <v>45565.0</v>
      </c>
      <c r="D1183" s="19" t="s">
        <v>284</v>
      </c>
      <c r="E1183" s="20" t="s">
        <v>2495</v>
      </c>
      <c r="F1183" s="21">
        <v>45565.0</v>
      </c>
      <c r="G1183" s="22" t="s">
        <v>281</v>
      </c>
      <c r="H1183" s="23">
        <v>194500.0</v>
      </c>
      <c r="I1183" s="28" t="s">
        <v>24</v>
      </c>
      <c r="J1183" s="25"/>
      <c r="K1183" s="20" t="s">
        <v>2007</v>
      </c>
      <c r="L1183" s="28" t="s">
        <v>24</v>
      </c>
      <c r="M1183" s="25"/>
      <c r="N1183" s="20"/>
      <c r="O1183" s="20"/>
      <c r="P1183" s="19"/>
      <c r="Q1183" s="26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</row>
    <row r="1184" ht="14.25" customHeight="1">
      <c r="A1184" s="16">
        <f t="shared" si="1"/>
        <v>1181</v>
      </c>
      <c r="B1184" s="17">
        <v>2409197.0</v>
      </c>
      <c r="C1184" s="18">
        <v>45565.0</v>
      </c>
      <c r="D1184" s="19" t="s">
        <v>284</v>
      </c>
      <c r="E1184" s="20" t="s">
        <v>2496</v>
      </c>
      <c r="F1184" s="21">
        <v>45565.0</v>
      </c>
      <c r="G1184" s="22" t="s">
        <v>281</v>
      </c>
      <c r="H1184" s="23">
        <v>35300.0</v>
      </c>
      <c r="I1184" s="28" t="s">
        <v>24</v>
      </c>
      <c r="J1184" s="25"/>
      <c r="K1184" s="20" t="s">
        <v>2010</v>
      </c>
      <c r="L1184" s="28" t="s">
        <v>24</v>
      </c>
      <c r="M1184" s="25"/>
      <c r="N1184" s="20"/>
      <c r="O1184" s="20"/>
      <c r="P1184" s="19"/>
      <c r="Q1184" s="26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</row>
    <row r="1185" ht="14.25" customHeight="1">
      <c r="A1185" s="16">
        <f t="shared" si="1"/>
        <v>1182</v>
      </c>
      <c r="B1185" s="17">
        <v>2409198.0</v>
      </c>
      <c r="C1185" s="18">
        <v>45565.0</v>
      </c>
      <c r="D1185" s="19" t="s">
        <v>284</v>
      </c>
      <c r="E1185" s="20" t="s">
        <v>2497</v>
      </c>
      <c r="F1185" s="21">
        <v>45565.0</v>
      </c>
      <c r="G1185" s="22" t="s">
        <v>281</v>
      </c>
      <c r="H1185" s="23">
        <v>117600.0</v>
      </c>
      <c r="I1185" s="28" t="s">
        <v>24</v>
      </c>
      <c r="J1185" s="25"/>
      <c r="K1185" s="20" t="s">
        <v>2027</v>
      </c>
      <c r="L1185" s="28" t="s">
        <v>24</v>
      </c>
      <c r="M1185" s="25"/>
      <c r="N1185" s="20"/>
      <c r="O1185" s="20"/>
      <c r="P1185" s="19"/>
      <c r="Q1185" s="26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</row>
    <row r="1186" ht="14.25" customHeight="1">
      <c r="A1186" s="16">
        <f t="shared" si="1"/>
        <v>1183</v>
      </c>
      <c r="B1186" s="17">
        <v>2409199.0</v>
      </c>
      <c r="C1186" s="18">
        <v>45565.0</v>
      </c>
      <c r="D1186" s="19" t="s">
        <v>284</v>
      </c>
      <c r="E1186" s="20" t="s">
        <v>2498</v>
      </c>
      <c r="F1186" s="21">
        <v>45565.0</v>
      </c>
      <c r="G1186" s="22" t="s">
        <v>281</v>
      </c>
      <c r="H1186" s="23">
        <v>117600.0</v>
      </c>
      <c r="I1186" s="28" t="s">
        <v>24</v>
      </c>
      <c r="J1186" s="25"/>
      <c r="K1186" s="20" t="s">
        <v>2499</v>
      </c>
      <c r="L1186" s="28" t="s">
        <v>24</v>
      </c>
      <c r="M1186" s="25"/>
      <c r="N1186" s="20"/>
      <c r="O1186" s="20"/>
      <c r="P1186" s="19"/>
      <c r="Q1186" s="26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</row>
    <row r="1187" ht="14.25" customHeight="1">
      <c r="A1187" s="16">
        <f t="shared" si="1"/>
        <v>1184</v>
      </c>
      <c r="B1187" s="17">
        <v>2409200.0</v>
      </c>
      <c r="C1187" s="18">
        <v>45565.0</v>
      </c>
      <c r="D1187" s="19" t="s">
        <v>284</v>
      </c>
      <c r="E1187" s="20" t="s">
        <v>2500</v>
      </c>
      <c r="F1187" s="21">
        <v>45565.0</v>
      </c>
      <c r="G1187" s="22" t="s">
        <v>281</v>
      </c>
      <c r="H1187" s="23">
        <v>105900.0</v>
      </c>
      <c r="I1187" s="28" t="s">
        <v>24</v>
      </c>
      <c r="J1187" s="25"/>
      <c r="K1187" s="20" t="s">
        <v>2090</v>
      </c>
      <c r="L1187" s="28" t="s">
        <v>24</v>
      </c>
      <c r="M1187" s="25"/>
      <c r="N1187" s="20"/>
      <c r="O1187" s="20"/>
      <c r="P1187" s="19"/>
      <c r="Q1187" s="26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</row>
    <row r="1188" ht="14.25" customHeight="1">
      <c r="A1188" s="16">
        <f t="shared" si="1"/>
        <v>1185</v>
      </c>
      <c r="B1188" s="17">
        <v>2409201.0</v>
      </c>
      <c r="C1188" s="18">
        <v>45565.0</v>
      </c>
      <c r="D1188" s="19" t="s">
        <v>284</v>
      </c>
      <c r="E1188" s="20" t="s">
        <v>2501</v>
      </c>
      <c r="F1188" s="21">
        <v>45565.0</v>
      </c>
      <c r="G1188" s="22" t="s">
        <v>281</v>
      </c>
      <c r="H1188" s="23">
        <v>411700.0</v>
      </c>
      <c r="I1188" s="28" t="s">
        <v>24</v>
      </c>
      <c r="J1188" s="25"/>
      <c r="K1188" s="20" t="s">
        <v>2161</v>
      </c>
      <c r="L1188" s="28" t="s">
        <v>24</v>
      </c>
      <c r="M1188" s="25"/>
      <c r="N1188" s="20"/>
      <c r="O1188" s="20"/>
      <c r="P1188" s="19"/>
      <c r="Q1188" s="26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</row>
    <row r="1189" ht="14.25" customHeight="1">
      <c r="A1189" s="16">
        <f t="shared" si="1"/>
        <v>1186</v>
      </c>
      <c r="B1189" s="17">
        <v>2409202.0</v>
      </c>
      <c r="C1189" s="18">
        <v>45565.0</v>
      </c>
      <c r="D1189" s="19" t="s">
        <v>284</v>
      </c>
      <c r="E1189" s="20" t="s">
        <v>2502</v>
      </c>
      <c r="F1189" s="21">
        <v>45565.0</v>
      </c>
      <c r="G1189" s="22" t="s">
        <v>512</v>
      </c>
      <c r="H1189" s="23">
        <v>920000.0</v>
      </c>
      <c r="I1189" s="28" t="s">
        <v>24</v>
      </c>
      <c r="J1189" s="25"/>
      <c r="K1189" s="20" t="s">
        <v>2503</v>
      </c>
      <c r="L1189" s="28" t="s">
        <v>24</v>
      </c>
      <c r="M1189" s="25"/>
      <c r="N1189" s="20"/>
      <c r="O1189" s="20"/>
      <c r="P1189" s="19"/>
      <c r="Q1189" s="26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</row>
    <row r="1190" ht="14.25" customHeight="1">
      <c r="A1190" s="16">
        <f t="shared" si="1"/>
        <v>1187</v>
      </c>
      <c r="B1190" s="17">
        <v>2409203.0</v>
      </c>
      <c r="C1190" s="18">
        <v>45565.0</v>
      </c>
      <c r="D1190" s="19" t="s">
        <v>284</v>
      </c>
      <c r="E1190" s="20" t="s">
        <v>2504</v>
      </c>
      <c r="F1190" s="21">
        <v>45565.0</v>
      </c>
      <c r="G1190" s="22" t="s">
        <v>281</v>
      </c>
      <c r="H1190" s="23">
        <v>47000.0</v>
      </c>
      <c r="I1190" s="28" t="s">
        <v>24</v>
      </c>
      <c r="J1190" s="25"/>
      <c r="K1190" s="20" t="s">
        <v>2060</v>
      </c>
      <c r="L1190" s="28" t="s">
        <v>24</v>
      </c>
      <c r="M1190" s="25"/>
      <c r="N1190" s="20"/>
      <c r="O1190" s="20"/>
      <c r="P1190" s="19"/>
      <c r="Q1190" s="26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</row>
    <row r="1191" ht="14.25" customHeight="1">
      <c r="A1191" s="16">
        <f t="shared" si="1"/>
        <v>1188</v>
      </c>
      <c r="B1191" s="17">
        <v>2409204.0</v>
      </c>
      <c r="C1191" s="18">
        <v>45565.0</v>
      </c>
      <c r="D1191" s="19" t="s">
        <v>284</v>
      </c>
      <c r="E1191" s="20" t="s">
        <v>2505</v>
      </c>
      <c r="F1191" s="21">
        <v>45565.0</v>
      </c>
      <c r="G1191" s="22" t="s">
        <v>281</v>
      </c>
      <c r="H1191" s="23">
        <v>47000.0</v>
      </c>
      <c r="I1191" s="28" t="s">
        <v>24</v>
      </c>
      <c r="J1191" s="25"/>
      <c r="K1191" s="20" t="s">
        <v>2097</v>
      </c>
      <c r="L1191" s="28" t="s">
        <v>24</v>
      </c>
      <c r="M1191" s="25"/>
      <c r="N1191" s="20"/>
      <c r="O1191" s="20"/>
      <c r="P1191" s="19"/>
      <c r="Q1191" s="26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</row>
    <row r="1192" ht="14.25" customHeight="1">
      <c r="A1192" s="16">
        <f t="shared" si="1"/>
        <v>1189</v>
      </c>
      <c r="B1192" s="17">
        <v>2409205.0</v>
      </c>
      <c r="C1192" s="18">
        <v>45565.0</v>
      </c>
      <c r="D1192" s="19" t="s">
        <v>284</v>
      </c>
      <c r="E1192" s="20" t="s">
        <v>2506</v>
      </c>
      <c r="F1192" s="21">
        <v>45565.0</v>
      </c>
      <c r="G1192" s="22" t="s">
        <v>512</v>
      </c>
      <c r="H1192" s="23">
        <v>352950.0</v>
      </c>
      <c r="I1192" s="28" t="s">
        <v>24</v>
      </c>
      <c r="J1192" s="25"/>
      <c r="K1192" s="20" t="s">
        <v>2142</v>
      </c>
      <c r="L1192" s="28" t="s">
        <v>24</v>
      </c>
      <c r="M1192" s="25"/>
      <c r="N1192" s="20"/>
      <c r="O1192" s="20"/>
      <c r="P1192" s="19"/>
      <c r="Q1192" s="26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</row>
    <row r="1193" ht="14.25" customHeight="1">
      <c r="A1193" s="16">
        <f t="shared" si="1"/>
        <v>1190</v>
      </c>
      <c r="B1193" s="17">
        <v>2409206.0</v>
      </c>
      <c r="C1193" s="18">
        <v>45565.0</v>
      </c>
      <c r="D1193" s="19" t="s">
        <v>284</v>
      </c>
      <c r="E1193" s="20" t="s">
        <v>2507</v>
      </c>
      <c r="F1193" s="21">
        <v>45565.0</v>
      </c>
      <c r="G1193" s="22" t="s">
        <v>281</v>
      </c>
      <c r="H1193" s="23">
        <v>115000.0</v>
      </c>
      <c r="I1193" s="28" t="s">
        <v>24</v>
      </c>
      <c r="J1193" s="25"/>
      <c r="K1193" s="20" t="s">
        <v>2508</v>
      </c>
      <c r="L1193" s="28" t="s">
        <v>24</v>
      </c>
      <c r="M1193" s="25"/>
      <c r="N1193" s="20"/>
      <c r="O1193" s="20"/>
      <c r="P1193" s="19"/>
      <c r="Q1193" s="26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</row>
    <row r="1194" ht="14.25" customHeight="1">
      <c r="A1194" s="16">
        <f t="shared" si="1"/>
        <v>1191</v>
      </c>
      <c r="B1194" s="17">
        <v>2409207.0</v>
      </c>
      <c r="C1194" s="18">
        <v>45565.0</v>
      </c>
      <c r="D1194" s="19" t="s">
        <v>284</v>
      </c>
      <c r="E1194" s="20" t="s">
        <v>2509</v>
      </c>
      <c r="F1194" s="21">
        <v>45565.0</v>
      </c>
      <c r="G1194" s="22" t="s">
        <v>2510</v>
      </c>
      <c r="H1194" s="23">
        <v>1110000.0</v>
      </c>
      <c r="I1194" s="28" t="s">
        <v>24</v>
      </c>
      <c r="J1194" s="25"/>
      <c r="K1194" s="20" t="s">
        <v>2511</v>
      </c>
      <c r="L1194" s="28" t="s">
        <v>24</v>
      </c>
      <c r="M1194" s="25"/>
      <c r="N1194" s="20"/>
      <c r="O1194" s="20"/>
      <c r="P1194" s="19"/>
      <c r="Q1194" s="26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</row>
    <row r="1195" ht="14.25" customHeight="1">
      <c r="A1195" s="16">
        <f t="shared" si="1"/>
        <v>1192</v>
      </c>
      <c r="B1195" s="17">
        <v>2410001.0</v>
      </c>
      <c r="C1195" s="18">
        <v>45566.0</v>
      </c>
      <c r="D1195" s="19" t="s">
        <v>2282</v>
      </c>
      <c r="E1195" s="20" t="s">
        <v>2512</v>
      </c>
      <c r="F1195" s="18">
        <v>45565.0</v>
      </c>
      <c r="G1195" s="22" t="s">
        <v>2513</v>
      </c>
      <c r="H1195" s="23">
        <v>12048.0</v>
      </c>
      <c r="I1195" s="25" t="s">
        <v>24</v>
      </c>
      <c r="J1195" s="25"/>
      <c r="K1195" s="20"/>
      <c r="L1195" s="25"/>
      <c r="M1195" s="25"/>
      <c r="N1195" s="20"/>
      <c r="O1195" s="20"/>
      <c r="P1195" s="19"/>
      <c r="Q1195" s="26" t="s">
        <v>2514</v>
      </c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</row>
    <row r="1196" ht="14.25" customHeight="1">
      <c r="A1196" s="16">
        <f t="shared" si="1"/>
        <v>1193</v>
      </c>
      <c r="B1196" s="17">
        <v>2410002.0</v>
      </c>
      <c r="C1196" s="18">
        <v>45566.0</v>
      </c>
      <c r="D1196" s="19" t="s">
        <v>274</v>
      </c>
      <c r="E1196" s="20" t="s">
        <v>2515</v>
      </c>
      <c r="F1196" s="18">
        <v>45566.0</v>
      </c>
      <c r="G1196" s="22" t="s">
        <v>2516</v>
      </c>
      <c r="H1196" s="23">
        <v>4000.0</v>
      </c>
      <c r="I1196" s="25" t="s">
        <v>24</v>
      </c>
      <c r="J1196" s="25"/>
      <c r="K1196" s="20" t="s">
        <v>1355</v>
      </c>
      <c r="L1196" s="28" t="s">
        <v>24</v>
      </c>
      <c r="M1196" s="25"/>
      <c r="N1196" s="20"/>
      <c r="O1196" s="20"/>
      <c r="P1196" s="19"/>
      <c r="Q1196" s="26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</row>
    <row r="1197" ht="14.25" customHeight="1">
      <c r="A1197" s="16">
        <f t="shared" si="1"/>
        <v>1194</v>
      </c>
      <c r="B1197" s="17">
        <v>2410003.0</v>
      </c>
      <c r="C1197" s="18">
        <v>45566.0</v>
      </c>
      <c r="D1197" s="19" t="s">
        <v>2517</v>
      </c>
      <c r="E1197" s="20" t="s">
        <v>2518</v>
      </c>
      <c r="F1197" s="18">
        <v>45554.0</v>
      </c>
      <c r="G1197" s="22" t="s">
        <v>421</v>
      </c>
      <c r="H1197" s="23">
        <v>1353600.0</v>
      </c>
      <c r="I1197" s="25" t="s">
        <v>24</v>
      </c>
      <c r="J1197" s="25"/>
      <c r="K1197" s="20" t="s">
        <v>2519</v>
      </c>
      <c r="L1197" s="28" t="s">
        <v>24</v>
      </c>
      <c r="M1197" s="25"/>
      <c r="N1197" s="20"/>
      <c r="O1197" s="20"/>
      <c r="P1197" s="19"/>
      <c r="Q1197" s="26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</row>
    <row r="1198" ht="14.25" customHeight="1">
      <c r="A1198" s="16">
        <f t="shared" si="1"/>
        <v>1195</v>
      </c>
      <c r="B1198" s="17">
        <v>2410004.0</v>
      </c>
      <c r="C1198" s="18">
        <v>45566.0</v>
      </c>
      <c r="D1198" s="19" t="s">
        <v>168</v>
      </c>
      <c r="E1198" s="20" t="s">
        <v>2520</v>
      </c>
      <c r="F1198" s="18">
        <v>45554.0</v>
      </c>
      <c r="G1198" s="22" t="s">
        <v>2521</v>
      </c>
      <c r="H1198" s="23">
        <v>74000.0</v>
      </c>
      <c r="I1198" s="25" t="s">
        <v>24</v>
      </c>
      <c r="J1198" s="25"/>
      <c r="K1198" s="20" t="s">
        <v>2519</v>
      </c>
      <c r="L1198" s="28" t="s">
        <v>24</v>
      </c>
      <c r="M1198" s="25"/>
      <c r="N1198" s="20"/>
      <c r="O1198" s="20"/>
      <c r="P1198" s="19"/>
      <c r="Q1198" s="26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</row>
    <row r="1199" ht="14.25" customHeight="1">
      <c r="A1199" s="16">
        <f t="shared" si="1"/>
        <v>1196</v>
      </c>
      <c r="B1199" s="17">
        <v>2410005.0</v>
      </c>
      <c r="C1199" s="18">
        <v>45567.0</v>
      </c>
      <c r="D1199" s="19" t="s">
        <v>527</v>
      </c>
      <c r="E1199" s="20" t="s">
        <v>2522</v>
      </c>
      <c r="F1199" s="18">
        <v>45561.0</v>
      </c>
      <c r="G1199" s="22" t="s">
        <v>2523</v>
      </c>
      <c r="H1199" s="23">
        <v>113200.0</v>
      </c>
      <c r="I1199" s="25" t="s">
        <v>24</v>
      </c>
      <c r="J1199" s="25"/>
      <c r="K1199" s="20" t="s">
        <v>571</v>
      </c>
      <c r="L1199" s="28" t="s">
        <v>24</v>
      </c>
      <c r="M1199" s="25"/>
      <c r="N1199" s="20"/>
      <c r="O1199" s="20"/>
      <c r="P1199" s="19"/>
      <c r="Q1199" s="26" t="s">
        <v>2524</v>
      </c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</row>
    <row r="1200" ht="14.25" customHeight="1">
      <c r="A1200" s="16">
        <f t="shared" si="1"/>
        <v>1197</v>
      </c>
      <c r="B1200" s="17">
        <v>2410006.0</v>
      </c>
      <c r="C1200" s="18">
        <v>45567.0</v>
      </c>
      <c r="D1200" s="19" t="s">
        <v>260</v>
      </c>
      <c r="E1200" s="20" t="s">
        <v>2525</v>
      </c>
      <c r="F1200" s="18">
        <v>45566.0</v>
      </c>
      <c r="G1200" s="22" t="s">
        <v>2484</v>
      </c>
      <c r="H1200" s="23">
        <v>45000.0</v>
      </c>
      <c r="I1200" s="25" t="s">
        <v>24</v>
      </c>
      <c r="J1200" s="25"/>
      <c r="K1200" s="20" t="s">
        <v>2016</v>
      </c>
      <c r="L1200" s="28" t="s">
        <v>24</v>
      </c>
      <c r="M1200" s="25"/>
      <c r="N1200" s="20"/>
      <c r="O1200" s="20"/>
      <c r="P1200" s="19"/>
      <c r="Q1200" s="26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</row>
    <row r="1201" ht="14.25" customHeight="1">
      <c r="A1201" s="16">
        <f t="shared" si="1"/>
        <v>1198</v>
      </c>
      <c r="B1201" s="17">
        <v>2410007.0</v>
      </c>
      <c r="C1201" s="18">
        <v>45567.0</v>
      </c>
      <c r="D1201" s="19" t="s">
        <v>41</v>
      </c>
      <c r="E1201" s="20" t="s">
        <v>2526</v>
      </c>
      <c r="F1201" s="18">
        <v>45567.0</v>
      </c>
      <c r="G1201" s="22" t="s">
        <v>67</v>
      </c>
      <c r="H1201" s="23">
        <v>246500.0</v>
      </c>
      <c r="I1201" s="25" t="s">
        <v>24</v>
      </c>
      <c r="J1201" s="25"/>
      <c r="K1201" s="20" t="s">
        <v>1926</v>
      </c>
      <c r="L1201" s="28" t="s">
        <v>24</v>
      </c>
      <c r="M1201" s="25"/>
      <c r="N1201" s="20"/>
      <c r="O1201" s="20"/>
      <c r="P1201" s="19"/>
      <c r="Q1201" s="26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</row>
    <row r="1202" ht="14.25" customHeight="1">
      <c r="A1202" s="16">
        <f t="shared" si="1"/>
        <v>1199</v>
      </c>
      <c r="B1202" s="17">
        <v>2410008.0</v>
      </c>
      <c r="C1202" s="18">
        <v>45568.0</v>
      </c>
      <c r="D1202" s="118" t="s">
        <v>2527</v>
      </c>
      <c r="E1202" s="20" t="s">
        <v>2528</v>
      </c>
      <c r="F1202" s="18">
        <v>45567.0</v>
      </c>
      <c r="G1202" s="22" t="s">
        <v>2529</v>
      </c>
      <c r="H1202" s="23">
        <v>17747.66</v>
      </c>
      <c r="I1202" s="25" t="s">
        <v>24</v>
      </c>
      <c r="J1202" s="25"/>
      <c r="K1202" s="20" t="s">
        <v>705</v>
      </c>
      <c r="L1202" s="28" t="s">
        <v>24</v>
      </c>
      <c r="M1202" s="25"/>
      <c r="N1202" s="20"/>
      <c r="O1202" s="20"/>
      <c r="P1202" s="19"/>
      <c r="Q1202" s="26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</row>
    <row r="1203" ht="14.25" customHeight="1">
      <c r="A1203" s="16">
        <f t="shared" si="1"/>
        <v>1200</v>
      </c>
      <c r="B1203" s="17">
        <v>2410009.0</v>
      </c>
      <c r="C1203" s="18">
        <v>45568.0</v>
      </c>
      <c r="D1203" s="19" t="s">
        <v>34</v>
      </c>
      <c r="E1203" s="20" t="s">
        <v>2530</v>
      </c>
      <c r="F1203" s="21">
        <v>45567.0</v>
      </c>
      <c r="G1203" s="22" t="s">
        <v>36</v>
      </c>
      <c r="H1203" s="23">
        <v>6220.0</v>
      </c>
      <c r="I1203" s="25" t="s">
        <v>24</v>
      </c>
      <c r="J1203" s="25"/>
      <c r="K1203" s="20"/>
      <c r="L1203" s="25"/>
      <c r="M1203" s="25"/>
      <c r="N1203" s="20"/>
      <c r="O1203" s="20"/>
      <c r="P1203" s="19" t="s">
        <v>24</v>
      </c>
      <c r="Q1203" s="26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</row>
    <row r="1204" ht="14.25" customHeight="1">
      <c r="A1204" s="16">
        <f t="shared" si="1"/>
        <v>1201</v>
      </c>
      <c r="B1204" s="17">
        <v>2410010.0</v>
      </c>
      <c r="C1204" s="18">
        <v>45568.0</v>
      </c>
      <c r="D1204" s="19" t="s">
        <v>1575</v>
      </c>
      <c r="E1204" s="20" t="s">
        <v>2531</v>
      </c>
      <c r="F1204" s="21">
        <v>45567.0</v>
      </c>
      <c r="G1204" s="22" t="s">
        <v>116</v>
      </c>
      <c r="H1204" s="23">
        <v>5233.8</v>
      </c>
      <c r="I1204" s="25" t="s">
        <v>24</v>
      </c>
      <c r="J1204" s="25"/>
      <c r="K1204" s="20" t="s">
        <v>2016</v>
      </c>
      <c r="L1204" s="28" t="s">
        <v>24</v>
      </c>
      <c r="M1204" s="25"/>
      <c r="N1204" s="20"/>
      <c r="O1204" s="20"/>
      <c r="P1204" s="19"/>
      <c r="Q1204" s="26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</row>
    <row r="1205" ht="14.25" customHeight="1">
      <c r="A1205" s="16">
        <f t="shared" si="1"/>
        <v>1202</v>
      </c>
      <c r="B1205" s="17">
        <v>2410011.0</v>
      </c>
      <c r="C1205" s="18">
        <v>45568.0</v>
      </c>
      <c r="D1205" s="19" t="s">
        <v>1565</v>
      </c>
      <c r="E1205" s="20" t="s">
        <v>2532</v>
      </c>
      <c r="F1205" s="21">
        <v>45567.0</v>
      </c>
      <c r="G1205" s="22" t="s">
        <v>617</v>
      </c>
      <c r="H1205" s="23">
        <v>14000.0</v>
      </c>
      <c r="I1205" s="25" t="s">
        <v>24</v>
      </c>
      <c r="J1205" s="25"/>
      <c r="K1205" s="20" t="s">
        <v>727</v>
      </c>
      <c r="L1205" s="28" t="s">
        <v>24</v>
      </c>
      <c r="M1205" s="25"/>
      <c r="N1205" s="20"/>
      <c r="O1205" s="20"/>
      <c r="P1205" s="19"/>
      <c r="Q1205" s="26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</row>
    <row r="1206" ht="14.25" customHeight="1">
      <c r="A1206" s="16">
        <f t="shared" si="1"/>
        <v>1203</v>
      </c>
      <c r="B1206" s="17">
        <v>2410012.0</v>
      </c>
      <c r="C1206" s="18">
        <v>45569.0</v>
      </c>
      <c r="D1206" s="19" t="s">
        <v>1565</v>
      </c>
      <c r="E1206" s="20" t="s">
        <v>2533</v>
      </c>
      <c r="F1206" s="21">
        <v>45566.0</v>
      </c>
      <c r="G1206" s="22" t="s">
        <v>617</v>
      </c>
      <c r="H1206" s="23">
        <v>544310.0</v>
      </c>
      <c r="I1206" s="25" t="s">
        <v>24</v>
      </c>
      <c r="J1206" s="25"/>
      <c r="K1206" s="20" t="s">
        <v>2463</v>
      </c>
      <c r="L1206" s="28" t="s">
        <v>24</v>
      </c>
      <c r="M1206" s="25"/>
      <c r="N1206" s="20"/>
      <c r="O1206" s="20"/>
      <c r="P1206" s="19"/>
      <c r="Q1206" s="26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</row>
    <row r="1207" ht="14.25" customHeight="1">
      <c r="A1207" s="16">
        <f t="shared" si="1"/>
        <v>1204</v>
      </c>
      <c r="B1207" s="17">
        <v>2410013.0</v>
      </c>
      <c r="C1207" s="18">
        <v>45569.0</v>
      </c>
      <c r="D1207" s="19" t="s">
        <v>111</v>
      </c>
      <c r="E1207" s="20" t="s">
        <v>2534</v>
      </c>
      <c r="F1207" s="18">
        <v>45569.0</v>
      </c>
      <c r="G1207" s="22" t="s">
        <v>113</v>
      </c>
      <c r="H1207" s="23">
        <v>4180.0</v>
      </c>
      <c r="I1207" s="25" t="s">
        <v>24</v>
      </c>
      <c r="J1207" s="25"/>
      <c r="K1207" s="20"/>
      <c r="L1207" s="25"/>
      <c r="M1207" s="25"/>
      <c r="N1207" s="20"/>
      <c r="O1207" s="20"/>
      <c r="P1207" s="19" t="s">
        <v>24</v>
      </c>
      <c r="Q1207" s="26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</row>
    <row r="1208" ht="14.25" customHeight="1">
      <c r="A1208" s="16">
        <f t="shared" si="1"/>
        <v>1205</v>
      </c>
      <c r="B1208" s="17">
        <v>2410014.0</v>
      </c>
      <c r="C1208" s="18">
        <v>45569.0</v>
      </c>
      <c r="D1208" s="19" t="s">
        <v>71</v>
      </c>
      <c r="E1208" s="20" t="s">
        <v>2535</v>
      </c>
      <c r="F1208" s="18">
        <v>45567.0</v>
      </c>
      <c r="G1208" s="22" t="s">
        <v>2536</v>
      </c>
      <c r="H1208" s="23">
        <v>7396000.0</v>
      </c>
      <c r="I1208" s="25" t="s">
        <v>24</v>
      </c>
      <c r="J1208" s="19"/>
      <c r="K1208" s="20" t="s">
        <v>2537</v>
      </c>
      <c r="L1208" s="25" t="s">
        <v>24</v>
      </c>
      <c r="M1208" s="25"/>
      <c r="N1208" s="20"/>
      <c r="O1208" s="20"/>
      <c r="P1208" s="19"/>
      <c r="Q1208" s="26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</row>
    <row r="1209" ht="14.25" customHeight="1">
      <c r="A1209" s="16">
        <f t="shared" si="1"/>
        <v>1206</v>
      </c>
      <c r="B1209" s="17">
        <v>2410015.0</v>
      </c>
      <c r="C1209" s="18">
        <v>45569.0</v>
      </c>
      <c r="D1209" s="19" t="s">
        <v>810</v>
      </c>
      <c r="E1209" s="20" t="s">
        <v>2538</v>
      </c>
      <c r="F1209" s="18">
        <v>45567.0</v>
      </c>
      <c r="G1209" s="22" t="s">
        <v>2539</v>
      </c>
      <c r="H1209" s="23">
        <v>33740.0</v>
      </c>
      <c r="I1209" s="25" t="s">
        <v>24</v>
      </c>
      <c r="J1209" s="19"/>
      <c r="K1209" s="20" t="s">
        <v>2537</v>
      </c>
      <c r="L1209" s="28" t="s">
        <v>24</v>
      </c>
      <c r="M1209" s="25"/>
      <c r="N1209" s="20"/>
      <c r="O1209" s="20"/>
      <c r="P1209" s="19"/>
      <c r="Q1209" s="26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</row>
    <row r="1210" ht="14.25" customHeight="1">
      <c r="A1210" s="16">
        <f t="shared" si="1"/>
        <v>1207</v>
      </c>
      <c r="B1210" s="17">
        <v>2410016.0</v>
      </c>
      <c r="C1210" s="18">
        <v>45569.0</v>
      </c>
      <c r="D1210" s="19" t="s">
        <v>310</v>
      </c>
      <c r="E1210" s="20" t="s">
        <v>2540</v>
      </c>
      <c r="F1210" s="18">
        <v>45567.0</v>
      </c>
      <c r="G1210" s="22" t="s">
        <v>77</v>
      </c>
      <c r="H1210" s="23">
        <v>630000.0</v>
      </c>
      <c r="I1210" s="25" t="s">
        <v>24</v>
      </c>
      <c r="J1210" s="19"/>
      <c r="K1210" s="20" t="s">
        <v>2537</v>
      </c>
      <c r="L1210" s="28" t="s">
        <v>24</v>
      </c>
      <c r="M1210" s="25"/>
      <c r="N1210" s="20"/>
      <c r="O1210" s="20"/>
      <c r="P1210" s="19"/>
      <c r="Q1210" s="26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</row>
    <row r="1211" ht="14.25" customHeight="1">
      <c r="A1211" s="16">
        <f t="shared" si="1"/>
        <v>1208</v>
      </c>
      <c r="B1211" s="17">
        <v>2410017.0</v>
      </c>
      <c r="C1211" s="18">
        <v>45569.0</v>
      </c>
      <c r="D1211" s="19" t="s">
        <v>2289</v>
      </c>
      <c r="E1211" s="20" t="s">
        <v>2541</v>
      </c>
      <c r="F1211" s="18">
        <v>45567.0</v>
      </c>
      <c r="G1211" s="22" t="s">
        <v>617</v>
      </c>
      <c r="H1211" s="23">
        <v>67600.0</v>
      </c>
      <c r="I1211" s="25" t="s">
        <v>24</v>
      </c>
      <c r="J1211" s="19"/>
      <c r="K1211" s="20" t="s">
        <v>2537</v>
      </c>
      <c r="L1211" s="28" t="s">
        <v>24</v>
      </c>
      <c r="M1211" s="25"/>
      <c r="N1211" s="20"/>
      <c r="O1211" s="20"/>
      <c r="P1211" s="19"/>
      <c r="Q1211" s="26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</row>
    <row r="1212" ht="14.25" customHeight="1">
      <c r="A1212" s="16">
        <f t="shared" si="1"/>
        <v>1209</v>
      </c>
      <c r="B1212" s="17">
        <v>2410018.0</v>
      </c>
      <c r="C1212" s="18">
        <v>45571.0</v>
      </c>
      <c r="D1212" s="19" t="s">
        <v>21</v>
      </c>
      <c r="E1212" s="20" t="s">
        <v>2542</v>
      </c>
      <c r="F1212" s="18">
        <v>45569.0</v>
      </c>
      <c r="G1212" s="22" t="s">
        <v>2543</v>
      </c>
      <c r="H1212" s="23">
        <f>675490-48090</f>
        <v>627400</v>
      </c>
      <c r="I1212" s="25" t="s">
        <v>24</v>
      </c>
      <c r="J1212" s="19"/>
      <c r="K1212" s="20" t="s">
        <v>2544</v>
      </c>
      <c r="L1212" s="28" t="s">
        <v>24</v>
      </c>
      <c r="M1212" s="25"/>
      <c r="N1212" s="20"/>
      <c r="O1212" s="20"/>
      <c r="P1212" s="19"/>
      <c r="Q1212" s="26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</row>
    <row r="1213" ht="14.25" customHeight="1">
      <c r="A1213" s="16">
        <f t="shared" si="1"/>
        <v>1210</v>
      </c>
      <c r="B1213" s="17">
        <v>2410019.0</v>
      </c>
      <c r="C1213" s="18">
        <v>45571.0</v>
      </c>
      <c r="D1213" s="19" t="s">
        <v>21</v>
      </c>
      <c r="E1213" s="20" t="s">
        <v>2542</v>
      </c>
      <c r="F1213" s="18">
        <v>45569.0</v>
      </c>
      <c r="G1213" s="22" t="s">
        <v>2545</v>
      </c>
      <c r="H1213" s="23">
        <v>48090.0</v>
      </c>
      <c r="I1213" s="25" t="s">
        <v>24</v>
      </c>
      <c r="J1213" s="19"/>
      <c r="K1213" s="20" t="s">
        <v>2544</v>
      </c>
      <c r="L1213" s="28" t="s">
        <v>24</v>
      </c>
      <c r="M1213" s="25"/>
      <c r="N1213" s="20"/>
      <c r="O1213" s="20"/>
      <c r="P1213" s="19"/>
      <c r="Q1213" s="26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</row>
    <row r="1214" ht="14.25" customHeight="1">
      <c r="A1214" s="16">
        <f t="shared" si="1"/>
        <v>1211</v>
      </c>
      <c r="B1214" s="17">
        <v>2410020.0</v>
      </c>
      <c r="C1214" s="18">
        <v>45571.0</v>
      </c>
      <c r="D1214" s="19" t="s">
        <v>21</v>
      </c>
      <c r="E1214" s="20" t="s">
        <v>2546</v>
      </c>
      <c r="F1214" s="18">
        <v>45569.0</v>
      </c>
      <c r="G1214" s="22" t="s">
        <v>2547</v>
      </c>
      <c r="H1214" s="23">
        <v>205870.0</v>
      </c>
      <c r="I1214" s="25" t="s">
        <v>24</v>
      </c>
      <c r="J1214" s="19"/>
      <c r="K1214" s="20" t="s">
        <v>2544</v>
      </c>
      <c r="L1214" s="28" t="s">
        <v>24</v>
      </c>
      <c r="M1214" s="25"/>
      <c r="N1214" s="20"/>
      <c r="O1214" s="20"/>
      <c r="P1214" s="19"/>
      <c r="Q1214" s="26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</row>
    <row r="1215" ht="14.25" customHeight="1">
      <c r="A1215" s="16">
        <f t="shared" si="1"/>
        <v>1212</v>
      </c>
      <c r="B1215" s="17">
        <v>2410021.0</v>
      </c>
      <c r="C1215" s="18">
        <v>45571.0</v>
      </c>
      <c r="D1215" s="19" t="s">
        <v>21</v>
      </c>
      <c r="E1215" s="20" t="s">
        <v>2546</v>
      </c>
      <c r="F1215" s="21">
        <v>45569.0</v>
      </c>
      <c r="G1215" s="22" t="s">
        <v>2548</v>
      </c>
      <c r="H1215" s="23">
        <v>35810.0</v>
      </c>
      <c r="I1215" s="25" t="s">
        <v>24</v>
      </c>
      <c r="J1215" s="19"/>
      <c r="K1215" s="20" t="s">
        <v>2544</v>
      </c>
      <c r="L1215" s="28" t="s">
        <v>24</v>
      </c>
      <c r="M1215" s="25"/>
      <c r="N1215" s="20"/>
      <c r="O1215" s="20"/>
      <c r="P1215" s="19"/>
      <c r="Q1215" s="26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</row>
    <row r="1216" ht="14.25" customHeight="1">
      <c r="A1216" s="16">
        <f t="shared" si="1"/>
        <v>1213</v>
      </c>
      <c r="B1216" s="17">
        <v>2410022.0</v>
      </c>
      <c r="C1216" s="18">
        <v>45571.0</v>
      </c>
      <c r="D1216" s="19" t="s">
        <v>2042</v>
      </c>
      <c r="E1216" s="20" t="s">
        <v>2549</v>
      </c>
      <c r="F1216" s="21">
        <v>45569.0</v>
      </c>
      <c r="G1216" s="22" t="s">
        <v>2550</v>
      </c>
      <c r="H1216" s="23">
        <v>18000.0</v>
      </c>
      <c r="I1216" s="25" t="s">
        <v>24</v>
      </c>
      <c r="J1216" s="19"/>
      <c r="K1216" s="20" t="s">
        <v>2544</v>
      </c>
      <c r="L1216" s="28" t="s">
        <v>24</v>
      </c>
      <c r="M1216" s="25"/>
      <c r="N1216" s="20"/>
      <c r="O1216" s="20"/>
      <c r="P1216" s="19"/>
      <c r="Q1216" s="26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</row>
    <row r="1217" ht="14.25" customHeight="1">
      <c r="A1217" s="16">
        <f t="shared" si="1"/>
        <v>1214</v>
      </c>
      <c r="B1217" s="17">
        <v>2410023.0</v>
      </c>
      <c r="C1217" s="18">
        <v>45571.0</v>
      </c>
      <c r="D1217" s="19" t="s">
        <v>476</v>
      </c>
      <c r="E1217" s="20" t="s">
        <v>2551</v>
      </c>
      <c r="F1217" s="21">
        <v>45569.0</v>
      </c>
      <c r="G1217" s="22" t="s">
        <v>936</v>
      </c>
      <c r="H1217" s="23">
        <v>1608.0</v>
      </c>
      <c r="I1217" s="25" t="s">
        <v>24</v>
      </c>
      <c r="J1217" s="25"/>
      <c r="K1217" s="20" t="s">
        <v>2544</v>
      </c>
      <c r="L1217" s="28" t="s">
        <v>24</v>
      </c>
      <c r="M1217" s="25"/>
      <c r="N1217" s="20"/>
      <c r="O1217" s="20"/>
      <c r="P1217" s="19"/>
      <c r="Q1217" s="26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</row>
    <row r="1218" ht="14.25" customHeight="1">
      <c r="A1218" s="16">
        <f t="shared" si="1"/>
        <v>1215</v>
      </c>
      <c r="B1218" s="17">
        <v>2410024.0</v>
      </c>
      <c r="C1218" s="18">
        <v>45571.0</v>
      </c>
      <c r="D1218" s="19" t="s">
        <v>1435</v>
      </c>
      <c r="E1218" s="20" t="s">
        <v>2552</v>
      </c>
      <c r="F1218" s="18">
        <v>45569.0</v>
      </c>
      <c r="G1218" s="22" t="s">
        <v>2553</v>
      </c>
      <c r="H1218" s="23">
        <v>122500.0</v>
      </c>
      <c r="I1218" s="25" t="s">
        <v>24</v>
      </c>
      <c r="J1218" s="25"/>
      <c r="K1218" s="20" t="s">
        <v>2544</v>
      </c>
      <c r="L1218" s="28" t="s">
        <v>24</v>
      </c>
      <c r="M1218" s="25"/>
      <c r="N1218" s="20"/>
      <c r="O1218" s="20"/>
      <c r="P1218" s="19"/>
      <c r="Q1218" s="26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</row>
    <row r="1219" ht="14.25" customHeight="1">
      <c r="A1219" s="16">
        <f t="shared" si="1"/>
        <v>1216</v>
      </c>
      <c r="B1219" s="17">
        <v>2410025.0</v>
      </c>
      <c r="C1219" s="18">
        <v>45571.0</v>
      </c>
      <c r="D1219" s="19" t="s">
        <v>88</v>
      </c>
      <c r="E1219" s="20" t="s">
        <v>2554</v>
      </c>
      <c r="F1219" s="18">
        <v>45569.0</v>
      </c>
      <c r="G1219" s="22" t="s">
        <v>2555</v>
      </c>
      <c r="H1219" s="23">
        <v>1239015.0</v>
      </c>
      <c r="I1219" s="25" t="s">
        <v>24</v>
      </c>
      <c r="J1219" s="25"/>
      <c r="K1219" s="20" t="s">
        <v>2544</v>
      </c>
      <c r="L1219" s="28" t="s">
        <v>24</v>
      </c>
      <c r="M1219" s="25"/>
      <c r="N1219" s="20"/>
      <c r="O1219" s="20"/>
      <c r="P1219" s="19"/>
      <c r="Q1219" s="26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</row>
    <row r="1220" ht="14.25" customHeight="1">
      <c r="A1220" s="16">
        <f t="shared" si="1"/>
        <v>1217</v>
      </c>
      <c r="B1220" s="17">
        <v>2410026.0</v>
      </c>
      <c r="C1220" s="18">
        <v>45572.0</v>
      </c>
      <c r="D1220" s="19" t="s">
        <v>597</v>
      </c>
      <c r="E1220" s="20" t="s">
        <v>2556</v>
      </c>
      <c r="F1220" s="21">
        <v>45569.0</v>
      </c>
      <c r="G1220" s="22" t="s">
        <v>2557</v>
      </c>
      <c r="H1220" s="23">
        <v>11000.0</v>
      </c>
      <c r="I1220" s="25" t="s">
        <v>24</v>
      </c>
      <c r="J1220" s="25"/>
      <c r="K1220" s="20"/>
      <c r="L1220" s="25"/>
      <c r="M1220" s="25"/>
      <c r="N1220" s="20"/>
      <c r="O1220" s="20"/>
      <c r="P1220" s="19" t="s">
        <v>24</v>
      </c>
      <c r="Q1220" s="26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</row>
    <row r="1221" ht="14.25" customHeight="1">
      <c r="A1221" s="16">
        <f t="shared" si="1"/>
        <v>1218</v>
      </c>
      <c r="B1221" s="17">
        <v>2410027.0</v>
      </c>
      <c r="C1221" s="18">
        <v>45572.0</v>
      </c>
      <c r="D1221" s="19" t="s">
        <v>21</v>
      </c>
      <c r="E1221" s="20" t="s">
        <v>2558</v>
      </c>
      <c r="F1221" s="21">
        <v>45572.0</v>
      </c>
      <c r="G1221" s="22" t="s">
        <v>2559</v>
      </c>
      <c r="H1221" s="23">
        <v>24485.0</v>
      </c>
      <c r="I1221" s="28" t="s">
        <v>24</v>
      </c>
      <c r="J1221" s="25"/>
      <c r="K1221" s="20" t="s">
        <v>2430</v>
      </c>
      <c r="L1221" s="28" t="s">
        <v>24</v>
      </c>
      <c r="M1221" s="25"/>
      <c r="N1221" s="20"/>
      <c r="O1221" s="20"/>
      <c r="P1221" s="19"/>
      <c r="Q1221" s="26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</row>
    <row r="1222" ht="14.25" customHeight="1">
      <c r="A1222" s="16">
        <f t="shared" si="1"/>
        <v>1219</v>
      </c>
      <c r="B1222" s="17">
        <v>2410028.0</v>
      </c>
      <c r="C1222" s="18">
        <v>45572.0</v>
      </c>
      <c r="D1222" s="19" t="s">
        <v>56</v>
      </c>
      <c r="E1222" s="20" t="s">
        <v>2560</v>
      </c>
      <c r="F1222" s="21">
        <v>45568.0</v>
      </c>
      <c r="G1222" s="22" t="s">
        <v>64</v>
      </c>
      <c r="H1222" s="23">
        <v>3000.0</v>
      </c>
      <c r="I1222" s="28" t="s">
        <v>24</v>
      </c>
      <c r="J1222" s="25"/>
      <c r="K1222" s="20" t="s">
        <v>406</v>
      </c>
      <c r="L1222" s="28" t="s">
        <v>24</v>
      </c>
      <c r="M1222" s="25"/>
      <c r="N1222" s="20"/>
      <c r="O1222" s="20"/>
      <c r="P1222" s="19"/>
      <c r="Q1222" s="26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</row>
    <row r="1223" ht="14.25" customHeight="1">
      <c r="A1223" s="16">
        <f t="shared" si="1"/>
        <v>1220</v>
      </c>
      <c r="B1223" s="17">
        <v>2410029.0</v>
      </c>
      <c r="C1223" s="18">
        <v>45572.0</v>
      </c>
      <c r="D1223" s="19" t="s">
        <v>56</v>
      </c>
      <c r="E1223" s="20" t="s">
        <v>2561</v>
      </c>
      <c r="F1223" s="21">
        <v>45568.0</v>
      </c>
      <c r="G1223" s="22" t="s">
        <v>64</v>
      </c>
      <c r="H1223" s="23">
        <v>9000.0</v>
      </c>
      <c r="I1223" s="28" t="s">
        <v>24</v>
      </c>
      <c r="J1223" s="25"/>
      <c r="K1223" s="20" t="s">
        <v>433</v>
      </c>
      <c r="L1223" s="28" t="s">
        <v>24</v>
      </c>
      <c r="M1223" s="25"/>
      <c r="N1223" s="20"/>
      <c r="O1223" s="20"/>
      <c r="P1223" s="19"/>
      <c r="Q1223" s="26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</row>
    <row r="1224" ht="14.25" customHeight="1">
      <c r="A1224" s="16">
        <f t="shared" si="1"/>
        <v>1221</v>
      </c>
      <c r="B1224" s="17">
        <v>2410030.0</v>
      </c>
      <c r="C1224" s="18">
        <v>45572.0</v>
      </c>
      <c r="D1224" s="19" t="s">
        <v>56</v>
      </c>
      <c r="E1224" s="20" t="s">
        <v>2562</v>
      </c>
      <c r="F1224" s="21">
        <v>45568.0</v>
      </c>
      <c r="G1224" s="22" t="s">
        <v>64</v>
      </c>
      <c r="H1224" s="23">
        <v>6000.0</v>
      </c>
      <c r="I1224" s="28" t="s">
        <v>24</v>
      </c>
      <c r="J1224" s="25"/>
      <c r="K1224" s="20" t="s">
        <v>991</v>
      </c>
      <c r="L1224" s="28" t="s">
        <v>24</v>
      </c>
      <c r="M1224" s="25"/>
      <c r="N1224" s="20"/>
      <c r="O1224" s="20"/>
      <c r="P1224" s="19"/>
      <c r="Q1224" s="26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</row>
    <row r="1225" ht="14.25" customHeight="1">
      <c r="A1225" s="16">
        <f t="shared" si="1"/>
        <v>1222</v>
      </c>
      <c r="B1225" s="17">
        <v>2410031.0</v>
      </c>
      <c r="C1225" s="18">
        <v>45572.0</v>
      </c>
      <c r="D1225" s="19" t="s">
        <v>56</v>
      </c>
      <c r="E1225" s="20" t="s">
        <v>2563</v>
      </c>
      <c r="F1225" s="21">
        <v>45568.0</v>
      </c>
      <c r="G1225" s="22" t="s">
        <v>64</v>
      </c>
      <c r="H1225" s="23">
        <v>6000.0</v>
      </c>
      <c r="I1225" s="28" t="s">
        <v>24</v>
      </c>
      <c r="J1225" s="25"/>
      <c r="K1225" s="20" t="s">
        <v>412</v>
      </c>
      <c r="L1225" s="28" t="s">
        <v>24</v>
      </c>
      <c r="M1225" s="25"/>
      <c r="N1225" s="20"/>
      <c r="O1225" s="20"/>
      <c r="P1225" s="19"/>
      <c r="Q1225" s="26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</row>
    <row r="1226" ht="14.25" customHeight="1">
      <c r="A1226" s="16">
        <f t="shared" si="1"/>
        <v>1223</v>
      </c>
      <c r="B1226" s="17">
        <v>2410032.0</v>
      </c>
      <c r="C1226" s="18">
        <v>45572.0</v>
      </c>
      <c r="D1226" s="19" t="s">
        <v>56</v>
      </c>
      <c r="E1226" s="20" t="s">
        <v>2564</v>
      </c>
      <c r="F1226" s="21">
        <v>45568.0</v>
      </c>
      <c r="G1226" s="22" t="s">
        <v>64</v>
      </c>
      <c r="H1226" s="23">
        <v>3000.0</v>
      </c>
      <c r="I1226" s="28" t="s">
        <v>24</v>
      </c>
      <c r="J1226" s="25"/>
      <c r="K1226" s="20" t="s">
        <v>1926</v>
      </c>
      <c r="L1226" s="28" t="s">
        <v>24</v>
      </c>
      <c r="M1226" s="25"/>
      <c r="N1226" s="20"/>
      <c r="O1226" s="20"/>
      <c r="P1226" s="19"/>
      <c r="Q1226" s="26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</row>
    <row r="1227" ht="14.25" customHeight="1">
      <c r="A1227" s="16">
        <f t="shared" si="1"/>
        <v>1224</v>
      </c>
      <c r="B1227" s="17">
        <v>2410033.0</v>
      </c>
      <c r="C1227" s="18">
        <v>45573.0</v>
      </c>
      <c r="D1227" s="19" t="s">
        <v>2517</v>
      </c>
      <c r="E1227" s="20" t="s">
        <v>2565</v>
      </c>
      <c r="F1227" s="21">
        <v>45554.0</v>
      </c>
      <c r="G1227" s="22" t="s">
        <v>2566</v>
      </c>
      <c r="H1227" s="23">
        <v>40000.0</v>
      </c>
      <c r="I1227" s="24" t="s">
        <v>24</v>
      </c>
      <c r="J1227" s="25"/>
      <c r="K1227" s="20" t="s">
        <v>2519</v>
      </c>
      <c r="L1227" s="25" t="s">
        <v>24</v>
      </c>
      <c r="M1227" s="25"/>
      <c r="N1227" s="20"/>
      <c r="O1227" s="20"/>
      <c r="P1227" s="19"/>
      <c r="Q1227" s="26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</row>
    <row r="1228" ht="14.25" customHeight="1">
      <c r="A1228" s="16">
        <f t="shared" si="1"/>
        <v>1225</v>
      </c>
      <c r="B1228" s="17">
        <v>2410034.0</v>
      </c>
      <c r="C1228" s="18">
        <v>45573.0</v>
      </c>
      <c r="D1228" s="19" t="s">
        <v>622</v>
      </c>
      <c r="E1228" s="20" t="s">
        <v>2567</v>
      </c>
      <c r="F1228" s="21">
        <v>45554.0</v>
      </c>
      <c r="G1228" s="22" t="s">
        <v>2568</v>
      </c>
      <c r="H1228" s="23">
        <v>340000.0</v>
      </c>
      <c r="I1228" s="24" t="s">
        <v>24</v>
      </c>
      <c r="J1228" s="25"/>
      <c r="K1228" s="20" t="s">
        <v>2519</v>
      </c>
      <c r="L1228" s="25" t="s">
        <v>24</v>
      </c>
      <c r="M1228" s="25"/>
      <c r="N1228" s="20"/>
      <c r="O1228" s="20"/>
      <c r="P1228" s="19"/>
      <c r="Q1228" s="26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</row>
    <row r="1229" ht="14.25" customHeight="1">
      <c r="A1229" s="16">
        <f t="shared" si="1"/>
        <v>1226</v>
      </c>
      <c r="B1229" s="17">
        <v>2410035.0</v>
      </c>
      <c r="C1229" s="18">
        <v>45573.0</v>
      </c>
      <c r="D1229" s="19" t="s">
        <v>71</v>
      </c>
      <c r="E1229" s="20" t="s">
        <v>2569</v>
      </c>
      <c r="F1229" s="21">
        <v>45554.0</v>
      </c>
      <c r="G1229" s="22" t="s">
        <v>2570</v>
      </c>
      <c r="H1229" s="23">
        <v>79000.0</v>
      </c>
      <c r="I1229" s="24" t="s">
        <v>24</v>
      </c>
      <c r="J1229" s="25"/>
      <c r="K1229" s="20" t="s">
        <v>2519</v>
      </c>
      <c r="L1229" s="25" t="s">
        <v>24</v>
      </c>
      <c r="M1229" s="25"/>
      <c r="N1229" s="20"/>
      <c r="O1229" s="20"/>
      <c r="P1229" s="19"/>
      <c r="Q1229" s="26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</row>
    <row r="1230" ht="14.25" customHeight="1">
      <c r="A1230" s="16">
        <f t="shared" si="1"/>
        <v>1227</v>
      </c>
      <c r="B1230" s="17">
        <v>2410036.0</v>
      </c>
      <c r="C1230" s="18">
        <v>45573.0</v>
      </c>
      <c r="D1230" s="19" t="s">
        <v>622</v>
      </c>
      <c r="E1230" s="20" t="s">
        <v>2571</v>
      </c>
      <c r="F1230" s="21">
        <v>45554.0</v>
      </c>
      <c r="G1230" s="22" t="s">
        <v>2572</v>
      </c>
      <c r="H1230" s="23">
        <v>970000.0</v>
      </c>
      <c r="I1230" s="24" t="s">
        <v>24</v>
      </c>
      <c r="J1230" s="25"/>
      <c r="K1230" s="20" t="s">
        <v>2519</v>
      </c>
      <c r="L1230" s="25" t="s">
        <v>24</v>
      </c>
      <c r="M1230" s="25"/>
      <c r="N1230" s="20"/>
      <c r="O1230" s="20"/>
      <c r="P1230" s="19"/>
      <c r="Q1230" s="26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</row>
    <row r="1231" ht="14.25" customHeight="1">
      <c r="A1231" s="16">
        <f t="shared" si="1"/>
        <v>1228</v>
      </c>
      <c r="B1231" s="17">
        <v>2410037.0</v>
      </c>
      <c r="C1231" s="18">
        <v>45573.0</v>
      </c>
      <c r="D1231" s="19" t="s">
        <v>1938</v>
      </c>
      <c r="E1231" s="20" t="s">
        <v>2573</v>
      </c>
      <c r="F1231" s="21">
        <v>45554.0</v>
      </c>
      <c r="G1231" s="22" t="s">
        <v>2574</v>
      </c>
      <c r="H1231" s="23">
        <v>20000.0</v>
      </c>
      <c r="I1231" s="24" t="s">
        <v>24</v>
      </c>
      <c r="J1231" s="25"/>
      <c r="K1231" s="20" t="s">
        <v>2519</v>
      </c>
      <c r="L1231" s="25" t="s">
        <v>24</v>
      </c>
      <c r="M1231" s="25"/>
      <c r="N1231" s="20"/>
      <c r="O1231" s="20"/>
      <c r="P1231" s="19"/>
      <c r="Q1231" s="26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</row>
    <row r="1232" ht="14.25" customHeight="1">
      <c r="A1232" s="16">
        <f t="shared" si="1"/>
        <v>1229</v>
      </c>
      <c r="B1232" s="17">
        <v>2410038.0</v>
      </c>
      <c r="C1232" s="18">
        <v>45573.0</v>
      </c>
      <c r="D1232" s="19" t="s">
        <v>622</v>
      </c>
      <c r="E1232" s="20" t="s">
        <v>2575</v>
      </c>
      <c r="F1232" s="21">
        <v>45554.0</v>
      </c>
      <c r="G1232" s="22" t="s">
        <v>2576</v>
      </c>
      <c r="H1232" s="23">
        <v>1014235.0</v>
      </c>
      <c r="I1232" s="24" t="s">
        <v>24</v>
      </c>
      <c r="J1232" s="25"/>
      <c r="K1232" s="20" t="s">
        <v>2519</v>
      </c>
      <c r="L1232" s="25" t="s">
        <v>24</v>
      </c>
      <c r="M1232" s="25"/>
      <c r="N1232" s="20"/>
      <c r="O1232" s="20"/>
      <c r="P1232" s="19"/>
      <c r="Q1232" s="26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</row>
    <row r="1233" ht="14.25" customHeight="1">
      <c r="A1233" s="16">
        <f t="shared" si="1"/>
        <v>1230</v>
      </c>
      <c r="B1233" s="17">
        <v>2410039.0</v>
      </c>
      <c r="C1233" s="18">
        <v>45573.0</v>
      </c>
      <c r="D1233" s="19" t="s">
        <v>527</v>
      </c>
      <c r="E1233" s="20" t="s">
        <v>2577</v>
      </c>
      <c r="F1233" s="21">
        <v>45561.0</v>
      </c>
      <c r="G1233" s="22" t="s">
        <v>2578</v>
      </c>
      <c r="H1233" s="23">
        <v>55200.0</v>
      </c>
      <c r="I1233" s="24" t="s">
        <v>24</v>
      </c>
      <c r="J1233" s="25"/>
      <c r="K1233" s="20" t="s">
        <v>2579</v>
      </c>
      <c r="L1233" s="25" t="s">
        <v>24</v>
      </c>
      <c r="M1233" s="25"/>
      <c r="N1233" s="20"/>
      <c r="O1233" s="20"/>
      <c r="P1233" s="19"/>
      <c r="Q1233" s="26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</row>
    <row r="1234" ht="14.25" customHeight="1">
      <c r="A1234" s="16">
        <f t="shared" si="1"/>
        <v>1231</v>
      </c>
      <c r="B1234" s="17">
        <v>2410040.0</v>
      </c>
      <c r="C1234" s="18">
        <v>45573.0</v>
      </c>
      <c r="D1234" s="19" t="s">
        <v>21</v>
      </c>
      <c r="E1234" s="20" t="s">
        <v>2580</v>
      </c>
      <c r="F1234" s="21">
        <v>45561.0</v>
      </c>
      <c r="G1234" s="22" t="s">
        <v>2581</v>
      </c>
      <c r="H1234" s="23">
        <v>1925920.0</v>
      </c>
      <c r="I1234" s="24" t="s">
        <v>24</v>
      </c>
      <c r="J1234" s="25"/>
      <c r="K1234" s="20" t="s">
        <v>2579</v>
      </c>
      <c r="L1234" s="25" t="s">
        <v>24</v>
      </c>
      <c r="M1234" s="25"/>
      <c r="N1234" s="20"/>
      <c r="O1234" s="20"/>
      <c r="P1234" s="19"/>
      <c r="Q1234" s="26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</row>
    <row r="1235" ht="14.25" customHeight="1">
      <c r="A1235" s="16">
        <f t="shared" si="1"/>
        <v>1232</v>
      </c>
      <c r="B1235" s="17">
        <v>2410041.0</v>
      </c>
      <c r="C1235" s="18">
        <v>45573.0</v>
      </c>
      <c r="D1235" s="19" t="s">
        <v>884</v>
      </c>
      <c r="E1235" s="20" t="s">
        <v>2582</v>
      </c>
      <c r="F1235" s="21">
        <v>45569.0</v>
      </c>
      <c r="G1235" s="22" t="s">
        <v>1751</v>
      </c>
      <c r="H1235" s="23">
        <v>94100.0</v>
      </c>
      <c r="I1235" s="24" t="s">
        <v>24</v>
      </c>
      <c r="J1235" s="25"/>
      <c r="K1235" s="20" t="s">
        <v>621</v>
      </c>
      <c r="L1235" s="25" t="s">
        <v>24</v>
      </c>
      <c r="M1235" s="25"/>
      <c r="N1235" s="20"/>
      <c r="O1235" s="20"/>
      <c r="P1235" s="19"/>
      <c r="Q1235" s="26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</row>
    <row r="1236" ht="14.25" customHeight="1">
      <c r="A1236" s="16">
        <f t="shared" si="1"/>
        <v>1233</v>
      </c>
      <c r="B1236" s="17">
        <v>2410042.0</v>
      </c>
      <c r="C1236" s="18">
        <v>45573.0</v>
      </c>
      <c r="D1236" s="19" t="s">
        <v>1435</v>
      </c>
      <c r="E1236" s="64" t="s">
        <v>2583</v>
      </c>
      <c r="F1236" s="21">
        <v>45569.0</v>
      </c>
      <c r="G1236" s="22" t="s">
        <v>2265</v>
      </c>
      <c r="H1236" s="23">
        <v>6600.0</v>
      </c>
      <c r="I1236" s="24" t="s">
        <v>24</v>
      </c>
      <c r="J1236" s="25"/>
      <c r="K1236" s="20" t="s">
        <v>2584</v>
      </c>
      <c r="L1236" s="25" t="s">
        <v>24</v>
      </c>
      <c r="M1236" s="25"/>
      <c r="N1236" s="20"/>
      <c r="O1236" s="20"/>
      <c r="P1236" s="19"/>
      <c r="Q1236" s="26" t="s">
        <v>2585</v>
      </c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</row>
    <row r="1237" ht="14.25" customHeight="1">
      <c r="A1237" s="16">
        <f t="shared" si="1"/>
        <v>1234</v>
      </c>
      <c r="B1237" s="17">
        <v>2410043.0</v>
      </c>
      <c r="C1237" s="18">
        <v>45573.0</v>
      </c>
      <c r="D1237" s="19" t="s">
        <v>21</v>
      </c>
      <c r="E1237" s="20" t="s">
        <v>2586</v>
      </c>
      <c r="F1237" s="21">
        <v>45573.0</v>
      </c>
      <c r="G1237" s="22" t="s">
        <v>2587</v>
      </c>
      <c r="H1237" s="23">
        <v>88000.0</v>
      </c>
      <c r="I1237" s="24" t="s">
        <v>24</v>
      </c>
      <c r="J1237" s="25"/>
      <c r="K1237" s="20" t="s">
        <v>2588</v>
      </c>
      <c r="L1237" s="25" t="s">
        <v>24</v>
      </c>
      <c r="M1237" s="25"/>
      <c r="N1237" s="20"/>
      <c r="O1237" s="20"/>
      <c r="P1237" s="19"/>
      <c r="Q1237" s="26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</row>
    <row r="1238" ht="14.25" customHeight="1">
      <c r="A1238" s="16">
        <f t="shared" si="1"/>
        <v>1235</v>
      </c>
      <c r="B1238" s="17">
        <v>2410044.0</v>
      </c>
      <c r="C1238" s="18">
        <v>45573.0</v>
      </c>
      <c r="D1238" s="19" t="s">
        <v>71</v>
      </c>
      <c r="E1238" s="20" t="s">
        <v>2589</v>
      </c>
      <c r="F1238" s="21">
        <v>45573.0</v>
      </c>
      <c r="G1238" s="22" t="s">
        <v>67</v>
      </c>
      <c r="H1238" s="23">
        <v>5760.0</v>
      </c>
      <c r="I1238" s="24" t="s">
        <v>24</v>
      </c>
      <c r="J1238" s="25"/>
      <c r="K1238" s="20" t="s">
        <v>2590</v>
      </c>
      <c r="L1238" s="24" t="s">
        <v>24</v>
      </c>
      <c r="M1238" s="25"/>
      <c r="N1238" s="20"/>
      <c r="O1238" s="20"/>
      <c r="P1238" s="19"/>
      <c r="Q1238" s="26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</row>
    <row r="1239" ht="14.25" customHeight="1">
      <c r="A1239" s="16">
        <f t="shared" si="1"/>
        <v>1236</v>
      </c>
      <c r="B1239" s="17">
        <v>2410045.0</v>
      </c>
      <c r="C1239" s="18">
        <v>45573.0</v>
      </c>
      <c r="D1239" s="19" t="s">
        <v>168</v>
      </c>
      <c r="E1239" s="20" t="s">
        <v>2591</v>
      </c>
      <c r="F1239" s="21">
        <v>45573.0</v>
      </c>
      <c r="G1239" s="32" t="s">
        <v>2592</v>
      </c>
      <c r="H1239" s="23">
        <v>165900.0</v>
      </c>
      <c r="I1239" s="24" t="s">
        <v>24</v>
      </c>
      <c r="J1239" s="25"/>
      <c r="K1239" s="20" t="s">
        <v>2593</v>
      </c>
      <c r="L1239" s="24" t="s">
        <v>24</v>
      </c>
      <c r="M1239" s="25"/>
      <c r="N1239" s="20"/>
      <c r="O1239" s="20"/>
      <c r="P1239" s="19"/>
      <c r="Q1239" s="26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</row>
    <row r="1240" ht="14.25" customHeight="1">
      <c r="A1240" s="16">
        <f t="shared" si="1"/>
        <v>1237</v>
      </c>
      <c r="B1240" s="17">
        <v>2410046.0</v>
      </c>
      <c r="C1240" s="18">
        <v>45573.0</v>
      </c>
      <c r="D1240" s="19" t="s">
        <v>2357</v>
      </c>
      <c r="E1240" s="20" t="s">
        <v>2594</v>
      </c>
      <c r="F1240" s="21">
        <v>45573.0</v>
      </c>
      <c r="G1240" s="22" t="s">
        <v>2595</v>
      </c>
      <c r="H1240" s="23">
        <v>63000.0</v>
      </c>
      <c r="I1240" s="24" t="s">
        <v>24</v>
      </c>
      <c r="J1240" s="25"/>
      <c r="K1240" s="20" t="s">
        <v>2596</v>
      </c>
      <c r="L1240" s="24" t="s">
        <v>24</v>
      </c>
      <c r="M1240" s="25"/>
      <c r="N1240" s="20"/>
      <c r="O1240" s="20"/>
      <c r="P1240" s="19"/>
      <c r="Q1240" s="26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</row>
    <row r="1241" ht="14.25" customHeight="1">
      <c r="A1241" s="16">
        <f t="shared" si="1"/>
        <v>1238</v>
      </c>
      <c r="B1241" s="17">
        <v>2410047.0</v>
      </c>
      <c r="C1241" s="18">
        <v>45574.0</v>
      </c>
      <c r="D1241" s="19" t="s">
        <v>21</v>
      </c>
      <c r="E1241" s="20" t="s">
        <v>2597</v>
      </c>
      <c r="F1241" s="18">
        <v>45573.0</v>
      </c>
      <c r="G1241" s="22" t="s">
        <v>2598</v>
      </c>
      <c r="H1241" s="23">
        <v>4576960.0</v>
      </c>
      <c r="I1241" s="24" t="s">
        <v>24</v>
      </c>
      <c r="J1241" s="25"/>
      <c r="K1241" s="20" t="s">
        <v>2599</v>
      </c>
      <c r="L1241" s="28" t="s">
        <v>24</v>
      </c>
      <c r="M1241" s="25"/>
      <c r="N1241" s="20"/>
      <c r="O1241" s="20"/>
      <c r="P1241" s="19"/>
      <c r="Q1241" s="26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</row>
    <row r="1242" ht="14.25" customHeight="1">
      <c r="A1242" s="16">
        <f t="shared" si="1"/>
        <v>1239</v>
      </c>
      <c r="B1242" s="30">
        <v>2410048.0</v>
      </c>
      <c r="C1242" s="18">
        <v>45574.0</v>
      </c>
      <c r="D1242" s="19" t="s">
        <v>21</v>
      </c>
      <c r="E1242" s="20" t="s">
        <v>2597</v>
      </c>
      <c r="F1242" s="18">
        <v>45573.0</v>
      </c>
      <c r="G1242" s="22" t="s">
        <v>2600</v>
      </c>
      <c r="H1242" s="23">
        <v>2010000.0</v>
      </c>
      <c r="I1242" s="24" t="s">
        <v>24</v>
      </c>
      <c r="J1242" s="25"/>
      <c r="K1242" s="20" t="s">
        <v>2599</v>
      </c>
      <c r="L1242" s="28" t="s">
        <v>24</v>
      </c>
      <c r="M1242" s="25"/>
      <c r="N1242" s="20"/>
      <c r="O1242" s="20"/>
      <c r="P1242" s="19"/>
      <c r="Q1242" s="26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</row>
    <row r="1243" ht="14.25" customHeight="1">
      <c r="A1243" s="16">
        <f t="shared" si="1"/>
        <v>1240</v>
      </c>
      <c r="B1243" s="17">
        <v>2410049.0</v>
      </c>
      <c r="C1243" s="18">
        <v>45574.0</v>
      </c>
      <c r="D1243" s="19" t="s">
        <v>476</v>
      </c>
      <c r="E1243" s="20" t="s">
        <v>2601</v>
      </c>
      <c r="F1243" s="21">
        <v>45574.0</v>
      </c>
      <c r="G1243" s="22" t="s">
        <v>936</v>
      </c>
      <c r="H1243" s="23">
        <v>8091.15</v>
      </c>
      <c r="I1243" s="24" t="s">
        <v>24</v>
      </c>
      <c r="J1243" s="25"/>
      <c r="K1243" s="20" t="s">
        <v>2016</v>
      </c>
      <c r="L1243" s="25" t="s">
        <v>24</v>
      </c>
      <c r="M1243" s="25"/>
      <c r="N1243" s="20"/>
      <c r="O1243" s="20"/>
      <c r="P1243" s="19"/>
      <c r="Q1243" s="26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</row>
    <row r="1244" ht="14.25" customHeight="1">
      <c r="A1244" s="16">
        <f t="shared" si="1"/>
        <v>1241</v>
      </c>
      <c r="B1244" s="17">
        <v>2410050.0</v>
      </c>
      <c r="C1244" s="18">
        <v>45574.0</v>
      </c>
      <c r="D1244" s="19" t="s">
        <v>21</v>
      </c>
      <c r="E1244" s="20" t="s">
        <v>2597</v>
      </c>
      <c r="F1244" s="18">
        <v>45573.0</v>
      </c>
      <c r="G1244" s="27" t="s">
        <v>2602</v>
      </c>
      <c r="H1244" s="23">
        <v>1000000.32</v>
      </c>
      <c r="I1244" s="24" t="s">
        <v>24</v>
      </c>
      <c r="J1244" s="25"/>
      <c r="K1244" s="20" t="s">
        <v>2599</v>
      </c>
      <c r="L1244" s="28" t="s">
        <v>24</v>
      </c>
      <c r="M1244" s="25"/>
      <c r="N1244" s="20"/>
      <c r="O1244" s="20"/>
      <c r="P1244" s="19"/>
      <c r="Q1244" s="26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</row>
    <row r="1245" ht="14.25" customHeight="1">
      <c r="A1245" s="16">
        <f t="shared" si="1"/>
        <v>1242</v>
      </c>
      <c r="B1245" s="17">
        <v>2410051.0</v>
      </c>
      <c r="C1245" s="18">
        <v>45574.0</v>
      </c>
      <c r="D1245" s="19" t="s">
        <v>2603</v>
      </c>
      <c r="E1245" s="20" t="s">
        <v>2604</v>
      </c>
      <c r="F1245" s="21">
        <v>45568.0</v>
      </c>
      <c r="G1245" s="22" t="s">
        <v>2605</v>
      </c>
      <c r="H1245" s="23">
        <v>683111.3</v>
      </c>
      <c r="I1245" s="24" t="s">
        <v>24</v>
      </c>
      <c r="J1245" s="25"/>
      <c r="K1245" s="20"/>
      <c r="L1245" s="25"/>
      <c r="M1245" s="25"/>
      <c r="N1245" s="20"/>
      <c r="O1245" s="20"/>
      <c r="P1245" s="19" t="s">
        <v>24</v>
      </c>
      <c r="Q1245" s="26" t="s">
        <v>193</v>
      </c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</row>
    <row r="1246" ht="14.25" customHeight="1">
      <c r="A1246" s="16">
        <f t="shared" si="1"/>
        <v>1243</v>
      </c>
      <c r="B1246" s="30">
        <v>2410052.0</v>
      </c>
      <c r="C1246" s="18">
        <v>45575.0</v>
      </c>
      <c r="D1246" s="19" t="s">
        <v>21</v>
      </c>
      <c r="E1246" s="20" t="s">
        <v>2597</v>
      </c>
      <c r="F1246" s="18">
        <v>45573.0</v>
      </c>
      <c r="G1246" s="32" t="s">
        <v>617</v>
      </c>
      <c r="H1246" s="23">
        <v>3000000.0</v>
      </c>
      <c r="I1246" s="19"/>
      <c r="J1246" s="25"/>
      <c r="K1246" s="20" t="s">
        <v>2599</v>
      </c>
      <c r="L1246" s="28" t="s">
        <v>24</v>
      </c>
      <c r="M1246" s="25"/>
      <c r="N1246" s="20"/>
      <c r="O1246" s="20"/>
      <c r="P1246" s="19"/>
      <c r="Q1246" s="26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</row>
    <row r="1247" ht="14.25" customHeight="1">
      <c r="A1247" s="16">
        <f t="shared" si="1"/>
        <v>1244</v>
      </c>
      <c r="B1247" s="17">
        <v>2410053.0</v>
      </c>
      <c r="C1247" s="18">
        <v>45575.0</v>
      </c>
      <c r="D1247" s="19" t="s">
        <v>21</v>
      </c>
      <c r="E1247" s="20" t="s">
        <v>2597</v>
      </c>
      <c r="F1247" s="18">
        <v>45573.0</v>
      </c>
      <c r="G1247" s="22" t="s">
        <v>2606</v>
      </c>
      <c r="H1247" s="23">
        <v>5.934999839E7</v>
      </c>
      <c r="I1247" s="25"/>
      <c r="J1247" s="25"/>
      <c r="K1247" s="20" t="s">
        <v>2599</v>
      </c>
      <c r="L1247" s="28" t="s">
        <v>24</v>
      </c>
      <c r="M1247" s="25"/>
      <c r="N1247" s="20"/>
      <c r="O1247" s="20"/>
      <c r="P1247" s="19"/>
      <c r="Q1247" s="26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</row>
    <row r="1248" ht="14.25" customHeight="1">
      <c r="A1248" s="38">
        <f t="shared" si="1"/>
        <v>1245</v>
      </c>
      <c r="B1248" s="39">
        <v>2410054.0</v>
      </c>
      <c r="C1248" s="40">
        <v>45575.0</v>
      </c>
      <c r="D1248" s="41" t="s">
        <v>41</v>
      </c>
      <c r="E1248" s="42" t="s">
        <v>2607</v>
      </c>
      <c r="F1248" s="40">
        <v>45574.0</v>
      </c>
      <c r="G1248" s="44" t="s">
        <v>67</v>
      </c>
      <c r="H1248" s="45">
        <v>2100.0</v>
      </c>
      <c r="I1248" s="119" t="s">
        <v>24</v>
      </c>
      <c r="J1248" s="46"/>
      <c r="K1248" s="42" t="s">
        <v>323</v>
      </c>
      <c r="L1248" s="119" t="s">
        <v>24</v>
      </c>
      <c r="M1248" s="46"/>
      <c r="N1248" s="42"/>
      <c r="O1248" s="42"/>
      <c r="P1248" s="41"/>
      <c r="Q1248" s="117" t="s">
        <v>2608</v>
      </c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</row>
    <row r="1249" ht="14.25" customHeight="1">
      <c r="A1249" s="16">
        <f t="shared" si="1"/>
        <v>1246</v>
      </c>
      <c r="B1249" s="30">
        <v>2410055.0</v>
      </c>
      <c r="C1249" s="18">
        <v>45575.0</v>
      </c>
      <c r="D1249" s="19" t="s">
        <v>21</v>
      </c>
      <c r="E1249" s="20" t="s">
        <v>2597</v>
      </c>
      <c r="F1249" s="18">
        <v>45573.0</v>
      </c>
      <c r="G1249" s="22" t="s">
        <v>2609</v>
      </c>
      <c r="H1249" s="23">
        <v>4000000.0</v>
      </c>
      <c r="I1249" s="28" t="s">
        <v>24</v>
      </c>
      <c r="J1249" s="25"/>
      <c r="K1249" s="20" t="s">
        <v>2599</v>
      </c>
      <c r="L1249" s="28" t="s">
        <v>24</v>
      </c>
      <c r="M1249" s="25"/>
      <c r="N1249" s="20"/>
      <c r="O1249" s="20"/>
      <c r="P1249" s="19"/>
      <c r="Q1249" s="26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</row>
    <row r="1250" ht="14.25" customHeight="1">
      <c r="A1250" s="16">
        <f t="shared" si="1"/>
        <v>1247</v>
      </c>
      <c r="B1250" s="17">
        <v>2410056.0</v>
      </c>
      <c r="C1250" s="18">
        <v>45575.0</v>
      </c>
      <c r="D1250" s="19" t="s">
        <v>56</v>
      </c>
      <c r="E1250" s="20" t="s">
        <v>2610</v>
      </c>
      <c r="F1250" s="18">
        <v>45574.0</v>
      </c>
      <c r="G1250" s="22" t="s">
        <v>64</v>
      </c>
      <c r="H1250" s="23">
        <v>10500.0</v>
      </c>
      <c r="I1250" s="28" t="s">
        <v>24</v>
      </c>
      <c r="J1250" s="25"/>
      <c r="K1250" s="20" t="s">
        <v>2611</v>
      </c>
      <c r="L1250" s="28" t="s">
        <v>24</v>
      </c>
      <c r="M1250" s="25"/>
      <c r="N1250" s="20"/>
      <c r="O1250" s="20"/>
      <c r="P1250" s="19"/>
      <c r="Q1250" s="26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</row>
    <row r="1251" ht="14.25" customHeight="1">
      <c r="A1251" s="16">
        <f t="shared" si="1"/>
        <v>1248</v>
      </c>
      <c r="B1251" s="17">
        <v>2410057.0</v>
      </c>
      <c r="C1251" s="18">
        <v>45575.0</v>
      </c>
      <c r="D1251" s="19" t="s">
        <v>56</v>
      </c>
      <c r="E1251" s="20" t="s">
        <v>2612</v>
      </c>
      <c r="F1251" s="18">
        <v>45574.0</v>
      </c>
      <c r="G1251" s="22" t="s">
        <v>64</v>
      </c>
      <c r="H1251" s="23">
        <v>4000.0</v>
      </c>
      <c r="I1251" s="28" t="s">
        <v>24</v>
      </c>
      <c r="J1251" s="25"/>
      <c r="K1251" s="20" t="s">
        <v>2613</v>
      </c>
      <c r="L1251" s="28" t="s">
        <v>24</v>
      </c>
      <c r="M1251" s="25"/>
      <c r="N1251" s="20"/>
      <c r="O1251" s="20"/>
      <c r="P1251" s="19"/>
      <c r="Q1251" s="26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</row>
    <row r="1252" ht="14.25" customHeight="1">
      <c r="A1252" s="16">
        <f t="shared" si="1"/>
        <v>1249</v>
      </c>
      <c r="B1252" s="17">
        <v>2410058.0</v>
      </c>
      <c r="C1252" s="18">
        <v>45575.0</v>
      </c>
      <c r="D1252" s="19" t="s">
        <v>56</v>
      </c>
      <c r="E1252" s="20" t="s">
        <v>2614</v>
      </c>
      <c r="F1252" s="18">
        <v>45574.0</v>
      </c>
      <c r="G1252" s="22" t="s">
        <v>64</v>
      </c>
      <c r="H1252" s="23">
        <v>10500.0</v>
      </c>
      <c r="I1252" s="28" t="s">
        <v>24</v>
      </c>
      <c r="J1252" s="25"/>
      <c r="K1252" s="20" t="s">
        <v>2615</v>
      </c>
      <c r="L1252" s="28" t="s">
        <v>24</v>
      </c>
      <c r="M1252" s="25"/>
      <c r="N1252" s="20"/>
      <c r="O1252" s="20"/>
      <c r="P1252" s="19"/>
      <c r="Q1252" s="26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</row>
    <row r="1253" ht="14.25" customHeight="1">
      <c r="A1253" s="16">
        <f t="shared" si="1"/>
        <v>1250</v>
      </c>
      <c r="B1253" s="17">
        <v>2410059.0</v>
      </c>
      <c r="C1253" s="18">
        <v>45575.0</v>
      </c>
      <c r="D1253" s="19" t="s">
        <v>56</v>
      </c>
      <c r="E1253" s="20" t="s">
        <v>2616</v>
      </c>
      <c r="F1253" s="18">
        <v>45574.0</v>
      </c>
      <c r="G1253" s="22" t="s">
        <v>64</v>
      </c>
      <c r="H1253" s="23">
        <v>10500.0</v>
      </c>
      <c r="I1253" s="28" t="s">
        <v>24</v>
      </c>
      <c r="J1253" s="25"/>
      <c r="K1253" s="20" t="s">
        <v>2617</v>
      </c>
      <c r="L1253" s="28" t="s">
        <v>24</v>
      </c>
      <c r="M1253" s="25"/>
      <c r="N1253" s="20"/>
      <c r="O1253" s="20"/>
      <c r="P1253" s="19"/>
      <c r="Q1253" s="26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</row>
    <row r="1254" ht="14.25" customHeight="1">
      <c r="A1254" s="16">
        <f t="shared" si="1"/>
        <v>1251</v>
      </c>
      <c r="B1254" s="17">
        <v>2410060.0</v>
      </c>
      <c r="C1254" s="18">
        <v>45575.0</v>
      </c>
      <c r="D1254" s="19" t="s">
        <v>565</v>
      </c>
      <c r="E1254" s="20" t="s">
        <v>2618</v>
      </c>
      <c r="F1254" s="18">
        <v>45575.0</v>
      </c>
      <c r="G1254" s="22" t="s">
        <v>36</v>
      </c>
      <c r="H1254" s="23">
        <v>2051.0</v>
      </c>
      <c r="I1254" s="28" t="s">
        <v>24</v>
      </c>
      <c r="J1254" s="25"/>
      <c r="K1254" s="20"/>
      <c r="L1254" s="25"/>
      <c r="M1254" s="25"/>
      <c r="N1254" s="20"/>
      <c r="O1254" s="20"/>
      <c r="P1254" s="19" t="s">
        <v>24</v>
      </c>
      <c r="Q1254" s="26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</row>
    <row r="1255" ht="14.25" customHeight="1">
      <c r="A1255" s="16">
        <f t="shared" si="1"/>
        <v>1252</v>
      </c>
      <c r="B1255" s="17">
        <v>2410061.0</v>
      </c>
      <c r="C1255" s="18">
        <v>45576.0</v>
      </c>
      <c r="D1255" s="19" t="s">
        <v>274</v>
      </c>
      <c r="E1255" s="20" t="s">
        <v>2619</v>
      </c>
      <c r="F1255" s="21">
        <v>45572.0</v>
      </c>
      <c r="G1255" s="22" t="s">
        <v>2620</v>
      </c>
      <c r="H1255" s="23">
        <v>2195.0</v>
      </c>
      <c r="I1255" s="28" t="s">
        <v>24</v>
      </c>
      <c r="J1255" s="25"/>
      <c r="K1255" s="20" t="s">
        <v>2056</v>
      </c>
      <c r="L1255" s="28" t="s">
        <v>24</v>
      </c>
      <c r="M1255" s="25"/>
      <c r="N1255" s="20"/>
      <c r="O1255" s="20"/>
      <c r="P1255" s="19"/>
      <c r="Q1255" s="26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</row>
    <row r="1256" ht="14.25" customHeight="1">
      <c r="A1256" s="16">
        <f t="shared" si="1"/>
        <v>1253</v>
      </c>
      <c r="B1256" s="17">
        <v>2410062.0</v>
      </c>
      <c r="C1256" s="18">
        <v>45576.0</v>
      </c>
      <c r="D1256" s="19" t="s">
        <v>274</v>
      </c>
      <c r="E1256" s="20" t="s">
        <v>2621</v>
      </c>
      <c r="F1256" s="21">
        <v>45572.0</v>
      </c>
      <c r="G1256" s="22" t="s">
        <v>2622</v>
      </c>
      <c r="H1256" s="23">
        <f>3600+11740+8690</f>
        <v>24030</v>
      </c>
      <c r="I1256" s="28" t="s">
        <v>24</v>
      </c>
      <c r="J1256" s="25"/>
      <c r="K1256" s="20"/>
      <c r="L1256" s="28" t="s">
        <v>24</v>
      </c>
      <c r="M1256" s="25"/>
      <c r="N1256" s="20"/>
      <c r="O1256" s="20"/>
      <c r="P1256" s="19"/>
      <c r="Q1256" s="26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</row>
    <row r="1257" ht="14.25" customHeight="1">
      <c r="A1257" s="16">
        <f t="shared" si="1"/>
        <v>1254</v>
      </c>
      <c r="B1257" s="17">
        <v>2410063.0</v>
      </c>
      <c r="C1257" s="18">
        <v>45576.0</v>
      </c>
      <c r="D1257" s="19" t="s">
        <v>2623</v>
      </c>
      <c r="E1257" s="20" t="s">
        <v>2624</v>
      </c>
      <c r="F1257" s="21">
        <v>45574.0</v>
      </c>
      <c r="G1257" s="22" t="s">
        <v>2625</v>
      </c>
      <c r="H1257" s="23">
        <v>8290.0</v>
      </c>
      <c r="I1257" s="28" t="s">
        <v>24</v>
      </c>
      <c r="J1257" s="25"/>
      <c r="K1257" s="20"/>
      <c r="L1257" s="25"/>
      <c r="M1257" s="25" t="s">
        <v>24</v>
      </c>
      <c r="N1257" s="20"/>
      <c r="O1257" s="20"/>
      <c r="P1257" s="19"/>
      <c r="Q1257" s="26" t="s">
        <v>2404</v>
      </c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</row>
    <row r="1258" ht="14.25" customHeight="1">
      <c r="A1258" s="16">
        <f t="shared" si="1"/>
        <v>1255</v>
      </c>
      <c r="B1258" s="17">
        <v>2410064.0</v>
      </c>
      <c r="C1258" s="18">
        <v>45576.0</v>
      </c>
      <c r="D1258" s="19" t="s">
        <v>1857</v>
      </c>
      <c r="E1258" s="20" t="s">
        <v>2626</v>
      </c>
      <c r="F1258" s="21">
        <v>45575.0</v>
      </c>
      <c r="G1258" s="22" t="s">
        <v>2627</v>
      </c>
      <c r="H1258" s="23">
        <v>7300.0</v>
      </c>
      <c r="I1258" s="28" t="s">
        <v>24</v>
      </c>
      <c r="J1258" s="25"/>
      <c r="K1258" s="20"/>
      <c r="L1258" s="25"/>
      <c r="M1258" s="25"/>
      <c r="N1258" s="20"/>
      <c r="O1258" s="20"/>
      <c r="P1258" s="19" t="s">
        <v>24</v>
      </c>
      <c r="Q1258" s="26" t="s">
        <v>2628</v>
      </c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</row>
    <row r="1259" ht="14.25" customHeight="1">
      <c r="A1259" s="16">
        <f t="shared" si="1"/>
        <v>1256</v>
      </c>
      <c r="B1259" s="17">
        <v>2410065.0</v>
      </c>
      <c r="C1259" s="18">
        <v>45576.0</v>
      </c>
      <c r="D1259" s="19" t="s">
        <v>379</v>
      </c>
      <c r="E1259" s="20" t="s">
        <v>2629</v>
      </c>
      <c r="F1259" s="21">
        <v>45569.0</v>
      </c>
      <c r="G1259" s="22" t="s">
        <v>64</v>
      </c>
      <c r="H1259" s="23">
        <v>12200.0</v>
      </c>
      <c r="I1259" s="28" t="s">
        <v>24</v>
      </c>
      <c r="J1259" s="25"/>
      <c r="K1259" s="120" t="s">
        <v>238</v>
      </c>
      <c r="L1259" s="28" t="s">
        <v>24</v>
      </c>
      <c r="M1259" s="25"/>
      <c r="N1259" s="20"/>
      <c r="O1259" s="20"/>
      <c r="P1259" s="19"/>
      <c r="Q1259" s="26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</row>
    <row r="1260" ht="14.25" customHeight="1">
      <c r="A1260" s="16">
        <f t="shared" si="1"/>
        <v>1257</v>
      </c>
      <c r="B1260" s="17">
        <v>2410066.0</v>
      </c>
      <c r="C1260" s="18">
        <v>45576.0</v>
      </c>
      <c r="D1260" s="19" t="s">
        <v>56</v>
      </c>
      <c r="E1260" s="20" t="s">
        <v>2630</v>
      </c>
      <c r="F1260" s="21">
        <v>45569.0</v>
      </c>
      <c r="G1260" s="22" t="s">
        <v>64</v>
      </c>
      <c r="H1260" s="23">
        <v>11000.0</v>
      </c>
      <c r="I1260" s="28" t="s">
        <v>24</v>
      </c>
      <c r="J1260" s="25"/>
      <c r="K1260" s="20" t="s">
        <v>865</v>
      </c>
      <c r="L1260" s="28" t="s">
        <v>24</v>
      </c>
      <c r="M1260" s="25"/>
      <c r="N1260" s="20"/>
      <c r="O1260" s="20"/>
      <c r="P1260" s="19"/>
      <c r="Q1260" s="26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</row>
    <row r="1261" ht="14.25" customHeight="1">
      <c r="A1261" s="16">
        <f t="shared" si="1"/>
        <v>1258</v>
      </c>
      <c r="B1261" s="17">
        <v>2410067.0</v>
      </c>
      <c r="C1261" s="18">
        <v>45576.0</v>
      </c>
      <c r="D1261" s="19" t="s">
        <v>56</v>
      </c>
      <c r="E1261" s="20" t="s">
        <v>2631</v>
      </c>
      <c r="F1261" s="21">
        <v>45569.0</v>
      </c>
      <c r="G1261" s="22" t="s">
        <v>64</v>
      </c>
      <c r="H1261" s="23">
        <v>3000.0</v>
      </c>
      <c r="I1261" s="28" t="s">
        <v>24</v>
      </c>
      <c r="J1261" s="25"/>
      <c r="K1261" s="20" t="s">
        <v>1638</v>
      </c>
      <c r="L1261" s="28" t="s">
        <v>24</v>
      </c>
      <c r="M1261" s="25"/>
      <c r="N1261" s="20"/>
      <c r="O1261" s="20"/>
      <c r="P1261" s="19"/>
      <c r="Q1261" s="26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</row>
    <row r="1262" ht="14.25" customHeight="1">
      <c r="A1262" s="16">
        <f t="shared" si="1"/>
        <v>1259</v>
      </c>
      <c r="B1262" s="17">
        <v>2410068.0</v>
      </c>
      <c r="C1262" s="18">
        <v>45576.0</v>
      </c>
      <c r="D1262" s="19" t="s">
        <v>56</v>
      </c>
      <c r="E1262" s="20" t="s">
        <v>2632</v>
      </c>
      <c r="F1262" s="21">
        <v>45569.0</v>
      </c>
      <c r="G1262" s="22" t="s">
        <v>64</v>
      </c>
      <c r="H1262" s="23">
        <v>3000.0</v>
      </c>
      <c r="I1262" s="28" t="s">
        <v>24</v>
      </c>
      <c r="J1262" s="25"/>
      <c r="K1262" s="20" t="s">
        <v>933</v>
      </c>
      <c r="L1262" s="28" t="s">
        <v>24</v>
      </c>
      <c r="M1262" s="25"/>
      <c r="N1262" s="20"/>
      <c r="O1262" s="20"/>
      <c r="P1262" s="19"/>
      <c r="Q1262" s="26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</row>
    <row r="1263" ht="14.25" customHeight="1">
      <c r="A1263" s="16">
        <f t="shared" si="1"/>
        <v>1260</v>
      </c>
      <c r="B1263" s="17">
        <v>2410069.0</v>
      </c>
      <c r="C1263" s="18">
        <v>45576.0</v>
      </c>
      <c r="D1263" s="19" t="s">
        <v>56</v>
      </c>
      <c r="E1263" s="121" t="s">
        <v>2633</v>
      </c>
      <c r="F1263" s="21">
        <v>45569.0</v>
      </c>
      <c r="G1263" s="22" t="s">
        <v>64</v>
      </c>
      <c r="H1263" s="23">
        <v>88000.0</v>
      </c>
      <c r="I1263" s="28" t="s">
        <v>24</v>
      </c>
      <c r="J1263" s="25"/>
      <c r="K1263" s="20" t="s">
        <v>412</v>
      </c>
      <c r="L1263" s="28" t="s">
        <v>24</v>
      </c>
      <c r="M1263" s="103"/>
      <c r="N1263" s="16"/>
      <c r="O1263" s="16"/>
      <c r="P1263" s="83"/>
      <c r="Q1263" s="104"/>
      <c r="R1263" s="105"/>
      <c r="S1263" s="105"/>
      <c r="T1263" s="105"/>
      <c r="U1263" s="105"/>
      <c r="V1263" s="105"/>
      <c r="W1263" s="105"/>
      <c r="X1263" s="105"/>
      <c r="Y1263" s="105"/>
      <c r="Z1263" s="105"/>
      <c r="AA1263" s="105"/>
      <c r="AB1263" s="105"/>
      <c r="AC1263" s="105"/>
      <c r="AD1263" s="105"/>
      <c r="AE1263" s="105"/>
      <c r="AF1263" s="105"/>
      <c r="AG1263" s="105"/>
      <c r="AH1263" s="105"/>
      <c r="AI1263" s="105"/>
      <c r="AJ1263" s="105"/>
      <c r="AK1263" s="105"/>
      <c r="AL1263" s="105"/>
      <c r="AM1263" s="105"/>
      <c r="AN1263" s="105"/>
      <c r="AO1263" s="105"/>
      <c r="AP1263" s="105"/>
    </row>
    <row r="1264" ht="14.25" customHeight="1">
      <c r="A1264" s="16">
        <f t="shared" si="1"/>
        <v>1261</v>
      </c>
      <c r="B1264" s="17">
        <v>2410070.0</v>
      </c>
      <c r="C1264" s="18">
        <v>45576.0</v>
      </c>
      <c r="D1264" s="19" t="s">
        <v>56</v>
      </c>
      <c r="E1264" s="20" t="s">
        <v>2634</v>
      </c>
      <c r="F1264" s="21">
        <v>45569.0</v>
      </c>
      <c r="G1264" s="22" t="s">
        <v>64</v>
      </c>
      <c r="H1264" s="23">
        <v>10500.0</v>
      </c>
      <c r="I1264" s="28" t="s">
        <v>24</v>
      </c>
      <c r="J1264" s="25"/>
      <c r="K1264" s="20" t="s">
        <v>541</v>
      </c>
      <c r="L1264" s="28" t="s">
        <v>24</v>
      </c>
      <c r="M1264" s="25"/>
      <c r="N1264" s="20"/>
      <c r="O1264" s="20"/>
      <c r="P1264" s="19"/>
      <c r="Q1264" s="26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</row>
    <row r="1265" ht="14.25" customHeight="1">
      <c r="A1265" s="16">
        <f t="shared" si="1"/>
        <v>1262</v>
      </c>
      <c r="B1265" s="17">
        <v>2410071.0</v>
      </c>
      <c r="C1265" s="18">
        <v>45576.0</v>
      </c>
      <c r="D1265" s="19" t="s">
        <v>56</v>
      </c>
      <c r="E1265" s="20" t="s">
        <v>2635</v>
      </c>
      <c r="F1265" s="21">
        <v>45569.0</v>
      </c>
      <c r="G1265" s="22" t="s">
        <v>64</v>
      </c>
      <c r="H1265" s="23">
        <v>5500.0</v>
      </c>
      <c r="I1265" s="28" t="s">
        <v>24</v>
      </c>
      <c r="J1265" s="25"/>
      <c r="K1265" s="20" t="s">
        <v>130</v>
      </c>
      <c r="L1265" s="28" t="s">
        <v>24</v>
      </c>
      <c r="M1265" s="25"/>
      <c r="N1265" s="20"/>
      <c r="O1265" s="20"/>
      <c r="P1265" s="19"/>
      <c r="Q1265" s="26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</row>
    <row r="1266" ht="14.25" customHeight="1">
      <c r="A1266" s="16">
        <f t="shared" si="1"/>
        <v>1263</v>
      </c>
      <c r="B1266" s="17">
        <v>2410072.0</v>
      </c>
      <c r="C1266" s="18">
        <v>45576.0</v>
      </c>
      <c r="D1266" s="19" t="s">
        <v>56</v>
      </c>
      <c r="E1266" s="20" t="s">
        <v>2636</v>
      </c>
      <c r="F1266" s="21">
        <v>45569.0</v>
      </c>
      <c r="G1266" s="22" t="s">
        <v>64</v>
      </c>
      <c r="H1266" s="23">
        <v>4000.0</v>
      </c>
      <c r="I1266" s="28" t="s">
        <v>24</v>
      </c>
      <c r="J1266" s="25"/>
      <c r="K1266" s="20" t="s">
        <v>805</v>
      </c>
      <c r="L1266" s="28" t="s">
        <v>24</v>
      </c>
      <c r="M1266" s="25"/>
      <c r="N1266" s="20"/>
      <c r="O1266" s="20"/>
      <c r="P1266" s="19"/>
      <c r="Q1266" s="26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</row>
    <row r="1267" ht="14.25" customHeight="1">
      <c r="A1267" s="16">
        <f t="shared" si="1"/>
        <v>1264</v>
      </c>
      <c r="B1267" s="17">
        <v>2410073.0</v>
      </c>
      <c r="C1267" s="18">
        <v>45576.0</v>
      </c>
      <c r="D1267" s="19" t="s">
        <v>56</v>
      </c>
      <c r="E1267" s="20" t="s">
        <v>2637</v>
      </c>
      <c r="F1267" s="21">
        <v>45569.0</v>
      </c>
      <c r="G1267" s="22" t="s">
        <v>64</v>
      </c>
      <c r="H1267" s="23">
        <v>15500.0</v>
      </c>
      <c r="I1267" s="28" t="s">
        <v>24</v>
      </c>
      <c r="J1267" s="25"/>
      <c r="K1267" s="20" t="s">
        <v>406</v>
      </c>
      <c r="L1267" s="28" t="s">
        <v>24</v>
      </c>
      <c r="M1267" s="25"/>
      <c r="N1267" s="20"/>
      <c r="O1267" s="20"/>
      <c r="P1267" s="19"/>
      <c r="Q1267" s="26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</row>
    <row r="1268" ht="14.25" customHeight="1">
      <c r="A1268" s="16">
        <f t="shared" si="1"/>
        <v>1265</v>
      </c>
      <c r="B1268" s="17">
        <v>2410074.0</v>
      </c>
      <c r="C1268" s="18">
        <v>45576.0</v>
      </c>
      <c r="D1268" s="19" t="s">
        <v>56</v>
      </c>
      <c r="E1268" s="122" t="s">
        <v>2638</v>
      </c>
      <c r="F1268" s="21">
        <v>45569.0</v>
      </c>
      <c r="G1268" s="22" t="s">
        <v>64</v>
      </c>
      <c r="H1268" s="23">
        <v>95000.0</v>
      </c>
      <c r="I1268" s="28" t="s">
        <v>24</v>
      </c>
      <c r="J1268" s="25"/>
      <c r="K1268" s="20" t="s">
        <v>390</v>
      </c>
      <c r="L1268" s="28" t="s">
        <v>24</v>
      </c>
      <c r="M1268" s="25"/>
      <c r="N1268" s="20"/>
      <c r="O1268" s="20"/>
      <c r="P1268" s="19"/>
      <c r="Q1268" s="26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</row>
    <row r="1269" ht="14.25" customHeight="1">
      <c r="A1269" s="16">
        <f t="shared" si="1"/>
        <v>1266</v>
      </c>
      <c r="B1269" s="17">
        <v>2410075.0</v>
      </c>
      <c r="C1269" s="18">
        <v>45576.0</v>
      </c>
      <c r="D1269" s="19" t="s">
        <v>56</v>
      </c>
      <c r="E1269" s="20" t="s">
        <v>2639</v>
      </c>
      <c r="F1269" s="21">
        <v>45569.0</v>
      </c>
      <c r="G1269" s="22" t="s">
        <v>64</v>
      </c>
      <c r="H1269" s="23">
        <v>41500.0</v>
      </c>
      <c r="I1269" s="28" t="s">
        <v>24</v>
      </c>
      <c r="J1269" s="25"/>
      <c r="K1269" s="20" t="s">
        <v>2640</v>
      </c>
      <c r="L1269" s="28" t="s">
        <v>24</v>
      </c>
      <c r="M1269" s="25"/>
      <c r="N1269" s="20"/>
      <c r="O1269" s="20"/>
      <c r="P1269" s="19"/>
      <c r="Q1269" s="26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</row>
    <row r="1270" ht="14.25" customHeight="1">
      <c r="A1270" s="16">
        <f t="shared" si="1"/>
        <v>1267</v>
      </c>
      <c r="B1270" s="17">
        <v>2410076.0</v>
      </c>
      <c r="C1270" s="18">
        <v>45576.0</v>
      </c>
      <c r="D1270" s="19" t="s">
        <v>1896</v>
      </c>
      <c r="E1270" s="20" t="s">
        <v>2641</v>
      </c>
      <c r="F1270" s="21">
        <v>45569.0</v>
      </c>
      <c r="G1270" s="22" t="s">
        <v>64</v>
      </c>
      <c r="H1270" s="23">
        <v>4500.0</v>
      </c>
      <c r="I1270" s="28" t="s">
        <v>24</v>
      </c>
      <c r="J1270" s="25"/>
      <c r="K1270" s="20" t="s">
        <v>396</v>
      </c>
      <c r="L1270" s="28" t="s">
        <v>24</v>
      </c>
      <c r="M1270" s="25"/>
      <c r="N1270" s="20"/>
      <c r="O1270" s="20"/>
      <c r="P1270" s="19"/>
      <c r="Q1270" s="26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</row>
    <row r="1271" ht="14.25" customHeight="1">
      <c r="A1271" s="16">
        <f t="shared" si="1"/>
        <v>1268</v>
      </c>
      <c r="B1271" s="17">
        <v>2410077.0</v>
      </c>
      <c r="C1271" s="18">
        <v>45576.0</v>
      </c>
      <c r="D1271" s="19" t="s">
        <v>56</v>
      </c>
      <c r="E1271" s="20" t="s">
        <v>2642</v>
      </c>
      <c r="F1271" s="21">
        <v>45569.0</v>
      </c>
      <c r="G1271" s="22" t="s">
        <v>64</v>
      </c>
      <c r="H1271" s="23">
        <v>39500.0</v>
      </c>
      <c r="I1271" s="28" t="s">
        <v>24</v>
      </c>
      <c r="J1271" s="25"/>
      <c r="K1271" s="20" t="s">
        <v>1341</v>
      </c>
      <c r="L1271" s="28" t="s">
        <v>24</v>
      </c>
      <c r="M1271" s="25"/>
      <c r="N1271" s="20"/>
      <c r="O1271" s="20"/>
      <c r="P1271" s="19"/>
      <c r="Q1271" s="26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</row>
    <row r="1272" ht="14.25" customHeight="1">
      <c r="A1272" s="16">
        <f t="shared" si="1"/>
        <v>1269</v>
      </c>
      <c r="B1272" s="17">
        <v>2410078.0</v>
      </c>
      <c r="C1272" s="18">
        <v>45576.0</v>
      </c>
      <c r="D1272" s="19" t="s">
        <v>1896</v>
      </c>
      <c r="E1272" s="20" t="s">
        <v>2641</v>
      </c>
      <c r="F1272" s="21">
        <v>45569.0</v>
      </c>
      <c r="G1272" s="22" t="s">
        <v>64</v>
      </c>
      <c r="H1272" s="23">
        <v>10500.0</v>
      </c>
      <c r="I1272" s="28" t="s">
        <v>24</v>
      </c>
      <c r="J1272" s="25"/>
      <c r="K1272" s="20" t="s">
        <v>612</v>
      </c>
      <c r="L1272" s="28" t="s">
        <v>24</v>
      </c>
      <c r="M1272" s="25"/>
      <c r="N1272" s="20"/>
      <c r="O1272" s="20"/>
      <c r="P1272" s="19"/>
      <c r="Q1272" s="26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</row>
    <row r="1273" ht="14.25" customHeight="1">
      <c r="A1273" s="16">
        <f t="shared" si="1"/>
        <v>1270</v>
      </c>
      <c r="B1273" s="17">
        <v>2410079.0</v>
      </c>
      <c r="C1273" s="18">
        <v>45576.0</v>
      </c>
      <c r="D1273" s="19" t="s">
        <v>1896</v>
      </c>
      <c r="E1273" s="20" t="s">
        <v>2643</v>
      </c>
      <c r="F1273" s="21">
        <v>45569.0</v>
      </c>
      <c r="G1273" s="22" t="s">
        <v>64</v>
      </c>
      <c r="H1273" s="23">
        <v>7000.0</v>
      </c>
      <c r="I1273" s="28" t="s">
        <v>24</v>
      </c>
      <c r="J1273" s="25"/>
      <c r="K1273" s="20" t="s">
        <v>923</v>
      </c>
      <c r="L1273" s="28" t="s">
        <v>24</v>
      </c>
      <c r="M1273" s="25"/>
      <c r="N1273" s="20"/>
      <c r="O1273" s="20"/>
      <c r="P1273" s="19"/>
      <c r="Q1273" s="26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</row>
    <row r="1274" ht="14.25" customHeight="1">
      <c r="A1274" s="16">
        <f t="shared" si="1"/>
        <v>1271</v>
      </c>
      <c r="B1274" s="17">
        <v>2410080.0</v>
      </c>
      <c r="C1274" s="18">
        <v>45576.0</v>
      </c>
      <c r="D1274" s="19" t="s">
        <v>1896</v>
      </c>
      <c r="E1274" s="20" t="s">
        <v>2644</v>
      </c>
      <c r="F1274" s="21">
        <v>45569.0</v>
      </c>
      <c r="G1274" s="22" t="s">
        <v>64</v>
      </c>
      <c r="H1274" s="23">
        <v>3500.0</v>
      </c>
      <c r="I1274" s="28" t="s">
        <v>24</v>
      </c>
      <c r="J1274" s="25"/>
      <c r="K1274" s="20" t="s">
        <v>1229</v>
      </c>
      <c r="L1274" s="28" t="s">
        <v>24</v>
      </c>
      <c r="M1274" s="25"/>
      <c r="N1274" s="20"/>
      <c r="O1274" s="20"/>
      <c r="P1274" s="19"/>
      <c r="Q1274" s="26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</row>
    <row r="1275" ht="14.25" customHeight="1">
      <c r="A1275" s="16">
        <f t="shared" si="1"/>
        <v>1272</v>
      </c>
      <c r="B1275" s="17">
        <v>2410081.0</v>
      </c>
      <c r="C1275" s="18">
        <v>45576.0</v>
      </c>
      <c r="D1275" s="19" t="s">
        <v>1896</v>
      </c>
      <c r="E1275" s="20" t="s">
        <v>2645</v>
      </c>
      <c r="F1275" s="21">
        <v>45569.0</v>
      </c>
      <c r="G1275" s="22" t="s">
        <v>64</v>
      </c>
      <c r="H1275" s="23">
        <v>4500.0</v>
      </c>
      <c r="I1275" s="28" t="s">
        <v>24</v>
      </c>
      <c r="J1275" s="25"/>
      <c r="K1275" s="20" t="s">
        <v>2646</v>
      </c>
      <c r="L1275" s="28" t="s">
        <v>24</v>
      </c>
      <c r="M1275" s="25"/>
      <c r="N1275" s="20"/>
      <c r="O1275" s="20"/>
      <c r="P1275" s="19"/>
      <c r="Q1275" s="26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</row>
    <row r="1276" ht="14.25" customHeight="1">
      <c r="A1276" s="16">
        <f t="shared" si="1"/>
        <v>1273</v>
      </c>
      <c r="B1276" s="17">
        <v>2410082.0</v>
      </c>
      <c r="C1276" s="18">
        <v>45576.0</v>
      </c>
      <c r="D1276" s="19" t="s">
        <v>1896</v>
      </c>
      <c r="E1276" s="20" t="s">
        <v>2647</v>
      </c>
      <c r="F1276" s="21">
        <v>45569.0</v>
      </c>
      <c r="G1276" s="22" t="s">
        <v>64</v>
      </c>
      <c r="H1276" s="23">
        <v>7000.0</v>
      </c>
      <c r="I1276" s="28" t="s">
        <v>24</v>
      </c>
      <c r="J1276" s="25"/>
      <c r="K1276" s="20" t="s">
        <v>437</v>
      </c>
      <c r="L1276" s="28" t="s">
        <v>24</v>
      </c>
      <c r="M1276" s="25"/>
      <c r="N1276" s="20"/>
      <c r="O1276" s="20"/>
      <c r="P1276" s="19"/>
      <c r="Q1276" s="26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</row>
    <row r="1277" ht="14.25" customHeight="1">
      <c r="A1277" s="16">
        <f t="shared" si="1"/>
        <v>1274</v>
      </c>
      <c r="B1277" s="17">
        <v>2410083.0</v>
      </c>
      <c r="C1277" s="18">
        <v>45576.0</v>
      </c>
      <c r="D1277" s="19" t="s">
        <v>1896</v>
      </c>
      <c r="E1277" s="20" t="s">
        <v>2648</v>
      </c>
      <c r="F1277" s="21">
        <v>45569.0</v>
      </c>
      <c r="G1277" s="22" t="s">
        <v>64</v>
      </c>
      <c r="H1277" s="23">
        <v>4500.0</v>
      </c>
      <c r="I1277" s="28" t="s">
        <v>24</v>
      </c>
      <c r="J1277" s="25"/>
      <c r="K1277" s="20" t="s">
        <v>122</v>
      </c>
      <c r="L1277" s="28" t="s">
        <v>24</v>
      </c>
      <c r="M1277" s="25"/>
      <c r="N1277" s="20"/>
      <c r="O1277" s="20"/>
      <c r="P1277" s="19"/>
      <c r="Q1277" s="26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</row>
    <row r="1278" ht="14.25" customHeight="1">
      <c r="A1278" s="16">
        <f t="shared" si="1"/>
        <v>1275</v>
      </c>
      <c r="B1278" s="17">
        <v>2410084.0</v>
      </c>
      <c r="C1278" s="18">
        <v>45576.0</v>
      </c>
      <c r="D1278" s="19" t="s">
        <v>1896</v>
      </c>
      <c r="E1278" s="20" t="s">
        <v>2649</v>
      </c>
      <c r="F1278" s="21">
        <v>45569.0</v>
      </c>
      <c r="G1278" s="22" t="s">
        <v>64</v>
      </c>
      <c r="H1278" s="23">
        <v>9000.0</v>
      </c>
      <c r="I1278" s="28" t="s">
        <v>24</v>
      </c>
      <c r="J1278" s="25"/>
      <c r="K1278" s="20" t="s">
        <v>388</v>
      </c>
      <c r="L1278" s="28" t="s">
        <v>24</v>
      </c>
      <c r="M1278" s="25"/>
      <c r="N1278" s="20"/>
      <c r="O1278" s="20"/>
      <c r="P1278" s="19"/>
      <c r="Q1278" s="26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</row>
    <row r="1279" ht="14.25" customHeight="1">
      <c r="A1279" s="16">
        <f t="shared" si="1"/>
        <v>1276</v>
      </c>
      <c r="B1279" s="17">
        <v>2410085.0</v>
      </c>
      <c r="C1279" s="18">
        <v>45576.0</v>
      </c>
      <c r="D1279" s="19" t="s">
        <v>1896</v>
      </c>
      <c r="E1279" s="20" t="s">
        <v>2650</v>
      </c>
      <c r="F1279" s="21">
        <v>45569.0</v>
      </c>
      <c r="G1279" s="22" t="s">
        <v>64</v>
      </c>
      <c r="H1279" s="23">
        <v>4500.0</v>
      </c>
      <c r="I1279" s="28" t="s">
        <v>24</v>
      </c>
      <c r="J1279" s="25"/>
      <c r="K1279" s="20" t="s">
        <v>155</v>
      </c>
      <c r="L1279" s="28" t="s">
        <v>24</v>
      </c>
      <c r="M1279" s="25"/>
      <c r="N1279" s="20"/>
      <c r="O1279" s="20"/>
      <c r="P1279" s="19"/>
      <c r="Q1279" s="26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</row>
    <row r="1280" ht="14.25" customHeight="1">
      <c r="A1280" s="16">
        <f t="shared" si="1"/>
        <v>1277</v>
      </c>
      <c r="B1280" s="17">
        <v>2410086.0</v>
      </c>
      <c r="C1280" s="18">
        <v>45576.0</v>
      </c>
      <c r="D1280" s="19" t="s">
        <v>1896</v>
      </c>
      <c r="E1280" s="20" t="s">
        <v>2651</v>
      </c>
      <c r="F1280" s="21">
        <v>45569.0</v>
      </c>
      <c r="G1280" s="22" t="s">
        <v>64</v>
      </c>
      <c r="H1280" s="23">
        <v>4500.0</v>
      </c>
      <c r="I1280" s="28" t="s">
        <v>24</v>
      </c>
      <c r="J1280" s="25"/>
      <c r="K1280" s="20" t="s">
        <v>157</v>
      </c>
      <c r="L1280" s="28" t="s">
        <v>24</v>
      </c>
      <c r="M1280" s="25"/>
      <c r="N1280" s="20"/>
      <c r="O1280" s="20"/>
      <c r="P1280" s="19"/>
      <c r="Q1280" s="26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</row>
    <row r="1281" ht="14.25" customHeight="1">
      <c r="A1281" s="16">
        <f t="shared" si="1"/>
        <v>1278</v>
      </c>
      <c r="B1281" s="17">
        <v>2410087.0</v>
      </c>
      <c r="C1281" s="18">
        <v>45576.0</v>
      </c>
      <c r="D1281" s="19" t="s">
        <v>1896</v>
      </c>
      <c r="E1281" s="20" t="s">
        <v>2652</v>
      </c>
      <c r="F1281" s="21">
        <v>45569.0</v>
      </c>
      <c r="G1281" s="22" t="s">
        <v>64</v>
      </c>
      <c r="H1281" s="23">
        <v>9000.0</v>
      </c>
      <c r="I1281" s="28" t="s">
        <v>24</v>
      </c>
      <c r="J1281" s="25"/>
      <c r="K1281" s="20" t="s">
        <v>147</v>
      </c>
      <c r="L1281" s="28" t="s">
        <v>24</v>
      </c>
      <c r="M1281" s="25"/>
      <c r="N1281" s="20"/>
      <c r="O1281" s="20"/>
      <c r="P1281" s="19"/>
      <c r="Q1281" s="26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</row>
    <row r="1282" ht="14.25" customHeight="1">
      <c r="A1282" s="16">
        <f t="shared" si="1"/>
        <v>1279</v>
      </c>
      <c r="B1282" s="17">
        <v>2410088.0</v>
      </c>
      <c r="C1282" s="18">
        <v>45576.0</v>
      </c>
      <c r="D1282" s="19" t="s">
        <v>1896</v>
      </c>
      <c r="E1282" s="20" t="s">
        <v>2653</v>
      </c>
      <c r="F1282" s="21">
        <v>45569.0</v>
      </c>
      <c r="G1282" s="22" t="s">
        <v>64</v>
      </c>
      <c r="H1282" s="23">
        <v>3500.0</v>
      </c>
      <c r="I1282" s="28" t="s">
        <v>24</v>
      </c>
      <c r="J1282" s="25"/>
      <c r="K1282" s="20" t="s">
        <v>386</v>
      </c>
      <c r="L1282" s="28" t="s">
        <v>24</v>
      </c>
      <c r="M1282" s="25"/>
      <c r="N1282" s="20"/>
      <c r="O1282" s="20"/>
      <c r="P1282" s="19"/>
      <c r="Q1282" s="26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</row>
    <row r="1283" ht="14.25" customHeight="1">
      <c r="A1283" s="16">
        <f t="shared" si="1"/>
        <v>1280</v>
      </c>
      <c r="B1283" s="17">
        <v>2410089.0</v>
      </c>
      <c r="C1283" s="18">
        <v>45576.0</v>
      </c>
      <c r="D1283" s="19" t="s">
        <v>1896</v>
      </c>
      <c r="E1283" s="20" t="s">
        <v>2654</v>
      </c>
      <c r="F1283" s="21">
        <v>45569.0</v>
      </c>
      <c r="G1283" s="22" t="s">
        <v>64</v>
      </c>
      <c r="H1283" s="23">
        <v>4500.0</v>
      </c>
      <c r="I1283" s="28" t="s">
        <v>24</v>
      </c>
      <c r="J1283" s="25"/>
      <c r="K1283" s="20" t="s">
        <v>452</v>
      </c>
      <c r="L1283" s="28" t="s">
        <v>24</v>
      </c>
      <c r="M1283" s="25"/>
      <c r="N1283" s="20"/>
      <c r="O1283" s="20"/>
      <c r="P1283" s="19"/>
      <c r="Q1283" s="26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</row>
    <row r="1284" ht="14.25" customHeight="1">
      <c r="A1284" s="16">
        <f t="shared" si="1"/>
        <v>1281</v>
      </c>
      <c r="B1284" s="17">
        <v>2410090.0</v>
      </c>
      <c r="C1284" s="18">
        <v>45578.0</v>
      </c>
      <c r="D1284" s="19" t="s">
        <v>34</v>
      </c>
      <c r="E1284" s="20" t="s">
        <v>2655</v>
      </c>
      <c r="F1284" s="21">
        <v>45576.0</v>
      </c>
      <c r="G1284" s="22" t="s">
        <v>36</v>
      </c>
      <c r="H1284" s="23">
        <v>480.0</v>
      </c>
      <c r="I1284" s="28" t="s">
        <v>24</v>
      </c>
      <c r="J1284" s="25"/>
      <c r="K1284" s="20" t="s">
        <v>2656</v>
      </c>
      <c r="L1284" s="28" t="s">
        <v>24</v>
      </c>
      <c r="M1284" s="25"/>
      <c r="N1284" s="20"/>
      <c r="O1284" s="20"/>
      <c r="P1284" s="19"/>
      <c r="Q1284" s="26" t="s">
        <v>2657</v>
      </c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</row>
    <row r="1285" ht="14.25" customHeight="1">
      <c r="A1285" s="16">
        <f t="shared" si="1"/>
        <v>1282</v>
      </c>
      <c r="B1285" s="17">
        <v>2410091.0</v>
      </c>
      <c r="C1285" s="18">
        <v>45578.0</v>
      </c>
      <c r="D1285" s="19" t="s">
        <v>476</v>
      </c>
      <c r="E1285" s="20" t="s">
        <v>2658</v>
      </c>
      <c r="F1285" s="21">
        <v>45576.0</v>
      </c>
      <c r="G1285" s="22" t="s">
        <v>936</v>
      </c>
      <c r="H1285" s="23">
        <v>6703.1</v>
      </c>
      <c r="I1285" s="28" t="s">
        <v>24</v>
      </c>
      <c r="J1285" s="25"/>
      <c r="K1285" s="20" t="s">
        <v>2656</v>
      </c>
      <c r="L1285" s="28" t="s">
        <v>24</v>
      </c>
      <c r="M1285" s="25"/>
      <c r="N1285" s="20"/>
      <c r="O1285" s="20"/>
      <c r="P1285" s="19"/>
      <c r="Q1285" s="26" t="s">
        <v>2657</v>
      </c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</row>
    <row r="1286" ht="14.25" customHeight="1">
      <c r="A1286" s="16">
        <f t="shared" si="1"/>
        <v>1283</v>
      </c>
      <c r="B1286" s="17">
        <v>2410092.0</v>
      </c>
      <c r="C1286" s="18">
        <v>45578.0</v>
      </c>
      <c r="D1286" s="19" t="s">
        <v>88</v>
      </c>
      <c r="E1286" s="20" t="s">
        <v>2659</v>
      </c>
      <c r="F1286" s="21">
        <v>45573.0</v>
      </c>
      <c r="G1286" s="22" t="s">
        <v>64</v>
      </c>
      <c r="H1286" s="23">
        <v>50000.0</v>
      </c>
      <c r="I1286" s="28" t="s">
        <v>24</v>
      </c>
      <c r="J1286" s="25"/>
      <c r="K1286" s="20" t="s">
        <v>2660</v>
      </c>
      <c r="L1286" s="28" t="s">
        <v>24</v>
      </c>
      <c r="M1286" s="25"/>
      <c r="N1286" s="20"/>
      <c r="O1286" s="20"/>
      <c r="P1286" s="19"/>
      <c r="Q1286" s="26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</row>
    <row r="1287" ht="14.25" customHeight="1">
      <c r="A1287" s="16">
        <f t="shared" si="1"/>
        <v>1284</v>
      </c>
      <c r="B1287" s="17">
        <v>2410093.0</v>
      </c>
      <c r="C1287" s="18">
        <v>45578.0</v>
      </c>
      <c r="D1287" s="19" t="s">
        <v>2661</v>
      </c>
      <c r="E1287" s="20" t="s">
        <v>2662</v>
      </c>
      <c r="F1287" s="21">
        <v>45573.0</v>
      </c>
      <c r="G1287" s="22" t="s">
        <v>2663</v>
      </c>
      <c r="H1287" s="23">
        <v>970000.0</v>
      </c>
      <c r="I1287" s="28" t="s">
        <v>24</v>
      </c>
      <c r="J1287" s="25"/>
      <c r="K1287" s="20" t="s">
        <v>2660</v>
      </c>
      <c r="L1287" s="28" t="s">
        <v>24</v>
      </c>
      <c r="M1287" s="25"/>
      <c r="N1287" s="20"/>
      <c r="O1287" s="20"/>
      <c r="P1287" s="19"/>
      <c r="Q1287" s="26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</row>
    <row r="1288" ht="14.25" customHeight="1">
      <c r="A1288" s="16">
        <f t="shared" si="1"/>
        <v>1285</v>
      </c>
      <c r="B1288" s="17">
        <v>2410094.0</v>
      </c>
      <c r="C1288" s="18">
        <v>45578.0</v>
      </c>
      <c r="D1288" s="19" t="s">
        <v>521</v>
      </c>
      <c r="E1288" s="20" t="s">
        <v>2664</v>
      </c>
      <c r="F1288" s="21">
        <v>45573.0</v>
      </c>
      <c r="G1288" s="22" t="s">
        <v>2665</v>
      </c>
      <c r="H1288" s="23">
        <v>63500.0</v>
      </c>
      <c r="I1288" s="28" t="s">
        <v>24</v>
      </c>
      <c r="J1288" s="25"/>
      <c r="K1288" s="20" t="s">
        <v>2660</v>
      </c>
      <c r="L1288" s="28" t="s">
        <v>24</v>
      </c>
      <c r="M1288" s="25"/>
      <c r="N1288" s="20"/>
      <c r="O1288" s="20"/>
      <c r="P1288" s="19"/>
      <c r="Q1288" s="26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</row>
    <row r="1289" ht="14.25" customHeight="1">
      <c r="A1289" s="16">
        <f t="shared" si="1"/>
        <v>1286</v>
      </c>
      <c r="B1289" s="17">
        <v>2410095.0</v>
      </c>
      <c r="C1289" s="18">
        <v>45578.0</v>
      </c>
      <c r="D1289" s="19" t="s">
        <v>197</v>
      </c>
      <c r="E1289" s="20" t="s">
        <v>2666</v>
      </c>
      <c r="F1289" s="21">
        <v>45573.0</v>
      </c>
      <c r="G1289" s="22" t="s">
        <v>2667</v>
      </c>
      <c r="H1289" s="23">
        <v>87000.0</v>
      </c>
      <c r="I1289" s="28" t="s">
        <v>24</v>
      </c>
      <c r="J1289" s="25"/>
      <c r="K1289" s="20" t="s">
        <v>2660</v>
      </c>
      <c r="L1289" s="28" t="s">
        <v>24</v>
      </c>
      <c r="M1289" s="25"/>
      <c r="N1289" s="20"/>
      <c r="O1289" s="20"/>
      <c r="P1289" s="19"/>
      <c r="Q1289" s="26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</row>
    <row r="1290" ht="14.25" customHeight="1">
      <c r="A1290" s="16">
        <f t="shared" si="1"/>
        <v>1287</v>
      </c>
      <c r="B1290" s="17">
        <v>2410096.0</v>
      </c>
      <c r="C1290" s="18">
        <v>45578.0</v>
      </c>
      <c r="D1290" s="19" t="s">
        <v>2668</v>
      </c>
      <c r="E1290" s="20" t="s">
        <v>2669</v>
      </c>
      <c r="F1290" s="21">
        <v>45573.0</v>
      </c>
      <c r="G1290" s="22" t="s">
        <v>2670</v>
      </c>
      <c r="H1290" s="23">
        <v>62500.0</v>
      </c>
      <c r="I1290" s="28" t="s">
        <v>24</v>
      </c>
      <c r="J1290" s="25"/>
      <c r="K1290" s="20" t="s">
        <v>2660</v>
      </c>
      <c r="L1290" s="28" t="s">
        <v>24</v>
      </c>
      <c r="M1290" s="25"/>
      <c r="N1290" s="20"/>
      <c r="O1290" s="20"/>
      <c r="P1290" s="19"/>
      <c r="Q1290" s="26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</row>
    <row r="1291" ht="14.25" customHeight="1">
      <c r="A1291" s="16">
        <f t="shared" si="1"/>
        <v>1288</v>
      </c>
      <c r="B1291" s="17">
        <v>2410097.0</v>
      </c>
      <c r="C1291" s="18">
        <v>45578.0</v>
      </c>
      <c r="D1291" s="19" t="s">
        <v>2671</v>
      </c>
      <c r="E1291" s="20" t="s">
        <v>2672</v>
      </c>
      <c r="F1291" s="21">
        <v>45573.0</v>
      </c>
      <c r="G1291" s="22" t="s">
        <v>2673</v>
      </c>
      <c r="H1291" s="23">
        <v>142000.0</v>
      </c>
      <c r="I1291" s="28" t="s">
        <v>24</v>
      </c>
      <c r="J1291" s="25"/>
      <c r="K1291" s="20" t="s">
        <v>2660</v>
      </c>
      <c r="L1291" s="28" t="s">
        <v>24</v>
      </c>
      <c r="M1291" s="25"/>
      <c r="N1291" s="20"/>
      <c r="O1291" s="20"/>
      <c r="P1291" s="19"/>
      <c r="Q1291" s="26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</row>
    <row r="1292" ht="14.25" customHeight="1">
      <c r="A1292" s="16">
        <f t="shared" si="1"/>
        <v>1289</v>
      </c>
      <c r="B1292" s="17">
        <v>2410098.0</v>
      </c>
      <c r="C1292" s="18">
        <v>45579.0</v>
      </c>
      <c r="D1292" s="19" t="s">
        <v>2357</v>
      </c>
      <c r="E1292" s="20" t="s">
        <v>2674</v>
      </c>
      <c r="F1292" s="21">
        <v>45573.0</v>
      </c>
      <c r="G1292" s="22" t="s">
        <v>2576</v>
      </c>
      <c r="H1292" s="23">
        <v>820000.0</v>
      </c>
      <c r="I1292" s="28" t="s">
        <v>24</v>
      </c>
      <c r="J1292" s="25"/>
      <c r="K1292" s="20" t="s">
        <v>2660</v>
      </c>
      <c r="L1292" s="28" t="s">
        <v>24</v>
      </c>
      <c r="M1292" s="25"/>
      <c r="N1292" s="20"/>
      <c r="O1292" s="20"/>
      <c r="P1292" s="19"/>
      <c r="Q1292" s="26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</row>
    <row r="1293" ht="14.25" customHeight="1">
      <c r="A1293" s="16">
        <f t="shared" si="1"/>
        <v>1290</v>
      </c>
      <c r="B1293" s="17">
        <v>2410099.0</v>
      </c>
      <c r="C1293" s="18">
        <v>45579.0</v>
      </c>
      <c r="D1293" s="19" t="s">
        <v>2357</v>
      </c>
      <c r="E1293" s="20" t="s">
        <v>2675</v>
      </c>
      <c r="F1293" s="21">
        <v>45573.0</v>
      </c>
      <c r="G1293" s="22" t="s">
        <v>293</v>
      </c>
      <c r="H1293" s="23">
        <v>703500.0</v>
      </c>
      <c r="I1293" s="28" t="s">
        <v>24</v>
      </c>
      <c r="J1293" s="25"/>
      <c r="K1293" s="20" t="s">
        <v>2660</v>
      </c>
      <c r="L1293" s="28" t="s">
        <v>24</v>
      </c>
      <c r="M1293" s="25"/>
      <c r="N1293" s="20"/>
      <c r="O1293" s="20"/>
      <c r="P1293" s="19"/>
      <c r="Q1293" s="26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</row>
    <row r="1294" ht="13.5" customHeight="1">
      <c r="A1294" s="16">
        <f t="shared" si="1"/>
        <v>1291</v>
      </c>
      <c r="B1294" s="17">
        <v>2410100.0</v>
      </c>
      <c r="C1294" s="18">
        <v>45579.0</v>
      </c>
      <c r="D1294" s="19" t="s">
        <v>2357</v>
      </c>
      <c r="E1294" s="20" t="s">
        <v>2676</v>
      </c>
      <c r="F1294" s="21">
        <v>45573.0</v>
      </c>
      <c r="G1294" s="22" t="s">
        <v>2677</v>
      </c>
      <c r="H1294" s="23">
        <v>850000.0</v>
      </c>
      <c r="I1294" s="28" t="s">
        <v>24</v>
      </c>
      <c r="J1294" s="25"/>
      <c r="K1294" s="20" t="s">
        <v>2660</v>
      </c>
      <c r="L1294" s="28" t="s">
        <v>24</v>
      </c>
      <c r="M1294" s="25"/>
      <c r="N1294" s="20"/>
      <c r="O1294" s="20"/>
      <c r="P1294" s="19"/>
      <c r="Q1294" s="26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</row>
    <row r="1295" ht="14.25" customHeight="1">
      <c r="A1295" s="16">
        <f t="shared" si="1"/>
        <v>1292</v>
      </c>
      <c r="B1295" s="17">
        <v>2410101.0</v>
      </c>
      <c r="C1295" s="18">
        <v>45579.0</v>
      </c>
      <c r="D1295" s="19" t="s">
        <v>2678</v>
      </c>
      <c r="E1295" s="20" t="s">
        <v>2679</v>
      </c>
      <c r="F1295" s="21">
        <v>45573.0</v>
      </c>
      <c r="G1295" s="22" t="s">
        <v>2680</v>
      </c>
      <c r="H1295" s="23">
        <v>86000.0</v>
      </c>
      <c r="I1295" s="28" t="s">
        <v>24</v>
      </c>
      <c r="J1295" s="25"/>
      <c r="K1295" s="20" t="s">
        <v>2660</v>
      </c>
      <c r="L1295" s="28" t="s">
        <v>24</v>
      </c>
      <c r="M1295" s="25"/>
      <c r="N1295" s="20"/>
      <c r="O1295" s="20"/>
      <c r="P1295" s="19"/>
      <c r="Q1295" s="26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</row>
    <row r="1296" ht="14.25" customHeight="1">
      <c r="A1296" s="16">
        <f t="shared" si="1"/>
        <v>1293</v>
      </c>
      <c r="B1296" s="17">
        <v>2410102.0</v>
      </c>
      <c r="C1296" s="18">
        <v>45579.0</v>
      </c>
      <c r="D1296" s="19" t="s">
        <v>2681</v>
      </c>
      <c r="E1296" s="20" t="s">
        <v>2682</v>
      </c>
      <c r="F1296" s="21">
        <v>45573.0</v>
      </c>
      <c r="G1296" s="22" t="s">
        <v>2683</v>
      </c>
      <c r="H1296" s="23">
        <v>100000.0</v>
      </c>
      <c r="I1296" s="28" t="s">
        <v>24</v>
      </c>
      <c r="J1296" s="25"/>
      <c r="K1296" s="20" t="s">
        <v>2660</v>
      </c>
      <c r="L1296" s="28" t="s">
        <v>24</v>
      </c>
      <c r="M1296" s="25"/>
      <c r="N1296" s="20"/>
      <c r="O1296" s="20"/>
      <c r="P1296" s="19"/>
      <c r="Q1296" s="26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</row>
    <row r="1297" ht="14.25" customHeight="1">
      <c r="A1297" s="16">
        <f t="shared" si="1"/>
        <v>1294</v>
      </c>
      <c r="B1297" s="17">
        <v>2410103.0</v>
      </c>
      <c r="C1297" s="18">
        <v>45581.0</v>
      </c>
      <c r="D1297" s="19" t="s">
        <v>2684</v>
      </c>
      <c r="E1297" s="20" t="s">
        <v>2685</v>
      </c>
      <c r="F1297" s="21">
        <v>45561.0</v>
      </c>
      <c r="G1297" s="22" t="s">
        <v>2576</v>
      </c>
      <c r="H1297" s="23">
        <v>7900000.0</v>
      </c>
      <c r="I1297" s="28" t="s">
        <v>24</v>
      </c>
      <c r="J1297" s="25"/>
      <c r="K1297" s="20" t="s">
        <v>2686</v>
      </c>
      <c r="L1297" s="28" t="s">
        <v>24</v>
      </c>
      <c r="M1297" s="25"/>
      <c r="N1297" s="20"/>
      <c r="O1297" s="20"/>
      <c r="P1297" s="19"/>
      <c r="Q1297" s="26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</row>
    <row r="1298" ht="14.25" customHeight="1">
      <c r="A1298" s="16">
        <f t="shared" si="1"/>
        <v>1295</v>
      </c>
      <c r="B1298" s="17">
        <v>2410104.0</v>
      </c>
      <c r="C1298" s="18">
        <v>45581.0</v>
      </c>
      <c r="D1298" s="19" t="s">
        <v>2687</v>
      </c>
      <c r="E1298" s="20" t="s">
        <v>2688</v>
      </c>
      <c r="F1298" s="18">
        <v>45574.0</v>
      </c>
      <c r="G1298" s="22" t="s">
        <v>2689</v>
      </c>
      <c r="H1298" s="23">
        <v>216000.0</v>
      </c>
      <c r="I1298" s="28" t="s">
        <v>24</v>
      </c>
      <c r="J1298" s="25"/>
      <c r="K1298" s="20"/>
      <c r="L1298" s="19"/>
      <c r="M1298" s="25"/>
      <c r="N1298" s="20"/>
      <c r="O1298" s="20"/>
      <c r="P1298" s="19" t="s">
        <v>24</v>
      </c>
      <c r="Q1298" s="26" t="s">
        <v>2690</v>
      </c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</row>
    <row r="1299" ht="14.25" customHeight="1">
      <c r="A1299" s="16">
        <f t="shared" si="1"/>
        <v>1296</v>
      </c>
      <c r="B1299" s="17">
        <v>2410105.0</v>
      </c>
      <c r="C1299" s="18">
        <v>45581.0</v>
      </c>
      <c r="D1299" s="19" t="s">
        <v>2687</v>
      </c>
      <c r="E1299" s="20" t="s">
        <v>2691</v>
      </c>
      <c r="F1299" s="18">
        <v>45580.0</v>
      </c>
      <c r="G1299" s="22" t="s">
        <v>2692</v>
      </c>
      <c r="H1299" s="23">
        <v>41580.0</v>
      </c>
      <c r="I1299" s="28" t="s">
        <v>24</v>
      </c>
      <c r="J1299" s="25"/>
      <c r="K1299" s="20"/>
      <c r="L1299" s="19"/>
      <c r="M1299" s="25"/>
      <c r="N1299" s="20"/>
      <c r="O1299" s="20"/>
      <c r="P1299" s="19" t="s">
        <v>24</v>
      </c>
      <c r="Q1299" s="26" t="s">
        <v>2690</v>
      </c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</row>
    <row r="1300" ht="14.25" customHeight="1">
      <c r="A1300" s="16">
        <f t="shared" si="1"/>
        <v>1297</v>
      </c>
      <c r="B1300" s="17">
        <v>2410106.0</v>
      </c>
      <c r="C1300" s="18">
        <v>45581.0</v>
      </c>
      <c r="D1300" s="19" t="s">
        <v>34</v>
      </c>
      <c r="E1300" s="20" t="s">
        <v>2693</v>
      </c>
      <c r="F1300" s="18">
        <v>45581.0</v>
      </c>
      <c r="G1300" s="22" t="s">
        <v>36</v>
      </c>
      <c r="H1300" s="23">
        <v>6750.0</v>
      </c>
      <c r="I1300" s="28" t="s">
        <v>24</v>
      </c>
      <c r="J1300" s="25"/>
      <c r="K1300" s="20"/>
      <c r="L1300" s="19"/>
      <c r="M1300" s="25"/>
      <c r="N1300" s="20"/>
      <c r="O1300" s="20"/>
      <c r="P1300" s="19" t="s">
        <v>24</v>
      </c>
      <c r="Q1300" s="26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</row>
    <row r="1301" ht="14.25" customHeight="1">
      <c r="A1301" s="16">
        <f t="shared" si="1"/>
        <v>1298</v>
      </c>
      <c r="B1301" s="17">
        <v>2410107.0</v>
      </c>
      <c r="C1301" s="18">
        <v>45581.0</v>
      </c>
      <c r="D1301" s="19" t="s">
        <v>21</v>
      </c>
      <c r="E1301" s="20" t="s">
        <v>2694</v>
      </c>
      <c r="F1301" s="18">
        <v>45581.0</v>
      </c>
      <c r="G1301" s="22" t="s">
        <v>2695</v>
      </c>
      <c r="H1301" s="23">
        <f>SUM(1853000-348280)</f>
        <v>1504720</v>
      </c>
      <c r="I1301" s="28" t="s">
        <v>24</v>
      </c>
      <c r="J1301" s="25"/>
      <c r="K1301" s="20" t="s">
        <v>2696</v>
      </c>
      <c r="L1301" s="24" t="s">
        <v>24</v>
      </c>
      <c r="M1301" s="25"/>
      <c r="N1301" s="20"/>
      <c r="O1301" s="20"/>
      <c r="P1301" s="19"/>
      <c r="Q1301" s="26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</row>
    <row r="1302" ht="14.25" customHeight="1">
      <c r="A1302" s="16">
        <f t="shared" si="1"/>
        <v>1299</v>
      </c>
      <c r="B1302" s="17">
        <v>2410108.0</v>
      </c>
      <c r="C1302" s="18">
        <v>45581.0</v>
      </c>
      <c r="D1302" s="19" t="s">
        <v>21</v>
      </c>
      <c r="E1302" s="20" t="s">
        <v>2694</v>
      </c>
      <c r="F1302" s="18">
        <v>45581.0</v>
      </c>
      <c r="G1302" s="22" t="s">
        <v>2697</v>
      </c>
      <c r="H1302" s="23">
        <v>348280.0</v>
      </c>
      <c r="I1302" s="28" t="s">
        <v>24</v>
      </c>
      <c r="J1302" s="25"/>
      <c r="K1302" s="20" t="s">
        <v>2696</v>
      </c>
      <c r="L1302" s="24" t="s">
        <v>24</v>
      </c>
      <c r="M1302" s="25"/>
      <c r="N1302" s="20"/>
      <c r="O1302" s="20"/>
      <c r="P1302" s="19"/>
      <c r="Q1302" s="26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</row>
    <row r="1303" ht="14.25" customHeight="1">
      <c r="A1303" s="16">
        <f t="shared" si="1"/>
        <v>1300</v>
      </c>
      <c r="B1303" s="17">
        <v>2410109.0</v>
      </c>
      <c r="C1303" s="18">
        <v>45581.0</v>
      </c>
      <c r="D1303" s="19" t="s">
        <v>71</v>
      </c>
      <c r="E1303" s="20" t="s">
        <v>2698</v>
      </c>
      <c r="F1303" s="18">
        <v>45581.0</v>
      </c>
      <c r="G1303" s="22" t="s">
        <v>2699</v>
      </c>
      <c r="H1303" s="23">
        <v>9760000.0</v>
      </c>
      <c r="I1303" s="28" t="s">
        <v>24</v>
      </c>
      <c r="J1303" s="25"/>
      <c r="K1303" s="20" t="s">
        <v>2696</v>
      </c>
      <c r="L1303" s="24" t="s">
        <v>24</v>
      </c>
      <c r="M1303" s="25"/>
      <c r="N1303" s="20"/>
      <c r="O1303" s="20"/>
      <c r="P1303" s="19"/>
      <c r="Q1303" s="26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</row>
    <row r="1304" ht="14.25" customHeight="1">
      <c r="A1304" s="16">
        <f t="shared" si="1"/>
        <v>1301</v>
      </c>
      <c r="B1304" s="17">
        <v>2410110.0</v>
      </c>
      <c r="C1304" s="18">
        <v>45581.0</v>
      </c>
      <c r="D1304" s="19" t="s">
        <v>88</v>
      </c>
      <c r="E1304" s="20" t="s">
        <v>2700</v>
      </c>
      <c r="F1304" s="21">
        <v>45581.0</v>
      </c>
      <c r="G1304" s="22" t="s">
        <v>617</v>
      </c>
      <c r="H1304" s="23">
        <v>435800.0</v>
      </c>
      <c r="I1304" s="28" t="s">
        <v>24</v>
      </c>
      <c r="J1304" s="25"/>
      <c r="K1304" s="20" t="s">
        <v>2696</v>
      </c>
      <c r="L1304" s="24" t="s">
        <v>24</v>
      </c>
      <c r="M1304" s="25"/>
      <c r="N1304" s="20"/>
      <c r="O1304" s="20"/>
      <c r="P1304" s="19"/>
      <c r="Q1304" s="26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</row>
    <row r="1305" ht="14.25" customHeight="1">
      <c r="A1305" s="16">
        <f t="shared" si="1"/>
        <v>1302</v>
      </c>
      <c r="B1305" s="17">
        <v>2410111.0</v>
      </c>
      <c r="C1305" s="18">
        <v>45581.0</v>
      </c>
      <c r="D1305" s="19" t="s">
        <v>2701</v>
      </c>
      <c r="E1305" s="20" t="s">
        <v>2702</v>
      </c>
      <c r="F1305" s="21">
        <v>45580.0</v>
      </c>
      <c r="G1305" s="22" t="s">
        <v>2703</v>
      </c>
      <c r="H1305" s="23">
        <v>420000.0</v>
      </c>
      <c r="I1305" s="28" t="s">
        <v>24</v>
      </c>
      <c r="J1305" s="25"/>
      <c r="K1305" s="20" t="s">
        <v>2704</v>
      </c>
      <c r="L1305" s="28" t="s">
        <v>24</v>
      </c>
      <c r="M1305" s="25"/>
      <c r="N1305" s="20"/>
      <c r="O1305" s="20"/>
      <c r="P1305" s="19"/>
      <c r="Q1305" s="26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</row>
    <row r="1306" ht="14.25" customHeight="1">
      <c r="A1306" s="16">
        <f t="shared" si="1"/>
        <v>1303</v>
      </c>
      <c r="B1306" s="17">
        <v>2410112.0</v>
      </c>
      <c r="C1306" s="18">
        <v>45582.0</v>
      </c>
      <c r="D1306" s="19" t="s">
        <v>21</v>
      </c>
      <c r="E1306" s="20" t="s">
        <v>2705</v>
      </c>
      <c r="F1306" s="21">
        <v>45582.0</v>
      </c>
      <c r="G1306" s="22" t="s">
        <v>2706</v>
      </c>
      <c r="H1306" s="23">
        <v>895000.0</v>
      </c>
      <c r="I1306" s="28" t="s">
        <v>24</v>
      </c>
      <c r="J1306" s="25"/>
      <c r="K1306" s="20" t="s">
        <v>2707</v>
      </c>
      <c r="L1306" s="28" t="s">
        <v>24</v>
      </c>
      <c r="M1306" s="25"/>
      <c r="N1306" s="20"/>
      <c r="O1306" s="20"/>
      <c r="P1306" s="19"/>
      <c r="Q1306" s="26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</row>
    <row r="1307" ht="14.25" customHeight="1">
      <c r="A1307" s="16">
        <f t="shared" si="1"/>
        <v>1304</v>
      </c>
      <c r="B1307" s="17">
        <v>2410113.0</v>
      </c>
      <c r="C1307" s="18">
        <v>45582.0</v>
      </c>
      <c r="D1307" s="19" t="s">
        <v>435</v>
      </c>
      <c r="E1307" s="20" t="s">
        <v>2708</v>
      </c>
      <c r="F1307" s="21">
        <v>45582.0</v>
      </c>
      <c r="G1307" s="22" t="s">
        <v>64</v>
      </c>
      <c r="H1307" s="23">
        <v>70000.0</v>
      </c>
      <c r="I1307" s="28" t="s">
        <v>24</v>
      </c>
      <c r="J1307" s="25"/>
      <c r="K1307" s="20" t="s">
        <v>2709</v>
      </c>
      <c r="L1307" s="28" t="s">
        <v>24</v>
      </c>
      <c r="M1307" s="19"/>
      <c r="N1307" s="20"/>
      <c r="O1307" s="20"/>
      <c r="P1307" s="19"/>
      <c r="Q1307" s="26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</row>
    <row r="1308" ht="14.25" customHeight="1">
      <c r="A1308" s="16">
        <f t="shared" si="1"/>
        <v>1305</v>
      </c>
      <c r="B1308" s="17">
        <v>2410114.0</v>
      </c>
      <c r="C1308" s="18">
        <v>45582.0</v>
      </c>
      <c r="D1308" s="19" t="s">
        <v>21</v>
      </c>
      <c r="E1308" s="20" t="s">
        <v>2710</v>
      </c>
      <c r="F1308" s="21">
        <v>45582.0</v>
      </c>
      <c r="G1308" s="22" t="s">
        <v>2711</v>
      </c>
      <c r="H1308" s="23">
        <v>1748730.0</v>
      </c>
      <c r="I1308" s="28" t="s">
        <v>24</v>
      </c>
      <c r="J1308" s="25"/>
      <c r="K1308" s="20" t="s">
        <v>2712</v>
      </c>
      <c r="L1308" s="28" t="s">
        <v>24</v>
      </c>
      <c r="M1308" s="19"/>
      <c r="N1308" s="20"/>
      <c r="O1308" s="20"/>
      <c r="P1308" s="19"/>
      <c r="Q1308" s="26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</row>
    <row r="1309" ht="14.25" customHeight="1">
      <c r="A1309" s="16">
        <f t="shared" si="1"/>
        <v>1306</v>
      </c>
      <c r="B1309" s="17">
        <v>2410115.0</v>
      </c>
      <c r="C1309" s="18">
        <v>45582.0</v>
      </c>
      <c r="D1309" s="19" t="s">
        <v>21</v>
      </c>
      <c r="E1309" s="20" t="s">
        <v>2713</v>
      </c>
      <c r="F1309" s="21">
        <v>45581.0</v>
      </c>
      <c r="G1309" s="22" t="s">
        <v>2714</v>
      </c>
      <c r="H1309" s="23">
        <v>34840.0</v>
      </c>
      <c r="I1309" s="28" t="s">
        <v>24</v>
      </c>
      <c r="J1309" s="25"/>
      <c r="K1309" s="20" t="s">
        <v>2686</v>
      </c>
      <c r="L1309" s="28" t="s">
        <v>24</v>
      </c>
      <c r="M1309" s="19"/>
      <c r="N1309" s="20"/>
      <c r="O1309" s="20"/>
      <c r="P1309" s="19"/>
      <c r="Q1309" s="26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</row>
    <row r="1310" ht="14.25" customHeight="1">
      <c r="A1310" s="16">
        <f t="shared" si="1"/>
        <v>1307</v>
      </c>
      <c r="B1310" s="17">
        <v>2410116.0</v>
      </c>
      <c r="C1310" s="18">
        <v>45613.0</v>
      </c>
      <c r="D1310" s="19" t="s">
        <v>2715</v>
      </c>
      <c r="E1310" s="20" t="s">
        <v>2716</v>
      </c>
      <c r="F1310" s="21">
        <v>45581.0</v>
      </c>
      <c r="G1310" s="22" t="s">
        <v>2717</v>
      </c>
      <c r="H1310" s="23">
        <v>2352100.0</v>
      </c>
      <c r="I1310" s="28" t="s">
        <v>24</v>
      </c>
      <c r="J1310" s="25"/>
      <c r="K1310" s="20" t="s">
        <v>2463</v>
      </c>
      <c r="L1310" s="28" t="s">
        <v>24</v>
      </c>
      <c r="M1310" s="25"/>
      <c r="N1310" s="20"/>
      <c r="O1310" s="20"/>
      <c r="P1310" s="19"/>
      <c r="Q1310" s="26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</row>
    <row r="1311" ht="14.25" customHeight="1">
      <c r="A1311" s="16">
        <f t="shared" si="1"/>
        <v>1308</v>
      </c>
      <c r="B1311" s="17">
        <v>2410117.0</v>
      </c>
      <c r="C1311" s="18">
        <v>45583.0</v>
      </c>
      <c r="D1311" s="19" t="s">
        <v>88</v>
      </c>
      <c r="E1311" s="20" t="s">
        <v>2718</v>
      </c>
      <c r="F1311" s="21">
        <v>45581.0</v>
      </c>
      <c r="G1311" s="22" t="s">
        <v>2719</v>
      </c>
      <c r="H1311" s="23">
        <v>67500.0</v>
      </c>
      <c r="I1311" s="28" t="s">
        <v>24</v>
      </c>
      <c r="J1311" s="25"/>
      <c r="K1311" s="20" t="s">
        <v>2720</v>
      </c>
      <c r="L1311" s="28" t="s">
        <v>24</v>
      </c>
      <c r="M1311" s="25"/>
      <c r="N1311" s="20"/>
      <c r="O1311" s="20"/>
      <c r="P1311" s="19"/>
      <c r="Q1311" s="26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</row>
    <row r="1312" ht="14.25" customHeight="1">
      <c r="A1312" s="16">
        <f t="shared" si="1"/>
        <v>1309</v>
      </c>
      <c r="B1312" s="17">
        <v>2410118.0</v>
      </c>
      <c r="C1312" s="18">
        <v>45583.0</v>
      </c>
      <c r="D1312" s="19" t="s">
        <v>21</v>
      </c>
      <c r="E1312" s="20" t="s">
        <v>2721</v>
      </c>
      <c r="F1312" s="21">
        <v>45581.0</v>
      </c>
      <c r="G1312" s="22" t="s">
        <v>1964</v>
      </c>
      <c r="H1312" s="23">
        <v>200000.0</v>
      </c>
      <c r="I1312" s="28" t="s">
        <v>24</v>
      </c>
      <c r="J1312" s="25"/>
      <c r="K1312" s="20" t="s">
        <v>2722</v>
      </c>
      <c r="L1312" s="28" t="s">
        <v>24</v>
      </c>
      <c r="M1312" s="25"/>
      <c r="N1312" s="20"/>
      <c r="O1312" s="20"/>
      <c r="P1312" s="19"/>
      <c r="Q1312" s="26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</row>
    <row r="1313" ht="14.25" customHeight="1">
      <c r="A1313" s="16">
        <f t="shared" si="1"/>
        <v>1310</v>
      </c>
      <c r="B1313" s="17">
        <v>2410119.0</v>
      </c>
      <c r="C1313" s="18">
        <v>45583.0</v>
      </c>
      <c r="D1313" s="19" t="s">
        <v>1938</v>
      </c>
      <c r="E1313" s="20" t="s">
        <v>2723</v>
      </c>
      <c r="F1313" s="21">
        <v>45581.0</v>
      </c>
      <c r="G1313" s="22" t="s">
        <v>2724</v>
      </c>
      <c r="H1313" s="23">
        <v>39000.0</v>
      </c>
      <c r="I1313" s="28" t="s">
        <v>24</v>
      </c>
      <c r="J1313" s="25"/>
      <c r="K1313" s="20" t="s">
        <v>2722</v>
      </c>
      <c r="L1313" s="28" t="s">
        <v>24</v>
      </c>
      <c r="M1313" s="25"/>
      <c r="N1313" s="20"/>
      <c r="O1313" s="20"/>
      <c r="P1313" s="19"/>
      <c r="Q1313" s="26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</row>
    <row r="1314" ht="14.25" customHeight="1">
      <c r="A1314" s="16">
        <f t="shared" si="1"/>
        <v>1311</v>
      </c>
      <c r="B1314" s="17">
        <v>2410120.0</v>
      </c>
      <c r="C1314" s="18">
        <v>45583.0</v>
      </c>
      <c r="D1314" s="19" t="s">
        <v>527</v>
      </c>
      <c r="E1314" s="20" t="s">
        <v>2725</v>
      </c>
      <c r="F1314" s="21">
        <v>45581.0</v>
      </c>
      <c r="G1314" s="22" t="s">
        <v>2726</v>
      </c>
      <c r="H1314" s="23">
        <v>30000.0</v>
      </c>
      <c r="I1314" s="28" t="s">
        <v>24</v>
      </c>
      <c r="J1314" s="25"/>
      <c r="K1314" s="20" t="s">
        <v>2722</v>
      </c>
      <c r="L1314" s="28" t="s">
        <v>24</v>
      </c>
      <c r="M1314" s="25"/>
      <c r="N1314" s="20"/>
      <c r="O1314" s="20"/>
      <c r="P1314" s="19"/>
      <c r="Q1314" s="26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</row>
    <row r="1315" ht="14.25" customHeight="1">
      <c r="A1315" s="16">
        <f t="shared" si="1"/>
        <v>1312</v>
      </c>
      <c r="B1315" s="17">
        <v>2410121.0</v>
      </c>
      <c r="C1315" s="18">
        <v>45583.0</v>
      </c>
      <c r="D1315" s="19" t="s">
        <v>622</v>
      </c>
      <c r="E1315" s="20" t="s">
        <v>2727</v>
      </c>
      <c r="F1315" s="21">
        <v>45569.0</v>
      </c>
      <c r="G1315" s="22" t="s">
        <v>2728</v>
      </c>
      <c r="H1315" s="23">
        <v>670000.0</v>
      </c>
      <c r="I1315" s="28" t="s">
        <v>24</v>
      </c>
      <c r="J1315" s="25"/>
      <c r="K1315" s="20" t="s">
        <v>2729</v>
      </c>
      <c r="L1315" s="28" t="s">
        <v>24</v>
      </c>
      <c r="M1315" s="25"/>
      <c r="N1315" s="20"/>
      <c r="O1315" s="20"/>
      <c r="P1315" s="19"/>
      <c r="Q1315" s="26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</row>
    <row r="1316" ht="14.25" customHeight="1">
      <c r="A1316" s="16">
        <f t="shared" si="1"/>
        <v>1313</v>
      </c>
      <c r="B1316" s="17">
        <v>2410122.0</v>
      </c>
      <c r="C1316" s="18">
        <v>45583.0</v>
      </c>
      <c r="D1316" s="19" t="s">
        <v>56</v>
      </c>
      <c r="E1316" s="20" t="s">
        <v>2730</v>
      </c>
      <c r="F1316" s="21">
        <v>45574.0</v>
      </c>
      <c r="G1316" s="22" t="s">
        <v>2731</v>
      </c>
      <c r="H1316" s="23">
        <v>13000.0</v>
      </c>
      <c r="I1316" s="28" t="s">
        <v>24</v>
      </c>
      <c r="J1316" s="25"/>
      <c r="K1316" s="20" t="s">
        <v>2729</v>
      </c>
      <c r="L1316" s="28" t="s">
        <v>24</v>
      </c>
      <c r="M1316" s="25"/>
      <c r="N1316" s="20"/>
      <c r="O1316" s="20"/>
      <c r="P1316" s="19"/>
      <c r="Q1316" s="26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</row>
    <row r="1317" ht="14.25" customHeight="1">
      <c r="A1317" s="16">
        <f t="shared" si="1"/>
        <v>1314</v>
      </c>
      <c r="B1317" s="17">
        <v>2410123.0</v>
      </c>
      <c r="C1317" s="18">
        <v>45584.0</v>
      </c>
      <c r="D1317" s="19" t="s">
        <v>21</v>
      </c>
      <c r="E1317" s="20" t="s">
        <v>2732</v>
      </c>
      <c r="F1317" s="21">
        <v>45583.0</v>
      </c>
      <c r="G1317" s="22" t="s">
        <v>2733</v>
      </c>
      <c r="H1317" s="23">
        <v>1028300.0</v>
      </c>
      <c r="I1317" s="28" t="s">
        <v>24</v>
      </c>
      <c r="J1317" s="25"/>
      <c r="K1317" s="20" t="s">
        <v>2734</v>
      </c>
      <c r="L1317" s="28" t="s">
        <v>24</v>
      </c>
      <c r="M1317" s="25"/>
      <c r="N1317" s="20"/>
      <c r="O1317" s="20"/>
      <c r="P1317" s="19"/>
      <c r="Q1317" s="26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</row>
    <row r="1318" ht="14.25" customHeight="1">
      <c r="A1318" s="16">
        <f t="shared" si="1"/>
        <v>1315</v>
      </c>
      <c r="B1318" s="17">
        <v>2410124.0</v>
      </c>
      <c r="C1318" s="18">
        <v>45584.0</v>
      </c>
      <c r="D1318" s="19" t="s">
        <v>2735</v>
      </c>
      <c r="E1318" s="20" t="s">
        <v>2736</v>
      </c>
      <c r="F1318" s="21">
        <v>45583.0</v>
      </c>
      <c r="G1318" s="22" t="s">
        <v>2737</v>
      </c>
      <c r="H1318" s="23">
        <v>1050000.0</v>
      </c>
      <c r="I1318" s="28" t="s">
        <v>24</v>
      </c>
      <c r="J1318" s="25"/>
      <c r="K1318" s="20" t="s">
        <v>2734</v>
      </c>
      <c r="L1318" s="28" t="s">
        <v>24</v>
      </c>
      <c r="M1318" s="25"/>
      <c r="N1318" s="20"/>
      <c r="O1318" s="20"/>
      <c r="P1318" s="19"/>
      <c r="Q1318" s="26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</row>
    <row r="1319" ht="14.25" customHeight="1">
      <c r="A1319" s="16">
        <f t="shared" si="1"/>
        <v>1316</v>
      </c>
      <c r="B1319" s="17">
        <v>2410125.0</v>
      </c>
      <c r="C1319" s="18">
        <v>45584.0</v>
      </c>
      <c r="D1319" s="19" t="s">
        <v>2738</v>
      </c>
      <c r="E1319" s="20" t="s">
        <v>2739</v>
      </c>
      <c r="F1319" s="21">
        <v>45583.0</v>
      </c>
      <c r="G1319" s="22" t="s">
        <v>2740</v>
      </c>
      <c r="H1319" s="23">
        <v>1140750.0</v>
      </c>
      <c r="I1319" s="28" t="s">
        <v>24</v>
      </c>
      <c r="J1319" s="25"/>
      <c r="K1319" s="20" t="s">
        <v>2734</v>
      </c>
      <c r="L1319" s="28" t="s">
        <v>24</v>
      </c>
      <c r="M1319" s="25"/>
      <c r="N1319" s="20"/>
      <c r="O1319" s="20"/>
      <c r="P1319" s="19"/>
      <c r="Q1319" s="26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</row>
    <row r="1320" ht="14.25" customHeight="1">
      <c r="A1320" s="16">
        <f t="shared" si="1"/>
        <v>1317</v>
      </c>
      <c r="B1320" s="17">
        <v>2410126.0</v>
      </c>
      <c r="C1320" s="18">
        <v>45584.0</v>
      </c>
      <c r="D1320" s="19" t="s">
        <v>2738</v>
      </c>
      <c r="E1320" s="20" t="s">
        <v>2741</v>
      </c>
      <c r="F1320" s="21">
        <v>45583.0</v>
      </c>
      <c r="G1320" s="22" t="s">
        <v>2742</v>
      </c>
      <c r="H1320" s="23">
        <v>460000.0</v>
      </c>
      <c r="I1320" s="28" t="s">
        <v>24</v>
      </c>
      <c r="J1320" s="25"/>
      <c r="K1320" s="20" t="s">
        <v>2734</v>
      </c>
      <c r="L1320" s="28" t="s">
        <v>24</v>
      </c>
      <c r="M1320" s="25"/>
      <c r="N1320" s="20"/>
      <c r="O1320" s="20"/>
      <c r="P1320" s="19"/>
      <c r="Q1320" s="26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</row>
    <row r="1321" ht="14.25" customHeight="1">
      <c r="A1321" s="16">
        <f t="shared" si="1"/>
        <v>1318</v>
      </c>
      <c r="B1321" s="17">
        <v>2410127.0</v>
      </c>
      <c r="C1321" s="18">
        <v>45584.0</v>
      </c>
      <c r="D1321" s="19" t="s">
        <v>2743</v>
      </c>
      <c r="E1321" s="20" t="s">
        <v>2744</v>
      </c>
      <c r="F1321" s="21">
        <v>45583.0</v>
      </c>
      <c r="G1321" s="22" t="s">
        <v>2745</v>
      </c>
      <c r="H1321" s="23">
        <v>2220000.0</v>
      </c>
      <c r="I1321" s="28" t="s">
        <v>24</v>
      </c>
      <c r="J1321" s="25"/>
      <c r="K1321" s="20" t="s">
        <v>2734</v>
      </c>
      <c r="L1321" s="28" t="s">
        <v>24</v>
      </c>
      <c r="M1321" s="25"/>
      <c r="N1321" s="20"/>
      <c r="O1321" s="20"/>
      <c r="P1321" s="19"/>
      <c r="Q1321" s="26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</row>
    <row r="1322" ht="14.25" customHeight="1">
      <c r="A1322" s="16">
        <f t="shared" si="1"/>
        <v>1319</v>
      </c>
      <c r="B1322" s="17">
        <v>2410128.0</v>
      </c>
      <c r="C1322" s="18">
        <v>45586.0</v>
      </c>
      <c r="D1322" s="19" t="s">
        <v>527</v>
      </c>
      <c r="E1322" s="20" t="s">
        <v>2746</v>
      </c>
      <c r="F1322" s="21">
        <v>45595.0</v>
      </c>
      <c r="G1322" s="22" t="s">
        <v>2747</v>
      </c>
      <c r="H1322" s="23">
        <v>44200.0</v>
      </c>
      <c r="I1322" s="28" t="s">
        <v>24</v>
      </c>
      <c r="J1322" s="25"/>
      <c r="K1322" s="20" t="s">
        <v>2748</v>
      </c>
      <c r="L1322" s="28" t="s">
        <v>24</v>
      </c>
      <c r="M1322" s="25"/>
      <c r="N1322" s="20"/>
      <c r="O1322" s="20"/>
      <c r="P1322" s="19"/>
      <c r="Q1322" s="26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</row>
    <row r="1323" ht="14.25" customHeight="1">
      <c r="A1323" s="16">
        <f t="shared" si="1"/>
        <v>1320</v>
      </c>
      <c r="B1323" s="17">
        <v>2410129.0</v>
      </c>
      <c r="C1323" s="18">
        <v>45586.0</v>
      </c>
      <c r="D1323" s="19" t="s">
        <v>527</v>
      </c>
      <c r="E1323" s="20" t="s">
        <v>2749</v>
      </c>
      <c r="F1323" s="21">
        <v>45576.0</v>
      </c>
      <c r="G1323" s="22" t="s">
        <v>2750</v>
      </c>
      <c r="H1323" s="23">
        <v>10800.0</v>
      </c>
      <c r="I1323" s="28" t="s">
        <v>24</v>
      </c>
      <c r="J1323" s="25"/>
      <c r="K1323" s="20" t="s">
        <v>433</v>
      </c>
      <c r="L1323" s="28" t="s">
        <v>24</v>
      </c>
      <c r="M1323" s="25"/>
      <c r="N1323" s="20"/>
      <c r="O1323" s="20"/>
      <c r="P1323" s="19"/>
      <c r="Q1323" s="26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</row>
    <row r="1324" ht="14.25" customHeight="1">
      <c r="A1324" s="16">
        <f t="shared" si="1"/>
        <v>1321</v>
      </c>
      <c r="B1324" s="17">
        <v>2410130.0</v>
      </c>
      <c r="C1324" s="18">
        <v>45586.0</v>
      </c>
      <c r="D1324" s="19" t="s">
        <v>1435</v>
      </c>
      <c r="E1324" s="20" t="s">
        <v>2751</v>
      </c>
      <c r="F1324" s="21">
        <v>45583.0</v>
      </c>
      <c r="G1324" s="22" t="s">
        <v>2752</v>
      </c>
      <c r="H1324" s="23">
        <v>4600.0</v>
      </c>
      <c r="I1324" s="28" t="s">
        <v>24</v>
      </c>
      <c r="J1324" s="25"/>
      <c r="K1324" s="20" t="s">
        <v>2584</v>
      </c>
      <c r="L1324" s="28" t="s">
        <v>24</v>
      </c>
      <c r="M1324" s="25"/>
      <c r="N1324" s="20"/>
      <c r="O1324" s="20"/>
      <c r="P1324" s="19"/>
      <c r="Q1324" s="26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</row>
    <row r="1325" ht="14.25" customHeight="1">
      <c r="A1325" s="16">
        <f t="shared" si="1"/>
        <v>1322</v>
      </c>
      <c r="B1325" s="30">
        <v>2410131.0</v>
      </c>
      <c r="C1325" s="18">
        <v>45586.0</v>
      </c>
      <c r="D1325" s="19" t="s">
        <v>21</v>
      </c>
      <c r="E1325" s="20" t="s">
        <v>2753</v>
      </c>
      <c r="F1325" s="21">
        <v>45583.0</v>
      </c>
      <c r="G1325" s="22" t="s">
        <v>1964</v>
      </c>
      <c r="H1325" s="23">
        <v>305652.0</v>
      </c>
      <c r="I1325" s="28" t="s">
        <v>24</v>
      </c>
      <c r="J1325" s="25"/>
      <c r="K1325" s="20" t="s">
        <v>2748</v>
      </c>
      <c r="L1325" s="28" t="s">
        <v>24</v>
      </c>
      <c r="M1325" s="25"/>
      <c r="N1325" s="20"/>
      <c r="O1325" s="20"/>
      <c r="P1325" s="19"/>
      <c r="Q1325" s="26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</row>
    <row r="1326" ht="14.25" customHeight="1">
      <c r="A1326" s="16">
        <f t="shared" si="1"/>
        <v>1323</v>
      </c>
      <c r="B1326" s="17">
        <v>2410132.0</v>
      </c>
      <c r="C1326" s="18">
        <v>45586.0</v>
      </c>
      <c r="D1326" s="19" t="s">
        <v>344</v>
      </c>
      <c r="E1326" s="20" t="s">
        <v>2754</v>
      </c>
      <c r="F1326" s="18">
        <v>45586.0</v>
      </c>
      <c r="G1326" s="22" t="s">
        <v>64</v>
      </c>
      <c r="H1326" s="23">
        <v>2500.0</v>
      </c>
      <c r="I1326" s="28" t="s">
        <v>24</v>
      </c>
      <c r="J1326" s="25"/>
      <c r="K1326" s="20" t="s">
        <v>927</v>
      </c>
      <c r="L1326" s="28" t="s">
        <v>24</v>
      </c>
      <c r="M1326" s="25"/>
      <c r="N1326" s="20"/>
      <c r="O1326" s="20"/>
      <c r="P1326" s="19"/>
      <c r="Q1326" s="26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</row>
    <row r="1327" ht="14.25" customHeight="1">
      <c r="A1327" s="16">
        <f t="shared" si="1"/>
        <v>1324</v>
      </c>
      <c r="B1327" s="17">
        <v>2410133.0</v>
      </c>
      <c r="C1327" s="18">
        <v>45586.0</v>
      </c>
      <c r="D1327" s="19" t="s">
        <v>344</v>
      </c>
      <c r="E1327" s="20" t="s">
        <v>2755</v>
      </c>
      <c r="F1327" s="18">
        <v>45586.0</v>
      </c>
      <c r="G1327" s="22" t="s">
        <v>64</v>
      </c>
      <c r="H1327" s="23">
        <v>7000.0</v>
      </c>
      <c r="I1327" s="28" t="s">
        <v>24</v>
      </c>
      <c r="J1327" s="25"/>
      <c r="K1327" s="20" t="s">
        <v>2756</v>
      </c>
      <c r="L1327" s="28" t="s">
        <v>24</v>
      </c>
      <c r="M1327" s="25"/>
      <c r="N1327" s="20"/>
      <c r="O1327" s="20"/>
      <c r="P1327" s="19"/>
      <c r="Q1327" s="26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</row>
    <row r="1328" ht="14.25" customHeight="1">
      <c r="A1328" s="16">
        <f t="shared" si="1"/>
        <v>1325</v>
      </c>
      <c r="B1328" s="17">
        <v>2410134.0</v>
      </c>
      <c r="C1328" s="18">
        <v>45586.0</v>
      </c>
      <c r="D1328" s="19" t="s">
        <v>344</v>
      </c>
      <c r="E1328" s="20" t="s">
        <v>2757</v>
      </c>
      <c r="F1328" s="18">
        <v>45586.0</v>
      </c>
      <c r="G1328" s="22" t="s">
        <v>64</v>
      </c>
      <c r="H1328" s="23">
        <v>2000.0</v>
      </c>
      <c r="I1328" s="28" t="s">
        <v>24</v>
      </c>
      <c r="J1328" s="25"/>
      <c r="K1328" s="20" t="s">
        <v>439</v>
      </c>
      <c r="L1328" s="28" t="s">
        <v>24</v>
      </c>
      <c r="M1328" s="25"/>
      <c r="N1328" s="20"/>
      <c r="O1328" s="20"/>
      <c r="P1328" s="19"/>
      <c r="Q1328" s="26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</row>
    <row r="1329" ht="14.25" customHeight="1">
      <c r="A1329" s="16">
        <f t="shared" si="1"/>
        <v>1326</v>
      </c>
      <c r="B1329" s="17">
        <v>2410135.0</v>
      </c>
      <c r="C1329" s="18">
        <v>45586.0</v>
      </c>
      <c r="D1329" s="19" t="s">
        <v>476</v>
      </c>
      <c r="E1329" s="20" t="s">
        <v>2758</v>
      </c>
      <c r="F1329" s="21">
        <v>45574.0</v>
      </c>
      <c r="G1329" s="22" t="s">
        <v>306</v>
      </c>
      <c r="H1329" s="23">
        <v>89257.35</v>
      </c>
      <c r="I1329" s="28" t="s">
        <v>24</v>
      </c>
      <c r="J1329" s="25"/>
      <c r="K1329" s="20" t="s">
        <v>303</v>
      </c>
      <c r="L1329" s="28" t="s">
        <v>24</v>
      </c>
      <c r="M1329" s="25"/>
      <c r="N1329" s="20"/>
      <c r="O1329" s="20"/>
      <c r="P1329" s="19"/>
      <c r="Q1329" s="26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</row>
    <row r="1330" ht="14.25" customHeight="1">
      <c r="A1330" s="16">
        <f t="shared" si="1"/>
        <v>1327</v>
      </c>
      <c r="B1330" s="17">
        <v>2410136.0</v>
      </c>
      <c r="C1330" s="18">
        <v>45586.0</v>
      </c>
      <c r="D1330" s="19" t="s">
        <v>88</v>
      </c>
      <c r="E1330" s="20" t="s">
        <v>2759</v>
      </c>
      <c r="F1330" s="21">
        <v>45582.0</v>
      </c>
      <c r="G1330" s="22" t="s">
        <v>2760</v>
      </c>
      <c r="H1330" s="23">
        <v>93445.0</v>
      </c>
      <c r="I1330" s="28" t="s">
        <v>24</v>
      </c>
      <c r="J1330" s="25"/>
      <c r="K1330" s="20" t="s">
        <v>2761</v>
      </c>
      <c r="L1330" s="28" t="s">
        <v>24</v>
      </c>
      <c r="M1330" s="25"/>
      <c r="N1330" s="20"/>
      <c r="O1330" s="20"/>
      <c r="P1330" s="19"/>
      <c r="Q1330" s="26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</row>
    <row r="1331" ht="14.25" customHeight="1">
      <c r="A1331" s="16">
        <f t="shared" si="1"/>
        <v>1328</v>
      </c>
      <c r="B1331" s="17">
        <v>2410137.0</v>
      </c>
      <c r="C1331" s="18">
        <v>45586.0</v>
      </c>
      <c r="D1331" s="19" t="s">
        <v>2762</v>
      </c>
      <c r="E1331" s="20" t="s">
        <v>2763</v>
      </c>
      <c r="F1331" s="21">
        <v>45582.0</v>
      </c>
      <c r="G1331" s="22" t="s">
        <v>2764</v>
      </c>
      <c r="H1331" s="23">
        <v>42030.0</v>
      </c>
      <c r="I1331" s="28" t="s">
        <v>24</v>
      </c>
      <c r="J1331" s="25"/>
      <c r="K1331" s="20" t="s">
        <v>2761</v>
      </c>
      <c r="L1331" s="28" t="s">
        <v>24</v>
      </c>
      <c r="M1331" s="25"/>
      <c r="N1331" s="20"/>
      <c r="O1331" s="20"/>
      <c r="P1331" s="19"/>
      <c r="Q1331" s="26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</row>
    <row r="1332" ht="14.25" customHeight="1">
      <c r="A1332" s="16">
        <f t="shared" si="1"/>
        <v>1329</v>
      </c>
      <c r="B1332" s="30">
        <v>2410138.0</v>
      </c>
      <c r="C1332" s="18">
        <v>45587.0</v>
      </c>
      <c r="D1332" s="19" t="s">
        <v>2067</v>
      </c>
      <c r="E1332" s="20" t="s">
        <v>2765</v>
      </c>
      <c r="F1332" s="21">
        <v>45586.0</v>
      </c>
      <c r="G1332" s="22" t="s">
        <v>2766</v>
      </c>
      <c r="H1332" s="23">
        <v>20000.0</v>
      </c>
      <c r="I1332" s="28" t="s">
        <v>24</v>
      </c>
      <c r="J1332" s="25"/>
      <c r="K1332" s="20" t="s">
        <v>2477</v>
      </c>
      <c r="L1332" s="25" t="s">
        <v>24</v>
      </c>
      <c r="M1332" s="25"/>
      <c r="N1332" s="20"/>
      <c r="O1332" s="20"/>
      <c r="P1332" s="19"/>
      <c r="Q1332" s="26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</row>
    <row r="1333" ht="14.25" customHeight="1">
      <c r="A1333" s="16">
        <f t="shared" si="1"/>
        <v>1330</v>
      </c>
      <c r="B1333" s="17">
        <v>2410139.0</v>
      </c>
      <c r="C1333" s="18">
        <v>45587.0</v>
      </c>
      <c r="D1333" s="19" t="s">
        <v>274</v>
      </c>
      <c r="E1333" s="20" t="s">
        <v>2767</v>
      </c>
      <c r="F1333" s="21">
        <v>45583.0</v>
      </c>
      <c r="G1333" s="22" t="s">
        <v>1978</v>
      </c>
      <c r="H1333" s="23">
        <v>1800.0</v>
      </c>
      <c r="I1333" s="28" t="s">
        <v>24</v>
      </c>
      <c r="J1333" s="25"/>
      <c r="K1333" s="20"/>
      <c r="L1333" s="25"/>
      <c r="M1333" s="25"/>
      <c r="N1333" s="20"/>
      <c r="O1333" s="20"/>
      <c r="P1333" s="19" t="s">
        <v>24</v>
      </c>
      <c r="Q1333" s="26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</row>
    <row r="1334" ht="14.25" customHeight="1">
      <c r="A1334" s="16">
        <f t="shared" si="1"/>
        <v>1331</v>
      </c>
      <c r="B1334" s="17">
        <v>2410140.0</v>
      </c>
      <c r="C1334" s="18">
        <v>45587.0</v>
      </c>
      <c r="D1334" s="19" t="s">
        <v>487</v>
      </c>
      <c r="E1334" s="20" t="s">
        <v>2768</v>
      </c>
      <c r="F1334" s="21">
        <v>45583.0</v>
      </c>
      <c r="G1334" s="22" t="s">
        <v>489</v>
      </c>
      <c r="H1334" s="23">
        <v>3500.0</v>
      </c>
      <c r="I1334" s="28" t="s">
        <v>24</v>
      </c>
      <c r="J1334" s="25"/>
      <c r="K1334" s="20" t="s">
        <v>2035</v>
      </c>
      <c r="L1334" s="25" t="s">
        <v>24</v>
      </c>
      <c r="M1334" s="25"/>
      <c r="N1334" s="20"/>
      <c r="O1334" s="20"/>
      <c r="P1334" s="19"/>
      <c r="Q1334" s="26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</row>
    <row r="1335" ht="14.25" customHeight="1">
      <c r="A1335" s="16">
        <f t="shared" si="1"/>
        <v>1332</v>
      </c>
      <c r="B1335" s="30">
        <v>2410141.0</v>
      </c>
      <c r="C1335" s="18">
        <v>45587.0</v>
      </c>
      <c r="D1335" s="19" t="s">
        <v>487</v>
      </c>
      <c r="E1335" s="20" t="s">
        <v>2769</v>
      </c>
      <c r="F1335" s="21">
        <v>45583.0</v>
      </c>
      <c r="G1335" s="22" t="s">
        <v>489</v>
      </c>
      <c r="H1335" s="23">
        <v>226300.0</v>
      </c>
      <c r="I1335" s="28" t="s">
        <v>24</v>
      </c>
      <c r="J1335" s="25"/>
      <c r="K1335" s="20" t="s">
        <v>2016</v>
      </c>
      <c r="L1335" s="25" t="s">
        <v>24</v>
      </c>
      <c r="M1335" s="25"/>
      <c r="N1335" s="20"/>
      <c r="O1335" s="20"/>
      <c r="P1335" s="19"/>
      <c r="Q1335" s="26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</row>
    <row r="1336" ht="14.25" customHeight="1">
      <c r="A1336" s="16">
        <f t="shared" si="1"/>
        <v>1333</v>
      </c>
      <c r="B1336" s="17">
        <v>2410142.0</v>
      </c>
      <c r="C1336" s="18">
        <v>45587.0</v>
      </c>
      <c r="D1336" s="19" t="s">
        <v>41</v>
      </c>
      <c r="E1336" s="20" t="s">
        <v>2770</v>
      </c>
      <c r="F1336" s="21">
        <v>45583.0</v>
      </c>
      <c r="G1336" s="22" t="s">
        <v>2771</v>
      </c>
      <c r="H1336" s="23">
        <v>45600.0</v>
      </c>
      <c r="I1336" s="28" t="s">
        <v>24</v>
      </c>
      <c r="J1336" s="25"/>
      <c r="K1336" s="20" t="s">
        <v>2772</v>
      </c>
      <c r="L1336" s="28" t="s">
        <v>24</v>
      </c>
      <c r="M1336" s="25"/>
      <c r="N1336" s="20"/>
      <c r="O1336" s="20"/>
      <c r="P1336" s="19"/>
      <c r="Q1336" s="26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</row>
    <row r="1337" ht="14.25" customHeight="1">
      <c r="A1337" s="16">
        <f t="shared" si="1"/>
        <v>1334</v>
      </c>
      <c r="B1337" s="17">
        <v>2410143.0</v>
      </c>
      <c r="C1337" s="18">
        <v>45587.0</v>
      </c>
      <c r="D1337" s="19" t="s">
        <v>102</v>
      </c>
      <c r="E1337" s="20" t="s">
        <v>2773</v>
      </c>
      <c r="F1337" s="21">
        <v>45583.0</v>
      </c>
      <c r="G1337" s="22" t="s">
        <v>2774</v>
      </c>
      <c r="H1337" s="23">
        <v>119200.0</v>
      </c>
      <c r="I1337" s="28" t="s">
        <v>24</v>
      </c>
      <c r="J1337" s="25"/>
      <c r="K1337" s="20" t="s">
        <v>2772</v>
      </c>
      <c r="L1337" s="28" t="s">
        <v>24</v>
      </c>
      <c r="M1337" s="25"/>
      <c r="N1337" s="20"/>
      <c r="O1337" s="20"/>
      <c r="P1337" s="19"/>
      <c r="Q1337" s="26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</row>
    <row r="1338" ht="14.25" customHeight="1">
      <c r="A1338" s="16">
        <f t="shared" si="1"/>
        <v>1335</v>
      </c>
      <c r="B1338" s="17">
        <v>2410144.0</v>
      </c>
      <c r="C1338" s="18">
        <v>45587.0</v>
      </c>
      <c r="D1338" s="19" t="s">
        <v>314</v>
      </c>
      <c r="E1338" s="20" t="s">
        <v>2775</v>
      </c>
      <c r="F1338" s="21">
        <v>45583.0</v>
      </c>
      <c r="G1338" s="22" t="s">
        <v>2776</v>
      </c>
      <c r="H1338" s="23">
        <v>21000.0</v>
      </c>
      <c r="I1338" s="28" t="s">
        <v>24</v>
      </c>
      <c r="J1338" s="25"/>
      <c r="K1338" s="20" t="s">
        <v>2777</v>
      </c>
      <c r="L1338" s="28" t="s">
        <v>24</v>
      </c>
      <c r="M1338" s="25"/>
      <c r="N1338" s="20"/>
      <c r="O1338" s="20"/>
      <c r="P1338" s="19"/>
      <c r="Q1338" s="26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</row>
    <row r="1339" ht="14.25" customHeight="1">
      <c r="A1339" s="16">
        <f t="shared" si="1"/>
        <v>1336</v>
      </c>
      <c r="B1339" s="17">
        <v>2410145.0</v>
      </c>
      <c r="C1339" s="18">
        <v>45587.0</v>
      </c>
      <c r="D1339" s="19" t="s">
        <v>21</v>
      </c>
      <c r="E1339" s="20" t="s">
        <v>2778</v>
      </c>
      <c r="F1339" s="21">
        <v>45583.0</v>
      </c>
      <c r="G1339" s="22" t="s">
        <v>2779</v>
      </c>
      <c r="H1339" s="23">
        <v>14142.0</v>
      </c>
      <c r="I1339" s="28" t="s">
        <v>24</v>
      </c>
      <c r="J1339" s="25"/>
      <c r="K1339" s="20" t="s">
        <v>2780</v>
      </c>
      <c r="L1339" s="28" t="s">
        <v>24</v>
      </c>
      <c r="M1339" s="25"/>
      <c r="N1339" s="20"/>
      <c r="O1339" s="20"/>
      <c r="P1339" s="19"/>
      <c r="Q1339" s="26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</row>
    <row r="1340" ht="14.25" customHeight="1">
      <c r="A1340" s="16">
        <f t="shared" si="1"/>
        <v>1337</v>
      </c>
      <c r="B1340" s="17">
        <v>2410146.0</v>
      </c>
      <c r="C1340" s="18">
        <v>45587.0</v>
      </c>
      <c r="D1340" s="19" t="s">
        <v>102</v>
      </c>
      <c r="E1340" s="20" t="s">
        <v>2781</v>
      </c>
      <c r="F1340" s="21">
        <v>45583.0</v>
      </c>
      <c r="G1340" s="22" t="s">
        <v>2782</v>
      </c>
      <c r="H1340" s="23">
        <v>375870.0</v>
      </c>
      <c r="I1340" s="28" t="s">
        <v>24</v>
      </c>
      <c r="J1340" s="25"/>
      <c r="K1340" s="20" t="s">
        <v>2780</v>
      </c>
      <c r="L1340" s="28" t="s">
        <v>24</v>
      </c>
      <c r="M1340" s="25"/>
      <c r="N1340" s="20"/>
      <c r="O1340" s="20"/>
      <c r="P1340" s="19"/>
      <c r="Q1340" s="26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</row>
    <row r="1341" ht="14.25" customHeight="1">
      <c r="A1341" s="16">
        <f t="shared" si="1"/>
        <v>1338</v>
      </c>
      <c r="B1341" s="17">
        <v>2410147.0</v>
      </c>
      <c r="C1341" s="18">
        <v>45587.0</v>
      </c>
      <c r="D1341" s="19" t="s">
        <v>88</v>
      </c>
      <c r="E1341" s="20" t="s">
        <v>2783</v>
      </c>
      <c r="F1341" s="21">
        <v>45587.0</v>
      </c>
      <c r="G1341" s="22" t="s">
        <v>617</v>
      </c>
      <c r="H1341" s="23">
        <v>60000.0</v>
      </c>
      <c r="I1341" s="24" t="s">
        <v>24</v>
      </c>
      <c r="J1341" s="25"/>
      <c r="K1341" s="20" t="s">
        <v>2016</v>
      </c>
      <c r="L1341" s="25" t="s">
        <v>24</v>
      </c>
      <c r="M1341" s="25"/>
      <c r="N1341" s="20"/>
      <c r="O1341" s="20"/>
      <c r="P1341" s="19"/>
      <c r="Q1341" s="26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</row>
    <row r="1342" ht="14.25" customHeight="1">
      <c r="A1342" s="16">
        <f t="shared" si="1"/>
        <v>1339</v>
      </c>
      <c r="B1342" s="17">
        <v>2410148.0</v>
      </c>
      <c r="C1342" s="18">
        <v>45589.0</v>
      </c>
      <c r="D1342" s="19" t="s">
        <v>21</v>
      </c>
      <c r="E1342" s="20" t="s">
        <v>2784</v>
      </c>
      <c r="F1342" s="21">
        <v>45583.0</v>
      </c>
      <c r="G1342" s="22" t="s">
        <v>2785</v>
      </c>
      <c r="H1342" s="23"/>
      <c r="I1342" s="24" t="s">
        <v>24</v>
      </c>
      <c r="J1342" s="25"/>
      <c r="K1342" s="20" t="s">
        <v>2786</v>
      </c>
      <c r="L1342" s="24" t="s">
        <v>24</v>
      </c>
      <c r="M1342" s="25"/>
      <c r="N1342" s="20"/>
      <c r="O1342" s="20"/>
      <c r="P1342" s="19"/>
      <c r="Q1342" s="26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</row>
    <row r="1343" ht="14.25" customHeight="1">
      <c r="A1343" s="16">
        <f t="shared" si="1"/>
        <v>1340</v>
      </c>
      <c r="B1343" s="17">
        <v>2410149.0</v>
      </c>
      <c r="C1343" s="18">
        <v>45589.0</v>
      </c>
      <c r="D1343" s="19" t="s">
        <v>21</v>
      </c>
      <c r="E1343" s="20" t="s">
        <v>2784</v>
      </c>
      <c r="F1343" s="21">
        <v>45583.0</v>
      </c>
      <c r="G1343" s="22" t="s">
        <v>1964</v>
      </c>
      <c r="H1343" s="23"/>
      <c r="I1343" s="24" t="s">
        <v>24</v>
      </c>
      <c r="J1343" s="25"/>
      <c r="K1343" s="20" t="s">
        <v>2786</v>
      </c>
      <c r="L1343" s="24" t="s">
        <v>24</v>
      </c>
      <c r="M1343" s="25"/>
      <c r="N1343" s="20"/>
      <c r="O1343" s="20"/>
      <c r="P1343" s="19"/>
      <c r="Q1343" s="26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</row>
    <row r="1344" ht="14.25" customHeight="1">
      <c r="A1344" s="16">
        <f t="shared" si="1"/>
        <v>1341</v>
      </c>
      <c r="B1344" s="17">
        <v>2410150.0</v>
      </c>
      <c r="C1344" s="18">
        <v>45589.0</v>
      </c>
      <c r="D1344" s="19" t="s">
        <v>1565</v>
      </c>
      <c r="E1344" s="20" t="s">
        <v>2787</v>
      </c>
      <c r="F1344" s="21">
        <v>45583.0</v>
      </c>
      <c r="G1344" s="22" t="s">
        <v>617</v>
      </c>
      <c r="H1344" s="23">
        <v>12120.0</v>
      </c>
      <c r="I1344" s="24" t="s">
        <v>24</v>
      </c>
      <c r="J1344" s="25"/>
      <c r="K1344" s="20" t="s">
        <v>2786</v>
      </c>
      <c r="L1344" s="24" t="s">
        <v>24</v>
      </c>
      <c r="M1344" s="25"/>
      <c r="N1344" s="20"/>
      <c r="O1344" s="20"/>
      <c r="P1344" s="19"/>
      <c r="Q1344" s="26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</row>
    <row r="1345" ht="14.25" customHeight="1">
      <c r="A1345" s="16">
        <f t="shared" si="1"/>
        <v>1342</v>
      </c>
      <c r="B1345" s="17">
        <v>2410151.0</v>
      </c>
      <c r="C1345" s="18">
        <v>45589.0</v>
      </c>
      <c r="D1345" s="19" t="s">
        <v>1565</v>
      </c>
      <c r="E1345" s="20" t="s">
        <v>2788</v>
      </c>
      <c r="F1345" s="21">
        <v>45583.0</v>
      </c>
      <c r="G1345" s="22" t="s">
        <v>617</v>
      </c>
      <c r="H1345" s="23"/>
      <c r="I1345" s="24" t="s">
        <v>24</v>
      </c>
      <c r="J1345" s="25"/>
      <c r="K1345" s="20" t="s">
        <v>2786</v>
      </c>
      <c r="L1345" s="24" t="s">
        <v>24</v>
      </c>
      <c r="M1345" s="25"/>
      <c r="N1345" s="20"/>
      <c r="O1345" s="20"/>
      <c r="P1345" s="19"/>
      <c r="Q1345" s="26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</row>
    <row r="1346" ht="14.25" customHeight="1">
      <c r="A1346" s="16">
        <f t="shared" si="1"/>
        <v>1343</v>
      </c>
      <c r="B1346" s="17">
        <v>2410152.0</v>
      </c>
      <c r="C1346" s="18">
        <v>45589.0</v>
      </c>
      <c r="D1346" s="19" t="s">
        <v>21</v>
      </c>
      <c r="E1346" s="20" t="s">
        <v>2789</v>
      </c>
      <c r="F1346" s="21">
        <v>45569.0</v>
      </c>
      <c r="G1346" s="22" t="s">
        <v>2790</v>
      </c>
      <c r="H1346" s="23">
        <v>68560.0</v>
      </c>
      <c r="I1346" s="24" t="s">
        <v>24</v>
      </c>
      <c r="J1346" s="25"/>
      <c r="K1346" s="20" t="s">
        <v>2791</v>
      </c>
      <c r="L1346" s="24" t="s">
        <v>24</v>
      </c>
      <c r="M1346" s="25"/>
      <c r="N1346" s="20"/>
      <c r="O1346" s="20"/>
      <c r="P1346" s="19"/>
      <c r="Q1346" s="26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</row>
    <row r="1347" ht="14.25" customHeight="1">
      <c r="A1347" s="16">
        <f t="shared" si="1"/>
        <v>1344</v>
      </c>
      <c r="B1347" s="17">
        <v>2410153.0</v>
      </c>
      <c r="C1347" s="18">
        <v>45589.0</v>
      </c>
      <c r="D1347" s="19" t="s">
        <v>21</v>
      </c>
      <c r="E1347" s="20" t="s">
        <v>2789</v>
      </c>
      <c r="F1347" s="21">
        <v>45569.0</v>
      </c>
      <c r="G1347" s="22" t="s">
        <v>1964</v>
      </c>
      <c r="H1347" s="23">
        <v>4750.0</v>
      </c>
      <c r="I1347" s="24" t="s">
        <v>24</v>
      </c>
      <c r="J1347" s="25"/>
      <c r="K1347" s="20" t="s">
        <v>2791</v>
      </c>
      <c r="L1347" s="24" t="s">
        <v>24</v>
      </c>
      <c r="M1347" s="25"/>
      <c r="N1347" s="20"/>
      <c r="O1347" s="20"/>
      <c r="P1347" s="19"/>
      <c r="Q1347" s="26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</row>
    <row r="1348" ht="12.75" customHeight="1">
      <c r="A1348" s="16">
        <f t="shared" si="1"/>
        <v>1345</v>
      </c>
      <c r="B1348" s="17">
        <v>2410154.0</v>
      </c>
      <c r="C1348" s="18">
        <v>45589.0</v>
      </c>
      <c r="D1348" s="19" t="s">
        <v>792</v>
      </c>
      <c r="E1348" s="20" t="s">
        <v>2792</v>
      </c>
      <c r="F1348" s="21">
        <v>45569.0</v>
      </c>
      <c r="G1348" s="22" t="s">
        <v>2793</v>
      </c>
      <c r="H1348" s="23">
        <v>13400.0</v>
      </c>
      <c r="I1348" s="24" t="s">
        <v>24</v>
      </c>
      <c r="J1348" s="25"/>
      <c r="K1348" s="20" t="s">
        <v>2791</v>
      </c>
      <c r="L1348" s="24" t="s">
        <v>24</v>
      </c>
      <c r="M1348" s="25"/>
      <c r="N1348" s="20"/>
      <c r="O1348" s="20"/>
      <c r="P1348" s="19"/>
      <c r="Q1348" s="26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</row>
    <row r="1349" ht="12.75" customHeight="1">
      <c r="A1349" s="16">
        <f t="shared" si="1"/>
        <v>1346</v>
      </c>
      <c r="B1349" s="17">
        <v>2410155.0</v>
      </c>
      <c r="C1349" s="18">
        <v>45589.0</v>
      </c>
      <c r="D1349" s="19" t="s">
        <v>476</v>
      </c>
      <c r="E1349" s="20" t="s">
        <v>2794</v>
      </c>
      <c r="F1349" s="21">
        <v>45582.0</v>
      </c>
      <c r="G1349" s="22" t="s">
        <v>2795</v>
      </c>
      <c r="H1349" s="23">
        <v>6199.3</v>
      </c>
      <c r="I1349" s="24" t="s">
        <v>24</v>
      </c>
      <c r="J1349" s="25"/>
      <c r="K1349" s="20" t="s">
        <v>2796</v>
      </c>
      <c r="L1349" s="24" t="s">
        <v>24</v>
      </c>
      <c r="M1349" s="25"/>
      <c r="N1349" s="20"/>
      <c r="O1349" s="20"/>
      <c r="P1349" s="19"/>
      <c r="Q1349" s="26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</row>
    <row r="1350" ht="12.75" customHeight="1">
      <c r="A1350" s="16">
        <f t="shared" si="1"/>
        <v>1347</v>
      </c>
      <c r="B1350" s="17">
        <v>2410156.0</v>
      </c>
      <c r="C1350" s="18">
        <v>45589.0</v>
      </c>
      <c r="D1350" s="19" t="s">
        <v>21</v>
      </c>
      <c r="E1350" s="20" t="s">
        <v>2797</v>
      </c>
      <c r="F1350" s="21">
        <v>45582.0</v>
      </c>
      <c r="G1350" s="22" t="s">
        <v>2798</v>
      </c>
      <c r="H1350" s="23">
        <v>15500.0</v>
      </c>
      <c r="I1350" s="24" t="s">
        <v>24</v>
      </c>
      <c r="J1350" s="25"/>
      <c r="K1350" s="20" t="s">
        <v>2796</v>
      </c>
      <c r="L1350" s="24" t="s">
        <v>24</v>
      </c>
      <c r="M1350" s="25"/>
      <c r="N1350" s="20"/>
      <c r="O1350" s="20"/>
      <c r="P1350" s="19"/>
      <c r="Q1350" s="26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</row>
    <row r="1351" ht="12.75" customHeight="1">
      <c r="A1351" s="16">
        <f t="shared" si="1"/>
        <v>1348</v>
      </c>
      <c r="B1351" s="17">
        <v>2410157.0</v>
      </c>
      <c r="C1351" s="18">
        <v>45589.0</v>
      </c>
      <c r="D1351" s="19" t="s">
        <v>21</v>
      </c>
      <c r="E1351" s="20" t="s">
        <v>2797</v>
      </c>
      <c r="F1351" s="21">
        <v>45582.0</v>
      </c>
      <c r="G1351" s="22" t="s">
        <v>1964</v>
      </c>
      <c r="H1351" s="23">
        <v>3990.0</v>
      </c>
      <c r="I1351" s="24" t="s">
        <v>24</v>
      </c>
      <c r="J1351" s="25"/>
      <c r="K1351" s="20" t="s">
        <v>2796</v>
      </c>
      <c r="L1351" s="24" t="s">
        <v>24</v>
      </c>
      <c r="M1351" s="25"/>
      <c r="N1351" s="20"/>
      <c r="O1351" s="20"/>
      <c r="P1351" s="19"/>
      <c r="Q1351" s="26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</row>
    <row r="1352" ht="12.75" customHeight="1">
      <c r="A1352" s="16">
        <f t="shared" si="1"/>
        <v>1349</v>
      </c>
      <c r="B1352" s="17">
        <v>2410158.0</v>
      </c>
      <c r="C1352" s="18">
        <v>45590.0</v>
      </c>
      <c r="D1352" s="19" t="s">
        <v>2799</v>
      </c>
      <c r="E1352" s="20" t="s">
        <v>2800</v>
      </c>
      <c r="F1352" s="21">
        <v>45581.0</v>
      </c>
      <c r="G1352" s="22" t="s">
        <v>2801</v>
      </c>
      <c r="H1352" s="23">
        <v>57000.0</v>
      </c>
      <c r="I1352" s="24" t="s">
        <v>24</v>
      </c>
      <c r="J1352" s="25"/>
      <c r="K1352" s="20"/>
      <c r="L1352" s="25"/>
      <c r="M1352" s="25"/>
      <c r="N1352" s="20"/>
      <c r="O1352" s="20"/>
      <c r="P1352" s="19" t="s">
        <v>24</v>
      </c>
      <c r="Q1352" s="26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</row>
    <row r="1353" ht="12.75" customHeight="1">
      <c r="A1353" s="16">
        <f t="shared" si="1"/>
        <v>1350</v>
      </c>
      <c r="B1353" s="17">
        <v>2410159.0</v>
      </c>
      <c r="C1353" s="18">
        <v>45590.0</v>
      </c>
      <c r="D1353" s="19" t="s">
        <v>197</v>
      </c>
      <c r="E1353" s="20" t="s">
        <v>2802</v>
      </c>
      <c r="F1353" s="21">
        <v>45589.0</v>
      </c>
      <c r="G1353" s="22" t="s">
        <v>2803</v>
      </c>
      <c r="H1353" s="23">
        <v>198000.0</v>
      </c>
      <c r="I1353" s="24" t="s">
        <v>24</v>
      </c>
      <c r="J1353" s="25"/>
      <c r="K1353" s="20" t="s">
        <v>2391</v>
      </c>
      <c r="L1353" s="25" t="s">
        <v>24</v>
      </c>
      <c r="M1353" s="25"/>
      <c r="N1353" s="20"/>
      <c r="O1353" s="20"/>
      <c r="P1353" s="19"/>
      <c r="Q1353" s="26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</row>
    <row r="1354" ht="12.75" customHeight="1">
      <c r="A1354" s="16">
        <f t="shared" si="1"/>
        <v>1351</v>
      </c>
      <c r="B1354" s="17">
        <v>2410160.0</v>
      </c>
      <c r="C1354" s="18">
        <v>45590.0</v>
      </c>
      <c r="D1354" s="19" t="s">
        <v>21</v>
      </c>
      <c r="E1354" s="96" t="s">
        <v>2804</v>
      </c>
      <c r="F1354" s="21">
        <v>45589.0</v>
      </c>
      <c r="G1354" s="22" t="s">
        <v>2805</v>
      </c>
      <c r="H1354" s="23">
        <v>510460.0</v>
      </c>
      <c r="I1354" s="24" t="s">
        <v>24</v>
      </c>
      <c r="J1354" s="25"/>
      <c r="K1354" s="20" t="s">
        <v>2806</v>
      </c>
      <c r="L1354" s="25" t="s">
        <v>24</v>
      </c>
      <c r="M1354" s="25"/>
      <c r="N1354" s="20"/>
      <c r="O1354" s="20"/>
      <c r="P1354" s="19"/>
      <c r="Q1354" s="26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</row>
    <row r="1355" ht="12.75" customHeight="1">
      <c r="A1355" s="16">
        <f t="shared" si="1"/>
        <v>1352</v>
      </c>
      <c r="B1355" s="17">
        <v>2410161.0</v>
      </c>
      <c r="C1355" s="18">
        <v>45590.0</v>
      </c>
      <c r="D1355" s="19" t="s">
        <v>21</v>
      </c>
      <c r="E1355" s="20" t="s">
        <v>2804</v>
      </c>
      <c r="F1355" s="21">
        <v>45589.0</v>
      </c>
      <c r="G1355" s="22" t="s">
        <v>2807</v>
      </c>
      <c r="H1355" s="23">
        <v>53870.0</v>
      </c>
      <c r="I1355" s="24" t="s">
        <v>24</v>
      </c>
      <c r="J1355" s="25"/>
      <c r="K1355" s="20" t="s">
        <v>2806</v>
      </c>
      <c r="L1355" s="25" t="s">
        <v>24</v>
      </c>
      <c r="M1355" s="25"/>
      <c r="N1355" s="20"/>
      <c r="O1355" s="20"/>
      <c r="P1355" s="19"/>
      <c r="Q1355" s="26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</row>
    <row r="1356" ht="12.75" customHeight="1">
      <c r="A1356" s="16">
        <f t="shared" si="1"/>
        <v>1353</v>
      </c>
      <c r="B1356" s="17">
        <v>2410162.0</v>
      </c>
      <c r="C1356" s="18">
        <v>45590.0</v>
      </c>
      <c r="D1356" s="19" t="s">
        <v>34</v>
      </c>
      <c r="E1356" s="20" t="s">
        <v>2808</v>
      </c>
      <c r="F1356" s="21">
        <v>45590.0</v>
      </c>
      <c r="G1356" s="22" t="s">
        <v>36</v>
      </c>
      <c r="H1356" s="23">
        <v>550.0</v>
      </c>
      <c r="I1356" s="24" t="s">
        <v>24</v>
      </c>
      <c r="J1356" s="25"/>
      <c r="K1356" s="20"/>
      <c r="L1356" s="25"/>
      <c r="M1356" s="25"/>
      <c r="N1356" s="20"/>
      <c r="O1356" s="20"/>
      <c r="P1356" s="19" t="s">
        <v>24</v>
      </c>
      <c r="Q1356" s="26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</row>
    <row r="1357" ht="12.75" customHeight="1">
      <c r="A1357" s="16">
        <f t="shared" si="1"/>
        <v>1354</v>
      </c>
      <c r="B1357" s="17">
        <v>2410163.0</v>
      </c>
      <c r="C1357" s="18">
        <v>45593.0</v>
      </c>
      <c r="D1357" s="19" t="s">
        <v>21</v>
      </c>
      <c r="E1357" s="20" t="s">
        <v>2809</v>
      </c>
      <c r="F1357" s="21">
        <v>45590.0</v>
      </c>
      <c r="G1357" s="22" t="s">
        <v>2810</v>
      </c>
      <c r="H1357" s="23">
        <v>193312.0</v>
      </c>
      <c r="I1357" s="24" t="s">
        <v>24</v>
      </c>
      <c r="J1357" s="25"/>
      <c r="K1357" s="20" t="s">
        <v>2811</v>
      </c>
      <c r="L1357" s="25" t="s">
        <v>24</v>
      </c>
      <c r="M1357" s="25"/>
      <c r="N1357" s="20"/>
      <c r="O1357" s="20"/>
      <c r="P1357" s="19"/>
      <c r="Q1357" s="26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</row>
    <row r="1358" ht="12.75" customHeight="1">
      <c r="A1358" s="16">
        <f t="shared" si="1"/>
        <v>1355</v>
      </c>
      <c r="B1358" s="17">
        <v>2410164.0</v>
      </c>
      <c r="C1358" s="18">
        <v>45593.0</v>
      </c>
      <c r="D1358" s="19" t="s">
        <v>1391</v>
      </c>
      <c r="E1358" s="20" t="s">
        <v>2812</v>
      </c>
      <c r="F1358" s="21">
        <v>45575.0</v>
      </c>
      <c r="G1358" s="22" t="s">
        <v>2813</v>
      </c>
      <c r="H1358" s="23">
        <v>200000.0</v>
      </c>
      <c r="I1358" s="24" t="s">
        <v>24</v>
      </c>
      <c r="J1358" s="25"/>
      <c r="K1358" s="20"/>
      <c r="L1358" s="25"/>
      <c r="M1358" s="25"/>
      <c r="N1358" s="20"/>
      <c r="O1358" s="20"/>
      <c r="P1358" s="19" t="s">
        <v>24</v>
      </c>
      <c r="Q1358" s="26" t="s">
        <v>2814</v>
      </c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</row>
    <row r="1359" ht="12.75" customHeight="1">
      <c r="A1359" s="16">
        <f t="shared" si="1"/>
        <v>1356</v>
      </c>
      <c r="B1359" s="17">
        <v>2410165.0</v>
      </c>
      <c r="C1359" s="18">
        <v>45593.0</v>
      </c>
      <c r="D1359" s="19" t="s">
        <v>446</v>
      </c>
      <c r="E1359" s="20" t="s">
        <v>2815</v>
      </c>
      <c r="F1359" s="21">
        <v>45590.0</v>
      </c>
      <c r="G1359" s="22" t="s">
        <v>2816</v>
      </c>
      <c r="H1359" s="23">
        <v>350.0</v>
      </c>
      <c r="I1359" s="24" t="s">
        <v>24</v>
      </c>
      <c r="J1359" s="25"/>
      <c r="K1359" s="20"/>
      <c r="L1359" s="25"/>
      <c r="M1359" s="25"/>
      <c r="N1359" s="20"/>
      <c r="O1359" s="20"/>
      <c r="P1359" s="19" t="s">
        <v>24</v>
      </c>
      <c r="Q1359" s="26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</row>
    <row r="1360" ht="12.75" customHeight="1">
      <c r="A1360" s="16">
        <f t="shared" si="1"/>
        <v>1357</v>
      </c>
      <c r="B1360" s="17">
        <v>2410166.0</v>
      </c>
      <c r="C1360" s="18">
        <v>45593.0</v>
      </c>
      <c r="D1360" s="19" t="s">
        <v>274</v>
      </c>
      <c r="E1360" s="20" t="s">
        <v>2817</v>
      </c>
      <c r="F1360" s="21">
        <v>45593.0</v>
      </c>
      <c r="G1360" s="22" t="s">
        <v>2818</v>
      </c>
      <c r="H1360" s="23">
        <v>1800.0</v>
      </c>
      <c r="I1360" s="24" t="s">
        <v>24</v>
      </c>
      <c r="J1360" s="25"/>
      <c r="K1360" s="20" t="s">
        <v>2016</v>
      </c>
      <c r="L1360" s="25" t="s">
        <v>24</v>
      </c>
      <c r="M1360" s="25"/>
      <c r="N1360" s="20"/>
      <c r="O1360" s="20"/>
      <c r="P1360" s="19"/>
      <c r="Q1360" s="26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</row>
    <row r="1361" ht="12.75" customHeight="1">
      <c r="A1361" s="16">
        <f t="shared" si="1"/>
        <v>1358</v>
      </c>
      <c r="B1361" s="17">
        <v>2410167.0</v>
      </c>
      <c r="C1361" s="18">
        <v>45593.0</v>
      </c>
      <c r="D1361" s="19" t="s">
        <v>34</v>
      </c>
      <c r="E1361" s="20" t="s">
        <v>2819</v>
      </c>
      <c r="F1361" s="21">
        <v>45593.0</v>
      </c>
      <c r="G1361" s="22" t="s">
        <v>36</v>
      </c>
      <c r="H1361" s="23">
        <v>1000.0</v>
      </c>
      <c r="I1361" s="24" t="s">
        <v>24</v>
      </c>
      <c r="J1361" s="25"/>
      <c r="K1361" s="20"/>
      <c r="L1361" s="25"/>
      <c r="M1361" s="25"/>
      <c r="N1361" s="20"/>
      <c r="O1361" s="20"/>
      <c r="P1361" s="19" t="s">
        <v>24</v>
      </c>
      <c r="Q1361" s="26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</row>
    <row r="1362" ht="12.75" customHeight="1">
      <c r="A1362" s="16">
        <f t="shared" si="1"/>
        <v>1359</v>
      </c>
      <c r="B1362" s="17">
        <v>2410168.0</v>
      </c>
      <c r="C1362" s="18">
        <v>45593.0</v>
      </c>
      <c r="D1362" s="19" t="s">
        <v>197</v>
      </c>
      <c r="E1362" s="20" t="s">
        <v>2820</v>
      </c>
      <c r="F1362" s="21">
        <v>45593.0</v>
      </c>
      <c r="G1362" s="22" t="s">
        <v>2821</v>
      </c>
      <c r="H1362" s="23">
        <v>3975.0</v>
      </c>
      <c r="I1362" s="24" t="s">
        <v>24</v>
      </c>
      <c r="J1362" s="25"/>
      <c r="K1362" s="20"/>
      <c r="L1362" s="25"/>
      <c r="M1362" s="25"/>
      <c r="N1362" s="20"/>
      <c r="O1362" s="20"/>
      <c r="P1362" s="19" t="s">
        <v>24</v>
      </c>
      <c r="Q1362" s="26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</row>
    <row r="1363" ht="12.75" customHeight="1">
      <c r="A1363" s="16">
        <f t="shared" si="1"/>
        <v>1360</v>
      </c>
      <c r="B1363" s="17">
        <v>2410169.0</v>
      </c>
      <c r="C1363" s="18">
        <v>45593.0</v>
      </c>
      <c r="D1363" s="19" t="s">
        <v>1435</v>
      </c>
      <c r="E1363" s="20" t="s">
        <v>2822</v>
      </c>
      <c r="F1363" s="21">
        <v>45587.0</v>
      </c>
      <c r="G1363" s="22" t="s">
        <v>2823</v>
      </c>
      <c r="H1363" s="23">
        <v>38500.0</v>
      </c>
      <c r="I1363" s="24" t="s">
        <v>24</v>
      </c>
      <c r="J1363" s="25"/>
      <c r="K1363" s="20" t="s">
        <v>339</v>
      </c>
      <c r="L1363" s="25" t="s">
        <v>24</v>
      </c>
      <c r="M1363" s="25"/>
      <c r="N1363" s="20"/>
      <c r="O1363" s="20"/>
      <c r="P1363" s="19"/>
      <c r="Q1363" s="26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</row>
    <row r="1364" ht="12.75" customHeight="1">
      <c r="A1364" s="16">
        <f t="shared" si="1"/>
        <v>1361</v>
      </c>
      <c r="B1364" s="30">
        <v>2410170.0</v>
      </c>
      <c r="C1364" s="18">
        <v>45594.0</v>
      </c>
      <c r="D1364" s="19" t="s">
        <v>1033</v>
      </c>
      <c r="E1364" s="20" t="s">
        <v>2824</v>
      </c>
      <c r="F1364" s="21">
        <v>45594.0</v>
      </c>
      <c r="G1364" s="22" t="s">
        <v>2825</v>
      </c>
      <c r="H1364" s="23">
        <v>6250.0</v>
      </c>
      <c r="I1364" s="24" t="s">
        <v>24</v>
      </c>
      <c r="J1364" s="25"/>
      <c r="K1364" s="20" t="s">
        <v>1016</v>
      </c>
      <c r="L1364" s="28" t="s">
        <v>24</v>
      </c>
      <c r="M1364" s="25"/>
      <c r="N1364" s="20"/>
      <c r="O1364" s="20"/>
      <c r="P1364" s="19"/>
      <c r="Q1364" s="26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</row>
    <row r="1365" ht="12.75" customHeight="1">
      <c r="A1365" s="16">
        <f t="shared" si="1"/>
        <v>1362</v>
      </c>
      <c r="B1365" s="17">
        <v>2410171.0</v>
      </c>
      <c r="C1365" s="18">
        <v>45594.0</v>
      </c>
      <c r="D1365" s="19" t="s">
        <v>21</v>
      </c>
      <c r="E1365" s="20" t="s">
        <v>2826</v>
      </c>
      <c r="F1365" s="21">
        <v>45593.0</v>
      </c>
      <c r="G1365" s="22" t="s">
        <v>2827</v>
      </c>
      <c r="H1365" s="23">
        <v>36730.0</v>
      </c>
      <c r="I1365" s="28" t="s">
        <v>24</v>
      </c>
      <c r="J1365" s="25"/>
      <c r="K1365" s="20" t="s">
        <v>2828</v>
      </c>
      <c r="L1365" s="28" t="s">
        <v>24</v>
      </c>
      <c r="M1365" s="25"/>
      <c r="N1365" s="20"/>
      <c r="O1365" s="20"/>
      <c r="P1365" s="19"/>
      <c r="Q1365" s="26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</row>
    <row r="1366" ht="12.75" customHeight="1">
      <c r="A1366" s="16">
        <f t="shared" si="1"/>
        <v>1363</v>
      </c>
      <c r="B1366" s="17">
        <v>2410172.0</v>
      </c>
      <c r="C1366" s="18">
        <v>45594.0</v>
      </c>
      <c r="D1366" s="19" t="s">
        <v>21</v>
      </c>
      <c r="E1366" s="20" t="s">
        <v>2826</v>
      </c>
      <c r="F1366" s="21">
        <v>45593.0</v>
      </c>
      <c r="G1366" s="22" t="s">
        <v>2829</v>
      </c>
      <c r="H1366" s="23">
        <v>2540.0</v>
      </c>
      <c r="I1366" s="28" t="s">
        <v>24</v>
      </c>
      <c r="J1366" s="25"/>
      <c r="K1366" s="20" t="s">
        <v>2828</v>
      </c>
      <c r="L1366" s="28" t="s">
        <v>24</v>
      </c>
      <c r="M1366" s="25"/>
      <c r="N1366" s="20"/>
      <c r="O1366" s="20"/>
      <c r="P1366" s="19"/>
      <c r="Q1366" s="26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</row>
    <row r="1367" ht="12.75" customHeight="1">
      <c r="A1367" s="16">
        <f t="shared" si="1"/>
        <v>1364</v>
      </c>
      <c r="B1367" s="17">
        <v>2410173.0</v>
      </c>
      <c r="C1367" s="18">
        <v>45594.0</v>
      </c>
      <c r="D1367" s="19" t="s">
        <v>41</v>
      </c>
      <c r="E1367" s="20" t="s">
        <v>2830</v>
      </c>
      <c r="F1367" s="21">
        <v>45593.0</v>
      </c>
      <c r="G1367" s="22" t="s">
        <v>2831</v>
      </c>
      <c r="H1367" s="23">
        <v>48300.0</v>
      </c>
      <c r="I1367" s="28" t="s">
        <v>24</v>
      </c>
      <c r="J1367" s="25"/>
      <c r="K1367" s="20" t="s">
        <v>2832</v>
      </c>
      <c r="L1367" s="28" t="s">
        <v>24</v>
      </c>
      <c r="M1367" s="25"/>
      <c r="N1367" s="20"/>
      <c r="O1367" s="20"/>
      <c r="P1367" s="19"/>
      <c r="Q1367" s="26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</row>
    <row r="1368" ht="12.75" customHeight="1">
      <c r="A1368" s="16">
        <f t="shared" si="1"/>
        <v>1365</v>
      </c>
      <c r="B1368" s="17">
        <v>2410174.0</v>
      </c>
      <c r="C1368" s="18">
        <v>45594.0</v>
      </c>
      <c r="D1368" s="19" t="s">
        <v>2833</v>
      </c>
      <c r="E1368" s="20" t="s">
        <v>2834</v>
      </c>
      <c r="F1368" s="21">
        <v>45593.0</v>
      </c>
      <c r="G1368" s="22" t="s">
        <v>2835</v>
      </c>
      <c r="H1368" s="23">
        <v>15000.0</v>
      </c>
      <c r="I1368" s="28" t="s">
        <v>24</v>
      </c>
      <c r="J1368" s="25"/>
      <c r="K1368" s="20" t="s">
        <v>2780</v>
      </c>
      <c r="L1368" s="28" t="s">
        <v>24</v>
      </c>
      <c r="M1368" s="25"/>
      <c r="N1368" s="20"/>
      <c r="O1368" s="20"/>
      <c r="P1368" s="19"/>
      <c r="Q1368" s="26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</row>
    <row r="1369" ht="12.75" customHeight="1">
      <c r="A1369" s="16">
        <f t="shared" si="1"/>
        <v>1366</v>
      </c>
      <c r="B1369" s="17">
        <v>2410175.0</v>
      </c>
      <c r="C1369" s="18">
        <v>45594.0</v>
      </c>
      <c r="D1369" s="19" t="s">
        <v>21</v>
      </c>
      <c r="E1369" s="20" t="s">
        <v>2836</v>
      </c>
      <c r="F1369" s="21">
        <v>45593.0</v>
      </c>
      <c r="G1369" s="22" t="s">
        <v>2790</v>
      </c>
      <c r="H1369" s="23">
        <v>57470.0</v>
      </c>
      <c r="I1369" s="28" t="s">
        <v>24</v>
      </c>
      <c r="J1369" s="25"/>
      <c r="K1369" s="20" t="s">
        <v>2837</v>
      </c>
      <c r="L1369" s="28" t="s">
        <v>24</v>
      </c>
      <c r="M1369" s="25"/>
      <c r="N1369" s="20"/>
      <c r="O1369" s="20"/>
      <c r="P1369" s="19"/>
      <c r="Q1369" s="26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</row>
    <row r="1370" ht="12.75" customHeight="1">
      <c r="A1370" s="16">
        <f t="shared" si="1"/>
        <v>1367</v>
      </c>
      <c r="B1370" s="17">
        <v>2410176.0</v>
      </c>
      <c r="C1370" s="18">
        <v>45594.0</v>
      </c>
      <c r="D1370" s="19" t="s">
        <v>21</v>
      </c>
      <c r="E1370" s="20" t="s">
        <v>2836</v>
      </c>
      <c r="F1370" s="21">
        <v>45593.0</v>
      </c>
      <c r="G1370" s="22" t="s">
        <v>2838</v>
      </c>
      <c r="H1370" s="23">
        <v>7820.0</v>
      </c>
      <c r="I1370" s="28" t="s">
        <v>24</v>
      </c>
      <c r="J1370" s="25"/>
      <c r="K1370" s="20" t="s">
        <v>2837</v>
      </c>
      <c r="L1370" s="28" t="s">
        <v>24</v>
      </c>
      <c r="M1370" s="25"/>
      <c r="N1370" s="20"/>
      <c r="O1370" s="20"/>
      <c r="P1370" s="19"/>
      <c r="Q1370" s="26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</row>
    <row r="1371" ht="12.75" customHeight="1">
      <c r="A1371" s="16">
        <f t="shared" si="1"/>
        <v>1368</v>
      </c>
      <c r="B1371" s="17">
        <v>2410177.0</v>
      </c>
      <c r="C1371" s="18">
        <v>45594.0</v>
      </c>
      <c r="D1371" s="19" t="s">
        <v>792</v>
      </c>
      <c r="E1371" s="20" t="s">
        <v>2839</v>
      </c>
      <c r="F1371" s="21">
        <v>45590.0</v>
      </c>
      <c r="G1371" s="22" t="s">
        <v>2793</v>
      </c>
      <c r="H1371" s="23">
        <v>20400.0</v>
      </c>
      <c r="I1371" s="28" t="s">
        <v>24</v>
      </c>
      <c r="J1371" s="25"/>
      <c r="K1371" s="20" t="s">
        <v>2806</v>
      </c>
      <c r="L1371" s="28" t="s">
        <v>24</v>
      </c>
      <c r="M1371" s="25"/>
      <c r="N1371" s="20"/>
      <c r="O1371" s="20"/>
      <c r="P1371" s="19"/>
      <c r="Q1371" s="26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</row>
    <row r="1372" ht="12.75" customHeight="1">
      <c r="A1372" s="16">
        <f t="shared" si="1"/>
        <v>1369</v>
      </c>
      <c r="B1372" s="17">
        <v>2410178.0</v>
      </c>
      <c r="C1372" s="18">
        <v>45594.0</v>
      </c>
      <c r="D1372" s="118" t="s">
        <v>71</v>
      </c>
      <c r="E1372" s="20" t="s">
        <v>2840</v>
      </c>
      <c r="F1372" s="21">
        <v>45590.0</v>
      </c>
      <c r="G1372" s="22" t="s">
        <v>2841</v>
      </c>
      <c r="H1372" s="23">
        <v>181060.0</v>
      </c>
      <c r="I1372" s="28" t="s">
        <v>24</v>
      </c>
      <c r="J1372" s="25"/>
      <c r="K1372" s="20" t="s">
        <v>2842</v>
      </c>
      <c r="L1372" s="28" t="s">
        <v>24</v>
      </c>
      <c r="M1372" s="25"/>
      <c r="N1372" s="20"/>
      <c r="O1372" s="20"/>
      <c r="P1372" s="19"/>
      <c r="Q1372" s="26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</row>
    <row r="1373" ht="12.75" customHeight="1">
      <c r="A1373" s="16">
        <f t="shared" si="1"/>
        <v>1370</v>
      </c>
      <c r="B1373" s="17">
        <v>2410179.0</v>
      </c>
      <c r="C1373" s="18">
        <v>45594.0</v>
      </c>
      <c r="D1373" s="19" t="s">
        <v>21</v>
      </c>
      <c r="E1373" s="20" t="s">
        <v>2843</v>
      </c>
      <c r="F1373" s="21">
        <v>45589.0</v>
      </c>
      <c r="G1373" s="22" t="s">
        <v>2841</v>
      </c>
      <c r="H1373" s="23">
        <v>1330.0</v>
      </c>
      <c r="I1373" s="28" t="s">
        <v>24</v>
      </c>
      <c r="J1373" s="25"/>
      <c r="K1373" s="20" t="s">
        <v>406</v>
      </c>
      <c r="L1373" s="28" t="s">
        <v>24</v>
      </c>
      <c r="M1373" s="25"/>
      <c r="N1373" s="20"/>
      <c r="O1373" s="20"/>
      <c r="P1373" s="19"/>
      <c r="Q1373" s="26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</row>
    <row r="1374" ht="12.75" customHeight="1">
      <c r="A1374" s="16">
        <f t="shared" si="1"/>
        <v>1371</v>
      </c>
      <c r="B1374" s="17">
        <v>2410180.0</v>
      </c>
      <c r="C1374" s="18">
        <v>45594.0</v>
      </c>
      <c r="D1374" s="19" t="s">
        <v>88</v>
      </c>
      <c r="E1374" s="20" t="s">
        <v>2844</v>
      </c>
      <c r="F1374" s="21">
        <v>45589.0</v>
      </c>
      <c r="G1374" s="22" t="s">
        <v>2845</v>
      </c>
      <c r="H1374" s="23">
        <v>80450.0</v>
      </c>
      <c r="I1374" s="28" t="s">
        <v>24</v>
      </c>
      <c r="J1374" s="25"/>
      <c r="K1374" s="20" t="s">
        <v>705</v>
      </c>
      <c r="L1374" s="28" t="s">
        <v>24</v>
      </c>
      <c r="M1374" s="25"/>
      <c r="N1374" s="20"/>
      <c r="O1374" s="20"/>
      <c r="P1374" s="19"/>
      <c r="Q1374" s="26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</row>
    <row r="1375" ht="12.75" customHeight="1">
      <c r="A1375" s="16">
        <f t="shared" si="1"/>
        <v>1372</v>
      </c>
      <c r="B1375" s="17">
        <v>2410181.0</v>
      </c>
      <c r="C1375" s="18">
        <v>45595.0</v>
      </c>
      <c r="D1375" s="19" t="s">
        <v>2846</v>
      </c>
      <c r="E1375" s="20" t="s">
        <v>2847</v>
      </c>
      <c r="F1375" s="21">
        <v>45593.0</v>
      </c>
      <c r="G1375" s="22" t="s">
        <v>2848</v>
      </c>
      <c r="H1375" s="23">
        <v>60000.0</v>
      </c>
      <c r="I1375" s="28" t="s">
        <v>24</v>
      </c>
      <c r="J1375" s="25"/>
      <c r="K1375" s="20" t="s">
        <v>678</v>
      </c>
      <c r="L1375" s="28" t="s">
        <v>24</v>
      </c>
      <c r="M1375" s="25"/>
      <c r="N1375" s="20"/>
      <c r="O1375" s="20"/>
      <c r="P1375" s="19"/>
      <c r="Q1375" s="26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</row>
    <row r="1376" ht="12.75" customHeight="1">
      <c r="A1376" s="16">
        <f t="shared" si="1"/>
        <v>1373</v>
      </c>
      <c r="B1376" s="17">
        <v>2410182.0</v>
      </c>
      <c r="C1376" s="18">
        <v>45595.0</v>
      </c>
      <c r="D1376" s="19" t="s">
        <v>2846</v>
      </c>
      <c r="E1376" s="20" t="s">
        <v>2849</v>
      </c>
      <c r="F1376" s="21">
        <v>45593.0</v>
      </c>
      <c r="G1376" s="22" t="s">
        <v>2766</v>
      </c>
      <c r="H1376" s="23">
        <v>20000.0</v>
      </c>
      <c r="I1376" s="28" t="s">
        <v>24</v>
      </c>
      <c r="J1376" s="25"/>
      <c r="K1376" s="20" t="s">
        <v>678</v>
      </c>
      <c r="L1376" s="28" t="s">
        <v>24</v>
      </c>
      <c r="M1376" s="25"/>
      <c r="N1376" s="20"/>
      <c r="O1376" s="20"/>
      <c r="P1376" s="19"/>
      <c r="Q1376" s="26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</row>
    <row r="1377" ht="12.75" customHeight="1">
      <c r="A1377" s="16">
        <f t="shared" si="1"/>
        <v>1374</v>
      </c>
      <c r="B1377" s="17">
        <v>2410183.0</v>
      </c>
      <c r="C1377" s="18">
        <v>45595.0</v>
      </c>
      <c r="D1377" s="19" t="s">
        <v>2850</v>
      </c>
      <c r="E1377" s="20" t="s">
        <v>2851</v>
      </c>
      <c r="F1377" s="21">
        <v>45593.0</v>
      </c>
      <c r="G1377" s="22" t="s">
        <v>2852</v>
      </c>
      <c r="H1377" s="23">
        <v>12000.0</v>
      </c>
      <c r="I1377" s="28" t="s">
        <v>24</v>
      </c>
      <c r="J1377" s="25"/>
      <c r="K1377" s="20" t="s">
        <v>2853</v>
      </c>
      <c r="L1377" s="28" t="s">
        <v>24</v>
      </c>
      <c r="M1377" s="25"/>
      <c r="N1377" s="20"/>
      <c r="O1377" s="20"/>
      <c r="P1377" s="19"/>
      <c r="Q1377" s="26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</row>
    <row r="1378" ht="12.75" customHeight="1">
      <c r="A1378" s="16">
        <f t="shared" si="1"/>
        <v>1375</v>
      </c>
      <c r="B1378" s="17">
        <v>2410184.0</v>
      </c>
      <c r="C1378" s="18">
        <v>45595.0</v>
      </c>
      <c r="D1378" s="19" t="s">
        <v>71</v>
      </c>
      <c r="E1378" s="20" t="s">
        <v>2854</v>
      </c>
      <c r="F1378" s="21">
        <v>45593.0</v>
      </c>
      <c r="G1378" s="22" t="s">
        <v>2855</v>
      </c>
      <c r="H1378" s="23">
        <v>2480.0</v>
      </c>
      <c r="I1378" s="28" t="s">
        <v>24</v>
      </c>
      <c r="J1378" s="25"/>
      <c r="K1378" s="20" t="s">
        <v>1376</v>
      </c>
      <c r="L1378" s="28" t="s">
        <v>24</v>
      </c>
      <c r="M1378" s="25"/>
      <c r="N1378" s="20"/>
      <c r="O1378" s="20"/>
      <c r="P1378" s="19"/>
      <c r="Q1378" s="26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</row>
    <row r="1379" ht="12.75" customHeight="1">
      <c r="A1379" s="16">
        <f t="shared" si="1"/>
        <v>1376</v>
      </c>
      <c r="B1379" s="17">
        <v>2410185.0</v>
      </c>
      <c r="C1379" s="18">
        <v>45596.0</v>
      </c>
      <c r="D1379" s="19" t="s">
        <v>1009</v>
      </c>
      <c r="E1379" s="20" t="s">
        <v>2856</v>
      </c>
      <c r="F1379" s="21">
        <v>45596.0</v>
      </c>
      <c r="G1379" s="22" t="s">
        <v>2857</v>
      </c>
      <c r="H1379" s="23">
        <v>100095.0</v>
      </c>
      <c r="I1379" s="28" t="s">
        <v>24</v>
      </c>
      <c r="J1379" s="25"/>
      <c r="K1379" s="20"/>
      <c r="L1379" s="25"/>
      <c r="M1379" s="25"/>
      <c r="N1379" s="20"/>
      <c r="O1379" s="20"/>
      <c r="P1379" s="19" t="s">
        <v>24</v>
      </c>
      <c r="Q1379" s="26" t="s">
        <v>2858</v>
      </c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</row>
    <row r="1380" ht="12.75" customHeight="1">
      <c r="A1380" s="16">
        <f t="shared" si="1"/>
        <v>1377</v>
      </c>
      <c r="B1380" s="17">
        <v>2410186.0</v>
      </c>
      <c r="C1380" s="18">
        <v>45596.0</v>
      </c>
      <c r="D1380" s="19" t="s">
        <v>1857</v>
      </c>
      <c r="E1380" s="20" t="s">
        <v>2859</v>
      </c>
      <c r="F1380" s="21">
        <v>45596.0</v>
      </c>
      <c r="G1380" s="22" t="s">
        <v>2860</v>
      </c>
      <c r="H1380" s="23">
        <v>9660.0</v>
      </c>
      <c r="I1380" s="28" t="s">
        <v>24</v>
      </c>
      <c r="J1380" s="25"/>
      <c r="K1380" s="20"/>
      <c r="L1380" s="25"/>
      <c r="M1380" s="25"/>
      <c r="N1380" s="20"/>
      <c r="O1380" s="20"/>
      <c r="P1380" s="19" t="s">
        <v>24</v>
      </c>
      <c r="Q1380" s="26" t="s">
        <v>2861</v>
      </c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</row>
    <row r="1381" ht="12.75" customHeight="1">
      <c r="A1381" s="16">
        <f t="shared" si="1"/>
        <v>1378</v>
      </c>
      <c r="B1381" s="17">
        <v>2410187.0</v>
      </c>
      <c r="C1381" s="18">
        <v>45596.0</v>
      </c>
      <c r="D1381" s="19" t="s">
        <v>71</v>
      </c>
      <c r="E1381" s="20" t="s">
        <v>2862</v>
      </c>
      <c r="F1381" s="21">
        <v>45582.0</v>
      </c>
      <c r="G1381" s="22" t="s">
        <v>2841</v>
      </c>
      <c r="H1381" s="23">
        <v>2480.0</v>
      </c>
      <c r="I1381" s="28" t="s">
        <v>24</v>
      </c>
      <c r="J1381" s="25"/>
      <c r="K1381" s="20" t="s">
        <v>2863</v>
      </c>
      <c r="L1381" s="28" t="s">
        <v>24</v>
      </c>
      <c r="M1381" s="25"/>
      <c r="N1381" s="20"/>
      <c r="O1381" s="20"/>
      <c r="P1381" s="19"/>
      <c r="Q1381" s="26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</row>
    <row r="1382" ht="12.75" customHeight="1">
      <c r="A1382" s="16">
        <f t="shared" si="1"/>
        <v>1379</v>
      </c>
      <c r="B1382" s="17">
        <v>2410188.0</v>
      </c>
      <c r="C1382" s="18">
        <v>45596.0</v>
      </c>
      <c r="D1382" s="19" t="s">
        <v>348</v>
      </c>
      <c r="E1382" s="20" t="s">
        <v>2864</v>
      </c>
      <c r="F1382" s="21">
        <v>45595.0</v>
      </c>
      <c r="G1382" s="22" t="s">
        <v>281</v>
      </c>
      <c r="H1382" s="23">
        <v>370000.0</v>
      </c>
      <c r="I1382" s="28" t="s">
        <v>24</v>
      </c>
      <c r="J1382" s="25"/>
      <c r="K1382" s="20" t="s">
        <v>2865</v>
      </c>
      <c r="L1382" s="28" t="s">
        <v>24</v>
      </c>
      <c r="M1382" s="25"/>
      <c r="N1382" s="20"/>
      <c r="O1382" s="20"/>
      <c r="P1382" s="19"/>
      <c r="Q1382" s="26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</row>
    <row r="1383" ht="12.75" customHeight="1">
      <c r="A1383" s="16">
        <f t="shared" si="1"/>
        <v>1380</v>
      </c>
      <c r="B1383" s="17">
        <v>2410189.0</v>
      </c>
      <c r="C1383" s="18">
        <v>45596.0</v>
      </c>
      <c r="D1383" s="19" t="s">
        <v>279</v>
      </c>
      <c r="E1383" s="20" t="s">
        <v>2866</v>
      </c>
      <c r="F1383" s="21">
        <v>45596.0</v>
      </c>
      <c r="G1383" s="22" t="s">
        <v>281</v>
      </c>
      <c r="H1383" s="23">
        <v>141500.0</v>
      </c>
      <c r="I1383" s="28" t="s">
        <v>24</v>
      </c>
      <c r="J1383" s="25"/>
      <c r="K1383" s="20" t="s">
        <v>2297</v>
      </c>
      <c r="L1383" s="28" t="s">
        <v>24</v>
      </c>
      <c r="M1383" s="25"/>
      <c r="N1383" s="20"/>
      <c r="O1383" s="20"/>
      <c r="P1383" s="19"/>
      <c r="Q1383" s="26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</row>
    <row r="1384" ht="12.75" customHeight="1">
      <c r="A1384" s="16">
        <f t="shared" si="1"/>
        <v>1381</v>
      </c>
      <c r="B1384" s="17">
        <v>2410190.0</v>
      </c>
      <c r="C1384" s="18">
        <v>45596.0</v>
      </c>
      <c r="D1384" s="19" t="s">
        <v>284</v>
      </c>
      <c r="E1384" s="20" t="s">
        <v>2867</v>
      </c>
      <c r="F1384" s="21">
        <v>45596.0</v>
      </c>
      <c r="G1384" s="22" t="s">
        <v>512</v>
      </c>
      <c r="H1384" s="23">
        <v>2234000.0</v>
      </c>
      <c r="I1384" s="28" t="s">
        <v>24</v>
      </c>
      <c r="J1384" s="25"/>
      <c r="K1384" s="20" t="s">
        <v>2868</v>
      </c>
      <c r="L1384" s="28" t="s">
        <v>24</v>
      </c>
      <c r="M1384" s="25"/>
      <c r="N1384" s="20"/>
      <c r="O1384" s="20"/>
      <c r="P1384" s="19"/>
      <c r="Q1384" s="26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</row>
    <row r="1385" ht="12.75" customHeight="1">
      <c r="A1385" s="16">
        <f t="shared" si="1"/>
        <v>1382</v>
      </c>
      <c r="B1385" s="17">
        <v>2410191.0</v>
      </c>
      <c r="C1385" s="18">
        <v>45596.0</v>
      </c>
      <c r="D1385" s="19" t="s">
        <v>284</v>
      </c>
      <c r="E1385" s="20" t="s">
        <v>2869</v>
      </c>
      <c r="F1385" s="21">
        <v>45596.0</v>
      </c>
      <c r="G1385" s="22" t="s">
        <v>281</v>
      </c>
      <c r="H1385" s="23">
        <v>101600.0</v>
      </c>
      <c r="I1385" s="28" t="s">
        <v>24</v>
      </c>
      <c r="J1385" s="25"/>
      <c r="K1385" s="20" t="s">
        <v>2259</v>
      </c>
      <c r="L1385" s="28" t="s">
        <v>24</v>
      </c>
      <c r="M1385" s="25"/>
      <c r="N1385" s="20"/>
      <c r="O1385" s="20"/>
      <c r="P1385" s="19"/>
      <c r="Q1385" s="26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</row>
    <row r="1386" ht="12.75" customHeight="1">
      <c r="A1386" s="16">
        <f t="shared" si="1"/>
        <v>1383</v>
      </c>
      <c r="B1386" s="17">
        <v>2410192.0</v>
      </c>
      <c r="C1386" s="18">
        <v>45596.0</v>
      </c>
      <c r="D1386" s="19" t="s">
        <v>284</v>
      </c>
      <c r="E1386" s="20" t="s">
        <v>2870</v>
      </c>
      <c r="F1386" s="21">
        <v>45596.0</v>
      </c>
      <c r="G1386" s="22" t="s">
        <v>2871</v>
      </c>
      <c r="H1386" s="23">
        <v>284000.0</v>
      </c>
      <c r="I1386" s="28" t="s">
        <v>24</v>
      </c>
      <c r="J1386" s="25"/>
      <c r="K1386" s="20" t="s">
        <v>2295</v>
      </c>
      <c r="L1386" s="28" t="s">
        <v>24</v>
      </c>
      <c r="M1386" s="25"/>
      <c r="N1386" s="20"/>
      <c r="O1386" s="20"/>
      <c r="P1386" s="19"/>
      <c r="Q1386" s="26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</row>
    <row r="1387" ht="12.75" customHeight="1">
      <c r="A1387" s="16">
        <f t="shared" si="1"/>
        <v>1384</v>
      </c>
      <c r="B1387" s="17">
        <v>2410193.0</v>
      </c>
      <c r="C1387" s="18">
        <v>45596.0</v>
      </c>
      <c r="D1387" s="19" t="s">
        <v>284</v>
      </c>
      <c r="E1387" s="20" t="s">
        <v>2872</v>
      </c>
      <c r="F1387" s="21">
        <v>45596.0</v>
      </c>
      <c r="G1387" s="22" t="s">
        <v>512</v>
      </c>
      <c r="H1387" s="23">
        <v>35300.0</v>
      </c>
      <c r="I1387" s="28" t="s">
        <v>24</v>
      </c>
      <c r="J1387" s="25"/>
      <c r="K1387" s="20" t="s">
        <v>2340</v>
      </c>
      <c r="L1387" s="28" t="s">
        <v>24</v>
      </c>
      <c r="M1387" s="25"/>
      <c r="N1387" s="20"/>
      <c r="O1387" s="20"/>
      <c r="P1387" s="19"/>
      <c r="Q1387" s="26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</row>
    <row r="1388" ht="12.75" customHeight="1">
      <c r="A1388" s="16">
        <f t="shared" si="1"/>
        <v>1385</v>
      </c>
      <c r="B1388" s="17">
        <v>2410194.0</v>
      </c>
      <c r="C1388" s="18">
        <v>45596.0</v>
      </c>
      <c r="D1388" s="19" t="s">
        <v>284</v>
      </c>
      <c r="E1388" s="20" t="s">
        <v>2873</v>
      </c>
      <c r="F1388" s="21">
        <v>45596.0</v>
      </c>
      <c r="G1388" s="22" t="s">
        <v>512</v>
      </c>
      <c r="H1388" s="23">
        <v>68400.0</v>
      </c>
      <c r="I1388" s="28" t="s">
        <v>24</v>
      </c>
      <c r="J1388" s="25"/>
      <c r="K1388" s="20" t="s">
        <v>2449</v>
      </c>
      <c r="L1388" s="28" t="s">
        <v>24</v>
      </c>
      <c r="M1388" s="25"/>
      <c r="N1388" s="20"/>
      <c r="O1388" s="20"/>
      <c r="P1388" s="19"/>
      <c r="Q1388" s="26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</row>
    <row r="1389" ht="12.75" customHeight="1">
      <c r="A1389" s="16">
        <f t="shared" si="1"/>
        <v>1386</v>
      </c>
      <c r="B1389" s="17">
        <v>2410195.0</v>
      </c>
      <c r="C1389" s="18">
        <v>45596.0</v>
      </c>
      <c r="D1389" s="19" t="s">
        <v>284</v>
      </c>
      <c r="E1389" s="20" t="s">
        <v>2874</v>
      </c>
      <c r="F1389" s="21">
        <v>45596.0</v>
      </c>
      <c r="G1389" s="22" t="s">
        <v>281</v>
      </c>
      <c r="H1389" s="23">
        <v>47100.0</v>
      </c>
      <c r="I1389" s="28" t="s">
        <v>24</v>
      </c>
      <c r="J1389" s="25"/>
      <c r="K1389" s="20" t="s">
        <v>2441</v>
      </c>
      <c r="L1389" s="28" t="s">
        <v>24</v>
      </c>
      <c r="M1389" s="25"/>
      <c r="N1389" s="20"/>
      <c r="O1389" s="20"/>
      <c r="P1389" s="19"/>
      <c r="Q1389" s="26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</row>
    <row r="1390" ht="12.75" customHeight="1">
      <c r="A1390" s="16">
        <f t="shared" si="1"/>
        <v>1387</v>
      </c>
      <c r="B1390" s="30">
        <v>2411001.0</v>
      </c>
      <c r="C1390" s="49">
        <v>45597.0</v>
      </c>
      <c r="D1390" s="19" t="s">
        <v>88</v>
      </c>
      <c r="E1390" s="20" t="s">
        <v>2875</v>
      </c>
      <c r="F1390" s="21">
        <v>45597.0</v>
      </c>
      <c r="G1390" s="22" t="s">
        <v>2876</v>
      </c>
      <c r="H1390" s="23">
        <v>157100.0</v>
      </c>
      <c r="I1390" s="28" t="s">
        <v>24</v>
      </c>
      <c r="J1390" s="25"/>
      <c r="K1390" s="20" t="s">
        <v>2877</v>
      </c>
      <c r="L1390" s="28" t="s">
        <v>24</v>
      </c>
      <c r="M1390" s="25"/>
      <c r="N1390" s="20"/>
      <c r="O1390" s="20"/>
      <c r="P1390" s="19"/>
      <c r="Q1390" s="26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</row>
    <row r="1391" ht="12.75" customHeight="1">
      <c r="A1391" s="16">
        <f t="shared" si="1"/>
        <v>1388</v>
      </c>
      <c r="B1391" s="17">
        <v>2411002.0</v>
      </c>
      <c r="C1391" s="18">
        <v>45597.0</v>
      </c>
      <c r="D1391" s="19" t="s">
        <v>476</v>
      </c>
      <c r="E1391" s="20" t="s">
        <v>2878</v>
      </c>
      <c r="F1391" s="21">
        <v>45597.0</v>
      </c>
      <c r="G1391" s="22" t="s">
        <v>2879</v>
      </c>
      <c r="H1391" s="23">
        <v>36143.68</v>
      </c>
      <c r="I1391" s="28" t="s">
        <v>24</v>
      </c>
      <c r="J1391" s="25"/>
      <c r="K1391" s="20" t="s">
        <v>2877</v>
      </c>
      <c r="L1391" s="28" t="s">
        <v>24</v>
      </c>
      <c r="M1391" s="25"/>
      <c r="N1391" s="20"/>
      <c r="O1391" s="20"/>
      <c r="P1391" s="19"/>
      <c r="Q1391" s="26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</row>
    <row r="1392" ht="12.75" customHeight="1">
      <c r="A1392" s="16">
        <f t="shared" si="1"/>
        <v>1389</v>
      </c>
      <c r="B1392" s="30">
        <v>2411003.0</v>
      </c>
      <c r="C1392" s="18">
        <v>45597.0</v>
      </c>
      <c r="D1392" s="19" t="s">
        <v>239</v>
      </c>
      <c r="E1392" s="20" t="s">
        <v>2880</v>
      </c>
      <c r="F1392" s="21">
        <v>45597.0</v>
      </c>
      <c r="G1392" s="22" t="s">
        <v>1007</v>
      </c>
      <c r="H1392" s="23">
        <v>180000.0</v>
      </c>
      <c r="I1392" s="28" t="s">
        <v>24</v>
      </c>
      <c r="J1392" s="25"/>
      <c r="K1392" s="20" t="s">
        <v>2881</v>
      </c>
      <c r="L1392" s="28" t="s">
        <v>24</v>
      </c>
      <c r="M1392" s="25"/>
      <c r="N1392" s="20"/>
      <c r="O1392" s="20"/>
      <c r="P1392" s="19"/>
      <c r="Q1392" s="26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</row>
    <row r="1393" ht="12.75" customHeight="1">
      <c r="A1393" s="16">
        <f t="shared" si="1"/>
        <v>1390</v>
      </c>
      <c r="B1393" s="30">
        <v>2411004.0</v>
      </c>
      <c r="C1393" s="18">
        <v>45597.0</v>
      </c>
      <c r="D1393" s="19" t="s">
        <v>21</v>
      </c>
      <c r="E1393" s="20" t="s">
        <v>2882</v>
      </c>
      <c r="F1393" s="21">
        <v>45597.0</v>
      </c>
      <c r="G1393" s="22" t="s">
        <v>2883</v>
      </c>
      <c r="H1393" s="23">
        <v>347520.0</v>
      </c>
      <c r="I1393" s="28" t="s">
        <v>24</v>
      </c>
      <c r="J1393" s="25"/>
      <c r="K1393" s="20" t="s">
        <v>2884</v>
      </c>
      <c r="L1393" s="28" t="s">
        <v>24</v>
      </c>
      <c r="M1393" s="25"/>
      <c r="N1393" s="20"/>
      <c r="O1393" s="20"/>
      <c r="P1393" s="19"/>
      <c r="Q1393" s="26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</row>
    <row r="1394" ht="12.75" customHeight="1">
      <c r="A1394" s="16">
        <f t="shared" si="1"/>
        <v>1391</v>
      </c>
      <c r="B1394" s="30">
        <v>2411005.0</v>
      </c>
      <c r="C1394" s="18">
        <v>45597.0</v>
      </c>
      <c r="D1394" s="19" t="s">
        <v>21</v>
      </c>
      <c r="E1394" s="20" t="s">
        <v>2885</v>
      </c>
      <c r="F1394" s="21">
        <v>45597.0</v>
      </c>
      <c r="G1394" s="22" t="s">
        <v>2886</v>
      </c>
      <c r="H1394" s="23">
        <v>110900.0</v>
      </c>
      <c r="I1394" s="28" t="s">
        <v>24</v>
      </c>
      <c r="J1394" s="25"/>
      <c r="K1394" s="20" t="s">
        <v>2884</v>
      </c>
      <c r="L1394" s="28" t="s">
        <v>24</v>
      </c>
      <c r="M1394" s="25"/>
      <c r="N1394" s="20"/>
      <c r="O1394" s="20"/>
      <c r="P1394" s="19"/>
      <c r="Q1394" s="26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</row>
    <row r="1395" ht="12.75" customHeight="1">
      <c r="A1395" s="16">
        <f t="shared" si="1"/>
        <v>1392</v>
      </c>
      <c r="B1395" s="30">
        <v>2411006.0</v>
      </c>
      <c r="C1395" s="18">
        <v>45597.0</v>
      </c>
      <c r="D1395" s="19" t="s">
        <v>21</v>
      </c>
      <c r="E1395" s="20" t="s">
        <v>2887</v>
      </c>
      <c r="F1395" s="21">
        <v>45597.0</v>
      </c>
      <c r="G1395" s="22" t="s">
        <v>2883</v>
      </c>
      <c r="H1395" s="23">
        <v>372000.0</v>
      </c>
      <c r="I1395" s="28" t="s">
        <v>24</v>
      </c>
      <c r="J1395" s="25"/>
      <c r="K1395" s="20" t="s">
        <v>2884</v>
      </c>
      <c r="L1395" s="28" t="s">
        <v>24</v>
      </c>
      <c r="M1395" s="25"/>
      <c r="N1395" s="20"/>
      <c r="O1395" s="20"/>
      <c r="P1395" s="19"/>
      <c r="Q1395" s="26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</row>
    <row r="1396" ht="12.75" customHeight="1">
      <c r="A1396" s="16">
        <f t="shared" si="1"/>
        <v>1393</v>
      </c>
      <c r="B1396" s="17">
        <v>2411007.0</v>
      </c>
      <c r="C1396" s="18">
        <v>45597.0</v>
      </c>
      <c r="D1396" s="19" t="s">
        <v>527</v>
      </c>
      <c r="E1396" s="20" t="s">
        <v>2888</v>
      </c>
      <c r="F1396" s="21">
        <v>45597.0</v>
      </c>
      <c r="G1396" s="22" t="s">
        <v>2889</v>
      </c>
      <c r="H1396" s="23">
        <v>54000.0</v>
      </c>
      <c r="I1396" s="28" t="s">
        <v>24</v>
      </c>
      <c r="J1396" s="25"/>
      <c r="K1396" s="20" t="s">
        <v>2884</v>
      </c>
      <c r="L1396" s="28" t="s">
        <v>24</v>
      </c>
      <c r="M1396" s="25"/>
      <c r="N1396" s="20"/>
      <c r="O1396" s="20"/>
      <c r="P1396" s="19"/>
      <c r="Q1396" s="26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</row>
    <row r="1397" ht="12.75" customHeight="1">
      <c r="A1397" s="16">
        <f t="shared" si="1"/>
        <v>1394</v>
      </c>
      <c r="B1397" s="17">
        <v>2411008.0</v>
      </c>
      <c r="C1397" s="18">
        <v>45597.0</v>
      </c>
      <c r="D1397" s="19" t="s">
        <v>34</v>
      </c>
      <c r="E1397" s="20" t="s">
        <v>2890</v>
      </c>
      <c r="F1397" s="21">
        <v>45597.0</v>
      </c>
      <c r="G1397" s="22" t="s">
        <v>36</v>
      </c>
      <c r="H1397" s="23">
        <v>5136.0</v>
      </c>
      <c r="I1397" s="28" t="s">
        <v>24</v>
      </c>
      <c r="J1397" s="25"/>
      <c r="K1397" s="20"/>
      <c r="L1397" s="25"/>
      <c r="M1397" s="25"/>
      <c r="N1397" s="20"/>
      <c r="O1397" s="20"/>
      <c r="P1397" s="19" t="s">
        <v>24</v>
      </c>
      <c r="Q1397" s="26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</row>
    <row r="1398" ht="12.75" customHeight="1">
      <c r="A1398" s="16">
        <f t="shared" si="1"/>
        <v>1395</v>
      </c>
      <c r="B1398" s="17">
        <v>2411009.0</v>
      </c>
      <c r="C1398" s="18">
        <v>45597.0</v>
      </c>
      <c r="D1398" s="19" t="s">
        <v>111</v>
      </c>
      <c r="E1398" s="20" t="s">
        <v>2891</v>
      </c>
      <c r="F1398" s="21">
        <v>45597.0</v>
      </c>
      <c r="G1398" s="22" t="s">
        <v>113</v>
      </c>
      <c r="H1398" s="23">
        <v>3625.0</v>
      </c>
      <c r="I1398" s="28" t="s">
        <v>24</v>
      </c>
      <c r="J1398" s="25"/>
      <c r="K1398" s="20"/>
      <c r="L1398" s="25"/>
      <c r="M1398" s="25"/>
      <c r="N1398" s="20"/>
      <c r="O1398" s="20"/>
      <c r="P1398" s="19" t="s">
        <v>24</v>
      </c>
      <c r="Q1398" s="26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</row>
    <row r="1399" ht="12.75" customHeight="1">
      <c r="A1399" s="16">
        <f t="shared" si="1"/>
        <v>1396</v>
      </c>
      <c r="B1399" s="17">
        <v>2411010.0</v>
      </c>
      <c r="C1399" s="18">
        <v>45597.0</v>
      </c>
      <c r="D1399" s="19" t="s">
        <v>1746</v>
      </c>
      <c r="E1399" s="20" t="s">
        <v>2892</v>
      </c>
      <c r="F1399" s="21">
        <v>45597.0</v>
      </c>
      <c r="G1399" s="22" t="s">
        <v>2893</v>
      </c>
      <c r="H1399" s="23">
        <v>11210.0</v>
      </c>
      <c r="I1399" s="28" t="s">
        <v>24</v>
      </c>
      <c r="J1399" s="25"/>
      <c r="K1399" s="20"/>
      <c r="L1399" s="25"/>
      <c r="M1399" s="25"/>
      <c r="N1399" s="20"/>
      <c r="O1399" s="20"/>
      <c r="P1399" s="19" t="s">
        <v>24</v>
      </c>
      <c r="Q1399" s="26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</row>
    <row r="1400" ht="12.75" customHeight="1">
      <c r="A1400" s="16">
        <f t="shared" si="1"/>
        <v>1397</v>
      </c>
      <c r="B1400" s="17">
        <v>2411011.0</v>
      </c>
      <c r="C1400" s="18">
        <v>45597.0</v>
      </c>
      <c r="D1400" s="19" t="s">
        <v>304</v>
      </c>
      <c r="E1400" s="20" t="s">
        <v>2894</v>
      </c>
      <c r="F1400" s="21">
        <v>45597.0</v>
      </c>
      <c r="G1400" s="22" t="s">
        <v>936</v>
      </c>
      <c r="H1400" s="23">
        <v>11455.2</v>
      </c>
      <c r="I1400" s="28" t="s">
        <v>24</v>
      </c>
      <c r="J1400" s="25"/>
      <c r="K1400" s="20" t="s">
        <v>2016</v>
      </c>
      <c r="L1400" s="25" t="s">
        <v>24</v>
      </c>
      <c r="M1400" s="25"/>
      <c r="N1400" s="20"/>
      <c r="O1400" s="20"/>
      <c r="P1400" s="19"/>
      <c r="Q1400" s="26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</row>
    <row r="1401" ht="12.75" customHeight="1">
      <c r="A1401" s="16">
        <f t="shared" si="1"/>
        <v>1398</v>
      </c>
      <c r="B1401" s="17">
        <v>2411012.0</v>
      </c>
      <c r="C1401" s="18">
        <v>45597.0</v>
      </c>
      <c r="D1401" s="19" t="s">
        <v>274</v>
      </c>
      <c r="E1401" s="20" t="s">
        <v>2895</v>
      </c>
      <c r="F1401" s="21">
        <v>45597.0</v>
      </c>
      <c r="G1401" s="22" t="s">
        <v>2896</v>
      </c>
      <c r="H1401" s="23">
        <v>18900.0</v>
      </c>
      <c r="I1401" s="28" t="s">
        <v>24</v>
      </c>
      <c r="J1401" s="25"/>
      <c r="K1401" s="20" t="s">
        <v>2016</v>
      </c>
      <c r="L1401" s="25" t="s">
        <v>24</v>
      </c>
      <c r="M1401" s="25"/>
      <c r="N1401" s="20"/>
      <c r="O1401" s="20"/>
      <c r="P1401" s="19"/>
      <c r="Q1401" s="26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</row>
    <row r="1402" ht="12.75" customHeight="1">
      <c r="A1402" s="16">
        <f t="shared" si="1"/>
        <v>1399</v>
      </c>
      <c r="B1402" s="17">
        <v>2411013.0</v>
      </c>
      <c r="C1402" s="18">
        <v>45597.0</v>
      </c>
      <c r="D1402" s="19" t="s">
        <v>810</v>
      </c>
      <c r="E1402" s="20" t="s">
        <v>2897</v>
      </c>
      <c r="F1402" s="21">
        <v>45597.0</v>
      </c>
      <c r="G1402" s="22" t="s">
        <v>2480</v>
      </c>
      <c r="H1402" s="23">
        <v>14380.0</v>
      </c>
      <c r="I1402" s="28" t="s">
        <v>24</v>
      </c>
      <c r="J1402" s="25"/>
      <c r="K1402" s="20" t="s">
        <v>2537</v>
      </c>
      <c r="L1402" s="25" t="s">
        <v>24</v>
      </c>
      <c r="M1402" s="25"/>
      <c r="N1402" s="20"/>
      <c r="O1402" s="20"/>
      <c r="P1402" s="19"/>
      <c r="Q1402" s="26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</row>
    <row r="1403" ht="12.75" customHeight="1">
      <c r="A1403" s="16">
        <f t="shared" si="1"/>
        <v>1400</v>
      </c>
      <c r="B1403" s="17">
        <v>2411014.0</v>
      </c>
      <c r="C1403" s="18">
        <v>45601.0</v>
      </c>
      <c r="D1403" s="19" t="s">
        <v>2898</v>
      </c>
      <c r="E1403" s="20" t="s">
        <v>2899</v>
      </c>
      <c r="F1403" s="21">
        <v>45593.0</v>
      </c>
      <c r="G1403" s="22" t="s">
        <v>2900</v>
      </c>
      <c r="H1403" s="23">
        <v>15551.04</v>
      </c>
      <c r="I1403" s="28" t="s">
        <v>24</v>
      </c>
      <c r="J1403" s="25"/>
      <c r="K1403" s="20" t="s">
        <v>2901</v>
      </c>
      <c r="L1403" s="28" t="s">
        <v>24</v>
      </c>
      <c r="M1403" s="25"/>
      <c r="N1403" s="20"/>
      <c r="O1403" s="20"/>
      <c r="P1403" s="19"/>
      <c r="Q1403" s="26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</row>
    <row r="1404" ht="12.75" customHeight="1">
      <c r="A1404" s="16">
        <f t="shared" si="1"/>
        <v>1401</v>
      </c>
      <c r="B1404" s="30">
        <v>2411015.0</v>
      </c>
      <c r="C1404" s="18">
        <v>45601.0</v>
      </c>
      <c r="D1404" s="19" t="s">
        <v>21</v>
      </c>
      <c r="E1404" s="20" t="s">
        <v>2902</v>
      </c>
      <c r="F1404" s="21">
        <v>45596.0</v>
      </c>
      <c r="G1404" s="22" t="s">
        <v>2841</v>
      </c>
      <c r="H1404" s="23">
        <v>169600.0</v>
      </c>
      <c r="I1404" s="28" t="s">
        <v>24</v>
      </c>
      <c r="J1404" s="25"/>
      <c r="K1404" s="20" t="s">
        <v>2903</v>
      </c>
      <c r="L1404" s="28" t="s">
        <v>24</v>
      </c>
      <c r="M1404" s="25"/>
      <c r="N1404" s="20"/>
      <c r="O1404" s="20"/>
      <c r="P1404" s="19"/>
      <c r="Q1404" s="26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</row>
    <row r="1405" ht="12.75" customHeight="1">
      <c r="A1405" s="52">
        <f t="shared" si="1"/>
        <v>1402</v>
      </c>
      <c r="B1405" s="30">
        <v>2411016.0</v>
      </c>
      <c r="C1405" s="49">
        <v>45601.0</v>
      </c>
      <c r="D1405" s="35" t="s">
        <v>71</v>
      </c>
      <c r="E1405" s="53" t="s">
        <v>2904</v>
      </c>
      <c r="F1405" s="123">
        <v>45596.0</v>
      </c>
      <c r="G1405" s="54" t="s">
        <v>2841</v>
      </c>
      <c r="H1405" s="55">
        <v>5870.0</v>
      </c>
      <c r="I1405" s="124" t="s">
        <v>24</v>
      </c>
      <c r="J1405" s="56"/>
      <c r="K1405" s="53" t="s">
        <v>2905</v>
      </c>
      <c r="L1405" s="124" t="s">
        <v>24</v>
      </c>
      <c r="M1405" s="56"/>
      <c r="N1405" s="53"/>
      <c r="O1405" s="53"/>
      <c r="P1405" s="35"/>
      <c r="Q1405" s="57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  <c r="AN1405" s="58"/>
      <c r="AO1405" s="58"/>
      <c r="AP1405" s="58"/>
    </row>
    <row r="1406" ht="12.75" customHeight="1">
      <c r="A1406" s="52">
        <f t="shared" si="1"/>
        <v>1403</v>
      </c>
      <c r="B1406" s="30">
        <v>2411017.0</v>
      </c>
      <c r="C1406" s="49">
        <v>45601.0</v>
      </c>
      <c r="D1406" s="35" t="s">
        <v>71</v>
      </c>
      <c r="E1406" s="53" t="s">
        <v>2906</v>
      </c>
      <c r="F1406" s="123">
        <v>45596.0</v>
      </c>
      <c r="G1406" s="54" t="s">
        <v>2841</v>
      </c>
      <c r="H1406" s="55">
        <v>21000.0</v>
      </c>
      <c r="I1406" s="124" t="s">
        <v>24</v>
      </c>
      <c r="J1406" s="56"/>
      <c r="K1406" s="53" t="s">
        <v>2905</v>
      </c>
      <c r="L1406" s="124" t="s">
        <v>24</v>
      </c>
      <c r="M1406" s="56"/>
      <c r="N1406" s="53"/>
      <c r="O1406" s="53"/>
      <c r="P1406" s="35"/>
      <c r="Q1406" s="57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  <c r="AN1406" s="58"/>
      <c r="AO1406" s="58"/>
      <c r="AP1406" s="58"/>
    </row>
    <row r="1407" ht="12.75" customHeight="1">
      <c r="A1407" s="16">
        <f t="shared" si="1"/>
        <v>1404</v>
      </c>
      <c r="B1407" s="30">
        <v>2411018.0</v>
      </c>
      <c r="C1407" s="18">
        <v>45601.0</v>
      </c>
      <c r="D1407" s="19" t="s">
        <v>88</v>
      </c>
      <c r="E1407" s="20" t="s">
        <v>2907</v>
      </c>
      <c r="F1407" s="21">
        <v>45597.0</v>
      </c>
      <c r="G1407" s="22" t="s">
        <v>2908</v>
      </c>
      <c r="H1407" s="23">
        <v>64890.0</v>
      </c>
      <c r="I1407" s="28" t="s">
        <v>24</v>
      </c>
      <c r="J1407" s="25"/>
      <c r="K1407" s="20" t="s">
        <v>2909</v>
      </c>
      <c r="L1407" s="28" t="s">
        <v>24</v>
      </c>
      <c r="M1407" s="25"/>
      <c r="N1407" s="20"/>
      <c r="O1407" s="20"/>
      <c r="P1407" s="19"/>
      <c r="Q1407" s="26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</row>
    <row r="1408" ht="12.75" customHeight="1">
      <c r="A1408" s="16">
        <f t="shared" si="1"/>
        <v>1405</v>
      </c>
      <c r="B1408" s="17">
        <v>2411019.0</v>
      </c>
      <c r="C1408" s="18">
        <v>45601.0</v>
      </c>
      <c r="D1408" s="19" t="s">
        <v>186</v>
      </c>
      <c r="E1408" s="20" t="s">
        <v>2910</v>
      </c>
      <c r="F1408" s="21">
        <v>45597.0</v>
      </c>
      <c r="G1408" s="22" t="s">
        <v>2911</v>
      </c>
      <c r="H1408" s="23">
        <v>1509.8</v>
      </c>
      <c r="I1408" s="28" t="s">
        <v>24</v>
      </c>
      <c r="J1408" s="25"/>
      <c r="K1408" s="20"/>
      <c r="L1408" s="25"/>
      <c r="M1408" s="25"/>
      <c r="N1408" s="20"/>
      <c r="O1408" s="20"/>
      <c r="P1408" s="19" t="s">
        <v>24</v>
      </c>
      <c r="Q1408" s="26" t="s">
        <v>2912</v>
      </c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</row>
    <row r="1409" ht="12.75" customHeight="1">
      <c r="A1409" s="16">
        <f t="shared" si="1"/>
        <v>1406</v>
      </c>
      <c r="B1409" s="17">
        <v>2411020.0</v>
      </c>
      <c r="C1409" s="18">
        <v>45601.0</v>
      </c>
      <c r="D1409" s="19" t="s">
        <v>2444</v>
      </c>
      <c r="E1409" s="20" t="s">
        <v>2913</v>
      </c>
      <c r="F1409" s="21">
        <v>45594.0</v>
      </c>
      <c r="G1409" s="22" t="s">
        <v>2480</v>
      </c>
      <c r="H1409" s="23">
        <v>25200.0</v>
      </c>
      <c r="I1409" s="28" t="s">
        <v>24</v>
      </c>
      <c r="J1409" s="25"/>
      <c r="K1409" s="20" t="s">
        <v>2477</v>
      </c>
      <c r="L1409" s="28" t="s">
        <v>24</v>
      </c>
      <c r="M1409" s="25"/>
      <c r="N1409" s="20"/>
      <c r="O1409" s="20"/>
      <c r="P1409" s="19"/>
      <c r="Q1409" s="26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</row>
    <row r="1410" ht="12.75" customHeight="1">
      <c r="A1410" s="16">
        <f t="shared" si="1"/>
        <v>1407</v>
      </c>
      <c r="B1410" s="17">
        <v>2411021.0</v>
      </c>
      <c r="C1410" s="18">
        <v>45601.0</v>
      </c>
      <c r="D1410" s="19" t="s">
        <v>2129</v>
      </c>
      <c r="E1410" s="20" t="s">
        <v>2914</v>
      </c>
      <c r="F1410" s="21">
        <v>45534.0</v>
      </c>
      <c r="G1410" s="22" t="s">
        <v>628</v>
      </c>
      <c r="H1410" s="23">
        <v>70000.0</v>
      </c>
      <c r="I1410" s="28" t="s">
        <v>24</v>
      </c>
      <c r="J1410" s="25"/>
      <c r="K1410" s="20" t="s">
        <v>2915</v>
      </c>
      <c r="L1410" s="28" t="s">
        <v>24</v>
      </c>
      <c r="M1410" s="25"/>
      <c r="N1410" s="20"/>
      <c r="O1410" s="20"/>
      <c r="P1410" s="19"/>
      <c r="Q1410" s="26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</row>
    <row r="1411" ht="12.75" customHeight="1">
      <c r="A1411" s="16">
        <f t="shared" si="1"/>
        <v>1408</v>
      </c>
      <c r="B1411" s="17">
        <v>2411022.0</v>
      </c>
      <c r="C1411" s="18">
        <v>45601.0</v>
      </c>
      <c r="D1411" s="19" t="s">
        <v>71</v>
      </c>
      <c r="E1411" s="20" t="s">
        <v>2916</v>
      </c>
      <c r="F1411" s="21">
        <v>45537.0</v>
      </c>
      <c r="G1411" s="22" t="s">
        <v>1078</v>
      </c>
      <c r="H1411" s="23">
        <v>37000.0</v>
      </c>
      <c r="I1411" s="28" t="s">
        <v>24</v>
      </c>
      <c r="J1411" s="25"/>
      <c r="K1411" s="20" t="s">
        <v>2915</v>
      </c>
      <c r="L1411" s="28" t="s">
        <v>24</v>
      </c>
      <c r="M1411" s="25"/>
      <c r="N1411" s="20"/>
      <c r="O1411" s="20"/>
      <c r="P1411" s="19"/>
      <c r="Q1411" s="26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</row>
    <row r="1412" ht="12.75" customHeight="1">
      <c r="A1412" s="16">
        <f t="shared" si="1"/>
        <v>1409</v>
      </c>
      <c r="B1412" s="17">
        <v>2411023.0</v>
      </c>
      <c r="C1412" s="18">
        <v>45601.0</v>
      </c>
      <c r="D1412" s="19" t="s">
        <v>2917</v>
      </c>
      <c r="E1412" s="20" t="s">
        <v>2918</v>
      </c>
      <c r="F1412" s="21">
        <v>45601.0</v>
      </c>
      <c r="G1412" s="22" t="s">
        <v>2919</v>
      </c>
      <c r="H1412" s="23">
        <v>3000.0</v>
      </c>
      <c r="I1412" s="24" t="s">
        <v>24</v>
      </c>
      <c r="J1412" s="25"/>
      <c r="K1412" s="20" t="s">
        <v>303</v>
      </c>
      <c r="L1412" s="28" t="s">
        <v>24</v>
      </c>
      <c r="M1412" s="25"/>
      <c r="N1412" s="20"/>
      <c r="O1412" s="20"/>
      <c r="P1412" s="19"/>
      <c r="Q1412" s="26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</row>
    <row r="1413" ht="12.75" customHeight="1">
      <c r="A1413" s="16">
        <f t="shared" si="1"/>
        <v>1410</v>
      </c>
      <c r="B1413" s="17">
        <v>2411024.0</v>
      </c>
      <c r="C1413" s="18">
        <v>45601.0</v>
      </c>
      <c r="D1413" s="19" t="s">
        <v>597</v>
      </c>
      <c r="E1413" s="20" t="s">
        <v>2920</v>
      </c>
      <c r="F1413" s="21">
        <v>45601.0</v>
      </c>
      <c r="G1413" s="22" t="s">
        <v>2459</v>
      </c>
      <c r="H1413" s="23">
        <v>13200.0</v>
      </c>
      <c r="I1413" s="24" t="s">
        <v>24</v>
      </c>
      <c r="J1413" s="25"/>
      <c r="K1413" s="20"/>
      <c r="L1413" s="25"/>
      <c r="M1413" s="25"/>
      <c r="N1413" s="20"/>
      <c r="O1413" s="20"/>
      <c r="P1413" s="19" t="s">
        <v>24</v>
      </c>
      <c r="Q1413" s="26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</row>
    <row r="1414" ht="12.75" customHeight="1">
      <c r="A1414" s="16">
        <f t="shared" si="1"/>
        <v>1411</v>
      </c>
      <c r="B1414" s="17">
        <v>2411025.0</v>
      </c>
      <c r="C1414" s="18">
        <v>45602.0</v>
      </c>
      <c r="D1414" s="19" t="s">
        <v>21</v>
      </c>
      <c r="E1414" s="20" t="s">
        <v>2921</v>
      </c>
      <c r="F1414" s="21">
        <v>45600.0</v>
      </c>
      <c r="G1414" s="22" t="s">
        <v>2922</v>
      </c>
      <c r="H1414" s="23">
        <v>109740.0</v>
      </c>
      <c r="I1414" s="24" t="s">
        <v>24</v>
      </c>
      <c r="J1414" s="25"/>
      <c r="K1414" s="20" t="s">
        <v>2923</v>
      </c>
      <c r="L1414" s="24" t="s">
        <v>24</v>
      </c>
      <c r="M1414" s="25"/>
      <c r="N1414" s="20"/>
      <c r="O1414" s="20"/>
      <c r="P1414" s="19"/>
      <c r="Q1414" s="26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</row>
    <row r="1415" ht="12.75" customHeight="1">
      <c r="A1415" s="16">
        <f t="shared" si="1"/>
        <v>1412</v>
      </c>
      <c r="B1415" s="17">
        <v>2411026.0</v>
      </c>
      <c r="C1415" s="18">
        <v>45602.0</v>
      </c>
      <c r="D1415" s="19" t="s">
        <v>21</v>
      </c>
      <c r="E1415" s="20" t="s">
        <v>2921</v>
      </c>
      <c r="F1415" s="21">
        <v>45600.0</v>
      </c>
      <c r="G1415" s="22" t="s">
        <v>2841</v>
      </c>
      <c r="H1415" s="23">
        <v>11900.0</v>
      </c>
      <c r="I1415" s="24" t="s">
        <v>24</v>
      </c>
      <c r="J1415" s="25"/>
      <c r="K1415" s="20" t="s">
        <v>2923</v>
      </c>
      <c r="L1415" s="24" t="s">
        <v>24</v>
      </c>
      <c r="M1415" s="25"/>
      <c r="N1415" s="20"/>
      <c r="O1415" s="20"/>
      <c r="P1415" s="19"/>
      <c r="Q1415" s="26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</row>
    <row r="1416" ht="12.75" customHeight="1">
      <c r="A1416" s="16">
        <f t="shared" si="1"/>
        <v>1413</v>
      </c>
      <c r="B1416" s="17">
        <v>2411027.0</v>
      </c>
      <c r="C1416" s="18">
        <v>45602.0</v>
      </c>
      <c r="D1416" s="19" t="s">
        <v>476</v>
      </c>
      <c r="E1416" s="20" t="s">
        <v>2924</v>
      </c>
      <c r="F1416" s="21">
        <v>45600.0</v>
      </c>
      <c r="G1416" s="22" t="s">
        <v>2925</v>
      </c>
      <c r="H1416" s="23">
        <v>3626.16</v>
      </c>
      <c r="I1416" s="24" t="s">
        <v>24</v>
      </c>
      <c r="J1416" s="25"/>
      <c r="K1416" s="20" t="s">
        <v>2923</v>
      </c>
      <c r="L1416" s="24" t="s">
        <v>24</v>
      </c>
      <c r="M1416" s="25"/>
      <c r="N1416" s="20"/>
      <c r="O1416" s="20"/>
      <c r="P1416" s="19"/>
      <c r="Q1416" s="26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</row>
    <row r="1417" ht="12.75" customHeight="1">
      <c r="A1417" s="16">
        <f t="shared" si="1"/>
        <v>1414</v>
      </c>
      <c r="B1417" s="17">
        <v>2411028.0</v>
      </c>
      <c r="C1417" s="18">
        <v>45602.0</v>
      </c>
      <c r="D1417" s="19" t="s">
        <v>41</v>
      </c>
      <c r="E1417" s="20" t="s">
        <v>2926</v>
      </c>
      <c r="F1417" s="21">
        <v>45601.0</v>
      </c>
      <c r="G1417" s="22" t="s">
        <v>2927</v>
      </c>
      <c r="H1417" s="23">
        <v>29050.0</v>
      </c>
      <c r="I1417" s="24" t="s">
        <v>24</v>
      </c>
      <c r="J1417" s="25"/>
      <c r="K1417" s="20" t="s">
        <v>161</v>
      </c>
      <c r="L1417" s="24" t="s">
        <v>24</v>
      </c>
      <c r="M1417" s="25"/>
      <c r="N1417" s="20"/>
      <c r="O1417" s="20"/>
      <c r="P1417" s="19"/>
      <c r="Q1417" s="26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</row>
    <row r="1418" ht="12.75" customHeight="1">
      <c r="A1418" s="16">
        <f t="shared" si="1"/>
        <v>1415</v>
      </c>
      <c r="B1418" s="17">
        <v>2411029.0</v>
      </c>
      <c r="C1418" s="18">
        <v>45602.0</v>
      </c>
      <c r="D1418" s="19" t="s">
        <v>71</v>
      </c>
      <c r="E1418" s="20" t="s">
        <v>2928</v>
      </c>
      <c r="F1418" s="21">
        <v>45600.0</v>
      </c>
      <c r="G1418" s="22" t="s">
        <v>2841</v>
      </c>
      <c r="H1418" s="23">
        <v>53500.0</v>
      </c>
      <c r="I1418" s="24" t="s">
        <v>24</v>
      </c>
      <c r="J1418" s="25"/>
      <c r="K1418" s="20" t="s">
        <v>2929</v>
      </c>
      <c r="L1418" s="24" t="s">
        <v>24</v>
      </c>
      <c r="M1418" s="25"/>
      <c r="N1418" s="20"/>
      <c r="O1418" s="20"/>
      <c r="P1418" s="19"/>
      <c r="Q1418" s="26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</row>
    <row r="1419" ht="12.75" customHeight="1">
      <c r="A1419" s="16">
        <f t="shared" si="1"/>
        <v>1416</v>
      </c>
      <c r="B1419" s="30">
        <v>2411030.0</v>
      </c>
      <c r="C1419" s="18">
        <v>45602.0</v>
      </c>
      <c r="D1419" s="19" t="s">
        <v>71</v>
      </c>
      <c r="E1419" s="20" t="s">
        <v>2930</v>
      </c>
      <c r="F1419" s="21">
        <v>45480.0</v>
      </c>
      <c r="G1419" s="22" t="s">
        <v>2841</v>
      </c>
      <c r="H1419" s="23">
        <v>990.0</v>
      </c>
      <c r="I1419" s="24" t="s">
        <v>24</v>
      </c>
      <c r="J1419" s="25"/>
      <c r="K1419" s="20" t="s">
        <v>2931</v>
      </c>
      <c r="L1419" s="24" t="s">
        <v>24</v>
      </c>
      <c r="M1419" s="25"/>
      <c r="N1419" s="20"/>
      <c r="O1419" s="20"/>
      <c r="P1419" s="19"/>
      <c r="Q1419" s="26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</row>
    <row r="1420" ht="12.75" customHeight="1">
      <c r="A1420" s="16">
        <f t="shared" si="1"/>
        <v>1417</v>
      </c>
      <c r="B1420" s="30">
        <v>2411031.0</v>
      </c>
      <c r="C1420" s="18">
        <v>45602.0</v>
      </c>
      <c r="D1420" s="19" t="s">
        <v>21</v>
      </c>
      <c r="E1420" s="20" t="s">
        <v>2932</v>
      </c>
      <c r="F1420" s="21">
        <v>45568.0</v>
      </c>
      <c r="G1420" s="22" t="s">
        <v>1668</v>
      </c>
      <c r="H1420" s="23">
        <v>145800.0</v>
      </c>
      <c r="I1420" s="24" t="s">
        <v>24</v>
      </c>
      <c r="J1420" s="25"/>
      <c r="K1420" s="20" t="s">
        <v>412</v>
      </c>
      <c r="L1420" s="28" t="s">
        <v>24</v>
      </c>
      <c r="M1420" s="25"/>
      <c r="N1420" s="20"/>
      <c r="O1420" s="20"/>
      <c r="P1420" s="19"/>
      <c r="Q1420" s="26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</row>
    <row r="1421" ht="12.75" customHeight="1">
      <c r="A1421" s="16">
        <f t="shared" si="1"/>
        <v>1418</v>
      </c>
      <c r="B1421" s="30">
        <v>2411032.0</v>
      </c>
      <c r="C1421" s="18">
        <v>45602.0</v>
      </c>
      <c r="D1421" s="19" t="s">
        <v>1565</v>
      </c>
      <c r="E1421" s="20" t="s">
        <v>2933</v>
      </c>
      <c r="F1421" s="21">
        <v>45600.0</v>
      </c>
      <c r="G1421" s="22" t="s">
        <v>2934</v>
      </c>
      <c r="H1421" s="23">
        <v>170000.0</v>
      </c>
      <c r="I1421" s="24" t="s">
        <v>24</v>
      </c>
      <c r="J1421" s="25"/>
      <c r="K1421" s="20" t="s">
        <v>2935</v>
      </c>
      <c r="L1421" s="24" t="s">
        <v>24</v>
      </c>
      <c r="M1421" s="25"/>
      <c r="N1421" s="20"/>
      <c r="O1421" s="20"/>
      <c r="P1421" s="19"/>
      <c r="Q1421" s="26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</row>
    <row r="1422" ht="12.75" customHeight="1">
      <c r="A1422" s="16">
        <f t="shared" si="1"/>
        <v>1419</v>
      </c>
      <c r="B1422" s="30">
        <v>2411033.0</v>
      </c>
      <c r="C1422" s="18">
        <v>45602.0</v>
      </c>
      <c r="D1422" s="19" t="s">
        <v>21</v>
      </c>
      <c r="E1422" s="20" t="s">
        <v>2936</v>
      </c>
      <c r="F1422" s="21">
        <v>45600.0</v>
      </c>
      <c r="G1422" s="22" t="s">
        <v>2922</v>
      </c>
      <c r="H1422" s="23">
        <v>56250.0</v>
      </c>
      <c r="I1422" s="24" t="s">
        <v>24</v>
      </c>
      <c r="J1422" s="25"/>
      <c r="K1422" s="20" t="s">
        <v>2937</v>
      </c>
      <c r="L1422" s="24" t="s">
        <v>24</v>
      </c>
      <c r="M1422" s="25"/>
      <c r="N1422" s="20"/>
      <c r="O1422" s="20"/>
      <c r="P1422" s="19"/>
      <c r="Q1422" s="26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</row>
    <row r="1423" ht="12.75" customHeight="1">
      <c r="A1423" s="16">
        <f t="shared" si="1"/>
        <v>1420</v>
      </c>
      <c r="B1423" s="30">
        <v>2411034.0</v>
      </c>
      <c r="C1423" s="18">
        <v>45602.0</v>
      </c>
      <c r="D1423" s="19" t="s">
        <v>21</v>
      </c>
      <c r="E1423" s="20" t="s">
        <v>2936</v>
      </c>
      <c r="F1423" s="21">
        <v>45600.0</v>
      </c>
      <c r="G1423" s="22" t="s">
        <v>2841</v>
      </c>
      <c r="H1423" s="23">
        <v>6780.0</v>
      </c>
      <c r="I1423" s="24" t="s">
        <v>24</v>
      </c>
      <c r="J1423" s="25"/>
      <c r="K1423" s="20" t="s">
        <v>2937</v>
      </c>
      <c r="L1423" s="24" t="s">
        <v>24</v>
      </c>
      <c r="M1423" s="25"/>
      <c r="N1423" s="20"/>
      <c r="O1423" s="20"/>
      <c r="P1423" s="19"/>
      <c r="Q1423" s="26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</row>
    <row r="1424" ht="12.75" customHeight="1">
      <c r="A1424" s="16">
        <f t="shared" si="1"/>
        <v>1421</v>
      </c>
      <c r="B1424" s="17">
        <v>2411035.0</v>
      </c>
      <c r="C1424" s="18">
        <v>45602.0</v>
      </c>
      <c r="D1424" s="19" t="s">
        <v>2444</v>
      </c>
      <c r="E1424" s="20" t="s">
        <v>2938</v>
      </c>
      <c r="F1424" s="21">
        <v>45600.0</v>
      </c>
      <c r="G1424" s="22" t="s">
        <v>2939</v>
      </c>
      <c r="H1424" s="23">
        <v>32400.0</v>
      </c>
      <c r="I1424" s="24" t="s">
        <v>24</v>
      </c>
      <c r="J1424" s="25"/>
      <c r="K1424" s="20" t="s">
        <v>153</v>
      </c>
      <c r="L1424" s="28" t="s">
        <v>24</v>
      </c>
      <c r="M1424" s="25"/>
      <c r="N1424" s="20"/>
      <c r="O1424" s="20"/>
      <c r="P1424" s="19"/>
      <c r="Q1424" s="26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</row>
    <row r="1425" ht="12.75" customHeight="1">
      <c r="A1425" s="16">
        <f t="shared" si="1"/>
        <v>1422</v>
      </c>
      <c r="B1425" s="17">
        <v>2411036.0</v>
      </c>
      <c r="C1425" s="18">
        <v>45602.0</v>
      </c>
      <c r="D1425" s="19" t="s">
        <v>2289</v>
      </c>
      <c r="E1425" s="20" t="s">
        <v>2924</v>
      </c>
      <c r="F1425" s="21">
        <v>45602.0</v>
      </c>
      <c r="G1425" s="22" t="s">
        <v>2940</v>
      </c>
      <c r="H1425" s="23">
        <v>25000.0</v>
      </c>
      <c r="I1425" s="24" t="s">
        <v>24</v>
      </c>
      <c r="J1425" s="25"/>
      <c r="K1425" s="20" t="s">
        <v>1362</v>
      </c>
      <c r="L1425" s="25" t="s">
        <v>24</v>
      </c>
      <c r="M1425" s="25"/>
      <c r="N1425" s="20"/>
      <c r="O1425" s="20"/>
      <c r="P1425" s="19"/>
      <c r="Q1425" s="26" t="s">
        <v>235</v>
      </c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</row>
    <row r="1426" ht="12.75" customHeight="1">
      <c r="A1426" s="16">
        <f t="shared" si="1"/>
        <v>1423</v>
      </c>
      <c r="B1426" s="17">
        <v>2411037.0</v>
      </c>
      <c r="C1426" s="18">
        <v>45602.0</v>
      </c>
      <c r="D1426" s="19" t="s">
        <v>21</v>
      </c>
      <c r="E1426" s="20" t="s">
        <v>2941</v>
      </c>
      <c r="F1426" s="21">
        <v>45602.0</v>
      </c>
      <c r="G1426" s="22" t="s">
        <v>2942</v>
      </c>
      <c r="H1426" s="23">
        <v>3275000.0</v>
      </c>
      <c r="I1426" s="24" t="s">
        <v>24</v>
      </c>
      <c r="J1426" s="25"/>
      <c r="K1426" s="20" t="s">
        <v>2943</v>
      </c>
      <c r="L1426" s="25" t="s">
        <v>24</v>
      </c>
      <c r="M1426" s="25"/>
      <c r="N1426" s="20"/>
      <c r="O1426" s="20"/>
      <c r="P1426" s="19"/>
      <c r="Q1426" s="26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</row>
    <row r="1427" ht="12.75" customHeight="1">
      <c r="A1427" s="16">
        <f t="shared" si="1"/>
        <v>1424</v>
      </c>
      <c r="B1427" s="17">
        <v>2411038.0</v>
      </c>
      <c r="C1427" s="18">
        <v>45602.0</v>
      </c>
      <c r="D1427" s="19" t="s">
        <v>21</v>
      </c>
      <c r="E1427" s="20" t="s">
        <v>2941</v>
      </c>
      <c r="F1427" s="21">
        <v>45602.0</v>
      </c>
      <c r="G1427" s="22" t="s">
        <v>2944</v>
      </c>
      <c r="H1427" s="23">
        <v>425000.0</v>
      </c>
      <c r="I1427" s="24" t="s">
        <v>24</v>
      </c>
      <c r="J1427" s="25"/>
      <c r="K1427" s="20" t="s">
        <v>2943</v>
      </c>
      <c r="L1427" s="25" t="s">
        <v>24</v>
      </c>
      <c r="M1427" s="25"/>
      <c r="N1427" s="20"/>
      <c r="O1427" s="20"/>
      <c r="P1427" s="19"/>
      <c r="Q1427" s="26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</row>
    <row r="1428" ht="13.5" customHeight="1">
      <c r="A1428" s="16">
        <f t="shared" si="1"/>
        <v>1425</v>
      </c>
      <c r="B1428" s="17">
        <v>2411039.0</v>
      </c>
      <c r="C1428" s="18">
        <v>45602.0</v>
      </c>
      <c r="D1428" s="19" t="s">
        <v>21</v>
      </c>
      <c r="E1428" s="20" t="s">
        <v>2945</v>
      </c>
      <c r="F1428" s="21">
        <v>45602.0</v>
      </c>
      <c r="G1428" s="22" t="s">
        <v>2946</v>
      </c>
      <c r="H1428" s="23">
        <v>130000.0</v>
      </c>
      <c r="I1428" s="24" t="s">
        <v>24</v>
      </c>
      <c r="J1428" s="25"/>
      <c r="K1428" s="20" t="s">
        <v>2943</v>
      </c>
      <c r="L1428" s="25" t="s">
        <v>24</v>
      </c>
      <c r="M1428" s="25"/>
      <c r="N1428" s="20"/>
      <c r="O1428" s="20"/>
      <c r="P1428" s="19"/>
      <c r="Q1428" s="26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</row>
    <row r="1429" ht="12.75" customHeight="1">
      <c r="A1429" s="16">
        <f t="shared" si="1"/>
        <v>1426</v>
      </c>
      <c r="B1429" s="17">
        <v>2411040.0</v>
      </c>
      <c r="C1429" s="18">
        <v>45603.0</v>
      </c>
      <c r="D1429" s="19" t="s">
        <v>476</v>
      </c>
      <c r="E1429" s="20" t="s">
        <v>2947</v>
      </c>
      <c r="F1429" s="21">
        <v>45594.0</v>
      </c>
      <c r="G1429" s="22" t="s">
        <v>2480</v>
      </c>
      <c r="H1429" s="23">
        <v>5678.0</v>
      </c>
      <c r="I1429" s="24" t="s">
        <v>24</v>
      </c>
      <c r="J1429" s="25"/>
      <c r="K1429" s="20"/>
      <c r="L1429" s="25"/>
      <c r="M1429" s="25" t="s">
        <v>24</v>
      </c>
      <c r="N1429" s="20"/>
      <c r="O1429" s="20"/>
      <c r="P1429" s="19"/>
      <c r="Q1429" s="26" t="s">
        <v>2948</v>
      </c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</row>
    <row r="1430" ht="12.75" customHeight="1">
      <c r="A1430" s="16">
        <f t="shared" si="1"/>
        <v>1427</v>
      </c>
      <c r="B1430" s="17">
        <v>2411041.0</v>
      </c>
      <c r="C1430" s="18">
        <v>45603.0</v>
      </c>
      <c r="D1430" s="19" t="s">
        <v>476</v>
      </c>
      <c r="E1430" s="20" t="s">
        <v>2949</v>
      </c>
      <c r="F1430" s="21">
        <v>45603.0</v>
      </c>
      <c r="G1430" s="22" t="s">
        <v>936</v>
      </c>
      <c r="H1430" s="23">
        <v>1313.25</v>
      </c>
      <c r="I1430" s="24" t="s">
        <v>24</v>
      </c>
      <c r="J1430" s="25"/>
      <c r="K1430" s="20" t="s">
        <v>2950</v>
      </c>
      <c r="L1430" s="25" t="s">
        <v>24</v>
      </c>
      <c r="M1430" s="25"/>
      <c r="N1430" s="20"/>
      <c r="O1430" s="20"/>
      <c r="P1430" s="19"/>
      <c r="Q1430" s="26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</row>
    <row r="1431" ht="12.75" customHeight="1">
      <c r="A1431" s="16">
        <f t="shared" si="1"/>
        <v>1428</v>
      </c>
      <c r="B1431" s="17">
        <v>2411042.0</v>
      </c>
      <c r="C1431" s="18">
        <v>45603.0</v>
      </c>
      <c r="D1431" s="19" t="s">
        <v>248</v>
      </c>
      <c r="E1431" s="20" t="s">
        <v>2951</v>
      </c>
      <c r="F1431" s="21">
        <v>45603.0</v>
      </c>
      <c r="G1431" s="22" t="s">
        <v>2952</v>
      </c>
      <c r="H1431" s="23">
        <v>7200000.0</v>
      </c>
      <c r="I1431" s="24" t="s">
        <v>24</v>
      </c>
      <c r="J1431" s="25"/>
      <c r="K1431" s="20" t="s">
        <v>2950</v>
      </c>
      <c r="L1431" s="25" t="s">
        <v>24</v>
      </c>
      <c r="M1431" s="25"/>
      <c r="N1431" s="20"/>
      <c r="O1431" s="20"/>
      <c r="P1431" s="19"/>
      <c r="Q1431" s="26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</row>
    <row r="1432" ht="12.75" customHeight="1">
      <c r="A1432" s="16">
        <f t="shared" si="1"/>
        <v>1429</v>
      </c>
      <c r="B1432" s="17">
        <v>2411043.0</v>
      </c>
      <c r="C1432" s="18">
        <v>45604.0</v>
      </c>
      <c r="D1432" s="19" t="s">
        <v>1435</v>
      </c>
      <c r="E1432" s="20" t="s">
        <v>2953</v>
      </c>
      <c r="F1432" s="21">
        <v>45603.0</v>
      </c>
      <c r="G1432" s="22" t="s">
        <v>2954</v>
      </c>
      <c r="H1432" s="23">
        <v>49200.0</v>
      </c>
      <c r="I1432" s="24" t="s">
        <v>24</v>
      </c>
      <c r="J1432" s="25"/>
      <c r="K1432" s="20" t="s">
        <v>2660</v>
      </c>
      <c r="L1432" s="25" t="s">
        <v>24</v>
      </c>
      <c r="M1432" s="25"/>
      <c r="N1432" s="20"/>
      <c r="O1432" s="20"/>
      <c r="P1432" s="19"/>
      <c r="Q1432" s="26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</row>
    <row r="1433" ht="12.75" customHeight="1">
      <c r="A1433" s="16">
        <f t="shared" si="1"/>
        <v>1430</v>
      </c>
      <c r="B1433" s="17">
        <v>2411044.0</v>
      </c>
      <c r="C1433" s="18">
        <v>45604.0</v>
      </c>
      <c r="D1433" s="19" t="s">
        <v>21</v>
      </c>
      <c r="E1433" s="20" t="s">
        <v>2955</v>
      </c>
      <c r="F1433" s="21">
        <v>45603.0</v>
      </c>
      <c r="G1433" s="22" t="s">
        <v>2942</v>
      </c>
      <c r="H1433" s="23">
        <v>3120000.0</v>
      </c>
      <c r="I1433" s="24" t="s">
        <v>24</v>
      </c>
      <c r="J1433" s="25"/>
      <c r="K1433" s="20" t="s">
        <v>2956</v>
      </c>
      <c r="L1433" s="25" t="s">
        <v>24</v>
      </c>
      <c r="M1433" s="25"/>
      <c r="N1433" s="20"/>
      <c r="O1433" s="20"/>
      <c r="P1433" s="19"/>
      <c r="Q1433" s="26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</row>
    <row r="1434" ht="12.75" customHeight="1">
      <c r="A1434" s="16">
        <f t="shared" si="1"/>
        <v>1431</v>
      </c>
      <c r="B1434" s="17">
        <v>2411045.0</v>
      </c>
      <c r="C1434" s="18">
        <v>45604.0</v>
      </c>
      <c r="D1434" s="19" t="s">
        <v>21</v>
      </c>
      <c r="E1434" s="20" t="s">
        <v>2957</v>
      </c>
      <c r="F1434" s="21">
        <v>45603.0</v>
      </c>
      <c r="G1434" s="22" t="s">
        <v>1696</v>
      </c>
      <c r="H1434" s="23">
        <v>290000.0</v>
      </c>
      <c r="I1434" s="24" t="s">
        <v>24</v>
      </c>
      <c r="J1434" s="25"/>
      <c r="K1434" s="20" t="s">
        <v>2956</v>
      </c>
      <c r="L1434" s="25" t="s">
        <v>24</v>
      </c>
      <c r="M1434" s="25"/>
      <c r="N1434" s="20"/>
      <c r="O1434" s="20"/>
      <c r="P1434" s="19"/>
      <c r="Q1434" s="26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</row>
    <row r="1435" ht="12.75" customHeight="1">
      <c r="A1435" s="16">
        <f t="shared" si="1"/>
        <v>1432</v>
      </c>
      <c r="B1435" s="30">
        <v>2411046.0</v>
      </c>
      <c r="C1435" s="18">
        <v>45607.0</v>
      </c>
      <c r="D1435" s="19" t="s">
        <v>1535</v>
      </c>
      <c r="E1435" s="20" t="s">
        <v>2958</v>
      </c>
      <c r="F1435" s="21">
        <v>45604.0</v>
      </c>
      <c r="G1435" s="22" t="s">
        <v>1537</v>
      </c>
      <c r="H1435" s="23">
        <v>4050.0</v>
      </c>
      <c r="I1435" s="24" t="s">
        <v>24</v>
      </c>
      <c r="J1435" s="25"/>
      <c r="K1435" s="20" t="s">
        <v>2599</v>
      </c>
      <c r="L1435" s="28" t="s">
        <v>24</v>
      </c>
      <c r="M1435" s="25"/>
      <c r="N1435" s="20"/>
      <c r="O1435" s="20"/>
      <c r="P1435" s="19"/>
      <c r="Q1435" s="26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</row>
    <row r="1436" ht="12.75" customHeight="1">
      <c r="A1436" s="16">
        <f t="shared" si="1"/>
        <v>1433</v>
      </c>
      <c r="B1436" s="17">
        <v>2411047.0</v>
      </c>
      <c r="C1436" s="18">
        <v>45607.0</v>
      </c>
      <c r="D1436" s="19" t="s">
        <v>2168</v>
      </c>
      <c r="E1436" s="20" t="s">
        <v>2959</v>
      </c>
      <c r="F1436" s="21">
        <v>45604.0</v>
      </c>
      <c r="G1436" s="22" t="s">
        <v>2960</v>
      </c>
      <c r="H1436" s="23">
        <v>1757.01</v>
      </c>
      <c r="I1436" s="24" t="s">
        <v>24</v>
      </c>
      <c r="J1436" s="25"/>
      <c r="K1436" s="20"/>
      <c r="L1436" s="25"/>
      <c r="M1436" s="25"/>
      <c r="N1436" s="20"/>
      <c r="O1436" s="20"/>
      <c r="P1436" s="19" t="s">
        <v>24</v>
      </c>
      <c r="Q1436" s="26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</row>
    <row r="1437" ht="12.75" customHeight="1">
      <c r="A1437" s="16">
        <f t="shared" si="1"/>
        <v>1434</v>
      </c>
      <c r="B1437" s="17">
        <v>2411048.0</v>
      </c>
      <c r="C1437" s="18">
        <v>45607.0</v>
      </c>
      <c r="D1437" s="19" t="s">
        <v>56</v>
      </c>
      <c r="E1437" s="20" t="s">
        <v>2961</v>
      </c>
      <c r="F1437" s="21">
        <v>45601.0</v>
      </c>
      <c r="G1437" s="22" t="s">
        <v>64</v>
      </c>
      <c r="H1437" s="125">
        <v>3000.0</v>
      </c>
      <c r="I1437" s="28" t="s">
        <v>24</v>
      </c>
      <c r="J1437" s="25"/>
      <c r="K1437" s="20" t="s">
        <v>141</v>
      </c>
      <c r="L1437" s="28" t="s">
        <v>24</v>
      </c>
      <c r="M1437" s="25"/>
      <c r="N1437" s="20"/>
      <c r="O1437" s="20"/>
      <c r="P1437" s="19"/>
      <c r="Q1437" s="26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</row>
    <row r="1438" ht="12.75" customHeight="1">
      <c r="A1438" s="16">
        <f t="shared" si="1"/>
        <v>1435</v>
      </c>
      <c r="B1438" s="17">
        <v>2411049.0</v>
      </c>
      <c r="C1438" s="18">
        <v>45607.0</v>
      </c>
      <c r="D1438" s="19" t="s">
        <v>56</v>
      </c>
      <c r="E1438" s="20" t="s">
        <v>2962</v>
      </c>
      <c r="F1438" s="21">
        <v>45601.0</v>
      </c>
      <c r="G1438" s="22" t="s">
        <v>64</v>
      </c>
      <c r="H1438" s="125">
        <v>3000.0</v>
      </c>
      <c r="I1438" s="28" t="s">
        <v>24</v>
      </c>
      <c r="J1438" s="25"/>
      <c r="K1438" s="20" t="s">
        <v>2963</v>
      </c>
      <c r="L1438" s="28" t="s">
        <v>24</v>
      </c>
      <c r="M1438" s="25"/>
      <c r="N1438" s="20"/>
      <c r="O1438" s="20"/>
      <c r="P1438" s="19"/>
      <c r="Q1438" s="26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</row>
    <row r="1439" ht="12.75" customHeight="1">
      <c r="A1439" s="16">
        <f t="shared" si="1"/>
        <v>1436</v>
      </c>
      <c r="B1439" s="17">
        <v>2411050.0</v>
      </c>
      <c r="C1439" s="18">
        <v>45607.0</v>
      </c>
      <c r="D1439" s="19" t="s">
        <v>56</v>
      </c>
      <c r="E1439" s="20" t="s">
        <v>2964</v>
      </c>
      <c r="F1439" s="21">
        <v>45601.0</v>
      </c>
      <c r="G1439" s="22" t="s">
        <v>64</v>
      </c>
      <c r="H1439" s="125">
        <v>15000.0</v>
      </c>
      <c r="I1439" s="28" t="s">
        <v>24</v>
      </c>
      <c r="J1439" s="25"/>
      <c r="K1439" s="20" t="s">
        <v>412</v>
      </c>
      <c r="L1439" s="28" t="s">
        <v>24</v>
      </c>
      <c r="M1439" s="25"/>
      <c r="N1439" s="20"/>
      <c r="O1439" s="20"/>
      <c r="P1439" s="19"/>
      <c r="Q1439" s="26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</row>
    <row r="1440" ht="12.75" customHeight="1">
      <c r="A1440" s="16">
        <f t="shared" si="1"/>
        <v>1437</v>
      </c>
      <c r="B1440" s="17">
        <v>2411051.0</v>
      </c>
      <c r="C1440" s="18">
        <v>45607.0</v>
      </c>
      <c r="D1440" s="19" t="s">
        <v>56</v>
      </c>
      <c r="E1440" s="20" t="s">
        <v>2965</v>
      </c>
      <c r="F1440" s="21">
        <v>45601.0</v>
      </c>
      <c r="G1440" s="22" t="s">
        <v>64</v>
      </c>
      <c r="H1440" s="125">
        <v>12000.0</v>
      </c>
      <c r="I1440" s="28" t="s">
        <v>24</v>
      </c>
      <c r="J1440" s="25"/>
      <c r="K1440" s="20" t="s">
        <v>1632</v>
      </c>
      <c r="L1440" s="28" t="s">
        <v>24</v>
      </c>
      <c r="M1440" s="25"/>
      <c r="N1440" s="20"/>
      <c r="O1440" s="20"/>
      <c r="P1440" s="19"/>
      <c r="Q1440" s="26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</row>
    <row r="1441" ht="12.75" customHeight="1">
      <c r="A1441" s="16">
        <f t="shared" si="1"/>
        <v>1438</v>
      </c>
      <c r="B1441" s="17">
        <v>2411052.0</v>
      </c>
      <c r="C1441" s="18">
        <v>45607.0</v>
      </c>
      <c r="D1441" s="19" t="s">
        <v>56</v>
      </c>
      <c r="E1441" s="20" t="s">
        <v>2966</v>
      </c>
      <c r="F1441" s="21">
        <v>45601.0</v>
      </c>
      <c r="G1441" s="22" t="s">
        <v>64</v>
      </c>
      <c r="H1441" s="125">
        <v>21000.0</v>
      </c>
      <c r="I1441" s="28" t="s">
        <v>24</v>
      </c>
      <c r="J1441" s="25"/>
      <c r="K1441" s="20" t="s">
        <v>2967</v>
      </c>
      <c r="L1441" s="28" t="s">
        <v>24</v>
      </c>
      <c r="M1441" s="25"/>
      <c r="N1441" s="20"/>
      <c r="O1441" s="20"/>
      <c r="P1441" s="19"/>
      <c r="Q1441" s="26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</row>
    <row r="1442" ht="12.75" customHeight="1">
      <c r="A1442" s="16">
        <f t="shared" si="1"/>
        <v>1439</v>
      </c>
      <c r="B1442" s="17">
        <v>2411053.0</v>
      </c>
      <c r="C1442" s="18">
        <v>45607.0</v>
      </c>
      <c r="D1442" s="19" t="s">
        <v>62</v>
      </c>
      <c r="E1442" s="20" t="s">
        <v>2968</v>
      </c>
      <c r="F1442" s="21">
        <v>45604.0</v>
      </c>
      <c r="G1442" s="22" t="s">
        <v>64</v>
      </c>
      <c r="H1442" s="125">
        <v>10500.0</v>
      </c>
      <c r="I1442" s="28" t="s">
        <v>24</v>
      </c>
      <c r="J1442" s="25"/>
      <c r="K1442" s="20" t="s">
        <v>612</v>
      </c>
      <c r="L1442" s="28" t="s">
        <v>24</v>
      </c>
      <c r="M1442" s="25"/>
      <c r="N1442" s="20"/>
      <c r="O1442" s="20"/>
      <c r="P1442" s="19"/>
      <c r="Q1442" s="26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</row>
    <row r="1443" ht="12.75" customHeight="1">
      <c r="A1443" s="16">
        <f t="shared" si="1"/>
        <v>1440</v>
      </c>
      <c r="B1443" s="17">
        <v>2411054.0</v>
      </c>
      <c r="C1443" s="18">
        <v>45607.0</v>
      </c>
      <c r="D1443" s="19" t="s">
        <v>62</v>
      </c>
      <c r="E1443" s="20" t="s">
        <v>2969</v>
      </c>
      <c r="F1443" s="21">
        <v>45604.0</v>
      </c>
      <c r="G1443" s="22" t="s">
        <v>64</v>
      </c>
      <c r="H1443" s="125">
        <v>7000.0</v>
      </c>
      <c r="I1443" s="28" t="s">
        <v>24</v>
      </c>
      <c r="J1443" s="25"/>
      <c r="K1443" s="20" t="s">
        <v>923</v>
      </c>
      <c r="L1443" s="28" t="s">
        <v>24</v>
      </c>
      <c r="M1443" s="25"/>
      <c r="N1443" s="20"/>
      <c r="O1443" s="20"/>
      <c r="P1443" s="19"/>
      <c r="Q1443" s="26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</row>
    <row r="1444" ht="12.75" customHeight="1">
      <c r="A1444" s="16">
        <f t="shared" si="1"/>
        <v>1441</v>
      </c>
      <c r="B1444" s="17">
        <v>2411055.0</v>
      </c>
      <c r="C1444" s="18">
        <v>45607.0</v>
      </c>
      <c r="D1444" s="19" t="s">
        <v>62</v>
      </c>
      <c r="E1444" s="20" t="s">
        <v>2970</v>
      </c>
      <c r="F1444" s="21">
        <v>45604.0</v>
      </c>
      <c r="G1444" s="22" t="s">
        <v>64</v>
      </c>
      <c r="H1444" s="125">
        <v>4500.0</v>
      </c>
      <c r="I1444" s="28" t="s">
        <v>24</v>
      </c>
      <c r="J1444" s="25"/>
      <c r="K1444" s="20" t="s">
        <v>161</v>
      </c>
      <c r="L1444" s="28" t="s">
        <v>24</v>
      </c>
      <c r="M1444" s="25"/>
      <c r="N1444" s="20"/>
      <c r="O1444" s="20"/>
      <c r="P1444" s="19"/>
      <c r="Q1444" s="26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</row>
    <row r="1445" ht="12.75" customHeight="1">
      <c r="A1445" s="16">
        <f t="shared" si="1"/>
        <v>1442</v>
      </c>
      <c r="B1445" s="17">
        <v>2411056.0</v>
      </c>
      <c r="C1445" s="18">
        <v>45607.0</v>
      </c>
      <c r="D1445" s="19" t="s">
        <v>62</v>
      </c>
      <c r="E1445" s="20" t="s">
        <v>2971</v>
      </c>
      <c r="F1445" s="21">
        <v>45604.0</v>
      </c>
      <c r="G1445" s="22" t="s">
        <v>64</v>
      </c>
      <c r="H1445" s="125">
        <v>4500.0</v>
      </c>
      <c r="I1445" s="28" t="s">
        <v>24</v>
      </c>
      <c r="J1445" s="25"/>
      <c r="K1445" s="20" t="s">
        <v>1088</v>
      </c>
      <c r="L1445" s="28" t="s">
        <v>24</v>
      </c>
      <c r="M1445" s="25"/>
      <c r="N1445" s="20"/>
      <c r="O1445" s="20"/>
      <c r="P1445" s="19"/>
      <c r="Q1445" s="26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</row>
    <row r="1446" ht="12.75" customHeight="1">
      <c r="A1446" s="16">
        <f t="shared" si="1"/>
        <v>1443</v>
      </c>
      <c r="B1446" s="17">
        <v>2411057.0</v>
      </c>
      <c r="C1446" s="18">
        <v>45607.0</v>
      </c>
      <c r="D1446" s="19" t="s">
        <v>62</v>
      </c>
      <c r="E1446" s="20" t="s">
        <v>2972</v>
      </c>
      <c r="F1446" s="21">
        <v>45604.0</v>
      </c>
      <c r="G1446" s="22" t="s">
        <v>64</v>
      </c>
      <c r="H1446" s="125">
        <v>4500.0</v>
      </c>
      <c r="I1446" s="28" t="s">
        <v>24</v>
      </c>
      <c r="J1446" s="25"/>
      <c r="K1446" s="20" t="s">
        <v>1145</v>
      </c>
      <c r="L1446" s="28" t="s">
        <v>24</v>
      </c>
      <c r="M1446" s="25"/>
      <c r="N1446" s="20"/>
      <c r="O1446" s="20"/>
      <c r="P1446" s="19"/>
      <c r="Q1446" s="26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</row>
    <row r="1447" ht="12.75" customHeight="1">
      <c r="A1447" s="16">
        <f t="shared" si="1"/>
        <v>1444</v>
      </c>
      <c r="B1447" s="17">
        <v>2411058.0</v>
      </c>
      <c r="C1447" s="18">
        <v>45607.0</v>
      </c>
      <c r="D1447" s="19" t="s">
        <v>62</v>
      </c>
      <c r="E1447" s="20" t="s">
        <v>2973</v>
      </c>
      <c r="F1447" s="21">
        <v>45604.0</v>
      </c>
      <c r="G1447" s="22" t="s">
        <v>64</v>
      </c>
      <c r="H1447" s="125">
        <v>9000.0</v>
      </c>
      <c r="I1447" s="28" t="s">
        <v>24</v>
      </c>
      <c r="J1447" s="25"/>
      <c r="K1447" s="20" t="s">
        <v>1192</v>
      </c>
      <c r="L1447" s="28" t="s">
        <v>24</v>
      </c>
      <c r="M1447" s="25"/>
      <c r="N1447" s="20"/>
      <c r="O1447" s="20"/>
      <c r="P1447" s="19"/>
      <c r="Q1447" s="26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</row>
    <row r="1448" ht="12.75" customHeight="1">
      <c r="A1448" s="16">
        <f t="shared" si="1"/>
        <v>1445</v>
      </c>
      <c r="B1448" s="17">
        <v>2411059.0</v>
      </c>
      <c r="C1448" s="18">
        <v>45607.0</v>
      </c>
      <c r="D1448" s="19" t="s">
        <v>62</v>
      </c>
      <c r="E1448" s="20" t="s">
        <v>2974</v>
      </c>
      <c r="F1448" s="21">
        <v>45604.0</v>
      </c>
      <c r="G1448" s="22" t="s">
        <v>64</v>
      </c>
      <c r="H1448" s="125">
        <v>3000.0</v>
      </c>
      <c r="I1448" s="28" t="s">
        <v>24</v>
      </c>
      <c r="J1448" s="25"/>
      <c r="K1448" s="20" t="s">
        <v>2294</v>
      </c>
      <c r="L1448" s="28" t="s">
        <v>24</v>
      </c>
      <c r="M1448" s="25"/>
      <c r="N1448" s="20"/>
      <c r="O1448" s="20"/>
      <c r="P1448" s="19"/>
      <c r="Q1448" s="26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</row>
    <row r="1449" ht="12.75" customHeight="1">
      <c r="A1449" s="16">
        <f t="shared" si="1"/>
        <v>1446</v>
      </c>
      <c r="B1449" s="17">
        <v>2411060.0</v>
      </c>
      <c r="C1449" s="18">
        <v>45607.0</v>
      </c>
      <c r="D1449" s="19" t="s">
        <v>62</v>
      </c>
      <c r="E1449" s="20" t="s">
        <v>2975</v>
      </c>
      <c r="F1449" s="21">
        <v>45604.0</v>
      </c>
      <c r="G1449" s="22" t="s">
        <v>64</v>
      </c>
      <c r="H1449" s="125">
        <v>27000.0</v>
      </c>
      <c r="I1449" s="28" t="s">
        <v>24</v>
      </c>
      <c r="J1449" s="25"/>
      <c r="K1449" s="20" t="s">
        <v>2976</v>
      </c>
      <c r="L1449" s="28" t="s">
        <v>24</v>
      </c>
      <c r="M1449" s="25"/>
      <c r="N1449" s="20"/>
      <c r="O1449" s="20"/>
      <c r="P1449" s="19"/>
      <c r="Q1449" s="26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</row>
    <row r="1450" ht="12.75" customHeight="1">
      <c r="A1450" s="16">
        <f t="shared" si="1"/>
        <v>1447</v>
      </c>
      <c r="B1450" s="17">
        <v>2411061.0</v>
      </c>
      <c r="C1450" s="18">
        <v>45607.0</v>
      </c>
      <c r="D1450" s="19" t="s">
        <v>62</v>
      </c>
      <c r="E1450" s="20" t="s">
        <v>2977</v>
      </c>
      <c r="F1450" s="21">
        <v>45604.0</v>
      </c>
      <c r="G1450" s="22" t="s">
        <v>64</v>
      </c>
      <c r="H1450" s="125">
        <v>3500.0</v>
      </c>
      <c r="I1450" s="28" t="s">
        <v>24</v>
      </c>
      <c r="J1450" s="25"/>
      <c r="K1450" s="20" t="s">
        <v>1229</v>
      </c>
      <c r="L1450" s="28" t="s">
        <v>24</v>
      </c>
      <c r="M1450" s="25"/>
      <c r="N1450" s="20"/>
      <c r="O1450" s="20"/>
      <c r="P1450" s="19"/>
      <c r="Q1450" s="26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</row>
    <row r="1451" ht="12.75" customHeight="1">
      <c r="A1451" s="16">
        <f t="shared" si="1"/>
        <v>1448</v>
      </c>
      <c r="B1451" s="17">
        <v>2411062.0</v>
      </c>
      <c r="C1451" s="18">
        <v>45607.0</v>
      </c>
      <c r="D1451" s="19" t="s">
        <v>62</v>
      </c>
      <c r="E1451" s="20" t="s">
        <v>2978</v>
      </c>
      <c r="F1451" s="21">
        <v>45604.0</v>
      </c>
      <c r="G1451" s="22" t="s">
        <v>64</v>
      </c>
      <c r="H1451" s="125">
        <v>7000.0</v>
      </c>
      <c r="I1451" s="28" t="s">
        <v>24</v>
      </c>
      <c r="J1451" s="25"/>
      <c r="K1451" s="20" t="s">
        <v>437</v>
      </c>
      <c r="L1451" s="28" t="s">
        <v>24</v>
      </c>
      <c r="M1451" s="25"/>
      <c r="N1451" s="20"/>
      <c r="O1451" s="20"/>
      <c r="P1451" s="19"/>
      <c r="Q1451" s="26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</row>
    <row r="1452" ht="12.75" customHeight="1">
      <c r="A1452" s="16">
        <f t="shared" si="1"/>
        <v>1449</v>
      </c>
      <c r="B1452" s="17">
        <v>2411063.0</v>
      </c>
      <c r="C1452" s="18">
        <v>45607.0</v>
      </c>
      <c r="D1452" s="19" t="s">
        <v>56</v>
      </c>
      <c r="E1452" s="20" t="s">
        <v>2979</v>
      </c>
      <c r="F1452" s="21">
        <v>45604.0</v>
      </c>
      <c r="G1452" s="22" t="s">
        <v>64</v>
      </c>
      <c r="H1452" s="125">
        <v>10500.0</v>
      </c>
      <c r="I1452" s="28" t="s">
        <v>24</v>
      </c>
      <c r="J1452" s="25"/>
      <c r="K1452" s="20" t="s">
        <v>286</v>
      </c>
      <c r="L1452" s="28" t="s">
        <v>24</v>
      </c>
      <c r="M1452" s="25"/>
      <c r="N1452" s="20"/>
      <c r="O1452" s="20"/>
      <c r="P1452" s="19"/>
      <c r="Q1452" s="26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</row>
    <row r="1453" ht="12.75" customHeight="1">
      <c r="A1453" s="16">
        <f t="shared" si="1"/>
        <v>1450</v>
      </c>
      <c r="B1453" s="17">
        <v>2411064.0</v>
      </c>
      <c r="C1453" s="18">
        <v>45607.0</v>
      </c>
      <c r="D1453" s="19" t="s">
        <v>379</v>
      </c>
      <c r="E1453" s="20" t="s">
        <v>2980</v>
      </c>
      <c r="F1453" s="21">
        <v>45604.0</v>
      </c>
      <c r="G1453" s="22" t="s">
        <v>64</v>
      </c>
      <c r="H1453" s="23">
        <v>9000.0</v>
      </c>
      <c r="I1453" s="28" t="s">
        <v>24</v>
      </c>
      <c r="J1453" s="25"/>
      <c r="K1453" s="20" t="s">
        <v>757</v>
      </c>
      <c r="L1453" s="28" t="s">
        <v>24</v>
      </c>
      <c r="M1453" s="25"/>
      <c r="N1453" s="20"/>
      <c r="O1453" s="20"/>
      <c r="P1453" s="19"/>
      <c r="Q1453" s="26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</row>
    <row r="1454" ht="12.75" customHeight="1">
      <c r="A1454" s="16">
        <f t="shared" si="1"/>
        <v>1451</v>
      </c>
      <c r="B1454" s="30">
        <v>2411065.0</v>
      </c>
      <c r="C1454" s="18">
        <v>45607.0</v>
      </c>
      <c r="D1454" s="19" t="s">
        <v>102</v>
      </c>
      <c r="E1454" s="20" t="s">
        <v>2981</v>
      </c>
      <c r="F1454" s="21"/>
      <c r="G1454" s="22" t="s">
        <v>2982</v>
      </c>
      <c r="H1454" s="23">
        <v>63135.0</v>
      </c>
      <c r="I1454" s="24" t="s">
        <v>24</v>
      </c>
      <c r="J1454" s="25"/>
      <c r="K1454" s="20" t="s">
        <v>303</v>
      </c>
      <c r="L1454" s="28" t="s">
        <v>24</v>
      </c>
      <c r="M1454" s="25"/>
      <c r="N1454" s="20"/>
      <c r="O1454" s="20"/>
      <c r="P1454" s="19"/>
      <c r="Q1454" s="26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</row>
    <row r="1455" ht="12.75" customHeight="1">
      <c r="A1455" s="16">
        <f t="shared" si="1"/>
        <v>1452</v>
      </c>
      <c r="B1455" s="30">
        <v>2411066.0</v>
      </c>
      <c r="C1455" s="18">
        <v>45608.0</v>
      </c>
      <c r="D1455" s="19" t="s">
        <v>521</v>
      </c>
      <c r="E1455" s="20" t="s">
        <v>2983</v>
      </c>
      <c r="F1455" s="21">
        <v>45607.0</v>
      </c>
      <c r="G1455" s="22" t="s">
        <v>872</v>
      </c>
      <c r="H1455" s="23">
        <v>2250.0</v>
      </c>
      <c r="I1455" s="24" t="s">
        <v>24</v>
      </c>
      <c r="J1455" s="25"/>
      <c r="K1455" s="20" t="s">
        <v>2656</v>
      </c>
      <c r="L1455" s="28" t="s">
        <v>24</v>
      </c>
      <c r="M1455" s="25"/>
      <c r="N1455" s="20"/>
      <c r="O1455" s="20"/>
      <c r="P1455" s="19"/>
      <c r="Q1455" s="26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</row>
    <row r="1456" ht="12.75" customHeight="1">
      <c r="A1456" s="16">
        <f t="shared" si="1"/>
        <v>1453</v>
      </c>
      <c r="B1456" s="30">
        <v>2411067.0</v>
      </c>
      <c r="C1456" s="18">
        <v>45608.0</v>
      </c>
      <c r="D1456" s="19" t="s">
        <v>2984</v>
      </c>
      <c r="E1456" s="20" t="s">
        <v>2985</v>
      </c>
      <c r="F1456" s="21">
        <v>45602.0</v>
      </c>
      <c r="G1456" s="22" t="s">
        <v>2986</v>
      </c>
      <c r="H1456" s="23">
        <v>2500.0</v>
      </c>
      <c r="I1456" s="24" t="s">
        <v>24</v>
      </c>
      <c r="J1456" s="25"/>
      <c r="K1456" s="20"/>
      <c r="L1456" s="25"/>
      <c r="M1456" s="25"/>
      <c r="N1456" s="25"/>
      <c r="O1456" s="25"/>
      <c r="P1456" s="28" t="s">
        <v>24</v>
      </c>
      <c r="Q1456" s="26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</row>
    <row r="1457" ht="12.75" customHeight="1">
      <c r="A1457" s="16">
        <f t="shared" si="1"/>
        <v>1454</v>
      </c>
      <c r="B1457" s="17">
        <v>2411068.0</v>
      </c>
      <c r="C1457" s="18">
        <v>45608.0</v>
      </c>
      <c r="D1457" s="19" t="s">
        <v>21</v>
      </c>
      <c r="E1457" s="20" t="s">
        <v>2987</v>
      </c>
      <c r="F1457" s="21">
        <v>45607.0</v>
      </c>
      <c r="G1457" s="22" t="s">
        <v>2841</v>
      </c>
      <c r="H1457" s="23">
        <v>77000.0</v>
      </c>
      <c r="I1457" s="24" t="s">
        <v>24</v>
      </c>
      <c r="J1457" s="25"/>
      <c r="K1457" s="20" t="s">
        <v>2988</v>
      </c>
      <c r="L1457" s="24" t="s">
        <v>24</v>
      </c>
      <c r="M1457" s="25"/>
      <c r="N1457" s="20"/>
      <c r="O1457" s="20"/>
      <c r="P1457" s="19"/>
      <c r="Q1457" s="26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</row>
    <row r="1458" ht="12.75" customHeight="1">
      <c r="A1458" s="16">
        <f t="shared" si="1"/>
        <v>1455</v>
      </c>
      <c r="B1458" s="17">
        <v>2411069.0</v>
      </c>
      <c r="C1458" s="18">
        <v>45608.0</v>
      </c>
      <c r="D1458" s="19" t="s">
        <v>21</v>
      </c>
      <c r="E1458" s="20" t="s">
        <v>2989</v>
      </c>
      <c r="F1458" s="21">
        <v>45607.0</v>
      </c>
      <c r="G1458" s="22" t="s">
        <v>2841</v>
      </c>
      <c r="H1458" s="23">
        <v>80800.0</v>
      </c>
      <c r="I1458" s="24" t="s">
        <v>24</v>
      </c>
      <c r="J1458" s="25"/>
      <c r="K1458" s="20" t="s">
        <v>2990</v>
      </c>
      <c r="L1458" s="24" t="s">
        <v>24</v>
      </c>
      <c r="M1458" s="25"/>
      <c r="N1458" s="20"/>
      <c r="O1458" s="20"/>
      <c r="P1458" s="19"/>
      <c r="Q1458" s="26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</row>
    <row r="1459" ht="12.75" customHeight="1">
      <c r="A1459" s="16">
        <f t="shared" si="1"/>
        <v>1456</v>
      </c>
      <c r="B1459" s="17">
        <v>2411070.0</v>
      </c>
      <c r="C1459" s="18">
        <v>45608.0</v>
      </c>
      <c r="D1459" s="19" t="s">
        <v>565</v>
      </c>
      <c r="E1459" s="20" t="s">
        <v>2991</v>
      </c>
      <c r="F1459" s="21">
        <v>45608.0</v>
      </c>
      <c r="G1459" s="22" t="s">
        <v>36</v>
      </c>
      <c r="H1459" s="23">
        <v>3802.0</v>
      </c>
      <c r="I1459" s="24" t="s">
        <v>24</v>
      </c>
      <c r="J1459" s="25"/>
      <c r="K1459" s="20"/>
      <c r="L1459" s="25"/>
      <c r="M1459" s="25"/>
      <c r="N1459" s="20"/>
      <c r="O1459" s="20"/>
      <c r="P1459" s="24" t="s">
        <v>24</v>
      </c>
      <c r="Q1459" s="26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</row>
    <row r="1460" ht="12.75" customHeight="1">
      <c r="A1460" s="16">
        <f t="shared" si="1"/>
        <v>1457</v>
      </c>
      <c r="B1460" s="17">
        <v>2411071.0</v>
      </c>
      <c r="C1460" s="18">
        <v>45609.0</v>
      </c>
      <c r="D1460" s="19" t="s">
        <v>88</v>
      </c>
      <c r="E1460" s="20" t="s">
        <v>2992</v>
      </c>
      <c r="F1460" s="21">
        <v>45607.0</v>
      </c>
      <c r="G1460" s="22" t="s">
        <v>2993</v>
      </c>
      <c r="H1460" s="23">
        <v>23500.0</v>
      </c>
      <c r="I1460" s="24" t="s">
        <v>24</v>
      </c>
      <c r="J1460" s="25"/>
      <c r="K1460" s="20" t="s">
        <v>2903</v>
      </c>
      <c r="L1460" s="24" t="s">
        <v>24</v>
      </c>
      <c r="M1460" s="25"/>
      <c r="N1460" s="20"/>
      <c r="O1460" s="20"/>
      <c r="P1460" s="19"/>
      <c r="Q1460" s="26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</row>
    <row r="1461" ht="12.75" customHeight="1">
      <c r="A1461" s="16">
        <f t="shared" si="1"/>
        <v>1458</v>
      </c>
      <c r="B1461" s="17">
        <v>2411072.0</v>
      </c>
      <c r="C1461" s="18">
        <v>45609.0</v>
      </c>
      <c r="D1461" s="19" t="s">
        <v>2994</v>
      </c>
      <c r="E1461" s="20" t="s">
        <v>2995</v>
      </c>
      <c r="F1461" s="21">
        <v>45609.0</v>
      </c>
      <c r="G1461" s="22" t="s">
        <v>2996</v>
      </c>
      <c r="H1461" s="23">
        <v>2382500.0</v>
      </c>
      <c r="I1461" s="24" t="s">
        <v>24</v>
      </c>
      <c r="J1461" s="25"/>
      <c r="K1461" s="20" t="s">
        <v>2997</v>
      </c>
      <c r="L1461" s="24" t="s">
        <v>24</v>
      </c>
      <c r="M1461" s="25"/>
      <c r="N1461" s="20"/>
      <c r="O1461" s="20"/>
      <c r="P1461" s="19"/>
      <c r="Q1461" s="26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</row>
    <row r="1462" ht="12.75" customHeight="1">
      <c r="A1462" s="16">
        <f t="shared" si="1"/>
        <v>1459</v>
      </c>
      <c r="B1462" s="17">
        <v>2411073.0</v>
      </c>
      <c r="C1462" s="18">
        <v>45609.0</v>
      </c>
      <c r="D1462" s="19" t="s">
        <v>2994</v>
      </c>
      <c r="E1462" s="20" t="s">
        <v>2998</v>
      </c>
      <c r="F1462" s="21">
        <v>45609.0</v>
      </c>
      <c r="G1462" s="22" t="s">
        <v>77</v>
      </c>
      <c r="H1462" s="23">
        <v>205000.0</v>
      </c>
      <c r="I1462" s="24" t="s">
        <v>24</v>
      </c>
      <c r="J1462" s="25"/>
      <c r="K1462" s="20" t="s">
        <v>2997</v>
      </c>
      <c r="L1462" s="24" t="s">
        <v>24</v>
      </c>
      <c r="M1462" s="25"/>
      <c r="N1462" s="20"/>
      <c r="O1462" s="20"/>
      <c r="P1462" s="19"/>
      <c r="Q1462" s="26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</row>
    <row r="1463" ht="12.75" customHeight="1">
      <c r="A1463" s="16">
        <f t="shared" si="1"/>
        <v>1460</v>
      </c>
      <c r="B1463" s="17">
        <v>2411074.0</v>
      </c>
      <c r="C1463" s="18">
        <v>45610.0</v>
      </c>
      <c r="D1463" s="19" t="s">
        <v>2999</v>
      </c>
      <c r="E1463" s="20" t="s">
        <v>3000</v>
      </c>
      <c r="F1463" s="21">
        <v>45607.0</v>
      </c>
      <c r="G1463" s="22" t="s">
        <v>3001</v>
      </c>
      <c r="H1463" s="23">
        <v>48900.0</v>
      </c>
      <c r="I1463" s="24" t="s">
        <v>24</v>
      </c>
      <c r="J1463" s="25"/>
      <c r="K1463" s="20" t="s">
        <v>3002</v>
      </c>
      <c r="L1463" s="24" t="s">
        <v>24</v>
      </c>
      <c r="M1463" s="25"/>
      <c r="N1463" s="20"/>
      <c r="O1463" s="20"/>
      <c r="P1463" s="19"/>
      <c r="Q1463" s="26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</row>
    <row r="1464" ht="12.75" customHeight="1">
      <c r="A1464" s="16">
        <f t="shared" si="1"/>
        <v>1461</v>
      </c>
      <c r="B1464" s="17">
        <v>2411075.0</v>
      </c>
      <c r="C1464" s="18">
        <v>45610.0</v>
      </c>
      <c r="D1464" s="19" t="s">
        <v>71</v>
      </c>
      <c r="E1464" s="20" t="s">
        <v>3003</v>
      </c>
      <c r="F1464" s="21">
        <v>45608.0</v>
      </c>
      <c r="G1464" s="22" t="s">
        <v>2841</v>
      </c>
      <c r="H1464" s="23">
        <v>462540.0</v>
      </c>
      <c r="I1464" s="24" t="s">
        <v>24</v>
      </c>
      <c r="J1464" s="25"/>
      <c r="K1464" s="20" t="s">
        <v>3004</v>
      </c>
      <c r="L1464" s="24" t="s">
        <v>24</v>
      </c>
      <c r="M1464" s="25"/>
      <c r="N1464" s="20"/>
      <c r="O1464" s="20"/>
      <c r="P1464" s="19"/>
      <c r="Q1464" s="26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</row>
    <row r="1465" ht="12.75" customHeight="1">
      <c r="A1465" s="16">
        <f t="shared" si="1"/>
        <v>1462</v>
      </c>
      <c r="B1465" s="17">
        <v>2411076.0</v>
      </c>
      <c r="C1465" s="18">
        <v>45611.0</v>
      </c>
      <c r="D1465" s="19" t="s">
        <v>21</v>
      </c>
      <c r="E1465" s="20" t="s">
        <v>3005</v>
      </c>
      <c r="F1465" s="21">
        <v>45610.0</v>
      </c>
      <c r="G1465" s="22" t="s">
        <v>3006</v>
      </c>
      <c r="H1465" s="23">
        <v>9126120.0</v>
      </c>
      <c r="I1465" s="24" t="s">
        <v>24</v>
      </c>
      <c r="J1465" s="25"/>
      <c r="K1465" s="20" t="s">
        <v>3007</v>
      </c>
      <c r="L1465" s="28" t="s">
        <v>24</v>
      </c>
      <c r="M1465" s="25"/>
      <c r="N1465" s="20"/>
      <c r="O1465" s="20"/>
      <c r="P1465" s="19"/>
      <c r="Q1465" s="26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</row>
    <row r="1466" ht="12.75" customHeight="1">
      <c r="A1466" s="16">
        <f t="shared" si="1"/>
        <v>1463</v>
      </c>
      <c r="B1466" s="17">
        <v>2411077.0</v>
      </c>
      <c r="C1466" s="18">
        <v>45611.0</v>
      </c>
      <c r="D1466" s="19" t="s">
        <v>21</v>
      </c>
      <c r="E1466" s="20" t="s">
        <v>3005</v>
      </c>
      <c r="F1466" s="21">
        <v>45610.0</v>
      </c>
      <c r="G1466" s="22" t="s">
        <v>3008</v>
      </c>
      <c r="H1466" s="23">
        <v>1127840.0</v>
      </c>
      <c r="I1466" s="24" t="s">
        <v>24</v>
      </c>
      <c r="J1466" s="25"/>
      <c r="K1466" s="20" t="s">
        <v>3007</v>
      </c>
      <c r="L1466" s="28" t="s">
        <v>24</v>
      </c>
      <c r="M1466" s="25"/>
      <c r="N1466" s="20"/>
      <c r="O1466" s="20"/>
      <c r="P1466" s="19"/>
      <c r="Q1466" s="26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</row>
    <row r="1467" ht="12.75" customHeight="1">
      <c r="A1467" s="16">
        <f t="shared" si="1"/>
        <v>1464</v>
      </c>
      <c r="B1467" s="17">
        <v>2411078.0</v>
      </c>
      <c r="C1467" s="18">
        <v>45611.0</v>
      </c>
      <c r="D1467" s="19" t="s">
        <v>21</v>
      </c>
      <c r="E1467" s="20" t="s">
        <v>3005</v>
      </c>
      <c r="F1467" s="21">
        <v>45610.0</v>
      </c>
      <c r="G1467" s="22" t="s">
        <v>3009</v>
      </c>
      <c r="H1467" s="23">
        <v>1415320.0</v>
      </c>
      <c r="I1467" s="24" t="s">
        <v>24</v>
      </c>
      <c r="J1467" s="25"/>
      <c r="K1467" s="20" t="s">
        <v>3007</v>
      </c>
      <c r="L1467" s="28" t="s">
        <v>24</v>
      </c>
      <c r="M1467" s="25"/>
      <c r="N1467" s="20"/>
      <c r="O1467" s="20"/>
      <c r="P1467" s="19"/>
      <c r="Q1467" s="26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</row>
    <row r="1468" ht="12.75" customHeight="1">
      <c r="A1468" s="16">
        <f t="shared" si="1"/>
        <v>1465</v>
      </c>
      <c r="B1468" s="17">
        <v>2411079.0</v>
      </c>
      <c r="C1468" s="18">
        <v>45611.0</v>
      </c>
      <c r="D1468" s="19" t="s">
        <v>3010</v>
      </c>
      <c r="E1468" s="20" t="s">
        <v>3011</v>
      </c>
      <c r="F1468" s="21">
        <v>45610.0</v>
      </c>
      <c r="G1468" s="22" t="s">
        <v>3012</v>
      </c>
      <c r="H1468" s="23">
        <v>39600.0</v>
      </c>
      <c r="I1468" s="24" t="s">
        <v>24</v>
      </c>
      <c r="J1468" s="25"/>
      <c r="K1468" s="20" t="s">
        <v>3007</v>
      </c>
      <c r="L1468" s="28" t="s">
        <v>24</v>
      </c>
      <c r="M1468" s="25"/>
      <c r="N1468" s="20"/>
      <c r="O1468" s="20"/>
      <c r="P1468" s="19"/>
      <c r="Q1468" s="26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</row>
    <row r="1469" ht="12.75" customHeight="1">
      <c r="A1469" s="16">
        <f t="shared" si="1"/>
        <v>1466</v>
      </c>
      <c r="B1469" s="17">
        <v>2411080.0</v>
      </c>
      <c r="C1469" s="18">
        <v>45614.0</v>
      </c>
      <c r="D1469" s="19" t="s">
        <v>21</v>
      </c>
      <c r="E1469" s="20" t="s">
        <v>3013</v>
      </c>
      <c r="F1469" s="21">
        <v>45610.0</v>
      </c>
      <c r="G1469" s="22" t="s">
        <v>2841</v>
      </c>
      <c r="H1469" s="23">
        <v>158420.0</v>
      </c>
      <c r="I1469" s="24" t="s">
        <v>24</v>
      </c>
      <c r="J1469" s="25"/>
      <c r="K1469" s="20" t="s">
        <v>3014</v>
      </c>
      <c r="L1469" s="24" t="s">
        <v>24</v>
      </c>
      <c r="M1469" s="25"/>
      <c r="N1469" s="20"/>
      <c r="O1469" s="20"/>
      <c r="P1469" s="19"/>
      <c r="Q1469" s="26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</row>
    <row r="1470" ht="12.75" customHeight="1">
      <c r="A1470" s="16">
        <f t="shared" si="1"/>
        <v>1467</v>
      </c>
      <c r="B1470" s="17">
        <v>2411081.0</v>
      </c>
      <c r="C1470" s="18">
        <v>45614.0</v>
      </c>
      <c r="D1470" s="19" t="s">
        <v>1565</v>
      </c>
      <c r="E1470" s="20" t="s">
        <v>3015</v>
      </c>
      <c r="F1470" s="21">
        <v>45610.0</v>
      </c>
      <c r="G1470" s="22" t="s">
        <v>77</v>
      </c>
      <c r="H1470" s="23">
        <v>5900.0</v>
      </c>
      <c r="I1470" s="24" t="s">
        <v>24</v>
      </c>
      <c r="J1470" s="25"/>
      <c r="K1470" s="20" t="s">
        <v>3016</v>
      </c>
      <c r="L1470" s="24" t="s">
        <v>24</v>
      </c>
      <c r="M1470" s="25"/>
      <c r="N1470" s="20"/>
      <c r="O1470" s="20"/>
      <c r="P1470" s="19"/>
      <c r="Q1470" s="26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</row>
    <row r="1471" ht="12.75" customHeight="1">
      <c r="A1471" s="16">
        <f t="shared" si="1"/>
        <v>1468</v>
      </c>
      <c r="B1471" s="17">
        <v>2411082.0</v>
      </c>
      <c r="C1471" s="18">
        <v>45614.0</v>
      </c>
      <c r="D1471" s="19" t="s">
        <v>435</v>
      </c>
      <c r="E1471" s="20" t="s">
        <v>3017</v>
      </c>
      <c r="F1471" s="21">
        <v>45607.0</v>
      </c>
      <c r="G1471" s="22" t="s">
        <v>3018</v>
      </c>
      <c r="H1471" s="23">
        <v>32100.0</v>
      </c>
      <c r="I1471" s="24" t="s">
        <v>24</v>
      </c>
      <c r="J1471" s="25"/>
      <c r="K1471" s="20" t="s">
        <v>3019</v>
      </c>
      <c r="L1471" s="24" t="s">
        <v>24</v>
      </c>
      <c r="M1471" s="25"/>
      <c r="N1471" s="20"/>
      <c r="O1471" s="20"/>
      <c r="P1471" s="19"/>
      <c r="Q1471" s="26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</row>
    <row r="1472" ht="12.75" customHeight="1">
      <c r="A1472" s="16">
        <f t="shared" si="1"/>
        <v>1469</v>
      </c>
      <c r="B1472" s="17">
        <v>2411083.0</v>
      </c>
      <c r="C1472" s="18">
        <v>45614.0</v>
      </c>
      <c r="D1472" s="19" t="s">
        <v>3020</v>
      </c>
      <c r="E1472" s="20" t="s">
        <v>3021</v>
      </c>
      <c r="F1472" s="21">
        <v>45614.0</v>
      </c>
      <c r="G1472" s="22" t="s">
        <v>2310</v>
      </c>
      <c r="H1472" s="23">
        <v>617400.0</v>
      </c>
      <c r="I1472" s="24" t="s">
        <v>24</v>
      </c>
      <c r="J1472" s="25"/>
      <c r="K1472" s="20" t="s">
        <v>2035</v>
      </c>
      <c r="L1472" s="25" t="s">
        <v>24</v>
      </c>
      <c r="M1472" s="25"/>
      <c r="N1472" s="20"/>
      <c r="O1472" s="20"/>
      <c r="P1472" s="19"/>
      <c r="Q1472" s="26" t="s">
        <v>3022</v>
      </c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</row>
    <row r="1473" ht="12.75" customHeight="1">
      <c r="A1473" s="16">
        <f t="shared" si="1"/>
        <v>1470</v>
      </c>
      <c r="B1473" s="30">
        <v>2411084.0</v>
      </c>
      <c r="C1473" s="18">
        <v>45614.0</v>
      </c>
      <c r="D1473" s="19" t="s">
        <v>476</v>
      </c>
      <c r="E1473" s="20" t="s">
        <v>3023</v>
      </c>
      <c r="F1473" s="21">
        <v>45611.0</v>
      </c>
      <c r="G1473" s="22" t="s">
        <v>797</v>
      </c>
      <c r="H1473" s="23">
        <v>5505.4</v>
      </c>
      <c r="I1473" s="24" t="s">
        <v>24</v>
      </c>
      <c r="J1473" s="25"/>
      <c r="K1473" s="20" t="s">
        <v>2537</v>
      </c>
      <c r="L1473" s="25" t="s">
        <v>24</v>
      </c>
      <c r="M1473" s="25"/>
      <c r="N1473" s="20"/>
      <c r="O1473" s="20"/>
      <c r="P1473" s="19"/>
      <c r="Q1473" s="26" t="s">
        <v>235</v>
      </c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</row>
    <row r="1474" ht="12.75" customHeight="1">
      <c r="A1474" s="16">
        <f t="shared" si="1"/>
        <v>1471</v>
      </c>
      <c r="B1474" s="17">
        <v>2411085.0</v>
      </c>
      <c r="C1474" s="18">
        <v>45615.0</v>
      </c>
      <c r="D1474" s="19" t="s">
        <v>2517</v>
      </c>
      <c r="E1474" s="20" t="s">
        <v>3024</v>
      </c>
      <c r="F1474" s="21">
        <v>45614.0</v>
      </c>
      <c r="G1474" s="22" t="s">
        <v>3025</v>
      </c>
      <c r="H1474" s="23">
        <v>1642000.0</v>
      </c>
      <c r="I1474" s="24" t="s">
        <v>24</v>
      </c>
      <c r="J1474" s="25"/>
      <c r="K1474" s="20" t="s">
        <v>3026</v>
      </c>
      <c r="L1474" s="25" t="s">
        <v>24</v>
      </c>
      <c r="M1474" s="25"/>
      <c r="N1474" s="20"/>
      <c r="O1474" s="20"/>
      <c r="P1474" s="19"/>
      <c r="Q1474" s="26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</row>
    <row r="1475" ht="12.75" customHeight="1">
      <c r="A1475" s="16">
        <f t="shared" si="1"/>
        <v>1472</v>
      </c>
      <c r="B1475" s="17">
        <v>2411086.0</v>
      </c>
      <c r="C1475" s="18">
        <v>45615.0</v>
      </c>
      <c r="D1475" s="19" t="s">
        <v>2517</v>
      </c>
      <c r="E1475" s="20" t="s">
        <v>3027</v>
      </c>
      <c r="F1475" s="21">
        <v>45614.0</v>
      </c>
      <c r="G1475" s="22" t="s">
        <v>3028</v>
      </c>
      <c r="H1475" s="23">
        <v>6820000.0</v>
      </c>
      <c r="I1475" s="24" t="s">
        <v>24</v>
      </c>
      <c r="J1475" s="25"/>
      <c r="K1475" s="20" t="s">
        <v>3026</v>
      </c>
      <c r="L1475" s="25" t="s">
        <v>24</v>
      </c>
      <c r="M1475" s="25"/>
      <c r="N1475" s="20"/>
      <c r="O1475" s="20"/>
      <c r="P1475" s="19"/>
      <c r="Q1475" s="26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</row>
    <row r="1476" ht="12.75" customHeight="1">
      <c r="A1476" s="16">
        <f t="shared" si="1"/>
        <v>1473</v>
      </c>
      <c r="B1476" s="17">
        <v>2411087.0</v>
      </c>
      <c r="C1476" s="18">
        <v>45615.0</v>
      </c>
      <c r="D1476" s="19" t="s">
        <v>248</v>
      </c>
      <c r="E1476" s="20" t="s">
        <v>3029</v>
      </c>
      <c r="F1476" s="21">
        <v>45614.0</v>
      </c>
      <c r="G1476" s="22" t="s">
        <v>3030</v>
      </c>
      <c r="H1476" s="23">
        <v>225000.0</v>
      </c>
      <c r="I1476" s="25" t="s">
        <v>24</v>
      </c>
      <c r="J1476" s="25"/>
      <c r="K1476" s="20" t="s">
        <v>3031</v>
      </c>
      <c r="L1476" s="25" t="s">
        <v>24</v>
      </c>
      <c r="M1476" s="25"/>
      <c r="N1476" s="20"/>
      <c r="O1476" s="20"/>
      <c r="P1476" s="19"/>
      <c r="Q1476" s="26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</row>
    <row r="1477" ht="12.75" customHeight="1">
      <c r="A1477" s="16">
        <f t="shared" si="1"/>
        <v>1474</v>
      </c>
      <c r="B1477" s="17">
        <v>2411088.0</v>
      </c>
      <c r="C1477" s="18">
        <v>45615.0</v>
      </c>
      <c r="D1477" s="19" t="s">
        <v>248</v>
      </c>
      <c r="E1477" s="20" t="s">
        <v>3032</v>
      </c>
      <c r="F1477" s="21">
        <v>45614.0</v>
      </c>
      <c r="G1477" s="22" t="s">
        <v>3030</v>
      </c>
      <c r="H1477" s="23">
        <v>75000.0</v>
      </c>
      <c r="I1477" s="25" t="s">
        <v>24</v>
      </c>
      <c r="J1477" s="25"/>
      <c r="K1477" s="20" t="s">
        <v>3031</v>
      </c>
      <c r="L1477" s="25" t="s">
        <v>24</v>
      </c>
      <c r="M1477" s="25"/>
      <c r="N1477" s="20"/>
      <c r="O1477" s="20"/>
      <c r="P1477" s="19"/>
      <c r="Q1477" s="26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</row>
    <row r="1478" ht="12.75" customHeight="1">
      <c r="A1478" s="16">
        <f t="shared" si="1"/>
        <v>1475</v>
      </c>
      <c r="B1478" s="17">
        <v>2411089.0</v>
      </c>
      <c r="C1478" s="18">
        <v>45615.0</v>
      </c>
      <c r="D1478" s="19" t="s">
        <v>248</v>
      </c>
      <c r="E1478" s="20" t="s">
        <v>3033</v>
      </c>
      <c r="F1478" s="21">
        <v>45614.0</v>
      </c>
      <c r="G1478" s="22" t="s">
        <v>3012</v>
      </c>
      <c r="H1478" s="23">
        <v>15000.0</v>
      </c>
      <c r="I1478" s="25" t="s">
        <v>24</v>
      </c>
      <c r="J1478" s="25"/>
      <c r="K1478" s="20" t="s">
        <v>3031</v>
      </c>
      <c r="L1478" s="25" t="s">
        <v>24</v>
      </c>
      <c r="M1478" s="25"/>
      <c r="N1478" s="20"/>
      <c r="O1478" s="20"/>
      <c r="P1478" s="19"/>
      <c r="Q1478" s="26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</row>
    <row r="1479" ht="12.75" customHeight="1">
      <c r="A1479" s="16">
        <f t="shared" si="1"/>
        <v>1476</v>
      </c>
      <c r="B1479" s="17">
        <v>2411090.0</v>
      </c>
      <c r="C1479" s="18">
        <v>45615.0</v>
      </c>
      <c r="D1479" s="19" t="s">
        <v>21</v>
      </c>
      <c r="E1479" s="20" t="s">
        <v>3034</v>
      </c>
      <c r="F1479" s="21">
        <v>45608.0</v>
      </c>
      <c r="G1479" s="22" t="s">
        <v>3035</v>
      </c>
      <c r="H1479" s="23">
        <v>1.3247E7</v>
      </c>
      <c r="I1479" s="25" t="s">
        <v>24</v>
      </c>
      <c r="J1479" s="25"/>
      <c r="K1479" s="20" t="s">
        <v>3036</v>
      </c>
      <c r="L1479" s="25" t="s">
        <v>24</v>
      </c>
      <c r="M1479" s="25"/>
      <c r="N1479" s="20"/>
      <c r="O1479" s="20"/>
      <c r="P1479" s="19"/>
      <c r="Q1479" s="26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</row>
    <row r="1480" ht="12.75" customHeight="1">
      <c r="A1480" s="16">
        <f t="shared" si="1"/>
        <v>1477</v>
      </c>
      <c r="B1480" s="17">
        <v>2411091.0</v>
      </c>
      <c r="C1480" s="18">
        <v>45616.0</v>
      </c>
      <c r="D1480" s="19" t="s">
        <v>1725</v>
      </c>
      <c r="E1480" s="20" t="s">
        <v>3037</v>
      </c>
      <c r="F1480" s="21">
        <v>45615.0</v>
      </c>
      <c r="G1480" s="22" t="s">
        <v>3038</v>
      </c>
      <c r="H1480" s="23">
        <v>6448.6</v>
      </c>
      <c r="I1480" s="25" t="s">
        <v>24</v>
      </c>
      <c r="J1480" s="25"/>
      <c r="K1480" s="20"/>
      <c r="L1480" s="25"/>
      <c r="M1480" s="25"/>
      <c r="N1480" s="20"/>
      <c r="O1480" s="20"/>
      <c r="P1480" s="19" t="s">
        <v>24</v>
      </c>
      <c r="Q1480" s="26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</row>
    <row r="1481" ht="12.75" customHeight="1">
      <c r="A1481" s="16">
        <f t="shared" si="1"/>
        <v>1478</v>
      </c>
      <c r="B1481" s="17">
        <v>2411092.0</v>
      </c>
      <c r="C1481" s="18">
        <v>45616.0</v>
      </c>
      <c r="D1481" s="19" t="s">
        <v>1960</v>
      </c>
      <c r="E1481" s="20" t="s">
        <v>3039</v>
      </c>
      <c r="F1481" s="21">
        <v>45615.0</v>
      </c>
      <c r="G1481" s="22" t="s">
        <v>3040</v>
      </c>
      <c r="H1481" s="23">
        <v>6448.6</v>
      </c>
      <c r="I1481" s="25" t="s">
        <v>24</v>
      </c>
      <c r="J1481" s="25"/>
      <c r="K1481" s="20"/>
      <c r="L1481" s="25"/>
      <c r="M1481" s="25"/>
      <c r="N1481" s="20"/>
      <c r="O1481" s="20"/>
      <c r="P1481" s="19" t="s">
        <v>24</v>
      </c>
      <c r="Q1481" s="26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</row>
    <row r="1482" ht="12.75" customHeight="1">
      <c r="A1482" s="16">
        <f t="shared" si="1"/>
        <v>1479</v>
      </c>
      <c r="B1482" s="17">
        <v>2411093.0</v>
      </c>
      <c r="C1482" s="18">
        <v>45616.0</v>
      </c>
      <c r="D1482" s="19" t="s">
        <v>2517</v>
      </c>
      <c r="E1482" s="20" t="s">
        <v>3041</v>
      </c>
      <c r="F1482" s="21">
        <v>45614.0</v>
      </c>
      <c r="G1482" s="22" t="s">
        <v>77</v>
      </c>
      <c r="H1482" s="23">
        <v>1335000.0</v>
      </c>
      <c r="I1482" s="25" t="s">
        <v>24</v>
      </c>
      <c r="J1482" s="25"/>
      <c r="K1482" s="20" t="s">
        <v>3026</v>
      </c>
      <c r="L1482" s="25" t="s">
        <v>24</v>
      </c>
      <c r="M1482" s="25"/>
      <c r="N1482" s="20"/>
      <c r="O1482" s="20"/>
      <c r="P1482" s="19"/>
      <c r="Q1482" s="26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</row>
    <row r="1483" ht="12.75" customHeight="1">
      <c r="A1483" s="16">
        <f t="shared" si="1"/>
        <v>1480</v>
      </c>
      <c r="B1483" s="17">
        <v>2411094.0</v>
      </c>
      <c r="C1483" s="18">
        <v>45616.0</v>
      </c>
      <c r="D1483" s="19" t="s">
        <v>21</v>
      </c>
      <c r="E1483" s="20" t="s">
        <v>3042</v>
      </c>
      <c r="F1483" s="21">
        <v>45614.0</v>
      </c>
      <c r="G1483" s="22" t="s">
        <v>3043</v>
      </c>
      <c r="H1483" s="23">
        <v>129360.0</v>
      </c>
      <c r="I1483" s="25" t="s">
        <v>24</v>
      </c>
      <c r="J1483" s="25"/>
      <c r="K1483" s="20" t="s">
        <v>3026</v>
      </c>
      <c r="L1483" s="25" t="s">
        <v>24</v>
      </c>
      <c r="M1483" s="25"/>
      <c r="N1483" s="20"/>
      <c r="O1483" s="20"/>
      <c r="P1483" s="19"/>
      <c r="Q1483" s="26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</row>
    <row r="1484" ht="12.75" customHeight="1">
      <c r="A1484" s="16">
        <f t="shared" si="1"/>
        <v>1481</v>
      </c>
      <c r="B1484" s="17">
        <v>2411095.0</v>
      </c>
      <c r="C1484" s="18">
        <v>45616.0</v>
      </c>
      <c r="D1484" s="19" t="s">
        <v>248</v>
      </c>
      <c r="E1484" s="20" t="s">
        <v>3044</v>
      </c>
      <c r="F1484" s="21">
        <v>45614.0</v>
      </c>
      <c r="G1484" s="22" t="s">
        <v>3045</v>
      </c>
      <c r="H1484" s="23">
        <v>36560.0</v>
      </c>
      <c r="I1484" s="25" t="s">
        <v>24</v>
      </c>
      <c r="J1484" s="25"/>
      <c r="K1484" s="20" t="s">
        <v>3026</v>
      </c>
      <c r="L1484" s="25" t="s">
        <v>24</v>
      </c>
      <c r="M1484" s="25"/>
      <c r="N1484" s="20"/>
      <c r="O1484" s="20"/>
      <c r="P1484" s="19"/>
      <c r="Q1484" s="26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</row>
    <row r="1485" ht="12.75" customHeight="1">
      <c r="A1485" s="16">
        <f t="shared" si="1"/>
        <v>1482</v>
      </c>
      <c r="B1485" s="17">
        <v>2411096.0</v>
      </c>
      <c r="C1485" s="18">
        <v>45616.0</v>
      </c>
      <c r="D1485" s="19" t="s">
        <v>2129</v>
      </c>
      <c r="E1485" s="20" t="s">
        <v>3046</v>
      </c>
      <c r="F1485" s="21">
        <v>45615.0</v>
      </c>
      <c r="G1485" s="22" t="s">
        <v>3047</v>
      </c>
      <c r="H1485" s="23">
        <v>15000.0</v>
      </c>
      <c r="I1485" s="25" t="s">
        <v>24</v>
      </c>
      <c r="J1485" s="25"/>
      <c r="K1485" s="20" t="s">
        <v>3026</v>
      </c>
      <c r="L1485" s="25" t="s">
        <v>24</v>
      </c>
      <c r="M1485" s="25"/>
      <c r="N1485" s="20"/>
      <c r="O1485" s="20"/>
      <c r="P1485" s="19"/>
      <c r="Q1485" s="26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</row>
    <row r="1486" ht="12.75" customHeight="1">
      <c r="A1486" s="16">
        <f t="shared" si="1"/>
        <v>1483</v>
      </c>
      <c r="B1486" s="17">
        <v>2411097.0</v>
      </c>
      <c r="C1486" s="18">
        <v>45616.0</v>
      </c>
      <c r="D1486" s="19" t="s">
        <v>2478</v>
      </c>
      <c r="E1486" s="20" t="s">
        <v>3048</v>
      </c>
      <c r="F1486" s="21">
        <v>45615.0</v>
      </c>
      <c r="G1486" s="22" t="s">
        <v>3049</v>
      </c>
      <c r="H1486" s="23">
        <v>13800.0</v>
      </c>
      <c r="I1486" s="25" t="s">
        <v>24</v>
      </c>
      <c r="J1486" s="25"/>
      <c r="K1486" s="20" t="s">
        <v>3026</v>
      </c>
      <c r="L1486" s="25" t="s">
        <v>24</v>
      </c>
      <c r="M1486" s="25"/>
      <c r="N1486" s="20"/>
      <c r="O1486" s="20"/>
      <c r="P1486" s="19"/>
      <c r="Q1486" s="26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</row>
    <row r="1487" ht="12.75" customHeight="1">
      <c r="A1487" s="16">
        <f t="shared" si="1"/>
        <v>1484</v>
      </c>
      <c r="B1487" s="17">
        <v>2411098.0</v>
      </c>
      <c r="C1487" s="18">
        <v>45617.0</v>
      </c>
      <c r="D1487" s="19" t="s">
        <v>1535</v>
      </c>
      <c r="E1487" s="20" t="s">
        <v>3050</v>
      </c>
      <c r="F1487" s="21">
        <v>45614.0</v>
      </c>
      <c r="G1487" s="22" t="s">
        <v>3051</v>
      </c>
      <c r="H1487" s="23">
        <v>5321.0</v>
      </c>
      <c r="I1487" s="25" t="s">
        <v>24</v>
      </c>
      <c r="J1487" s="25"/>
      <c r="K1487" s="20" t="s">
        <v>3052</v>
      </c>
      <c r="L1487" s="25" t="s">
        <v>24</v>
      </c>
      <c r="M1487" s="25"/>
      <c r="N1487" s="20"/>
      <c r="O1487" s="20"/>
      <c r="P1487" s="19"/>
      <c r="Q1487" s="26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</row>
    <row r="1488" ht="12.75" customHeight="1">
      <c r="A1488" s="16">
        <f t="shared" si="1"/>
        <v>1485</v>
      </c>
      <c r="B1488" s="17">
        <v>2411099.0</v>
      </c>
      <c r="C1488" s="18">
        <v>45617.0</v>
      </c>
      <c r="D1488" s="19" t="s">
        <v>476</v>
      </c>
      <c r="E1488" s="20" t="s">
        <v>3053</v>
      </c>
      <c r="F1488" s="21">
        <v>45614.0</v>
      </c>
      <c r="G1488" s="22" t="s">
        <v>936</v>
      </c>
      <c r="H1488" s="23">
        <v>11572.0</v>
      </c>
      <c r="I1488" s="25" t="s">
        <v>24</v>
      </c>
      <c r="J1488" s="25"/>
      <c r="K1488" s="20" t="s">
        <v>3052</v>
      </c>
      <c r="L1488" s="25" t="s">
        <v>24</v>
      </c>
      <c r="M1488" s="25"/>
      <c r="N1488" s="20"/>
      <c r="O1488" s="20"/>
      <c r="P1488" s="19"/>
      <c r="Q1488" s="26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</row>
    <row r="1489" ht="12.75" customHeight="1">
      <c r="A1489" s="16">
        <f t="shared" si="1"/>
        <v>1486</v>
      </c>
      <c r="B1489" s="99">
        <v>2411100.0</v>
      </c>
      <c r="C1489" s="18">
        <v>45617.0</v>
      </c>
      <c r="D1489" s="19" t="s">
        <v>3054</v>
      </c>
      <c r="E1489" s="20" t="s">
        <v>3055</v>
      </c>
      <c r="F1489" s="21">
        <v>45615.0</v>
      </c>
      <c r="G1489" s="22" t="s">
        <v>3047</v>
      </c>
      <c r="H1489" s="23">
        <v>25060.0</v>
      </c>
      <c r="I1489" s="25" t="s">
        <v>24</v>
      </c>
      <c r="J1489" s="25"/>
      <c r="K1489" s="20" t="s">
        <v>2865</v>
      </c>
      <c r="L1489" s="25" t="s">
        <v>24</v>
      </c>
      <c r="M1489" s="25"/>
      <c r="N1489" s="20"/>
      <c r="O1489" s="20"/>
      <c r="P1489" s="19"/>
      <c r="Q1489" s="26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</row>
    <row r="1490" ht="12.75" customHeight="1">
      <c r="A1490" s="16">
        <f t="shared" si="1"/>
        <v>1487</v>
      </c>
      <c r="B1490" s="17">
        <v>2411101.0</v>
      </c>
      <c r="C1490" s="18">
        <v>45617.0</v>
      </c>
      <c r="D1490" s="19" t="s">
        <v>3054</v>
      </c>
      <c r="E1490" s="20" t="s">
        <v>3056</v>
      </c>
      <c r="F1490" s="21">
        <v>45615.0</v>
      </c>
      <c r="G1490" s="22" t="s">
        <v>3047</v>
      </c>
      <c r="H1490" s="23">
        <v>5562.0</v>
      </c>
      <c r="I1490" s="25" t="s">
        <v>24</v>
      </c>
      <c r="J1490" s="25"/>
      <c r="K1490" s="20" t="s">
        <v>2599</v>
      </c>
      <c r="L1490" s="25" t="s">
        <v>24</v>
      </c>
      <c r="M1490" s="25"/>
      <c r="N1490" s="20"/>
      <c r="O1490" s="20"/>
      <c r="P1490" s="19"/>
      <c r="Q1490" s="26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</row>
    <row r="1491" ht="12.75" customHeight="1">
      <c r="A1491" s="16">
        <f t="shared" si="1"/>
        <v>1488</v>
      </c>
      <c r="B1491" s="17">
        <v>2411102.0</v>
      </c>
      <c r="C1491" s="18">
        <v>45617.0</v>
      </c>
      <c r="D1491" s="19" t="s">
        <v>71</v>
      </c>
      <c r="E1491" s="20" t="s">
        <v>3057</v>
      </c>
      <c r="F1491" s="21">
        <v>45614.0</v>
      </c>
      <c r="G1491" s="22" t="s">
        <v>3058</v>
      </c>
      <c r="H1491" s="23">
        <v>1130000.0</v>
      </c>
      <c r="I1491" s="24" t="s">
        <v>24</v>
      </c>
      <c r="J1491" s="25"/>
      <c r="K1491" s="20" t="s">
        <v>3059</v>
      </c>
      <c r="L1491" s="25" t="s">
        <v>24</v>
      </c>
      <c r="M1491" s="25"/>
      <c r="N1491" s="20"/>
      <c r="O1491" s="20"/>
      <c r="P1491" s="19"/>
      <c r="Q1491" s="26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</row>
    <row r="1492" ht="12.75" customHeight="1">
      <c r="A1492" s="16">
        <f t="shared" si="1"/>
        <v>1489</v>
      </c>
      <c r="B1492" s="17">
        <v>2411103.0</v>
      </c>
      <c r="C1492" s="18">
        <v>45617.0</v>
      </c>
      <c r="D1492" s="19" t="s">
        <v>21</v>
      </c>
      <c r="E1492" s="20" t="s">
        <v>3060</v>
      </c>
      <c r="F1492" s="21">
        <v>45611.0</v>
      </c>
      <c r="G1492" s="22" t="s">
        <v>3061</v>
      </c>
      <c r="H1492" s="23">
        <v>851100.0</v>
      </c>
      <c r="I1492" s="24" t="s">
        <v>24</v>
      </c>
      <c r="J1492" s="25"/>
      <c r="K1492" s="20" t="s">
        <v>3059</v>
      </c>
      <c r="L1492" s="25" t="s">
        <v>24</v>
      </c>
      <c r="M1492" s="25"/>
      <c r="N1492" s="20"/>
      <c r="O1492" s="20"/>
      <c r="P1492" s="19"/>
      <c r="Q1492" s="26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</row>
    <row r="1493" ht="12.75" customHeight="1">
      <c r="A1493" s="16">
        <f t="shared" si="1"/>
        <v>1490</v>
      </c>
      <c r="B1493" s="17">
        <v>2411104.0</v>
      </c>
      <c r="C1493" s="18">
        <v>45617.0</v>
      </c>
      <c r="D1493" s="19" t="s">
        <v>21</v>
      </c>
      <c r="E1493" s="20" t="s">
        <v>3060</v>
      </c>
      <c r="F1493" s="21">
        <v>45611.0</v>
      </c>
      <c r="G1493" s="22" t="s">
        <v>3062</v>
      </c>
      <c r="H1493" s="23">
        <v>383660.0</v>
      </c>
      <c r="I1493" s="24" t="s">
        <v>24</v>
      </c>
      <c r="J1493" s="25"/>
      <c r="K1493" s="20" t="s">
        <v>3059</v>
      </c>
      <c r="L1493" s="25" t="s">
        <v>24</v>
      </c>
      <c r="M1493" s="25"/>
      <c r="N1493" s="20"/>
      <c r="O1493" s="20"/>
      <c r="P1493" s="19"/>
      <c r="Q1493" s="26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</row>
    <row r="1494" ht="12.75" customHeight="1">
      <c r="A1494" s="16">
        <f t="shared" si="1"/>
        <v>1491</v>
      </c>
      <c r="B1494" s="17">
        <v>2411105.0</v>
      </c>
      <c r="C1494" s="18">
        <v>45617.0</v>
      </c>
      <c r="D1494" s="19" t="s">
        <v>21</v>
      </c>
      <c r="E1494" s="20" t="s">
        <v>3060</v>
      </c>
      <c r="F1494" s="21">
        <v>45611.0</v>
      </c>
      <c r="G1494" s="22" t="s">
        <v>2841</v>
      </c>
      <c r="H1494" s="23">
        <v>326660.0</v>
      </c>
      <c r="I1494" s="24" t="s">
        <v>24</v>
      </c>
      <c r="J1494" s="25"/>
      <c r="K1494" s="20" t="s">
        <v>3059</v>
      </c>
      <c r="L1494" s="25" t="s">
        <v>24</v>
      </c>
      <c r="M1494" s="25"/>
      <c r="N1494" s="20"/>
      <c r="O1494" s="20"/>
      <c r="P1494" s="19"/>
      <c r="Q1494" s="26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</row>
    <row r="1495" ht="12.75" customHeight="1">
      <c r="A1495" s="16">
        <f t="shared" si="1"/>
        <v>1492</v>
      </c>
      <c r="B1495" s="17">
        <v>2411106.0</v>
      </c>
      <c r="C1495" s="18">
        <v>45617.0</v>
      </c>
      <c r="D1495" s="19" t="s">
        <v>21</v>
      </c>
      <c r="E1495" s="20" t="s">
        <v>3063</v>
      </c>
      <c r="F1495" s="21">
        <v>45614.0</v>
      </c>
      <c r="G1495" s="22" t="s">
        <v>3064</v>
      </c>
      <c r="H1495" s="23">
        <v>35300.0</v>
      </c>
      <c r="I1495" s="24" t="s">
        <v>24</v>
      </c>
      <c r="J1495" s="25"/>
      <c r="K1495" s="20" t="s">
        <v>3059</v>
      </c>
      <c r="L1495" s="25" t="s">
        <v>24</v>
      </c>
      <c r="M1495" s="25"/>
      <c r="N1495" s="20"/>
      <c r="O1495" s="20"/>
      <c r="P1495" s="19"/>
      <c r="Q1495" s="26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</row>
    <row r="1496" ht="12.75" customHeight="1">
      <c r="A1496" s="16">
        <f t="shared" si="1"/>
        <v>1493</v>
      </c>
      <c r="B1496" s="17">
        <v>2411107.0</v>
      </c>
      <c r="C1496" s="18">
        <v>45617.0</v>
      </c>
      <c r="D1496" s="19" t="s">
        <v>21</v>
      </c>
      <c r="E1496" s="20" t="s">
        <v>3065</v>
      </c>
      <c r="F1496" s="21">
        <v>45614.0</v>
      </c>
      <c r="G1496" s="22" t="s">
        <v>3066</v>
      </c>
      <c r="H1496" s="23">
        <v>49200.0</v>
      </c>
      <c r="I1496" s="24" t="s">
        <v>24</v>
      </c>
      <c r="J1496" s="25"/>
      <c r="K1496" s="20" t="s">
        <v>3059</v>
      </c>
      <c r="L1496" s="25" t="s">
        <v>24</v>
      </c>
      <c r="M1496" s="25"/>
      <c r="N1496" s="20"/>
      <c r="O1496" s="20"/>
      <c r="P1496" s="19"/>
      <c r="Q1496" s="26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</row>
    <row r="1497" ht="12.75" customHeight="1">
      <c r="A1497" s="16">
        <f t="shared" si="1"/>
        <v>1494</v>
      </c>
      <c r="B1497" s="17">
        <v>2411108.0</v>
      </c>
      <c r="C1497" s="18">
        <v>45617.0</v>
      </c>
      <c r="D1497" s="19" t="s">
        <v>21</v>
      </c>
      <c r="E1497" s="20" t="s">
        <v>3067</v>
      </c>
      <c r="F1497" s="21">
        <v>45614.0</v>
      </c>
      <c r="G1497" s="22" t="s">
        <v>3068</v>
      </c>
      <c r="H1497" s="23">
        <v>195000.0</v>
      </c>
      <c r="I1497" s="24" t="s">
        <v>24</v>
      </c>
      <c r="J1497" s="25"/>
      <c r="K1497" s="20" t="s">
        <v>3059</v>
      </c>
      <c r="L1497" s="25" t="s">
        <v>24</v>
      </c>
      <c r="M1497" s="25"/>
      <c r="N1497" s="20"/>
      <c r="O1497" s="20"/>
      <c r="P1497" s="19"/>
      <c r="Q1497" s="26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</row>
    <row r="1498" ht="12.75" customHeight="1">
      <c r="A1498" s="16">
        <f t="shared" si="1"/>
        <v>1495</v>
      </c>
      <c r="B1498" s="17">
        <v>2411109.0</v>
      </c>
      <c r="C1498" s="18">
        <v>45617.0</v>
      </c>
      <c r="D1498" s="19" t="s">
        <v>521</v>
      </c>
      <c r="E1498" s="20" t="s">
        <v>3069</v>
      </c>
      <c r="F1498" s="21">
        <v>45614.0</v>
      </c>
      <c r="G1498" s="22" t="s">
        <v>3070</v>
      </c>
      <c r="H1498" s="23">
        <v>52500.0</v>
      </c>
      <c r="I1498" s="24" t="s">
        <v>24</v>
      </c>
      <c r="J1498" s="25"/>
      <c r="K1498" s="20" t="s">
        <v>3059</v>
      </c>
      <c r="L1498" s="25" t="s">
        <v>24</v>
      </c>
      <c r="M1498" s="25"/>
      <c r="N1498" s="20"/>
      <c r="O1498" s="20"/>
      <c r="P1498" s="19"/>
      <c r="Q1498" s="26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</row>
    <row r="1499" ht="12.75" customHeight="1">
      <c r="A1499" s="16">
        <f t="shared" si="1"/>
        <v>1496</v>
      </c>
      <c r="B1499" s="17">
        <v>2411110.0</v>
      </c>
      <c r="C1499" s="18">
        <v>45617.0</v>
      </c>
      <c r="D1499" s="19" t="s">
        <v>197</v>
      </c>
      <c r="E1499" s="20" t="s">
        <v>3071</v>
      </c>
      <c r="F1499" s="21">
        <v>45614.0</v>
      </c>
      <c r="G1499" s="22" t="s">
        <v>3072</v>
      </c>
      <c r="H1499" s="23">
        <v>114530.0</v>
      </c>
      <c r="I1499" s="24" t="s">
        <v>24</v>
      </c>
      <c r="J1499" s="25"/>
      <c r="K1499" s="20" t="s">
        <v>3059</v>
      </c>
      <c r="L1499" s="25" t="s">
        <v>24</v>
      </c>
      <c r="M1499" s="25"/>
      <c r="N1499" s="20"/>
      <c r="O1499" s="20"/>
      <c r="P1499" s="19"/>
      <c r="Q1499" s="26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</row>
    <row r="1500" ht="12.75" customHeight="1">
      <c r="A1500" s="16">
        <f t="shared" si="1"/>
        <v>1497</v>
      </c>
      <c r="B1500" s="17">
        <v>2411111.0</v>
      </c>
      <c r="C1500" s="18">
        <v>45617.0</v>
      </c>
      <c r="D1500" s="19" t="s">
        <v>310</v>
      </c>
      <c r="E1500" s="20" t="s">
        <v>3073</v>
      </c>
      <c r="F1500" s="21">
        <v>45614.0</v>
      </c>
      <c r="G1500" s="22" t="s">
        <v>77</v>
      </c>
      <c r="H1500" s="23">
        <v>530000.0</v>
      </c>
      <c r="I1500" s="24" t="s">
        <v>24</v>
      </c>
      <c r="J1500" s="25"/>
      <c r="K1500" s="20" t="s">
        <v>3059</v>
      </c>
      <c r="L1500" s="25" t="s">
        <v>24</v>
      </c>
      <c r="M1500" s="25"/>
      <c r="N1500" s="20"/>
      <c r="O1500" s="20"/>
      <c r="P1500" s="19"/>
      <c r="Q1500" s="26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</row>
    <row r="1501" ht="12.75" customHeight="1">
      <c r="A1501" s="16">
        <f t="shared" si="1"/>
        <v>1498</v>
      </c>
      <c r="B1501" s="17">
        <v>2411112.0</v>
      </c>
      <c r="C1501" s="18">
        <v>45617.0</v>
      </c>
      <c r="D1501" s="19" t="s">
        <v>3074</v>
      </c>
      <c r="E1501" s="20" t="s">
        <v>3075</v>
      </c>
      <c r="F1501" s="21">
        <v>45614.0</v>
      </c>
      <c r="G1501" s="22" t="s">
        <v>77</v>
      </c>
      <c r="H1501" s="23">
        <v>50000.0</v>
      </c>
      <c r="I1501" s="24" t="s">
        <v>24</v>
      </c>
      <c r="J1501" s="25"/>
      <c r="K1501" s="20" t="s">
        <v>1343</v>
      </c>
      <c r="L1501" s="24" t="s">
        <v>24</v>
      </c>
      <c r="M1501" s="25"/>
      <c r="N1501" s="20"/>
      <c r="O1501" s="20"/>
      <c r="P1501" s="19"/>
      <c r="Q1501" s="26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</row>
    <row r="1502" ht="12.75" customHeight="1">
      <c r="A1502" s="16">
        <f t="shared" si="1"/>
        <v>1499</v>
      </c>
      <c r="B1502" s="17">
        <v>2411113.0</v>
      </c>
      <c r="C1502" s="18">
        <v>45617.0</v>
      </c>
      <c r="D1502" s="19" t="s">
        <v>1435</v>
      </c>
      <c r="E1502" s="20" t="s">
        <v>3076</v>
      </c>
      <c r="F1502" s="21">
        <v>45616.0</v>
      </c>
      <c r="G1502" s="22" t="s">
        <v>3077</v>
      </c>
      <c r="H1502" s="23">
        <v>6000.0</v>
      </c>
      <c r="I1502" s="24" t="s">
        <v>24</v>
      </c>
      <c r="J1502" s="25"/>
      <c r="K1502" s="20" t="s">
        <v>2154</v>
      </c>
      <c r="L1502" s="24" t="s">
        <v>24</v>
      </c>
      <c r="M1502" s="25"/>
      <c r="N1502" s="20"/>
      <c r="O1502" s="20"/>
      <c r="P1502" s="19"/>
      <c r="Q1502" s="26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</row>
    <row r="1503" ht="12.75" customHeight="1">
      <c r="A1503" s="16">
        <f t="shared" si="1"/>
        <v>1500</v>
      </c>
      <c r="B1503" s="17">
        <v>2411114.0</v>
      </c>
      <c r="C1503" s="18">
        <v>45618.0</v>
      </c>
      <c r="D1503" s="19" t="s">
        <v>565</v>
      </c>
      <c r="E1503" s="20" t="s">
        <v>3078</v>
      </c>
      <c r="F1503" s="21">
        <v>45617.0</v>
      </c>
      <c r="G1503" s="22" t="s">
        <v>36</v>
      </c>
      <c r="H1503" s="23">
        <v>8620.0</v>
      </c>
      <c r="I1503" s="24" t="s">
        <v>24</v>
      </c>
      <c r="J1503" s="25"/>
      <c r="K1503" s="20"/>
      <c r="L1503" s="25"/>
      <c r="M1503" s="25"/>
      <c r="N1503" s="20"/>
      <c r="O1503" s="20"/>
      <c r="P1503" s="19" t="s">
        <v>24</v>
      </c>
      <c r="Q1503" s="26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</row>
    <row r="1504" ht="12.75" customHeight="1">
      <c r="A1504" s="16">
        <f t="shared" si="1"/>
        <v>1501</v>
      </c>
      <c r="B1504" s="99">
        <v>2411115.0</v>
      </c>
      <c r="C1504" s="18">
        <v>45618.0</v>
      </c>
      <c r="D1504" s="19" t="s">
        <v>476</v>
      </c>
      <c r="E1504" s="20" t="s">
        <v>3079</v>
      </c>
      <c r="F1504" s="21">
        <v>45617.0</v>
      </c>
      <c r="G1504" s="22" t="s">
        <v>1954</v>
      </c>
      <c r="H1504" s="23">
        <v>10926.7</v>
      </c>
      <c r="I1504" s="24" t="s">
        <v>24</v>
      </c>
      <c r="J1504" s="25"/>
      <c r="K1504" s="20" t="s">
        <v>2073</v>
      </c>
      <c r="L1504" s="25" t="s">
        <v>24</v>
      </c>
      <c r="M1504" s="25"/>
      <c r="N1504" s="20"/>
      <c r="O1504" s="20"/>
      <c r="P1504" s="19"/>
      <c r="Q1504" s="26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</row>
    <row r="1505" ht="12.75" customHeight="1">
      <c r="A1505" s="16">
        <f t="shared" si="1"/>
        <v>1502</v>
      </c>
      <c r="B1505" s="17">
        <v>2411116.0</v>
      </c>
      <c r="C1505" s="18">
        <v>45620.0</v>
      </c>
      <c r="D1505" s="19" t="s">
        <v>274</v>
      </c>
      <c r="E1505" s="20" t="s">
        <v>3080</v>
      </c>
      <c r="F1505" s="21">
        <v>45610.0</v>
      </c>
      <c r="G1505" s="22" t="s">
        <v>3081</v>
      </c>
      <c r="H1505" s="23">
        <v>1800.0</v>
      </c>
      <c r="I1505" s="24" t="s">
        <v>24</v>
      </c>
      <c r="J1505" s="25"/>
      <c r="K1505" s="20" t="s">
        <v>1362</v>
      </c>
      <c r="L1505" s="25" t="s">
        <v>24</v>
      </c>
      <c r="M1505" s="25"/>
      <c r="N1505" s="20"/>
      <c r="O1505" s="20"/>
      <c r="P1505" s="19"/>
      <c r="Q1505" s="26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</row>
    <row r="1506" ht="12.75" customHeight="1">
      <c r="A1506" s="16">
        <f t="shared" si="1"/>
        <v>1503</v>
      </c>
      <c r="B1506" s="17">
        <v>2411117.0</v>
      </c>
      <c r="C1506" s="18">
        <v>45620.0</v>
      </c>
      <c r="D1506" s="19" t="s">
        <v>274</v>
      </c>
      <c r="E1506" s="20" t="s">
        <v>3082</v>
      </c>
      <c r="F1506" s="21">
        <v>45610.0</v>
      </c>
      <c r="G1506" s="22" t="s">
        <v>3083</v>
      </c>
      <c r="H1506" s="23">
        <v>3600.0</v>
      </c>
      <c r="I1506" s="24" t="s">
        <v>24</v>
      </c>
      <c r="J1506" s="25"/>
      <c r="K1506" s="20" t="s">
        <v>3084</v>
      </c>
      <c r="L1506" s="25" t="s">
        <v>24</v>
      </c>
      <c r="M1506" s="25"/>
      <c r="N1506" s="20"/>
      <c r="O1506" s="20"/>
      <c r="P1506" s="19"/>
      <c r="Q1506" s="26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</row>
    <row r="1507" ht="12.75" customHeight="1">
      <c r="A1507" s="16">
        <f t="shared" si="1"/>
        <v>1504</v>
      </c>
      <c r="B1507" s="17">
        <v>2411118.0</v>
      </c>
      <c r="C1507" s="18">
        <v>45620.0</v>
      </c>
      <c r="D1507" s="19" t="s">
        <v>274</v>
      </c>
      <c r="E1507" s="20" t="s">
        <v>3085</v>
      </c>
      <c r="F1507" s="21">
        <v>45610.0</v>
      </c>
      <c r="G1507" s="22" t="s">
        <v>3086</v>
      </c>
      <c r="H1507" s="23">
        <v>13300.0</v>
      </c>
      <c r="I1507" s="24" t="s">
        <v>24</v>
      </c>
      <c r="J1507" s="25"/>
      <c r="K1507" s="20" t="s">
        <v>2054</v>
      </c>
      <c r="L1507" s="25" t="s">
        <v>24</v>
      </c>
      <c r="M1507" s="25"/>
      <c r="N1507" s="20"/>
      <c r="O1507" s="20"/>
      <c r="P1507" s="19"/>
      <c r="Q1507" s="26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</row>
    <row r="1508" ht="12.75" customHeight="1">
      <c r="A1508" s="16">
        <f t="shared" si="1"/>
        <v>1505</v>
      </c>
      <c r="B1508" s="17">
        <v>2411119.0</v>
      </c>
      <c r="C1508" s="18">
        <v>45620.0</v>
      </c>
      <c r="D1508" s="19" t="s">
        <v>274</v>
      </c>
      <c r="E1508" s="20" t="s">
        <v>3087</v>
      </c>
      <c r="F1508" s="21">
        <v>45610.0</v>
      </c>
      <c r="G1508" s="22" t="s">
        <v>3088</v>
      </c>
      <c r="H1508" s="23">
        <v>5400.0</v>
      </c>
      <c r="I1508" s="24" t="s">
        <v>24</v>
      </c>
      <c r="J1508" s="25"/>
      <c r="K1508" s="20" t="s">
        <v>2054</v>
      </c>
      <c r="L1508" s="25" t="s">
        <v>24</v>
      </c>
      <c r="M1508" s="25"/>
      <c r="N1508" s="20"/>
      <c r="O1508" s="20"/>
      <c r="P1508" s="19"/>
      <c r="Q1508" s="26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</row>
    <row r="1509" ht="12.75" customHeight="1">
      <c r="A1509" s="16">
        <f t="shared" si="1"/>
        <v>1506</v>
      </c>
      <c r="B1509" s="17">
        <v>2411120.0</v>
      </c>
      <c r="C1509" s="18">
        <v>45620.0</v>
      </c>
      <c r="D1509" s="19" t="s">
        <v>3089</v>
      </c>
      <c r="E1509" s="20" t="s">
        <v>3090</v>
      </c>
      <c r="F1509" s="21">
        <v>45617.0</v>
      </c>
      <c r="G1509" s="22" t="s">
        <v>77</v>
      </c>
      <c r="H1509" s="23">
        <v>4062.0</v>
      </c>
      <c r="I1509" s="24" t="s">
        <v>24</v>
      </c>
      <c r="J1509" s="25"/>
      <c r="K1509" s="20" t="s">
        <v>2016</v>
      </c>
      <c r="L1509" s="25" t="s">
        <v>24</v>
      </c>
      <c r="M1509" s="25"/>
      <c r="N1509" s="20"/>
      <c r="O1509" s="20"/>
      <c r="P1509" s="19"/>
      <c r="Q1509" s="26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</row>
    <row r="1510" ht="12.75" customHeight="1">
      <c r="A1510" s="16">
        <f t="shared" si="1"/>
        <v>1507</v>
      </c>
      <c r="B1510" s="17">
        <v>2411121.0</v>
      </c>
      <c r="C1510" s="18">
        <v>45620.0</v>
      </c>
      <c r="D1510" s="19" t="s">
        <v>3091</v>
      </c>
      <c r="E1510" s="20" t="s">
        <v>3092</v>
      </c>
      <c r="F1510" s="21">
        <v>45617.0</v>
      </c>
      <c r="G1510" s="22" t="s">
        <v>77</v>
      </c>
      <c r="H1510" s="23">
        <v>4062.0</v>
      </c>
      <c r="I1510" s="24" t="s">
        <v>24</v>
      </c>
      <c r="J1510" s="25"/>
      <c r="K1510" s="20" t="s">
        <v>2016</v>
      </c>
      <c r="L1510" s="25" t="s">
        <v>24</v>
      </c>
      <c r="M1510" s="25"/>
      <c r="N1510" s="20"/>
      <c r="O1510" s="20"/>
      <c r="P1510" s="19"/>
      <c r="Q1510" s="26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</row>
    <row r="1511" ht="12.75" customHeight="1">
      <c r="A1511" s="16">
        <f t="shared" si="1"/>
        <v>1508</v>
      </c>
      <c r="B1511" s="17">
        <v>2411122.0</v>
      </c>
      <c r="C1511" s="18">
        <v>45621.0</v>
      </c>
      <c r="D1511" s="19" t="s">
        <v>476</v>
      </c>
      <c r="E1511" s="20" t="s">
        <v>3093</v>
      </c>
      <c r="F1511" s="21">
        <v>45617.0</v>
      </c>
      <c r="G1511" s="22" t="s">
        <v>1954</v>
      </c>
      <c r="H1511" s="23">
        <v>10926.7</v>
      </c>
      <c r="I1511" s="24" t="s">
        <v>24</v>
      </c>
      <c r="J1511" s="25"/>
      <c r="K1511" s="20" t="s">
        <v>2073</v>
      </c>
      <c r="L1511" s="25" t="s">
        <v>24</v>
      </c>
      <c r="M1511" s="25"/>
      <c r="N1511" s="20"/>
      <c r="O1511" s="20"/>
      <c r="P1511" s="19"/>
      <c r="Q1511" s="26" t="s">
        <v>235</v>
      </c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</row>
    <row r="1512" ht="12.75" customHeight="1">
      <c r="A1512" s="16">
        <f t="shared" si="1"/>
        <v>1509</v>
      </c>
      <c r="B1512" s="17">
        <v>2411123.0</v>
      </c>
      <c r="C1512" s="18">
        <v>45621.0</v>
      </c>
      <c r="D1512" s="19" t="s">
        <v>3094</v>
      </c>
      <c r="E1512" s="120" t="s">
        <v>3095</v>
      </c>
      <c r="F1512" s="21">
        <v>45621.0</v>
      </c>
      <c r="G1512" s="22" t="s">
        <v>2841</v>
      </c>
      <c r="H1512" s="23">
        <v>470000.0</v>
      </c>
      <c r="I1512" s="25" t="s">
        <v>24</v>
      </c>
      <c r="J1512" s="25"/>
      <c r="K1512" s="20" t="s">
        <v>3096</v>
      </c>
      <c r="L1512" s="25" t="s">
        <v>24</v>
      </c>
      <c r="M1512" s="25"/>
      <c r="N1512" s="20"/>
      <c r="O1512" s="20"/>
      <c r="P1512" s="19"/>
      <c r="Q1512" s="26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</row>
    <row r="1513" ht="12.75" customHeight="1">
      <c r="A1513" s="16">
        <f t="shared" si="1"/>
        <v>1510</v>
      </c>
      <c r="B1513" s="30">
        <v>2411124.0</v>
      </c>
      <c r="C1513" s="18">
        <v>45621.0</v>
      </c>
      <c r="D1513" s="19" t="s">
        <v>71</v>
      </c>
      <c r="E1513" s="20" t="s">
        <v>3097</v>
      </c>
      <c r="F1513" s="21">
        <v>45611.0</v>
      </c>
      <c r="G1513" s="22" t="s">
        <v>1232</v>
      </c>
      <c r="H1513" s="23">
        <v>2727000.0</v>
      </c>
      <c r="I1513" s="24" t="s">
        <v>24</v>
      </c>
      <c r="J1513" s="25"/>
      <c r="K1513" s="20" t="s">
        <v>3059</v>
      </c>
      <c r="L1513" s="25" t="s">
        <v>24</v>
      </c>
      <c r="M1513" s="25"/>
      <c r="N1513" s="20"/>
      <c r="O1513" s="20"/>
      <c r="P1513" s="19"/>
      <c r="Q1513" s="26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</row>
    <row r="1514" ht="12.75" customHeight="1">
      <c r="A1514" s="16">
        <f t="shared" si="1"/>
        <v>1511</v>
      </c>
      <c r="B1514" s="126">
        <v>2411125.0</v>
      </c>
      <c r="C1514" s="40">
        <v>45622.0</v>
      </c>
      <c r="D1514" s="41" t="s">
        <v>71</v>
      </c>
      <c r="E1514" s="42" t="s">
        <v>3098</v>
      </c>
      <c r="F1514" s="43">
        <v>45621.0</v>
      </c>
      <c r="G1514" s="44" t="s">
        <v>2841</v>
      </c>
      <c r="H1514" s="45">
        <v>7920.0</v>
      </c>
      <c r="I1514" s="119" t="s">
        <v>24</v>
      </c>
      <c r="J1514" s="46"/>
      <c r="K1514" s="42" t="s">
        <v>1636</v>
      </c>
      <c r="L1514" s="24" t="s">
        <v>24</v>
      </c>
      <c r="M1514" s="25"/>
      <c r="N1514" s="20"/>
      <c r="O1514" s="20"/>
      <c r="P1514" s="19"/>
      <c r="Q1514" s="47" t="s">
        <v>3099</v>
      </c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</row>
    <row r="1515" ht="12.75" customHeight="1">
      <c r="A1515" s="16">
        <f t="shared" si="1"/>
        <v>1512</v>
      </c>
      <c r="B1515" s="17">
        <v>2411126.0</v>
      </c>
      <c r="C1515" s="18">
        <v>45622.0</v>
      </c>
      <c r="D1515" s="19" t="s">
        <v>21</v>
      </c>
      <c r="E1515" s="20" t="s">
        <v>3100</v>
      </c>
      <c r="F1515" s="18">
        <v>45622.0</v>
      </c>
      <c r="G1515" s="22" t="s">
        <v>3101</v>
      </c>
      <c r="H1515" s="23">
        <v>49080.0</v>
      </c>
      <c r="I1515" s="24" t="s">
        <v>24</v>
      </c>
      <c r="J1515" s="25"/>
      <c r="K1515" s="20" t="s">
        <v>3102</v>
      </c>
      <c r="L1515" s="24" t="s">
        <v>24</v>
      </c>
      <c r="M1515" s="25"/>
      <c r="N1515" s="20"/>
      <c r="O1515" s="20"/>
      <c r="P1515" s="19"/>
      <c r="Q1515" s="26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</row>
    <row r="1516" ht="12.75" customHeight="1">
      <c r="A1516" s="16">
        <f t="shared" si="1"/>
        <v>1513</v>
      </c>
      <c r="B1516" s="17">
        <v>2411127.0</v>
      </c>
      <c r="C1516" s="18">
        <v>45622.0</v>
      </c>
      <c r="D1516" s="19" t="s">
        <v>21</v>
      </c>
      <c r="E1516" s="20" t="s">
        <v>3100</v>
      </c>
      <c r="F1516" s="18">
        <v>45622.0</v>
      </c>
      <c r="G1516" s="22" t="s">
        <v>1348</v>
      </c>
      <c r="H1516" s="23">
        <v>3420.0</v>
      </c>
      <c r="I1516" s="24" t="s">
        <v>24</v>
      </c>
      <c r="J1516" s="25"/>
      <c r="K1516" s="20" t="s">
        <v>3102</v>
      </c>
      <c r="L1516" s="24" t="s">
        <v>24</v>
      </c>
      <c r="M1516" s="25"/>
      <c r="N1516" s="20"/>
      <c r="O1516" s="20"/>
      <c r="P1516" s="19"/>
      <c r="Q1516" s="26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</row>
    <row r="1517" ht="12.75" customHeight="1">
      <c r="A1517" s="16">
        <f t="shared" si="1"/>
        <v>1514</v>
      </c>
      <c r="B1517" s="17">
        <v>2411128.0</v>
      </c>
      <c r="C1517" s="18">
        <v>45622.0</v>
      </c>
      <c r="D1517" s="19" t="s">
        <v>2444</v>
      </c>
      <c r="E1517" s="20" t="s">
        <v>3103</v>
      </c>
      <c r="F1517" s="18">
        <v>45622.0</v>
      </c>
      <c r="G1517" s="22" t="s">
        <v>2841</v>
      </c>
      <c r="H1517" s="23">
        <v>16000.0</v>
      </c>
      <c r="I1517" s="24" t="s">
        <v>24</v>
      </c>
      <c r="J1517" s="25"/>
      <c r="K1517" s="20" t="s">
        <v>3102</v>
      </c>
      <c r="L1517" s="24" t="s">
        <v>24</v>
      </c>
      <c r="M1517" s="25"/>
      <c r="N1517" s="20"/>
      <c r="O1517" s="20"/>
      <c r="P1517" s="19"/>
      <c r="Q1517" s="26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</row>
    <row r="1518" ht="12.75" customHeight="1">
      <c r="A1518" s="16">
        <f t="shared" si="1"/>
        <v>1515</v>
      </c>
      <c r="B1518" s="30">
        <v>2411129.0</v>
      </c>
      <c r="C1518" s="18">
        <v>45622.0</v>
      </c>
      <c r="D1518" s="19"/>
      <c r="E1518" s="20"/>
      <c r="F1518" s="21"/>
      <c r="G1518" s="22"/>
      <c r="H1518" s="23"/>
      <c r="I1518" s="19"/>
      <c r="J1518" s="25"/>
      <c r="K1518" s="20"/>
      <c r="L1518" s="25"/>
      <c r="M1518" s="25"/>
      <c r="N1518" s="20"/>
      <c r="O1518" s="20"/>
      <c r="P1518" s="19"/>
      <c r="Q1518" s="26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</row>
    <row r="1519" ht="12.75" customHeight="1">
      <c r="A1519" s="16">
        <f t="shared" si="1"/>
        <v>1516</v>
      </c>
      <c r="B1519" s="17">
        <v>2411130.0</v>
      </c>
      <c r="C1519" s="18">
        <v>45622.0</v>
      </c>
      <c r="D1519" s="19" t="s">
        <v>2282</v>
      </c>
      <c r="E1519" s="20" t="s">
        <v>3104</v>
      </c>
      <c r="F1519" s="21">
        <v>45622.0</v>
      </c>
      <c r="G1519" s="22" t="s">
        <v>3105</v>
      </c>
      <c r="H1519" s="23">
        <v>72288.0</v>
      </c>
      <c r="I1519" s="24" t="s">
        <v>24</v>
      </c>
      <c r="J1519" s="25"/>
      <c r="K1519" s="20"/>
      <c r="L1519" s="25"/>
      <c r="M1519" s="25"/>
      <c r="N1519" s="20"/>
      <c r="O1519" s="20"/>
      <c r="P1519" s="19" t="s">
        <v>24</v>
      </c>
      <c r="Q1519" s="26" t="s">
        <v>3106</v>
      </c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</row>
    <row r="1520" ht="12.75" customHeight="1">
      <c r="A1520" s="16">
        <f t="shared" si="1"/>
        <v>1517</v>
      </c>
      <c r="B1520" s="17">
        <v>2411131.0</v>
      </c>
      <c r="C1520" s="18">
        <v>45623.0</v>
      </c>
      <c r="D1520" s="19" t="s">
        <v>1435</v>
      </c>
      <c r="E1520" s="20" t="s">
        <v>3107</v>
      </c>
      <c r="F1520" s="21">
        <v>45621.0</v>
      </c>
      <c r="G1520" s="22" t="s">
        <v>3108</v>
      </c>
      <c r="H1520" s="23">
        <v>9200.0</v>
      </c>
      <c r="I1520" s="127"/>
      <c r="J1520" s="25"/>
      <c r="K1520" s="20" t="s">
        <v>2584</v>
      </c>
      <c r="L1520" s="25"/>
      <c r="M1520" s="25"/>
      <c r="N1520" s="20"/>
      <c r="O1520" s="20"/>
      <c r="P1520" s="19"/>
      <c r="Q1520" s="26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</row>
    <row r="1521" ht="12.75" customHeight="1">
      <c r="A1521" s="16">
        <f t="shared" si="1"/>
        <v>1518</v>
      </c>
      <c r="B1521" s="17">
        <v>2411132.0</v>
      </c>
      <c r="C1521" s="18">
        <v>45623.0</v>
      </c>
      <c r="D1521" s="19" t="s">
        <v>2282</v>
      </c>
      <c r="E1521" s="20" t="s">
        <v>3109</v>
      </c>
      <c r="F1521" s="21">
        <v>45622.0</v>
      </c>
      <c r="G1521" s="22" t="s">
        <v>3110</v>
      </c>
      <c r="H1521" s="23">
        <v>361440.0</v>
      </c>
      <c r="I1521" s="24" t="s">
        <v>24</v>
      </c>
      <c r="J1521" s="25"/>
      <c r="K1521" s="20"/>
      <c r="L1521" s="25"/>
      <c r="M1521" s="25"/>
      <c r="N1521" s="20"/>
      <c r="O1521" s="20"/>
      <c r="P1521" s="19" t="s">
        <v>24</v>
      </c>
      <c r="Q1521" s="26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</row>
    <row r="1522" ht="12.75" customHeight="1">
      <c r="A1522" s="16">
        <f t="shared" si="1"/>
        <v>1519</v>
      </c>
      <c r="B1522" s="17">
        <v>2411133.0</v>
      </c>
      <c r="C1522" s="18">
        <v>45623.0</v>
      </c>
      <c r="D1522" s="19" t="s">
        <v>880</v>
      </c>
      <c r="E1522" s="20" t="s">
        <v>3111</v>
      </c>
      <c r="F1522" s="21">
        <v>45623.0</v>
      </c>
      <c r="G1522" s="22" t="s">
        <v>3112</v>
      </c>
      <c r="H1522" s="23">
        <v>560.76</v>
      </c>
      <c r="I1522" s="24" t="s">
        <v>24</v>
      </c>
      <c r="J1522" s="25"/>
      <c r="K1522" s="20"/>
      <c r="L1522" s="25"/>
      <c r="M1522" s="25"/>
      <c r="N1522" s="20"/>
      <c r="O1522" s="20"/>
      <c r="P1522" s="19" t="s">
        <v>24</v>
      </c>
      <c r="Q1522" s="26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</row>
    <row r="1523" ht="12.75" customHeight="1">
      <c r="A1523" s="16">
        <f t="shared" si="1"/>
        <v>1520</v>
      </c>
      <c r="B1523" s="17">
        <v>2411134.0</v>
      </c>
      <c r="C1523" s="18">
        <v>45623.0</v>
      </c>
      <c r="D1523" s="19" t="s">
        <v>51</v>
      </c>
      <c r="E1523" s="20" t="s">
        <v>3113</v>
      </c>
      <c r="F1523" s="21">
        <v>45623.0</v>
      </c>
      <c r="G1523" s="22" t="s">
        <v>3114</v>
      </c>
      <c r="H1523" s="23">
        <v>20400.0</v>
      </c>
      <c r="I1523" s="24" t="s">
        <v>24</v>
      </c>
      <c r="J1523" s="25"/>
      <c r="K1523" s="20"/>
      <c r="L1523" s="25"/>
      <c r="M1523" s="25"/>
      <c r="N1523" s="20"/>
      <c r="O1523" s="20"/>
      <c r="P1523" s="19" t="s">
        <v>24</v>
      </c>
      <c r="Q1523" s="26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</row>
    <row r="1524" ht="12.75" customHeight="1">
      <c r="A1524" s="16">
        <f t="shared" si="1"/>
        <v>1521</v>
      </c>
      <c r="B1524" s="17">
        <v>2411135.0</v>
      </c>
      <c r="C1524" s="18">
        <v>45623.0</v>
      </c>
      <c r="D1524" s="19" t="s">
        <v>1857</v>
      </c>
      <c r="E1524" s="20" t="s">
        <v>3115</v>
      </c>
      <c r="F1524" s="21">
        <v>45623.0</v>
      </c>
      <c r="G1524" s="22" t="s">
        <v>3116</v>
      </c>
      <c r="H1524" s="23">
        <v>60000.0</v>
      </c>
      <c r="I1524" s="24" t="s">
        <v>24</v>
      </c>
      <c r="J1524" s="25"/>
      <c r="K1524" s="20"/>
      <c r="L1524" s="25"/>
      <c r="M1524" s="25"/>
      <c r="N1524" s="20"/>
      <c r="O1524" s="20"/>
      <c r="P1524" s="19" t="s">
        <v>24</v>
      </c>
      <c r="Q1524" s="26" t="s">
        <v>3117</v>
      </c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</row>
    <row r="1525" ht="12.75" customHeight="1">
      <c r="A1525" s="16">
        <f t="shared" si="1"/>
        <v>1522</v>
      </c>
      <c r="B1525" s="17">
        <v>2411136.0</v>
      </c>
      <c r="C1525" s="18">
        <v>45623.0</v>
      </c>
      <c r="D1525" s="19" t="s">
        <v>446</v>
      </c>
      <c r="E1525" s="20" t="s">
        <v>3118</v>
      </c>
      <c r="F1525" s="21">
        <v>45623.0</v>
      </c>
      <c r="G1525" s="22" t="s">
        <v>3119</v>
      </c>
      <c r="H1525" s="23">
        <v>3700.0</v>
      </c>
      <c r="I1525" s="24" t="s">
        <v>24</v>
      </c>
      <c r="J1525" s="25"/>
      <c r="K1525" s="20"/>
      <c r="L1525" s="25"/>
      <c r="M1525" s="25"/>
      <c r="N1525" s="20"/>
      <c r="O1525" s="20"/>
      <c r="P1525" s="19" t="s">
        <v>24</v>
      </c>
      <c r="Q1525" s="26" t="s">
        <v>3120</v>
      </c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</row>
    <row r="1526" ht="12.75" customHeight="1">
      <c r="A1526" s="16">
        <f t="shared" si="1"/>
        <v>1523</v>
      </c>
      <c r="B1526" s="17">
        <v>2411137.0</v>
      </c>
      <c r="C1526" s="18">
        <v>45623.0</v>
      </c>
      <c r="D1526" s="19" t="s">
        <v>2104</v>
      </c>
      <c r="E1526" s="20" t="s">
        <v>3121</v>
      </c>
      <c r="F1526" s="21">
        <v>45623.0</v>
      </c>
      <c r="G1526" s="22" t="s">
        <v>3122</v>
      </c>
      <c r="H1526" s="23">
        <v>7600.0</v>
      </c>
      <c r="I1526" s="24" t="s">
        <v>24</v>
      </c>
      <c r="J1526" s="25"/>
      <c r="K1526" s="20"/>
      <c r="L1526" s="25"/>
      <c r="M1526" s="25"/>
      <c r="N1526" s="20"/>
      <c r="O1526" s="20"/>
      <c r="P1526" s="19" t="s">
        <v>24</v>
      </c>
      <c r="Q1526" s="26" t="s">
        <v>3123</v>
      </c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</row>
    <row r="1527" ht="12.75" customHeight="1">
      <c r="A1527" s="16">
        <f t="shared" si="1"/>
        <v>1524</v>
      </c>
      <c r="B1527" s="17">
        <v>2411138.0</v>
      </c>
      <c r="C1527" s="18">
        <v>45623.0</v>
      </c>
      <c r="D1527" s="19" t="s">
        <v>2104</v>
      </c>
      <c r="E1527" s="20" t="s">
        <v>3124</v>
      </c>
      <c r="F1527" s="21">
        <v>45623.0</v>
      </c>
      <c r="G1527" s="22" t="s">
        <v>3125</v>
      </c>
      <c r="H1527" s="23">
        <v>43600.0</v>
      </c>
      <c r="I1527" s="24" t="s">
        <v>24</v>
      </c>
      <c r="J1527" s="25"/>
      <c r="K1527" s="20"/>
      <c r="L1527" s="25"/>
      <c r="M1527" s="25" t="s">
        <v>24</v>
      </c>
      <c r="N1527" s="20"/>
      <c r="O1527" s="20"/>
      <c r="P1527" s="19"/>
      <c r="Q1527" s="26" t="s">
        <v>3126</v>
      </c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</row>
    <row r="1528" ht="12.75" customHeight="1">
      <c r="A1528" s="16">
        <f t="shared" si="1"/>
        <v>1525</v>
      </c>
      <c r="B1528" s="17">
        <v>2411139.0</v>
      </c>
      <c r="C1528" s="18">
        <v>45623.0</v>
      </c>
      <c r="D1528" s="19" t="s">
        <v>1777</v>
      </c>
      <c r="E1528" s="20" t="s">
        <v>3127</v>
      </c>
      <c r="F1528" s="21">
        <v>45623.0</v>
      </c>
      <c r="G1528" s="22" t="s">
        <v>3128</v>
      </c>
      <c r="H1528" s="23">
        <v>15800.0</v>
      </c>
      <c r="I1528" s="24" t="s">
        <v>24</v>
      </c>
      <c r="J1528" s="25"/>
      <c r="K1528" s="20"/>
      <c r="L1528" s="25"/>
      <c r="M1528" s="25"/>
      <c r="N1528" s="20"/>
      <c r="O1528" s="20"/>
      <c r="P1528" s="19" t="s">
        <v>24</v>
      </c>
      <c r="Q1528" s="26" t="s">
        <v>3129</v>
      </c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</row>
    <row r="1529" ht="12.75" customHeight="1">
      <c r="A1529" s="16">
        <f t="shared" si="1"/>
        <v>1526</v>
      </c>
      <c r="B1529" s="17">
        <v>2411140.0</v>
      </c>
      <c r="C1529" s="18">
        <v>45623.0</v>
      </c>
      <c r="D1529" s="19" t="s">
        <v>1391</v>
      </c>
      <c r="E1529" s="20" t="s">
        <v>3130</v>
      </c>
      <c r="F1529" s="21">
        <v>45622.0</v>
      </c>
      <c r="G1529" s="22" t="s">
        <v>3131</v>
      </c>
      <c r="H1529" s="23">
        <v>37000.0</v>
      </c>
      <c r="I1529" s="24" t="s">
        <v>24</v>
      </c>
      <c r="J1529" s="25"/>
      <c r="K1529" s="20"/>
      <c r="L1529" s="25"/>
      <c r="M1529" s="25"/>
      <c r="N1529" s="20"/>
      <c r="O1529" s="20"/>
      <c r="P1529" s="19" t="s">
        <v>24</v>
      </c>
      <c r="Q1529" s="26" t="s">
        <v>3132</v>
      </c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</row>
    <row r="1530" ht="12.75" customHeight="1">
      <c r="A1530" s="16">
        <f t="shared" si="1"/>
        <v>1527</v>
      </c>
      <c r="B1530" s="17">
        <v>2411141.0</v>
      </c>
      <c r="C1530" s="18">
        <v>45623.0</v>
      </c>
      <c r="D1530" s="19" t="s">
        <v>1391</v>
      </c>
      <c r="E1530" s="20" t="s">
        <v>3133</v>
      </c>
      <c r="F1530" s="21">
        <v>45623.0</v>
      </c>
      <c r="G1530" s="22" t="s">
        <v>3134</v>
      </c>
      <c r="H1530" s="23">
        <v>22935.0</v>
      </c>
      <c r="I1530" s="24" t="s">
        <v>24</v>
      </c>
      <c r="J1530" s="25"/>
      <c r="K1530" s="20"/>
      <c r="L1530" s="25"/>
      <c r="M1530" s="25"/>
      <c r="N1530" s="20"/>
      <c r="O1530" s="20"/>
      <c r="P1530" s="19" t="s">
        <v>24</v>
      </c>
      <c r="Q1530" s="26" t="s">
        <v>3135</v>
      </c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</row>
    <row r="1531" ht="12.75" customHeight="1">
      <c r="A1531" s="16">
        <f t="shared" si="1"/>
        <v>1528</v>
      </c>
      <c r="B1531" s="17">
        <v>2411142.0</v>
      </c>
      <c r="C1531" s="18">
        <v>45624.0</v>
      </c>
      <c r="D1531" s="19" t="s">
        <v>41</v>
      </c>
      <c r="E1531" s="20" t="s">
        <v>3136</v>
      </c>
      <c r="F1531" s="18">
        <v>45624.0</v>
      </c>
      <c r="G1531" s="22" t="s">
        <v>3137</v>
      </c>
      <c r="H1531" s="23">
        <v>1760.0</v>
      </c>
      <c r="I1531" s="24" t="s">
        <v>24</v>
      </c>
      <c r="J1531" s="25"/>
      <c r="K1531" s="20"/>
      <c r="L1531" s="25"/>
      <c r="M1531" s="25"/>
      <c r="N1531" s="20"/>
      <c r="O1531" s="20"/>
      <c r="P1531" s="24" t="s">
        <v>24</v>
      </c>
      <c r="Q1531" s="26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</row>
    <row r="1532" ht="12.75" customHeight="1">
      <c r="A1532" s="16">
        <f t="shared" si="1"/>
        <v>1529</v>
      </c>
      <c r="B1532" s="17">
        <v>2411143.0</v>
      </c>
      <c r="C1532" s="18">
        <v>45624.0</v>
      </c>
      <c r="D1532" s="19" t="s">
        <v>71</v>
      </c>
      <c r="E1532" s="20" t="s">
        <v>3138</v>
      </c>
      <c r="F1532" s="21">
        <v>45621.0</v>
      </c>
      <c r="G1532" s="22" t="s">
        <v>1285</v>
      </c>
      <c r="H1532" s="23">
        <v>3840.0</v>
      </c>
      <c r="I1532" s="19"/>
      <c r="J1532" s="25"/>
      <c r="K1532" s="20" t="s">
        <v>3139</v>
      </c>
      <c r="L1532" s="25"/>
      <c r="M1532" s="25"/>
      <c r="N1532" s="20"/>
      <c r="O1532" s="20"/>
      <c r="P1532" s="19"/>
      <c r="Q1532" s="26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</row>
    <row r="1533" ht="12.75" customHeight="1">
      <c r="A1533" s="16">
        <f t="shared" si="1"/>
        <v>1530</v>
      </c>
      <c r="B1533" s="30">
        <v>2411144.0</v>
      </c>
      <c r="C1533" s="18">
        <v>45624.0</v>
      </c>
      <c r="D1533" s="19" t="s">
        <v>3140</v>
      </c>
      <c r="E1533" s="20" t="s">
        <v>3141</v>
      </c>
      <c r="F1533" s="21">
        <v>45622.0</v>
      </c>
      <c r="G1533" s="22" t="s">
        <v>3142</v>
      </c>
      <c r="H1533" s="23">
        <v>35100.0</v>
      </c>
      <c r="I1533" s="24" t="s">
        <v>24</v>
      </c>
      <c r="J1533" s="25"/>
      <c r="K1533" s="20" t="s">
        <v>2348</v>
      </c>
      <c r="L1533" s="25" t="s">
        <v>24</v>
      </c>
      <c r="M1533" s="25"/>
      <c r="N1533" s="20"/>
      <c r="O1533" s="20"/>
      <c r="P1533" s="19"/>
      <c r="Q1533" s="26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</row>
    <row r="1534" ht="12.75" customHeight="1">
      <c r="A1534" s="16">
        <f t="shared" si="1"/>
        <v>1531</v>
      </c>
      <c r="B1534" s="17">
        <v>2411145.0</v>
      </c>
      <c r="C1534" s="18">
        <v>45625.0</v>
      </c>
      <c r="D1534" s="19" t="s">
        <v>314</v>
      </c>
      <c r="E1534" s="20" t="s">
        <v>3143</v>
      </c>
      <c r="F1534" s="21">
        <v>45623.0</v>
      </c>
      <c r="G1534" s="22" t="s">
        <v>3144</v>
      </c>
      <c r="H1534" s="23">
        <v>90000.0</v>
      </c>
      <c r="I1534" s="25" t="s">
        <v>24</v>
      </c>
      <c r="J1534" s="25"/>
      <c r="K1534" s="120" t="s">
        <v>3145</v>
      </c>
      <c r="L1534" s="25" t="s">
        <v>24</v>
      </c>
      <c r="M1534" s="25"/>
      <c r="N1534" s="20"/>
      <c r="O1534" s="20"/>
      <c r="P1534" s="19"/>
      <c r="Q1534" s="26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</row>
    <row r="1535" ht="12.75" customHeight="1">
      <c r="A1535" s="16">
        <f t="shared" si="1"/>
        <v>1532</v>
      </c>
      <c r="B1535" s="17">
        <v>2411146.0</v>
      </c>
      <c r="C1535" s="18">
        <v>45625.0</v>
      </c>
      <c r="D1535" s="19" t="s">
        <v>21</v>
      </c>
      <c r="E1535" s="20" t="s">
        <v>3146</v>
      </c>
      <c r="F1535" s="21">
        <v>45623.0</v>
      </c>
      <c r="G1535" s="22" t="s">
        <v>2841</v>
      </c>
      <c r="H1535" s="23">
        <v>2490.0</v>
      </c>
      <c r="I1535" s="25" t="s">
        <v>24</v>
      </c>
      <c r="J1535" s="25"/>
      <c r="K1535" s="120" t="s">
        <v>3145</v>
      </c>
      <c r="L1535" s="25" t="s">
        <v>24</v>
      </c>
      <c r="M1535" s="25"/>
      <c r="N1535" s="20"/>
      <c r="O1535" s="20"/>
      <c r="P1535" s="19"/>
      <c r="Q1535" s="26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</row>
    <row r="1536" ht="12.75" customHeight="1">
      <c r="A1536" s="16">
        <f t="shared" si="1"/>
        <v>1533</v>
      </c>
      <c r="B1536" s="17">
        <v>2411147.0</v>
      </c>
      <c r="C1536" s="18">
        <v>45625.0</v>
      </c>
      <c r="D1536" s="19" t="s">
        <v>41</v>
      </c>
      <c r="E1536" s="20" t="s">
        <v>3147</v>
      </c>
      <c r="F1536" s="21">
        <v>45623.0</v>
      </c>
      <c r="G1536" s="22" t="s">
        <v>2841</v>
      </c>
      <c r="H1536" s="23">
        <v>54800.0</v>
      </c>
      <c r="I1536" s="25" t="s">
        <v>24</v>
      </c>
      <c r="J1536" s="25"/>
      <c r="K1536" s="20" t="s">
        <v>3148</v>
      </c>
      <c r="L1536" s="25" t="s">
        <v>24</v>
      </c>
      <c r="M1536" s="25"/>
      <c r="N1536" s="20"/>
      <c r="O1536" s="20"/>
      <c r="P1536" s="19"/>
      <c r="Q1536" s="26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</row>
    <row r="1537" ht="12.75" customHeight="1">
      <c r="A1537" s="16">
        <f t="shared" si="1"/>
        <v>1534</v>
      </c>
      <c r="B1537" s="17">
        <v>2411148.0</v>
      </c>
      <c r="C1537" s="18">
        <v>45625.0</v>
      </c>
      <c r="D1537" s="19" t="s">
        <v>71</v>
      </c>
      <c r="E1537" s="20" t="s">
        <v>3149</v>
      </c>
      <c r="F1537" s="21">
        <v>45623.0</v>
      </c>
      <c r="G1537" s="22" t="s">
        <v>2841</v>
      </c>
      <c r="H1537" s="23">
        <v>301500.0</v>
      </c>
      <c r="I1537" s="25" t="s">
        <v>24</v>
      </c>
      <c r="J1537" s="25"/>
      <c r="K1537" s="20" t="s">
        <v>3150</v>
      </c>
      <c r="L1537" s="25" t="s">
        <v>24</v>
      </c>
      <c r="M1537" s="25"/>
      <c r="N1537" s="20"/>
      <c r="O1537" s="20"/>
      <c r="P1537" s="19"/>
      <c r="Q1537" s="26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</row>
    <row r="1538" ht="12.75" customHeight="1">
      <c r="A1538" s="16">
        <f t="shared" si="1"/>
        <v>1535</v>
      </c>
      <c r="B1538" s="17">
        <v>2411149.0</v>
      </c>
      <c r="C1538" s="18">
        <v>45625.0</v>
      </c>
      <c r="D1538" s="19" t="s">
        <v>3151</v>
      </c>
      <c r="E1538" s="20" t="s">
        <v>3152</v>
      </c>
      <c r="F1538" s="21">
        <v>45623.0</v>
      </c>
      <c r="G1538" s="22" t="s">
        <v>3153</v>
      </c>
      <c r="H1538" s="23">
        <v>5500.0</v>
      </c>
      <c r="I1538" s="25" t="s">
        <v>24</v>
      </c>
      <c r="J1538" s="25"/>
      <c r="K1538" s="20"/>
      <c r="L1538" s="25"/>
      <c r="M1538" s="25"/>
      <c r="N1538" s="20"/>
      <c r="O1538" s="20"/>
      <c r="P1538" s="19" t="s">
        <v>24</v>
      </c>
      <c r="Q1538" s="26" t="s">
        <v>3154</v>
      </c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</row>
    <row r="1539" ht="12.75" customHeight="1">
      <c r="A1539" s="16">
        <f t="shared" si="1"/>
        <v>1536</v>
      </c>
      <c r="B1539" s="17">
        <v>2411150.0</v>
      </c>
      <c r="C1539" s="18">
        <v>45625.0</v>
      </c>
      <c r="D1539" s="19" t="s">
        <v>565</v>
      </c>
      <c r="E1539" s="20" t="s">
        <v>3155</v>
      </c>
      <c r="F1539" s="21">
        <v>45624.0</v>
      </c>
      <c r="G1539" s="22" t="s">
        <v>36</v>
      </c>
      <c r="H1539" s="23">
        <v>7240.0</v>
      </c>
      <c r="I1539" s="25" t="s">
        <v>24</v>
      </c>
      <c r="J1539" s="25"/>
      <c r="K1539" s="20"/>
      <c r="L1539" s="25"/>
      <c r="M1539" s="25"/>
      <c r="N1539" s="20"/>
      <c r="O1539" s="20"/>
      <c r="P1539" s="19" t="s">
        <v>24</v>
      </c>
      <c r="Q1539" s="26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</row>
    <row r="1540" ht="12.75" customHeight="1">
      <c r="A1540" s="16">
        <f t="shared" si="1"/>
        <v>1537</v>
      </c>
      <c r="B1540" s="17">
        <v>2411151.0</v>
      </c>
      <c r="C1540" s="18">
        <v>45625.0</v>
      </c>
      <c r="D1540" s="19" t="s">
        <v>810</v>
      </c>
      <c r="E1540" s="20" t="s">
        <v>3156</v>
      </c>
      <c r="F1540" s="21">
        <v>45624.0</v>
      </c>
      <c r="G1540" s="22" t="s">
        <v>936</v>
      </c>
      <c r="H1540" s="23">
        <v>195837.7</v>
      </c>
      <c r="I1540" s="25" t="s">
        <v>24</v>
      </c>
      <c r="J1540" s="25"/>
      <c r="K1540" s="20" t="s">
        <v>3059</v>
      </c>
      <c r="L1540" s="25" t="s">
        <v>24</v>
      </c>
      <c r="M1540" s="25"/>
      <c r="N1540" s="20"/>
      <c r="O1540" s="20"/>
      <c r="P1540" s="19"/>
      <c r="Q1540" s="26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</row>
    <row r="1541" ht="12.75" customHeight="1">
      <c r="A1541" s="16">
        <f t="shared" si="1"/>
        <v>1538</v>
      </c>
      <c r="B1541" s="17">
        <v>2411152.0</v>
      </c>
      <c r="C1541" s="18">
        <v>45625.0</v>
      </c>
      <c r="D1541" s="19" t="s">
        <v>274</v>
      </c>
      <c r="E1541" s="20" t="s">
        <v>3157</v>
      </c>
      <c r="F1541" s="21">
        <v>45622.0</v>
      </c>
      <c r="G1541" s="22" t="s">
        <v>3158</v>
      </c>
      <c r="H1541" s="23">
        <v>1800.0</v>
      </c>
      <c r="I1541" s="25" t="s">
        <v>24</v>
      </c>
      <c r="J1541" s="25"/>
      <c r="K1541" s="20" t="s">
        <v>2054</v>
      </c>
      <c r="L1541" s="25" t="s">
        <v>24</v>
      </c>
      <c r="M1541" s="25"/>
      <c r="N1541" s="20"/>
      <c r="O1541" s="20"/>
      <c r="P1541" s="19"/>
      <c r="Q1541" s="26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</row>
    <row r="1542" ht="12.75" customHeight="1">
      <c r="A1542" s="16">
        <f t="shared" si="1"/>
        <v>1539</v>
      </c>
      <c r="B1542" s="17">
        <v>2411153.0</v>
      </c>
      <c r="C1542" s="18">
        <v>45625.0</v>
      </c>
      <c r="D1542" s="19" t="s">
        <v>274</v>
      </c>
      <c r="E1542" s="20" t="s">
        <v>3159</v>
      </c>
      <c r="F1542" s="21">
        <v>45622.0</v>
      </c>
      <c r="G1542" s="22" t="s">
        <v>3160</v>
      </c>
      <c r="H1542" s="23">
        <v>4400.0</v>
      </c>
      <c r="I1542" s="25" t="s">
        <v>24</v>
      </c>
      <c r="J1542" s="25"/>
      <c r="K1542" s="20" t="s">
        <v>2054</v>
      </c>
      <c r="L1542" s="25" t="s">
        <v>24</v>
      </c>
      <c r="M1542" s="25"/>
      <c r="N1542" s="20"/>
      <c r="O1542" s="20"/>
      <c r="P1542" s="19"/>
      <c r="Q1542" s="26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</row>
    <row r="1543" ht="12.75" customHeight="1">
      <c r="A1543" s="16">
        <f t="shared" si="1"/>
        <v>1540</v>
      </c>
      <c r="B1543" s="17">
        <v>2411154.0</v>
      </c>
      <c r="C1543" s="18">
        <v>45625.0</v>
      </c>
      <c r="D1543" s="19" t="s">
        <v>274</v>
      </c>
      <c r="E1543" s="20" t="s">
        <v>3161</v>
      </c>
      <c r="F1543" s="21">
        <v>45620.0</v>
      </c>
      <c r="G1543" s="22" t="s">
        <v>3162</v>
      </c>
      <c r="H1543" s="23">
        <v>10500.0</v>
      </c>
      <c r="I1543" s="25" t="s">
        <v>24</v>
      </c>
      <c r="J1543" s="25"/>
      <c r="K1543" s="20" t="s">
        <v>2016</v>
      </c>
      <c r="L1543" s="25" t="s">
        <v>24</v>
      </c>
      <c r="M1543" s="25"/>
      <c r="N1543" s="20"/>
      <c r="O1543" s="20"/>
      <c r="P1543" s="19"/>
      <c r="Q1543" s="26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</row>
    <row r="1544" ht="12.75" customHeight="1">
      <c r="A1544" s="16">
        <f t="shared" si="1"/>
        <v>1541</v>
      </c>
      <c r="B1544" s="17">
        <v>2411155.0</v>
      </c>
      <c r="C1544" s="18">
        <v>45625.0</v>
      </c>
      <c r="D1544" s="19" t="s">
        <v>168</v>
      </c>
      <c r="E1544" s="20" t="s">
        <v>3163</v>
      </c>
      <c r="F1544" s="21">
        <v>45625.0</v>
      </c>
      <c r="G1544" s="22" t="s">
        <v>3164</v>
      </c>
      <c r="H1544" s="23">
        <v>135000.0</v>
      </c>
      <c r="I1544" s="25" t="s">
        <v>24</v>
      </c>
      <c r="J1544" s="25"/>
      <c r="K1544" s="20" t="s">
        <v>2449</v>
      </c>
      <c r="L1544" s="25" t="s">
        <v>24</v>
      </c>
      <c r="M1544" s="25"/>
      <c r="N1544" s="20"/>
      <c r="O1544" s="20"/>
      <c r="P1544" s="19"/>
      <c r="Q1544" s="26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</row>
    <row r="1545" ht="12.75" customHeight="1">
      <c r="A1545" s="16">
        <f t="shared" si="1"/>
        <v>1542</v>
      </c>
      <c r="B1545" s="17">
        <v>2411156.0</v>
      </c>
      <c r="C1545" s="18">
        <v>45625.0</v>
      </c>
      <c r="D1545" s="19" t="s">
        <v>21</v>
      </c>
      <c r="E1545" s="20" t="s">
        <v>3165</v>
      </c>
      <c r="F1545" s="21">
        <v>45625.0</v>
      </c>
      <c r="G1545" s="22" t="s">
        <v>3166</v>
      </c>
      <c r="H1545" s="23">
        <v>17500.0</v>
      </c>
      <c r="I1545" s="25" t="s">
        <v>24</v>
      </c>
      <c r="J1545" s="25"/>
      <c r="K1545" s="20" t="s">
        <v>3167</v>
      </c>
      <c r="L1545" s="25" t="s">
        <v>24</v>
      </c>
      <c r="M1545" s="25"/>
      <c r="N1545" s="20"/>
      <c r="O1545" s="20"/>
      <c r="P1545" s="19"/>
      <c r="Q1545" s="26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</row>
    <row r="1546" ht="12.75" customHeight="1">
      <c r="A1546" s="16">
        <f t="shared" si="1"/>
        <v>1543</v>
      </c>
      <c r="B1546" s="17">
        <v>2411157.0</v>
      </c>
      <c r="C1546" s="18">
        <v>45625.0</v>
      </c>
      <c r="D1546" s="19" t="s">
        <v>1009</v>
      </c>
      <c r="E1546" s="20" t="s">
        <v>3168</v>
      </c>
      <c r="F1546" s="21">
        <v>45625.0</v>
      </c>
      <c r="G1546" s="22" t="s">
        <v>3169</v>
      </c>
      <c r="H1546" s="23">
        <v>18580.0</v>
      </c>
      <c r="I1546" s="25" t="s">
        <v>24</v>
      </c>
      <c r="J1546" s="25"/>
      <c r="K1546" s="20" t="s">
        <v>3170</v>
      </c>
      <c r="L1546" s="25" t="s">
        <v>24</v>
      </c>
      <c r="M1546" s="25"/>
      <c r="N1546" s="20"/>
      <c r="O1546" s="20"/>
      <c r="P1546" s="19"/>
      <c r="Q1546" s="26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</row>
    <row r="1547" ht="12.75" customHeight="1">
      <c r="A1547" s="16">
        <f t="shared" si="1"/>
        <v>1544</v>
      </c>
      <c r="B1547" s="17">
        <v>2411158.0</v>
      </c>
      <c r="C1547" s="18">
        <v>45625.0</v>
      </c>
      <c r="D1547" s="19" t="s">
        <v>1094</v>
      </c>
      <c r="E1547" s="20" t="s">
        <v>3171</v>
      </c>
      <c r="F1547" s="21">
        <v>45625.0</v>
      </c>
      <c r="G1547" s="22" t="s">
        <v>3172</v>
      </c>
      <c r="H1547" s="23">
        <v>27500.0</v>
      </c>
      <c r="I1547" s="25" t="s">
        <v>24</v>
      </c>
      <c r="J1547" s="25"/>
      <c r="K1547" s="20" t="s">
        <v>3173</v>
      </c>
      <c r="L1547" s="25" t="s">
        <v>24</v>
      </c>
      <c r="M1547" s="25"/>
      <c r="N1547" s="20"/>
      <c r="O1547" s="20"/>
      <c r="P1547" s="19"/>
      <c r="Q1547" s="26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</row>
    <row r="1548" ht="12.75" customHeight="1">
      <c r="A1548" s="16">
        <f t="shared" si="1"/>
        <v>1545</v>
      </c>
      <c r="B1548" s="17">
        <v>2411159.0</v>
      </c>
      <c r="C1548" s="18">
        <v>45625.0</v>
      </c>
      <c r="D1548" s="19" t="s">
        <v>487</v>
      </c>
      <c r="E1548" s="20" t="s">
        <v>3174</v>
      </c>
      <c r="F1548" s="21">
        <v>45623.0</v>
      </c>
      <c r="G1548" s="22" t="s">
        <v>3175</v>
      </c>
      <c r="H1548" s="23">
        <v>3600.0</v>
      </c>
      <c r="I1548" s="24" t="s">
        <v>24</v>
      </c>
      <c r="J1548" s="25"/>
      <c r="K1548" s="20" t="s">
        <v>2537</v>
      </c>
      <c r="L1548" s="28" t="s">
        <v>24</v>
      </c>
      <c r="M1548" s="25"/>
      <c r="N1548" s="20"/>
      <c r="O1548" s="20"/>
      <c r="P1548" s="19"/>
      <c r="Q1548" s="26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</row>
    <row r="1549" ht="12.75" customHeight="1">
      <c r="A1549" s="16">
        <f t="shared" si="1"/>
        <v>1546</v>
      </c>
      <c r="B1549" s="17">
        <v>2411160.0</v>
      </c>
      <c r="C1549" s="18">
        <v>45625.0</v>
      </c>
      <c r="D1549" s="19" t="s">
        <v>487</v>
      </c>
      <c r="E1549" s="20" t="s">
        <v>3176</v>
      </c>
      <c r="F1549" s="21">
        <v>45623.0</v>
      </c>
      <c r="G1549" s="22" t="s">
        <v>3175</v>
      </c>
      <c r="H1549" s="23">
        <v>5500.0</v>
      </c>
      <c r="I1549" s="24" t="s">
        <v>24</v>
      </c>
      <c r="J1549" s="25"/>
      <c r="K1549" s="20" t="s">
        <v>3177</v>
      </c>
      <c r="L1549" s="28" t="s">
        <v>24</v>
      </c>
      <c r="M1549" s="25"/>
      <c r="N1549" s="20"/>
      <c r="O1549" s="20"/>
      <c r="P1549" s="19"/>
      <c r="Q1549" s="26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</row>
    <row r="1550" ht="12.75" customHeight="1">
      <c r="A1550" s="16">
        <f t="shared" si="1"/>
        <v>1547</v>
      </c>
      <c r="B1550" s="17">
        <v>2412001.0</v>
      </c>
      <c r="C1550" s="18">
        <v>45628.0</v>
      </c>
      <c r="D1550" s="19" t="s">
        <v>197</v>
      </c>
      <c r="E1550" s="20" t="s">
        <v>3178</v>
      </c>
      <c r="F1550" s="21">
        <v>45616.0</v>
      </c>
      <c r="G1550" s="22" t="s">
        <v>3179</v>
      </c>
      <c r="H1550" s="23">
        <v>281000.0</v>
      </c>
      <c r="I1550" s="24" t="s">
        <v>24</v>
      </c>
      <c r="J1550" s="25"/>
      <c r="K1550" s="20" t="s">
        <v>3180</v>
      </c>
      <c r="L1550" s="28" t="s">
        <v>24</v>
      </c>
      <c r="M1550" s="25"/>
      <c r="N1550" s="20"/>
      <c r="O1550" s="20"/>
      <c r="P1550" s="19"/>
      <c r="Q1550" s="26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</row>
    <row r="1551" ht="12.75" customHeight="1">
      <c r="A1551" s="16">
        <f t="shared" si="1"/>
        <v>1548</v>
      </c>
      <c r="B1551" s="17">
        <v>2412002.0</v>
      </c>
      <c r="C1551" s="18">
        <v>45629.0</v>
      </c>
      <c r="D1551" s="19" t="s">
        <v>487</v>
      </c>
      <c r="E1551" s="20" t="s">
        <v>3181</v>
      </c>
      <c r="F1551" s="21">
        <v>45628.0</v>
      </c>
      <c r="G1551" s="22" t="s">
        <v>489</v>
      </c>
      <c r="H1551" s="23">
        <v>4500.0</v>
      </c>
      <c r="I1551" s="24" t="s">
        <v>24</v>
      </c>
      <c r="J1551" s="25"/>
      <c r="K1551" s="20" t="s">
        <v>2073</v>
      </c>
      <c r="L1551" s="28" t="s">
        <v>24</v>
      </c>
      <c r="M1551" s="25"/>
      <c r="N1551" s="20"/>
      <c r="O1551" s="20"/>
      <c r="P1551" s="19"/>
      <c r="Q1551" s="26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</row>
    <row r="1552" ht="12.75" customHeight="1">
      <c r="A1552" s="16">
        <f t="shared" si="1"/>
        <v>1549</v>
      </c>
      <c r="B1552" s="17">
        <v>2412003.0</v>
      </c>
      <c r="C1552" s="18">
        <v>45629.0</v>
      </c>
      <c r="D1552" s="19" t="s">
        <v>3182</v>
      </c>
      <c r="E1552" s="20" t="s">
        <v>3183</v>
      </c>
      <c r="F1552" s="21">
        <v>45629.0</v>
      </c>
      <c r="G1552" s="22" t="s">
        <v>3184</v>
      </c>
      <c r="H1552" s="23">
        <v>70000.0</v>
      </c>
      <c r="I1552" s="24" t="s">
        <v>24</v>
      </c>
      <c r="J1552" s="25"/>
      <c r="K1552" s="20"/>
      <c r="L1552" s="25"/>
      <c r="M1552" s="25"/>
      <c r="N1552" s="20"/>
      <c r="O1552" s="20"/>
      <c r="P1552" s="19" t="s">
        <v>24</v>
      </c>
      <c r="Q1552" s="26" t="s">
        <v>3185</v>
      </c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</row>
    <row r="1553" ht="12.75" customHeight="1">
      <c r="A1553" s="16">
        <f t="shared" si="1"/>
        <v>1550</v>
      </c>
      <c r="B1553" s="17">
        <v>2412004.0</v>
      </c>
      <c r="C1553" s="18">
        <v>45629.0</v>
      </c>
      <c r="D1553" s="19" t="s">
        <v>3186</v>
      </c>
      <c r="E1553" s="20" t="s">
        <v>3187</v>
      </c>
      <c r="F1553" s="21">
        <v>45629.0</v>
      </c>
      <c r="G1553" s="22" t="s">
        <v>3188</v>
      </c>
      <c r="H1553" s="23">
        <v>18644.85</v>
      </c>
      <c r="I1553" s="24" t="s">
        <v>24</v>
      </c>
      <c r="J1553" s="25"/>
      <c r="K1553" s="20"/>
      <c r="L1553" s="25"/>
      <c r="M1553" s="25"/>
      <c r="N1553" s="20"/>
      <c r="O1553" s="20"/>
      <c r="P1553" s="19" t="s">
        <v>24</v>
      </c>
      <c r="Q1553" s="26" t="s">
        <v>3189</v>
      </c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</row>
    <row r="1554" ht="12.75" customHeight="1">
      <c r="A1554" s="16">
        <f t="shared" si="1"/>
        <v>1551</v>
      </c>
      <c r="B1554" s="17">
        <v>2412005.0</v>
      </c>
      <c r="C1554" s="18">
        <v>45629.0</v>
      </c>
      <c r="D1554" s="19" t="s">
        <v>2687</v>
      </c>
      <c r="E1554" s="20" t="s">
        <v>3190</v>
      </c>
      <c r="F1554" s="21">
        <v>45629.0</v>
      </c>
      <c r="G1554" s="22" t="s">
        <v>2692</v>
      </c>
      <c r="H1554" s="23">
        <v>19800.0</v>
      </c>
      <c r="I1554" s="24" t="s">
        <v>24</v>
      </c>
      <c r="J1554" s="25"/>
      <c r="K1554" s="20"/>
      <c r="L1554" s="25"/>
      <c r="M1554" s="25"/>
      <c r="N1554" s="20"/>
      <c r="O1554" s="20"/>
      <c r="P1554" s="19" t="s">
        <v>24</v>
      </c>
      <c r="Q1554" s="26" t="s">
        <v>2690</v>
      </c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</row>
    <row r="1555" ht="12.75" customHeight="1">
      <c r="A1555" s="16">
        <f t="shared" si="1"/>
        <v>1552</v>
      </c>
      <c r="B1555" s="17">
        <v>2412006.0</v>
      </c>
      <c r="C1555" s="18">
        <v>45630.0</v>
      </c>
      <c r="D1555" s="19" t="s">
        <v>3191</v>
      </c>
      <c r="E1555" s="20" t="s">
        <v>3192</v>
      </c>
      <c r="F1555" s="21">
        <v>45624.0</v>
      </c>
      <c r="G1555" s="22" t="s">
        <v>3193</v>
      </c>
      <c r="H1555" s="23">
        <v>23364.49</v>
      </c>
      <c r="I1555" s="24" t="s">
        <v>24</v>
      </c>
      <c r="J1555" s="25"/>
      <c r="K1555" s="20"/>
      <c r="L1555" s="25"/>
      <c r="M1555" s="25"/>
      <c r="N1555" s="20"/>
      <c r="O1555" s="20"/>
      <c r="P1555" s="19" t="s">
        <v>24</v>
      </c>
      <c r="Q1555" s="26" t="s">
        <v>3194</v>
      </c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</row>
    <row r="1556" ht="12.75" customHeight="1">
      <c r="A1556" s="16">
        <f t="shared" si="1"/>
        <v>1553</v>
      </c>
      <c r="B1556" s="17">
        <v>2412007.0</v>
      </c>
      <c r="C1556" s="18">
        <v>45630.0</v>
      </c>
      <c r="D1556" s="26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</row>
    <row r="1557" ht="12.75" customHeight="1">
      <c r="A1557" s="16">
        <f t="shared" si="1"/>
        <v>1554</v>
      </c>
      <c r="B1557" s="17">
        <v>2412008.0</v>
      </c>
      <c r="C1557" s="18">
        <v>45630.0</v>
      </c>
      <c r="D1557" s="19" t="s">
        <v>706</v>
      </c>
      <c r="E1557" s="19" t="s">
        <v>3195</v>
      </c>
      <c r="F1557" s="100">
        <v>45625.0</v>
      </c>
      <c r="G1557" s="81" t="s">
        <v>58</v>
      </c>
      <c r="H1557" s="82">
        <v>26420.56</v>
      </c>
      <c r="I1557" s="24" t="s">
        <v>24</v>
      </c>
      <c r="J1557" s="25"/>
      <c r="K1557" s="19" t="s">
        <v>612</v>
      </c>
      <c r="L1557" s="28" t="s">
        <v>24</v>
      </c>
      <c r="M1557" s="25"/>
      <c r="N1557" s="19"/>
      <c r="O1557" s="19"/>
      <c r="P1557" s="19"/>
      <c r="Q1557" s="84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</row>
    <row r="1558" ht="12.75" customHeight="1">
      <c r="A1558" s="16">
        <f t="shared" si="1"/>
        <v>1555</v>
      </c>
      <c r="B1558" s="17">
        <v>2412009.0</v>
      </c>
      <c r="C1558" s="18">
        <v>45630.0</v>
      </c>
      <c r="D1558" s="19" t="s">
        <v>111</v>
      </c>
      <c r="E1558" s="20" t="s">
        <v>3196</v>
      </c>
      <c r="F1558" s="21">
        <v>45630.0</v>
      </c>
      <c r="G1558" s="22" t="s">
        <v>113</v>
      </c>
      <c r="H1558" s="23">
        <v>2770.0</v>
      </c>
      <c r="I1558" s="24" t="s">
        <v>24</v>
      </c>
      <c r="J1558" s="25"/>
      <c r="K1558" s="20"/>
      <c r="L1558" s="25"/>
      <c r="M1558" s="25"/>
      <c r="N1558" s="20"/>
      <c r="O1558" s="20"/>
      <c r="P1558" s="19" t="s">
        <v>24</v>
      </c>
      <c r="Q1558" s="26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</row>
    <row r="1559" ht="12.75" customHeight="1">
      <c r="A1559" s="16">
        <f t="shared" si="1"/>
        <v>1556</v>
      </c>
      <c r="B1559" s="17">
        <v>2412010.0</v>
      </c>
      <c r="C1559" s="18">
        <v>45630.0</v>
      </c>
      <c r="D1559" s="19" t="s">
        <v>565</v>
      </c>
      <c r="E1559" s="20" t="s">
        <v>3197</v>
      </c>
      <c r="F1559" s="21">
        <v>45630.0</v>
      </c>
      <c r="G1559" s="22" t="s">
        <v>36</v>
      </c>
      <c r="H1559" s="23">
        <v>3361.0</v>
      </c>
      <c r="I1559" s="24" t="s">
        <v>24</v>
      </c>
      <c r="J1559" s="25"/>
      <c r="K1559" s="20"/>
      <c r="L1559" s="25"/>
      <c r="M1559" s="25"/>
      <c r="N1559" s="20"/>
      <c r="O1559" s="20"/>
      <c r="P1559" s="19" t="s">
        <v>24</v>
      </c>
      <c r="Q1559" s="26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</row>
    <row r="1560" ht="12.75" customHeight="1">
      <c r="A1560" s="16">
        <f t="shared" si="1"/>
        <v>1557</v>
      </c>
      <c r="B1560" s="17">
        <v>2412011.0</v>
      </c>
      <c r="C1560" s="18">
        <v>45630.0</v>
      </c>
      <c r="D1560" s="19" t="s">
        <v>476</v>
      </c>
      <c r="E1560" s="20" t="s">
        <v>3198</v>
      </c>
      <c r="F1560" s="21">
        <v>45630.0</v>
      </c>
      <c r="G1560" s="22" t="s">
        <v>3199</v>
      </c>
      <c r="H1560" s="23">
        <v>27673.21</v>
      </c>
      <c r="I1560" s="24" t="s">
        <v>24</v>
      </c>
      <c r="J1560" s="25"/>
      <c r="K1560" s="20" t="s">
        <v>2599</v>
      </c>
      <c r="L1560" s="28" t="s">
        <v>24</v>
      </c>
      <c r="M1560" s="25"/>
      <c r="N1560" s="20"/>
      <c r="O1560" s="20"/>
      <c r="P1560" s="19"/>
      <c r="Q1560" s="26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</row>
    <row r="1561" ht="12.75" customHeight="1">
      <c r="A1561" s="16">
        <f t="shared" si="1"/>
        <v>1558</v>
      </c>
      <c r="B1561" s="17">
        <v>2412012.0</v>
      </c>
      <c r="C1561" s="18">
        <v>45630.0</v>
      </c>
      <c r="D1561" s="19" t="s">
        <v>344</v>
      </c>
      <c r="E1561" s="20" t="s">
        <v>3200</v>
      </c>
      <c r="F1561" s="21">
        <v>45625.0</v>
      </c>
      <c r="G1561" s="22" t="s">
        <v>3201</v>
      </c>
      <c r="H1561" s="23">
        <v>1750.0</v>
      </c>
      <c r="I1561" s="24" t="s">
        <v>24</v>
      </c>
      <c r="J1561" s="25"/>
      <c r="K1561" s="20"/>
      <c r="L1561" s="25"/>
      <c r="M1561" s="25"/>
      <c r="N1561" s="20"/>
      <c r="O1561" s="20"/>
      <c r="P1561" s="19" t="s">
        <v>24</v>
      </c>
      <c r="Q1561" s="26" t="s">
        <v>3202</v>
      </c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</row>
    <row r="1562" ht="12.75" customHeight="1">
      <c r="A1562" s="16">
        <f t="shared" si="1"/>
        <v>1559</v>
      </c>
      <c r="B1562" s="17">
        <v>2412013.0</v>
      </c>
      <c r="C1562" s="18">
        <v>45632.0</v>
      </c>
      <c r="D1562" s="19" t="s">
        <v>71</v>
      </c>
      <c r="E1562" s="20" t="s">
        <v>3203</v>
      </c>
      <c r="F1562" s="21">
        <v>45625.0</v>
      </c>
      <c r="G1562" s="22" t="s">
        <v>3204</v>
      </c>
      <c r="H1562" s="23">
        <v>26000.0</v>
      </c>
      <c r="I1562" s="24" t="s">
        <v>24</v>
      </c>
      <c r="J1562" s="25"/>
      <c r="K1562" s="20" t="s">
        <v>3205</v>
      </c>
      <c r="L1562" s="24" t="s">
        <v>24</v>
      </c>
      <c r="M1562" s="25"/>
      <c r="N1562" s="20"/>
      <c r="O1562" s="20"/>
      <c r="P1562" s="19"/>
      <c r="Q1562" s="26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</row>
    <row r="1563" ht="12.75" customHeight="1">
      <c r="A1563" s="16">
        <f t="shared" si="1"/>
        <v>1560</v>
      </c>
      <c r="B1563" s="17">
        <v>2412014.0</v>
      </c>
      <c r="C1563" s="18">
        <v>45635.0</v>
      </c>
      <c r="D1563" s="19" t="s">
        <v>706</v>
      </c>
      <c r="E1563" s="20" t="s">
        <v>3206</v>
      </c>
      <c r="F1563" s="21">
        <v>45635.0</v>
      </c>
      <c r="G1563" s="22" t="s">
        <v>58</v>
      </c>
      <c r="H1563" s="23">
        <v>4205.61</v>
      </c>
      <c r="I1563" s="24" t="s">
        <v>24</v>
      </c>
      <c r="J1563" s="25"/>
      <c r="K1563" s="20" t="s">
        <v>612</v>
      </c>
      <c r="L1563" s="28" t="s">
        <v>24</v>
      </c>
      <c r="M1563" s="25"/>
      <c r="N1563" s="20"/>
      <c r="O1563" s="20"/>
      <c r="P1563" s="19"/>
      <c r="Q1563" s="26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</row>
    <row r="1564" ht="12.75" customHeight="1">
      <c r="A1564" s="16">
        <f t="shared" si="1"/>
        <v>1561</v>
      </c>
      <c r="B1564" s="17">
        <v>2412015.0</v>
      </c>
      <c r="C1564" s="18">
        <v>45635.0</v>
      </c>
      <c r="D1564" s="19" t="s">
        <v>168</v>
      </c>
      <c r="E1564" s="20" t="s">
        <v>3207</v>
      </c>
      <c r="F1564" s="21">
        <v>45635.0</v>
      </c>
      <c r="G1564" s="22" t="s">
        <v>3208</v>
      </c>
      <c r="H1564" s="23">
        <v>646000.0</v>
      </c>
      <c r="I1564" s="24" t="s">
        <v>24</v>
      </c>
      <c r="J1564" s="25"/>
      <c r="K1564" s="20" t="s">
        <v>3209</v>
      </c>
      <c r="L1564" s="24" t="s">
        <v>24</v>
      </c>
      <c r="M1564" s="25"/>
      <c r="N1564" s="20"/>
      <c r="O1564" s="20"/>
      <c r="P1564" s="19"/>
      <c r="Q1564" s="26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</row>
    <row r="1565" ht="12.75" customHeight="1">
      <c r="A1565" s="16">
        <f t="shared" si="1"/>
        <v>1562</v>
      </c>
      <c r="B1565" s="17">
        <v>2412016.0</v>
      </c>
      <c r="C1565" s="18">
        <v>45636.0</v>
      </c>
      <c r="D1565" s="19" t="s">
        <v>1435</v>
      </c>
      <c r="E1565" s="20" t="s">
        <v>3210</v>
      </c>
      <c r="F1565" s="21">
        <v>45635.0</v>
      </c>
      <c r="G1565" s="22" t="s">
        <v>3211</v>
      </c>
      <c r="H1565" s="23">
        <v>9200.0</v>
      </c>
      <c r="I1565" s="24" t="s">
        <v>24</v>
      </c>
      <c r="J1565" s="25"/>
      <c r="K1565" s="20" t="s">
        <v>2584</v>
      </c>
      <c r="L1565" s="24" t="s">
        <v>24</v>
      </c>
      <c r="M1565" s="25"/>
      <c r="N1565" s="20"/>
      <c r="O1565" s="20"/>
      <c r="P1565" s="19"/>
      <c r="Q1565" s="26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</row>
    <row r="1566" ht="12.75" customHeight="1">
      <c r="A1566" s="16">
        <f t="shared" si="1"/>
        <v>1563</v>
      </c>
      <c r="B1566" s="17">
        <v>2412017.0</v>
      </c>
      <c r="C1566" s="18">
        <v>45636.0</v>
      </c>
      <c r="D1566" s="19" t="s">
        <v>1435</v>
      </c>
      <c r="E1566" s="20" t="s">
        <v>3212</v>
      </c>
      <c r="F1566" s="21">
        <v>45635.0</v>
      </c>
      <c r="G1566" s="22" t="s">
        <v>3211</v>
      </c>
      <c r="H1566" s="23">
        <v>10000.0</v>
      </c>
      <c r="I1566" s="24" t="s">
        <v>24</v>
      </c>
      <c r="J1566" s="25"/>
      <c r="K1566" s="20" t="s">
        <v>381</v>
      </c>
      <c r="L1566" s="24" t="s">
        <v>24</v>
      </c>
      <c r="M1566" s="25"/>
      <c r="N1566" s="20"/>
      <c r="O1566" s="20"/>
      <c r="P1566" s="19"/>
      <c r="Q1566" s="26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</row>
    <row r="1567" ht="12.75" customHeight="1">
      <c r="A1567" s="16">
        <f t="shared" si="1"/>
        <v>1564</v>
      </c>
      <c r="B1567" s="17">
        <v>2412018.0</v>
      </c>
      <c r="C1567" s="18">
        <v>45636.0</v>
      </c>
      <c r="D1567" s="19" t="s">
        <v>56</v>
      </c>
      <c r="E1567" s="20" t="s">
        <v>3213</v>
      </c>
      <c r="F1567" s="21">
        <v>45628.0</v>
      </c>
      <c r="G1567" s="22" t="s">
        <v>64</v>
      </c>
      <c r="H1567" s="23">
        <v>8000.0</v>
      </c>
      <c r="I1567" s="24" t="s">
        <v>24</v>
      </c>
      <c r="J1567" s="25"/>
      <c r="K1567" s="20" t="s">
        <v>3214</v>
      </c>
      <c r="L1567" s="28" t="s">
        <v>24</v>
      </c>
      <c r="M1567" s="25"/>
      <c r="N1567" s="20"/>
      <c r="O1567" s="20"/>
      <c r="P1567" s="19"/>
      <c r="Q1567" s="26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</row>
    <row r="1568" ht="12.75" customHeight="1">
      <c r="A1568" s="16">
        <f t="shared" si="1"/>
        <v>1565</v>
      </c>
      <c r="B1568" s="17">
        <v>2412019.0</v>
      </c>
      <c r="C1568" s="18">
        <v>45636.0</v>
      </c>
      <c r="D1568" s="19" t="s">
        <v>56</v>
      </c>
      <c r="E1568" s="20" t="s">
        <v>3215</v>
      </c>
      <c r="F1568" s="21">
        <v>45628.0</v>
      </c>
      <c r="G1568" s="22" t="s">
        <v>64</v>
      </c>
      <c r="H1568" s="23">
        <v>10500.0</v>
      </c>
      <c r="I1568" s="24" t="s">
        <v>24</v>
      </c>
      <c r="J1568" s="25"/>
      <c r="K1568" s="20" t="s">
        <v>3216</v>
      </c>
      <c r="L1568" s="28" t="s">
        <v>24</v>
      </c>
      <c r="M1568" s="25"/>
      <c r="N1568" s="20"/>
      <c r="O1568" s="20"/>
      <c r="P1568" s="19"/>
      <c r="Q1568" s="26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</row>
    <row r="1569" ht="12.75" customHeight="1">
      <c r="A1569" s="16">
        <f t="shared" si="1"/>
        <v>1566</v>
      </c>
      <c r="B1569" s="17">
        <v>2412020.0</v>
      </c>
      <c r="C1569" s="18">
        <v>45636.0</v>
      </c>
      <c r="D1569" s="19" t="s">
        <v>56</v>
      </c>
      <c r="E1569" s="20" t="s">
        <v>3217</v>
      </c>
      <c r="F1569" s="21">
        <v>45628.0</v>
      </c>
      <c r="G1569" s="22" t="s">
        <v>64</v>
      </c>
      <c r="H1569" s="23">
        <v>3000.0</v>
      </c>
      <c r="I1569" s="24" t="s">
        <v>24</v>
      </c>
      <c r="J1569" s="25"/>
      <c r="K1569" s="20" t="s">
        <v>3218</v>
      </c>
      <c r="L1569" s="28" t="s">
        <v>24</v>
      </c>
      <c r="M1569" s="25"/>
      <c r="N1569" s="20"/>
      <c r="O1569" s="20"/>
      <c r="P1569" s="19"/>
      <c r="Q1569" s="26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</row>
    <row r="1570" ht="12.75" customHeight="1">
      <c r="A1570" s="16">
        <f t="shared" si="1"/>
        <v>1567</v>
      </c>
      <c r="B1570" s="17">
        <v>2412021.0</v>
      </c>
      <c r="C1570" s="18">
        <v>45636.0</v>
      </c>
      <c r="D1570" s="19" t="s">
        <v>56</v>
      </c>
      <c r="E1570" s="20" t="s">
        <v>3219</v>
      </c>
      <c r="F1570" s="21">
        <v>45628.0</v>
      </c>
      <c r="G1570" s="22" t="s">
        <v>64</v>
      </c>
      <c r="H1570" s="23">
        <v>3500.0</v>
      </c>
      <c r="I1570" s="24" t="s">
        <v>24</v>
      </c>
      <c r="J1570" s="25"/>
      <c r="K1570" s="20" t="s">
        <v>3220</v>
      </c>
      <c r="L1570" s="28" t="s">
        <v>24</v>
      </c>
      <c r="M1570" s="25"/>
      <c r="N1570" s="20"/>
      <c r="O1570" s="20"/>
      <c r="P1570" s="19"/>
      <c r="Q1570" s="26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</row>
    <row r="1571" ht="12.75" customHeight="1">
      <c r="A1571" s="16">
        <f t="shared" si="1"/>
        <v>1568</v>
      </c>
      <c r="B1571" s="17">
        <v>2412022.0</v>
      </c>
      <c r="C1571" s="18">
        <v>45636.0</v>
      </c>
      <c r="D1571" s="19" t="s">
        <v>56</v>
      </c>
      <c r="E1571" s="20" t="s">
        <v>3221</v>
      </c>
      <c r="F1571" s="21">
        <v>45628.0</v>
      </c>
      <c r="G1571" s="22" t="s">
        <v>64</v>
      </c>
      <c r="H1571" s="23">
        <v>9000.0</v>
      </c>
      <c r="I1571" s="24" t="s">
        <v>24</v>
      </c>
      <c r="J1571" s="25"/>
      <c r="K1571" s="20" t="s">
        <v>3222</v>
      </c>
      <c r="L1571" s="28" t="s">
        <v>24</v>
      </c>
      <c r="M1571" s="25"/>
      <c r="N1571" s="20"/>
      <c r="O1571" s="20"/>
      <c r="P1571" s="19"/>
      <c r="Q1571" s="26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</row>
    <row r="1572" ht="12.75" customHeight="1">
      <c r="A1572" s="16">
        <f t="shared" si="1"/>
        <v>1569</v>
      </c>
      <c r="B1572" s="17">
        <v>2412023.0</v>
      </c>
      <c r="C1572" s="18">
        <v>45636.0</v>
      </c>
      <c r="D1572" s="19" t="s">
        <v>56</v>
      </c>
      <c r="E1572" s="20" t="s">
        <v>3223</v>
      </c>
      <c r="F1572" s="21">
        <v>45628.0</v>
      </c>
      <c r="G1572" s="22" t="s">
        <v>64</v>
      </c>
      <c r="H1572" s="23">
        <v>32000.0</v>
      </c>
      <c r="I1572" s="24" t="s">
        <v>24</v>
      </c>
      <c r="J1572" s="25"/>
      <c r="K1572" s="20" t="s">
        <v>3224</v>
      </c>
      <c r="L1572" s="28" t="s">
        <v>24</v>
      </c>
      <c r="M1572" s="25"/>
      <c r="N1572" s="20"/>
      <c r="O1572" s="20"/>
      <c r="P1572" s="19"/>
      <c r="Q1572" s="26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</row>
    <row r="1573" ht="12.75" customHeight="1">
      <c r="A1573" s="16">
        <f t="shared" si="1"/>
        <v>1570</v>
      </c>
      <c r="B1573" s="17">
        <v>2412024.0</v>
      </c>
      <c r="C1573" s="18">
        <v>45636.0</v>
      </c>
      <c r="D1573" s="19" t="s">
        <v>476</v>
      </c>
      <c r="E1573" s="20" t="s">
        <v>3225</v>
      </c>
      <c r="F1573" s="21">
        <v>45636.0</v>
      </c>
      <c r="G1573" s="22" t="s">
        <v>3226</v>
      </c>
      <c r="H1573" s="23">
        <v>52024.25</v>
      </c>
      <c r="I1573" s="24" t="s">
        <v>24</v>
      </c>
      <c r="J1573" s="25"/>
      <c r="K1573" s="20" t="s">
        <v>303</v>
      </c>
      <c r="L1573" s="28" t="s">
        <v>24</v>
      </c>
      <c r="M1573" s="25"/>
      <c r="N1573" s="20"/>
      <c r="O1573" s="20"/>
      <c r="P1573" s="19"/>
      <c r="Q1573" s="26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</row>
    <row r="1574" ht="12.75" customHeight="1">
      <c r="A1574" s="16">
        <f t="shared" si="1"/>
        <v>1571</v>
      </c>
      <c r="B1574" s="17">
        <v>2412025.0</v>
      </c>
      <c r="C1574" s="18">
        <v>45636.0</v>
      </c>
      <c r="D1574" s="19" t="s">
        <v>1535</v>
      </c>
      <c r="E1574" s="20" t="s">
        <v>3227</v>
      </c>
      <c r="F1574" s="21">
        <v>45636.0</v>
      </c>
      <c r="G1574" s="22" t="s">
        <v>3051</v>
      </c>
      <c r="H1574" s="23">
        <v>7218.0</v>
      </c>
      <c r="I1574" s="24" t="s">
        <v>24</v>
      </c>
      <c r="J1574" s="25"/>
      <c r="K1574" s="20" t="s">
        <v>303</v>
      </c>
      <c r="L1574" s="28" t="s">
        <v>24</v>
      </c>
      <c r="M1574" s="25"/>
      <c r="N1574" s="20"/>
      <c r="O1574" s="20"/>
      <c r="P1574" s="19"/>
      <c r="Q1574" s="26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</row>
    <row r="1575" ht="12.75" customHeight="1">
      <c r="A1575" s="16">
        <f t="shared" si="1"/>
        <v>1572</v>
      </c>
      <c r="B1575" s="17">
        <v>2412026.0</v>
      </c>
      <c r="C1575" s="18">
        <v>45637.0</v>
      </c>
      <c r="D1575" s="19" t="s">
        <v>56</v>
      </c>
      <c r="E1575" s="20" t="s">
        <v>3228</v>
      </c>
      <c r="F1575" s="21">
        <v>45630.0</v>
      </c>
      <c r="G1575" s="22" t="s">
        <v>64</v>
      </c>
      <c r="H1575" s="23">
        <v>10500.0</v>
      </c>
      <c r="I1575" s="24" t="s">
        <v>24</v>
      </c>
      <c r="J1575" s="25"/>
      <c r="K1575" s="20" t="s">
        <v>3229</v>
      </c>
      <c r="L1575" s="28" t="s">
        <v>24</v>
      </c>
      <c r="M1575" s="25"/>
      <c r="N1575" s="20"/>
      <c r="O1575" s="20"/>
      <c r="P1575" s="19"/>
      <c r="Q1575" s="26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</row>
    <row r="1576" ht="12.75" customHeight="1">
      <c r="A1576" s="16">
        <f t="shared" si="1"/>
        <v>1573</v>
      </c>
      <c r="B1576" s="17">
        <v>2412027.0</v>
      </c>
      <c r="C1576" s="18">
        <v>45637.0</v>
      </c>
      <c r="D1576" s="19" t="s">
        <v>56</v>
      </c>
      <c r="E1576" s="20" t="s">
        <v>3230</v>
      </c>
      <c r="F1576" s="21">
        <v>45630.0</v>
      </c>
      <c r="G1576" s="22" t="s">
        <v>64</v>
      </c>
      <c r="H1576" s="23">
        <v>3000.0</v>
      </c>
      <c r="I1576" s="24" t="s">
        <v>24</v>
      </c>
      <c r="J1576" s="25"/>
      <c r="K1576" s="20" t="s">
        <v>3231</v>
      </c>
      <c r="L1576" s="28" t="s">
        <v>24</v>
      </c>
      <c r="M1576" s="25"/>
      <c r="N1576" s="20"/>
      <c r="O1576" s="20"/>
      <c r="P1576" s="19"/>
      <c r="Q1576" s="26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</row>
    <row r="1577" ht="12.75" customHeight="1">
      <c r="A1577" s="16">
        <f t="shared" si="1"/>
        <v>1574</v>
      </c>
      <c r="B1577" s="17">
        <v>2412028.0</v>
      </c>
      <c r="C1577" s="18">
        <v>45637.0</v>
      </c>
      <c r="D1577" s="19" t="s">
        <v>56</v>
      </c>
      <c r="E1577" s="20" t="s">
        <v>3232</v>
      </c>
      <c r="F1577" s="21">
        <v>45630.0</v>
      </c>
      <c r="G1577" s="22" t="s">
        <v>64</v>
      </c>
      <c r="H1577" s="23">
        <v>3000.0</v>
      </c>
      <c r="I1577" s="24" t="s">
        <v>24</v>
      </c>
      <c r="J1577" s="25"/>
      <c r="K1577" s="20" t="s">
        <v>3233</v>
      </c>
      <c r="L1577" s="28" t="s">
        <v>24</v>
      </c>
      <c r="M1577" s="25"/>
      <c r="N1577" s="20"/>
      <c r="O1577" s="20"/>
      <c r="P1577" s="19"/>
      <c r="Q1577" s="26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</row>
    <row r="1578" ht="12.75" customHeight="1">
      <c r="A1578" s="16">
        <f t="shared" si="1"/>
        <v>1575</v>
      </c>
      <c r="B1578" s="17">
        <v>2412029.0</v>
      </c>
      <c r="C1578" s="18">
        <v>45637.0</v>
      </c>
      <c r="D1578" s="19" t="s">
        <v>56</v>
      </c>
      <c r="E1578" s="20" t="s">
        <v>3234</v>
      </c>
      <c r="F1578" s="21">
        <v>45630.0</v>
      </c>
      <c r="G1578" s="22" t="s">
        <v>64</v>
      </c>
      <c r="H1578" s="23">
        <v>2500.0</v>
      </c>
      <c r="I1578" s="24" t="s">
        <v>24</v>
      </c>
      <c r="J1578" s="25"/>
      <c r="K1578" s="20" t="s">
        <v>3235</v>
      </c>
      <c r="L1578" s="28" t="s">
        <v>24</v>
      </c>
      <c r="M1578" s="25"/>
      <c r="N1578" s="20"/>
      <c r="O1578" s="20"/>
      <c r="P1578" s="19"/>
      <c r="Q1578" s="26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</row>
    <row r="1579" ht="12.75" customHeight="1">
      <c r="A1579" s="16">
        <f t="shared" si="1"/>
        <v>1576</v>
      </c>
      <c r="B1579" s="17">
        <v>2412030.0</v>
      </c>
      <c r="C1579" s="18">
        <v>45637.0</v>
      </c>
      <c r="D1579" s="19" t="s">
        <v>56</v>
      </c>
      <c r="E1579" s="20" t="s">
        <v>3236</v>
      </c>
      <c r="F1579" s="21">
        <v>45630.0</v>
      </c>
      <c r="G1579" s="22" t="s">
        <v>64</v>
      </c>
      <c r="H1579" s="23">
        <v>9000.0</v>
      </c>
      <c r="I1579" s="24" t="s">
        <v>24</v>
      </c>
      <c r="J1579" s="25"/>
      <c r="K1579" s="20" t="s">
        <v>3237</v>
      </c>
      <c r="L1579" s="28" t="s">
        <v>24</v>
      </c>
      <c r="M1579" s="25"/>
      <c r="N1579" s="20"/>
      <c r="O1579" s="20"/>
      <c r="P1579" s="19"/>
      <c r="Q1579" s="26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</row>
    <row r="1580" ht="12.75" customHeight="1">
      <c r="A1580" s="16">
        <f t="shared" si="1"/>
        <v>1577</v>
      </c>
      <c r="B1580" s="17">
        <v>2412031.0</v>
      </c>
      <c r="C1580" s="18">
        <v>45637.0</v>
      </c>
      <c r="D1580" s="19" t="s">
        <v>56</v>
      </c>
      <c r="E1580" s="20" t="s">
        <v>3238</v>
      </c>
      <c r="F1580" s="21">
        <v>45630.0</v>
      </c>
      <c r="G1580" s="22" t="s">
        <v>64</v>
      </c>
      <c r="H1580" s="23">
        <v>2500.0</v>
      </c>
      <c r="I1580" s="24" t="s">
        <v>24</v>
      </c>
      <c r="J1580" s="25"/>
      <c r="K1580" s="20" t="s">
        <v>3239</v>
      </c>
      <c r="L1580" s="28" t="s">
        <v>24</v>
      </c>
      <c r="M1580" s="25"/>
      <c r="N1580" s="20"/>
      <c r="O1580" s="20"/>
      <c r="P1580" s="19"/>
      <c r="Q1580" s="26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</row>
    <row r="1581" ht="12.75" customHeight="1">
      <c r="A1581" s="16">
        <f t="shared" si="1"/>
        <v>1578</v>
      </c>
      <c r="B1581" s="17">
        <v>2412032.0</v>
      </c>
      <c r="C1581" s="18">
        <v>45637.0</v>
      </c>
      <c r="D1581" s="19" t="s">
        <v>21</v>
      </c>
      <c r="E1581" s="20" t="s">
        <v>3240</v>
      </c>
      <c r="F1581" s="21">
        <v>45636.0</v>
      </c>
      <c r="G1581" s="22" t="s">
        <v>3241</v>
      </c>
      <c r="H1581" s="23">
        <v>43060.0</v>
      </c>
      <c r="I1581" s="24" t="s">
        <v>24</v>
      </c>
      <c r="J1581" s="25"/>
      <c r="K1581" s="20" t="s">
        <v>3242</v>
      </c>
      <c r="L1581" s="28" t="s">
        <v>24</v>
      </c>
      <c r="M1581" s="25"/>
      <c r="N1581" s="20"/>
      <c r="O1581" s="20"/>
      <c r="P1581" s="19"/>
      <c r="Q1581" s="26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</row>
    <row r="1582" ht="12.75" customHeight="1">
      <c r="A1582" s="16">
        <f t="shared" si="1"/>
        <v>1579</v>
      </c>
      <c r="B1582" s="17">
        <v>2412033.0</v>
      </c>
      <c r="C1582" s="18">
        <v>45637.0</v>
      </c>
      <c r="D1582" s="19" t="s">
        <v>3243</v>
      </c>
      <c r="E1582" s="20" t="s">
        <v>3244</v>
      </c>
      <c r="F1582" s="21">
        <v>45636.0</v>
      </c>
      <c r="G1582" s="22" t="s">
        <v>3245</v>
      </c>
      <c r="H1582" s="23">
        <v>5050.0</v>
      </c>
      <c r="I1582" s="24" t="s">
        <v>24</v>
      </c>
      <c r="J1582" s="25"/>
      <c r="K1582" s="20" t="s">
        <v>3242</v>
      </c>
      <c r="L1582" s="28" t="s">
        <v>24</v>
      </c>
      <c r="M1582" s="25"/>
      <c r="N1582" s="20"/>
      <c r="O1582" s="20"/>
      <c r="P1582" s="19"/>
      <c r="Q1582" s="26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</row>
    <row r="1583" ht="12.75" customHeight="1">
      <c r="A1583" s="16">
        <f t="shared" si="1"/>
        <v>1580</v>
      </c>
      <c r="B1583" s="17">
        <v>2412034.0</v>
      </c>
      <c r="C1583" s="18">
        <v>45637.0</v>
      </c>
      <c r="D1583" s="19" t="s">
        <v>3246</v>
      </c>
      <c r="E1583" s="20" t="s">
        <v>3247</v>
      </c>
      <c r="F1583" s="21">
        <v>45636.0</v>
      </c>
      <c r="G1583" s="22" t="s">
        <v>3248</v>
      </c>
      <c r="H1583" s="23">
        <v>37774.0</v>
      </c>
      <c r="I1583" s="24" t="s">
        <v>24</v>
      </c>
      <c r="J1583" s="25"/>
      <c r="K1583" s="20" t="s">
        <v>3242</v>
      </c>
      <c r="L1583" s="28" t="s">
        <v>24</v>
      </c>
      <c r="M1583" s="25"/>
      <c r="N1583" s="20"/>
      <c r="O1583" s="20"/>
      <c r="P1583" s="19"/>
      <c r="Q1583" s="26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</row>
    <row r="1584" ht="12.75" customHeight="1">
      <c r="A1584" s="16">
        <f t="shared" si="1"/>
        <v>1581</v>
      </c>
      <c r="B1584" s="17">
        <v>2412035.0</v>
      </c>
      <c r="C1584" s="18">
        <v>45638.0</v>
      </c>
      <c r="D1584" s="19" t="s">
        <v>186</v>
      </c>
      <c r="E1584" s="20" t="s">
        <v>3249</v>
      </c>
      <c r="F1584" s="21">
        <v>45632.0</v>
      </c>
      <c r="G1584" s="22" t="s">
        <v>3250</v>
      </c>
      <c r="H1584" s="23">
        <v>18174.6</v>
      </c>
      <c r="I1584" s="24" t="s">
        <v>24</v>
      </c>
      <c r="J1584" s="25"/>
      <c r="K1584" s="20"/>
      <c r="L1584" s="25"/>
      <c r="M1584" s="25"/>
      <c r="N1584" s="20"/>
      <c r="O1584" s="20"/>
      <c r="P1584" s="19" t="s">
        <v>24</v>
      </c>
      <c r="Q1584" s="26" t="s">
        <v>189</v>
      </c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</row>
    <row r="1585" ht="12.75" customHeight="1">
      <c r="A1585" s="16">
        <f t="shared" si="1"/>
        <v>1582</v>
      </c>
      <c r="B1585" s="17">
        <v>2412036.0</v>
      </c>
      <c r="C1585" s="18">
        <v>45638.0</v>
      </c>
      <c r="D1585" s="19" t="s">
        <v>3251</v>
      </c>
      <c r="E1585" s="20" t="s">
        <v>3252</v>
      </c>
      <c r="F1585" s="21">
        <v>45638.0</v>
      </c>
      <c r="G1585" s="22" t="s">
        <v>3253</v>
      </c>
      <c r="H1585" s="23">
        <v>11000.0</v>
      </c>
      <c r="I1585" s="24" t="s">
        <v>24</v>
      </c>
      <c r="J1585" s="25"/>
      <c r="K1585" s="20"/>
      <c r="L1585" s="25"/>
      <c r="M1585" s="25"/>
      <c r="N1585" s="20"/>
      <c r="O1585" s="20"/>
      <c r="P1585" s="19" t="s">
        <v>24</v>
      </c>
      <c r="Q1585" s="26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</row>
    <row r="1586" ht="12.75" customHeight="1">
      <c r="A1586" s="16">
        <f t="shared" si="1"/>
        <v>1583</v>
      </c>
      <c r="B1586" s="17">
        <v>2412037.0</v>
      </c>
      <c r="C1586" s="18">
        <v>45638.0</v>
      </c>
      <c r="D1586" s="19" t="s">
        <v>487</v>
      </c>
      <c r="E1586" s="20" t="s">
        <v>3254</v>
      </c>
      <c r="F1586" s="21">
        <v>45637.0</v>
      </c>
      <c r="G1586" s="22" t="s">
        <v>3255</v>
      </c>
      <c r="H1586" s="23">
        <v>6500.0</v>
      </c>
      <c r="I1586" s="24" t="s">
        <v>24</v>
      </c>
      <c r="J1586" s="25"/>
      <c r="K1586" s="20" t="s">
        <v>2016</v>
      </c>
      <c r="L1586" s="25" t="s">
        <v>24</v>
      </c>
      <c r="M1586" s="25"/>
      <c r="N1586" s="20"/>
      <c r="O1586" s="20"/>
      <c r="P1586" s="19"/>
      <c r="Q1586" s="26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</row>
    <row r="1587" ht="12.75" customHeight="1">
      <c r="A1587" s="16">
        <f t="shared" si="1"/>
        <v>1584</v>
      </c>
      <c r="B1587" s="17">
        <v>2412038.0</v>
      </c>
      <c r="C1587" s="18">
        <v>45638.0</v>
      </c>
      <c r="D1587" s="19" t="s">
        <v>487</v>
      </c>
      <c r="E1587" s="20" t="s">
        <v>3256</v>
      </c>
      <c r="F1587" s="21">
        <v>45637.0</v>
      </c>
      <c r="G1587" s="22" t="s">
        <v>3257</v>
      </c>
      <c r="H1587" s="23">
        <v>2600.0</v>
      </c>
      <c r="I1587" s="24" t="s">
        <v>24</v>
      </c>
      <c r="J1587" s="25"/>
      <c r="K1587" s="20" t="s">
        <v>2016</v>
      </c>
      <c r="L1587" s="25" t="s">
        <v>24</v>
      </c>
      <c r="M1587" s="25"/>
      <c r="N1587" s="20"/>
      <c r="O1587" s="20"/>
      <c r="P1587" s="19"/>
      <c r="Q1587" s="26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</row>
    <row r="1588" ht="12.75" customHeight="1">
      <c r="A1588" s="16">
        <f t="shared" si="1"/>
        <v>1585</v>
      </c>
      <c r="B1588" s="17">
        <v>2412039.0</v>
      </c>
      <c r="C1588" s="18">
        <v>45638.0</v>
      </c>
      <c r="D1588" s="19" t="s">
        <v>487</v>
      </c>
      <c r="E1588" s="20" t="s">
        <v>3258</v>
      </c>
      <c r="F1588" s="21">
        <v>45637.0</v>
      </c>
      <c r="G1588" s="22" t="s">
        <v>3259</v>
      </c>
      <c r="H1588" s="23">
        <v>3000.0</v>
      </c>
      <c r="I1588" s="24" t="s">
        <v>24</v>
      </c>
      <c r="J1588" s="25"/>
      <c r="K1588" s="20" t="s">
        <v>2950</v>
      </c>
      <c r="L1588" s="25" t="s">
        <v>24</v>
      </c>
      <c r="M1588" s="25"/>
      <c r="N1588" s="20"/>
      <c r="O1588" s="20"/>
      <c r="P1588" s="19"/>
      <c r="Q1588" s="26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</row>
    <row r="1589" ht="12.75" customHeight="1">
      <c r="A1589" s="16">
        <f t="shared" si="1"/>
        <v>1586</v>
      </c>
      <c r="B1589" s="17">
        <v>2412040.0</v>
      </c>
      <c r="C1589" s="18">
        <v>45638.0</v>
      </c>
      <c r="D1589" s="19" t="s">
        <v>274</v>
      </c>
      <c r="E1589" s="20" t="s">
        <v>3260</v>
      </c>
      <c r="F1589" s="21">
        <v>45637.0</v>
      </c>
      <c r="G1589" s="22" t="s">
        <v>3261</v>
      </c>
      <c r="H1589" s="23">
        <v>1800.0</v>
      </c>
      <c r="I1589" s="24" t="s">
        <v>24</v>
      </c>
      <c r="J1589" s="25"/>
      <c r="K1589" s="20"/>
      <c r="L1589" s="25"/>
      <c r="M1589" s="25"/>
      <c r="N1589" s="25"/>
      <c r="O1589" s="25"/>
      <c r="P1589" s="25" t="s">
        <v>24</v>
      </c>
      <c r="Q1589" s="26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</row>
    <row r="1590" ht="12.75" customHeight="1">
      <c r="A1590" s="16">
        <f t="shared" si="1"/>
        <v>1587</v>
      </c>
      <c r="B1590" s="17">
        <v>2412041.0</v>
      </c>
      <c r="C1590" s="18">
        <v>45638.0</v>
      </c>
      <c r="D1590" s="19" t="s">
        <v>274</v>
      </c>
      <c r="E1590" s="20" t="s">
        <v>3262</v>
      </c>
      <c r="F1590" s="21">
        <v>45637.0</v>
      </c>
      <c r="G1590" s="22" t="s">
        <v>3263</v>
      </c>
      <c r="H1590" s="23">
        <v>1800.0</v>
      </c>
      <c r="I1590" s="24" t="s">
        <v>24</v>
      </c>
      <c r="J1590" s="25"/>
      <c r="K1590" s="20" t="s">
        <v>3264</v>
      </c>
      <c r="L1590" s="25" t="s">
        <v>24</v>
      </c>
      <c r="M1590" s="25"/>
      <c r="N1590" s="20"/>
      <c r="O1590" s="20"/>
      <c r="P1590" s="19"/>
      <c r="Q1590" s="26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</row>
    <row r="1591" ht="12.75" customHeight="1">
      <c r="A1591" s="16">
        <f t="shared" si="1"/>
        <v>1588</v>
      </c>
      <c r="B1591" s="17">
        <v>2412042.0</v>
      </c>
      <c r="C1591" s="18">
        <v>45638.0</v>
      </c>
      <c r="D1591" s="19" t="s">
        <v>318</v>
      </c>
      <c r="E1591" s="20" t="s">
        <v>3265</v>
      </c>
      <c r="F1591" s="21">
        <v>45638.0</v>
      </c>
      <c r="G1591" s="22" t="s">
        <v>3266</v>
      </c>
      <c r="H1591" s="23">
        <v>4520000.0</v>
      </c>
      <c r="I1591" s="24" t="s">
        <v>24</v>
      </c>
      <c r="J1591" s="25"/>
      <c r="K1591" s="20" t="s">
        <v>3267</v>
      </c>
      <c r="L1591" s="25" t="s">
        <v>24</v>
      </c>
      <c r="M1591" s="25"/>
      <c r="N1591" s="20"/>
      <c r="O1591" s="20"/>
      <c r="P1591" s="19"/>
      <c r="Q1591" s="26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</row>
    <row r="1592" ht="12.75" customHeight="1">
      <c r="A1592" s="16">
        <f t="shared" si="1"/>
        <v>1589</v>
      </c>
      <c r="B1592" s="17">
        <v>2412043.0</v>
      </c>
      <c r="C1592" s="18">
        <v>45638.0</v>
      </c>
      <c r="D1592" s="19" t="s">
        <v>318</v>
      </c>
      <c r="E1592" s="20" t="s">
        <v>3268</v>
      </c>
      <c r="F1592" s="21">
        <v>45638.0</v>
      </c>
      <c r="G1592" s="22" t="s">
        <v>3266</v>
      </c>
      <c r="H1592" s="23">
        <v>1130000.0</v>
      </c>
      <c r="I1592" s="24" t="s">
        <v>24</v>
      </c>
      <c r="J1592" s="25"/>
      <c r="K1592" s="20" t="s">
        <v>3267</v>
      </c>
      <c r="L1592" s="25" t="s">
        <v>24</v>
      </c>
      <c r="M1592" s="25"/>
      <c r="N1592" s="20"/>
      <c r="O1592" s="20"/>
      <c r="P1592" s="19"/>
      <c r="Q1592" s="26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</row>
    <row r="1593" ht="12.75" customHeight="1">
      <c r="A1593" s="16">
        <f t="shared" si="1"/>
        <v>1590</v>
      </c>
      <c r="B1593" s="17">
        <v>2412044.0</v>
      </c>
      <c r="C1593" s="18">
        <v>45640.0</v>
      </c>
      <c r="D1593" s="19" t="s">
        <v>88</v>
      </c>
      <c r="E1593" s="20" t="s">
        <v>3269</v>
      </c>
      <c r="F1593" s="21">
        <v>45636.0</v>
      </c>
      <c r="G1593" s="22" t="s">
        <v>617</v>
      </c>
      <c r="H1593" s="23">
        <v>60000.0</v>
      </c>
      <c r="I1593" s="24" t="s">
        <v>24</v>
      </c>
      <c r="J1593" s="25"/>
      <c r="K1593" s="20" t="s">
        <v>3270</v>
      </c>
      <c r="L1593" s="25" t="s">
        <v>24</v>
      </c>
      <c r="M1593" s="25"/>
      <c r="N1593" s="20"/>
      <c r="O1593" s="20"/>
      <c r="P1593" s="19"/>
      <c r="Q1593" s="26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</row>
    <row r="1594" ht="12.75" customHeight="1">
      <c r="A1594" s="16">
        <f t="shared" si="1"/>
        <v>1591</v>
      </c>
      <c r="B1594" s="17">
        <v>2412045.0</v>
      </c>
      <c r="C1594" s="18">
        <v>45640.0</v>
      </c>
      <c r="D1594" s="19" t="s">
        <v>304</v>
      </c>
      <c r="E1594" s="20" t="s">
        <v>3271</v>
      </c>
      <c r="F1594" s="21">
        <v>45639.0</v>
      </c>
      <c r="G1594" s="22" t="s">
        <v>936</v>
      </c>
      <c r="H1594" s="23">
        <v>1004.7</v>
      </c>
      <c r="I1594" s="24" t="s">
        <v>24</v>
      </c>
      <c r="J1594" s="25"/>
      <c r="K1594" s="20" t="s">
        <v>3026</v>
      </c>
      <c r="L1594" s="25" t="s">
        <v>24</v>
      </c>
      <c r="M1594" s="25"/>
      <c r="N1594" s="20"/>
      <c r="O1594" s="20"/>
      <c r="P1594" s="19"/>
      <c r="Q1594" s="26" t="s">
        <v>938</v>
      </c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</row>
    <row r="1595" ht="12.75" customHeight="1">
      <c r="A1595" s="16">
        <f t="shared" si="1"/>
        <v>1592</v>
      </c>
      <c r="B1595" s="17">
        <v>2412046.0</v>
      </c>
      <c r="C1595" s="18">
        <v>45640.0</v>
      </c>
      <c r="D1595" s="19" t="s">
        <v>34</v>
      </c>
      <c r="E1595" s="20" t="s">
        <v>3272</v>
      </c>
      <c r="F1595" s="21">
        <v>45639.0</v>
      </c>
      <c r="G1595" s="22" t="s">
        <v>36</v>
      </c>
      <c r="H1595" s="23">
        <v>4725.0</v>
      </c>
      <c r="I1595" s="24" t="s">
        <v>24</v>
      </c>
      <c r="J1595" s="25"/>
      <c r="K1595" s="20" t="s">
        <v>2016</v>
      </c>
      <c r="L1595" s="25" t="s">
        <v>24</v>
      </c>
      <c r="M1595" s="25"/>
      <c r="N1595" s="20"/>
      <c r="O1595" s="20"/>
      <c r="P1595" s="19"/>
      <c r="Q1595" s="26" t="s">
        <v>1586</v>
      </c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</row>
    <row r="1596" ht="12.75" customHeight="1">
      <c r="A1596" s="16">
        <f t="shared" si="1"/>
        <v>1593</v>
      </c>
      <c r="B1596" s="17">
        <v>2412047.0</v>
      </c>
      <c r="C1596" s="18">
        <v>45642.0</v>
      </c>
      <c r="D1596" s="19" t="s">
        <v>71</v>
      </c>
      <c r="E1596" s="20" t="s">
        <v>3273</v>
      </c>
      <c r="F1596" s="21">
        <v>45639.0</v>
      </c>
      <c r="G1596" s="22" t="s">
        <v>2841</v>
      </c>
      <c r="H1596" s="23">
        <v>20900.0</v>
      </c>
      <c r="I1596" s="24" t="s">
        <v>24</v>
      </c>
      <c r="J1596" s="25"/>
      <c r="K1596" s="20" t="s">
        <v>3274</v>
      </c>
      <c r="L1596" s="25" t="s">
        <v>24</v>
      </c>
      <c r="M1596" s="25"/>
      <c r="N1596" s="20"/>
      <c r="O1596" s="20"/>
      <c r="P1596" s="19"/>
      <c r="Q1596" s="26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</row>
    <row r="1597" ht="12.75" customHeight="1">
      <c r="A1597" s="16">
        <f t="shared" si="1"/>
        <v>1594</v>
      </c>
      <c r="B1597" s="17">
        <v>2412048.0</v>
      </c>
      <c r="C1597" s="18">
        <v>45642.0</v>
      </c>
      <c r="D1597" s="19" t="s">
        <v>56</v>
      </c>
      <c r="E1597" s="20" t="s">
        <v>3275</v>
      </c>
      <c r="F1597" s="21">
        <v>45639.0</v>
      </c>
      <c r="G1597" s="22" t="s">
        <v>3276</v>
      </c>
      <c r="H1597" s="23">
        <v>12500.0</v>
      </c>
      <c r="I1597" s="24" t="s">
        <v>24</v>
      </c>
      <c r="J1597" s="25"/>
      <c r="K1597" s="20" t="s">
        <v>3274</v>
      </c>
      <c r="L1597" s="25" t="s">
        <v>24</v>
      </c>
      <c r="M1597" s="25"/>
      <c r="N1597" s="20"/>
      <c r="O1597" s="20"/>
      <c r="P1597" s="19"/>
      <c r="Q1597" s="26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</row>
    <row r="1598" ht="12.75" customHeight="1">
      <c r="A1598" s="16">
        <f t="shared" si="1"/>
        <v>1595</v>
      </c>
      <c r="B1598" s="17">
        <v>2412049.0</v>
      </c>
      <c r="C1598" s="18">
        <v>45642.0</v>
      </c>
      <c r="D1598" s="19" t="s">
        <v>56</v>
      </c>
      <c r="E1598" s="20" t="s">
        <v>3277</v>
      </c>
      <c r="F1598" s="21">
        <v>45639.0</v>
      </c>
      <c r="G1598" s="22" t="s">
        <v>3278</v>
      </c>
      <c r="H1598" s="23">
        <v>27000.0</v>
      </c>
      <c r="I1598" s="24" t="s">
        <v>24</v>
      </c>
      <c r="J1598" s="25"/>
      <c r="K1598" s="20" t="s">
        <v>3279</v>
      </c>
      <c r="L1598" s="25" t="s">
        <v>24</v>
      </c>
      <c r="M1598" s="25"/>
      <c r="N1598" s="20"/>
      <c r="O1598" s="20"/>
      <c r="P1598" s="19"/>
      <c r="Q1598" s="26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</row>
    <row r="1599" ht="12.75" customHeight="1">
      <c r="A1599" s="16">
        <f t="shared" si="1"/>
        <v>1596</v>
      </c>
      <c r="B1599" s="17">
        <v>2412050.0</v>
      </c>
      <c r="C1599" s="18">
        <v>45642.0</v>
      </c>
      <c r="D1599" s="19" t="s">
        <v>3280</v>
      </c>
      <c r="E1599" s="20" t="s">
        <v>3281</v>
      </c>
      <c r="F1599" s="21">
        <v>45642.0</v>
      </c>
      <c r="G1599" s="22" t="s">
        <v>3282</v>
      </c>
      <c r="H1599" s="23">
        <v>41053.0</v>
      </c>
      <c r="I1599" s="24" t="s">
        <v>24</v>
      </c>
      <c r="J1599" s="25"/>
      <c r="K1599" s="20"/>
      <c r="L1599" s="25"/>
      <c r="M1599" s="25"/>
      <c r="N1599" s="20"/>
      <c r="O1599" s="20"/>
      <c r="P1599" s="19" t="s">
        <v>24</v>
      </c>
      <c r="Q1599" s="26" t="s">
        <v>3283</v>
      </c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</row>
    <row r="1600" ht="12.75" customHeight="1">
      <c r="A1600" s="16">
        <f t="shared" si="1"/>
        <v>1597</v>
      </c>
      <c r="B1600" s="17">
        <v>2412051.0</v>
      </c>
      <c r="C1600" s="18">
        <v>45642.0</v>
      </c>
      <c r="D1600" s="19" t="s">
        <v>45</v>
      </c>
      <c r="E1600" s="20" t="s">
        <v>3284</v>
      </c>
      <c r="F1600" s="21">
        <v>45642.0</v>
      </c>
      <c r="G1600" s="22" t="s">
        <v>47</v>
      </c>
      <c r="H1600" s="23">
        <v>4000.0</v>
      </c>
      <c r="I1600" s="24" t="s">
        <v>24</v>
      </c>
      <c r="J1600" s="25"/>
      <c r="K1600" s="20"/>
      <c r="L1600" s="25"/>
      <c r="M1600" s="25"/>
      <c r="N1600" s="20"/>
      <c r="O1600" s="20"/>
      <c r="P1600" s="19" t="s">
        <v>24</v>
      </c>
      <c r="Q1600" s="26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</row>
    <row r="1601" ht="12.75" customHeight="1">
      <c r="A1601" s="16">
        <f t="shared" si="1"/>
        <v>1598</v>
      </c>
      <c r="B1601" s="17">
        <v>2412052.0</v>
      </c>
      <c r="C1601" s="18">
        <v>45643.0</v>
      </c>
      <c r="D1601" s="19" t="s">
        <v>3285</v>
      </c>
      <c r="E1601" s="20" t="s">
        <v>3286</v>
      </c>
      <c r="F1601" s="21">
        <v>45643.0</v>
      </c>
      <c r="G1601" s="22" t="s">
        <v>77</v>
      </c>
      <c r="H1601" s="23">
        <v>73300.0</v>
      </c>
      <c r="I1601" s="24" t="s">
        <v>24</v>
      </c>
      <c r="J1601" s="25"/>
      <c r="K1601" s="20" t="s">
        <v>3287</v>
      </c>
      <c r="L1601" s="28" t="s">
        <v>24</v>
      </c>
      <c r="M1601" s="25"/>
      <c r="N1601" s="20"/>
      <c r="O1601" s="20"/>
      <c r="P1601" s="19"/>
      <c r="Q1601" s="26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</row>
    <row r="1602" ht="12.75" customHeight="1">
      <c r="A1602" s="16">
        <f t="shared" si="1"/>
        <v>1599</v>
      </c>
      <c r="B1602" s="17">
        <v>2412053.0</v>
      </c>
      <c r="C1602" s="18">
        <v>45643.0</v>
      </c>
      <c r="D1602" s="19" t="s">
        <v>71</v>
      </c>
      <c r="E1602" s="20" t="s">
        <v>3288</v>
      </c>
      <c r="F1602" s="21">
        <v>45637.0</v>
      </c>
      <c r="G1602" s="22" t="s">
        <v>1285</v>
      </c>
      <c r="H1602" s="23">
        <v>1960.0</v>
      </c>
      <c r="I1602" s="25" t="s">
        <v>24</v>
      </c>
      <c r="J1602" s="25"/>
      <c r="K1602" s="20" t="s">
        <v>3289</v>
      </c>
      <c r="L1602" s="25" t="s">
        <v>24</v>
      </c>
      <c r="M1602" s="25"/>
      <c r="N1602" s="20"/>
      <c r="O1602" s="20"/>
      <c r="P1602" s="19"/>
      <c r="Q1602" s="26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</row>
    <row r="1603" ht="12.75" customHeight="1">
      <c r="A1603" s="16">
        <f t="shared" si="1"/>
        <v>1600</v>
      </c>
      <c r="B1603" s="17">
        <v>2412054.0</v>
      </c>
      <c r="C1603" s="18">
        <v>45643.0</v>
      </c>
      <c r="D1603" s="19" t="s">
        <v>21</v>
      </c>
      <c r="E1603" s="20" t="s">
        <v>3290</v>
      </c>
      <c r="F1603" s="21">
        <v>45629.0</v>
      </c>
      <c r="G1603" s="22" t="s">
        <v>2841</v>
      </c>
      <c r="H1603" s="23">
        <v>317810.0</v>
      </c>
      <c r="I1603" s="25" t="s">
        <v>24</v>
      </c>
      <c r="J1603" s="25"/>
      <c r="K1603" s="20" t="s">
        <v>3291</v>
      </c>
      <c r="L1603" s="25" t="s">
        <v>24</v>
      </c>
      <c r="M1603" s="25"/>
      <c r="N1603" s="20"/>
      <c r="O1603" s="20"/>
      <c r="P1603" s="19"/>
      <c r="Q1603" s="26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</row>
    <row r="1604" ht="12.75" customHeight="1">
      <c r="A1604" s="16">
        <f t="shared" si="1"/>
        <v>1601</v>
      </c>
      <c r="B1604" s="17">
        <v>2412055.0</v>
      </c>
      <c r="C1604" s="18">
        <v>45643.0</v>
      </c>
      <c r="D1604" s="19" t="s">
        <v>379</v>
      </c>
      <c r="E1604" s="20" t="s">
        <v>3221</v>
      </c>
      <c r="F1604" s="21">
        <v>45635.0</v>
      </c>
      <c r="G1604" s="22" t="s">
        <v>64</v>
      </c>
      <c r="H1604" s="23">
        <v>1600.0</v>
      </c>
      <c r="I1604" s="25" t="s">
        <v>24</v>
      </c>
      <c r="J1604" s="25"/>
      <c r="K1604" s="20" t="s">
        <v>3292</v>
      </c>
      <c r="L1604" s="25" t="s">
        <v>24</v>
      </c>
      <c r="M1604" s="25"/>
      <c r="N1604" s="20"/>
      <c r="O1604" s="20"/>
      <c r="P1604" s="19"/>
      <c r="Q1604" s="26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</row>
    <row r="1605" ht="12.75" customHeight="1">
      <c r="A1605" s="16">
        <f t="shared" si="1"/>
        <v>1602</v>
      </c>
      <c r="B1605" s="17">
        <v>2412056.0</v>
      </c>
      <c r="C1605" s="18">
        <v>45643.0</v>
      </c>
      <c r="D1605" s="19" t="s">
        <v>62</v>
      </c>
      <c r="E1605" s="20" t="s">
        <v>3293</v>
      </c>
      <c r="F1605" s="21">
        <v>45635.0</v>
      </c>
      <c r="G1605" s="22" t="s">
        <v>64</v>
      </c>
      <c r="H1605" s="23">
        <v>10500.0</v>
      </c>
      <c r="I1605" s="25" t="s">
        <v>24</v>
      </c>
      <c r="J1605" s="25"/>
      <c r="K1605" s="20" t="s">
        <v>1911</v>
      </c>
      <c r="L1605" s="25" t="s">
        <v>24</v>
      </c>
      <c r="M1605" s="25"/>
      <c r="N1605" s="20"/>
      <c r="O1605" s="20"/>
      <c r="P1605" s="19"/>
      <c r="Q1605" s="26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</row>
    <row r="1606" ht="12.75" customHeight="1">
      <c r="A1606" s="16">
        <f t="shared" si="1"/>
        <v>1603</v>
      </c>
      <c r="B1606" s="17">
        <v>2412057.0</v>
      </c>
      <c r="C1606" s="18">
        <v>45643.0</v>
      </c>
      <c r="D1606" s="19" t="s">
        <v>62</v>
      </c>
      <c r="E1606" s="20" t="s">
        <v>3294</v>
      </c>
      <c r="F1606" s="21">
        <v>45635.0</v>
      </c>
      <c r="G1606" s="22" t="s">
        <v>64</v>
      </c>
      <c r="H1606" s="23">
        <v>7000.0</v>
      </c>
      <c r="I1606" s="25" t="s">
        <v>24</v>
      </c>
      <c r="J1606" s="25"/>
      <c r="K1606" s="20" t="s">
        <v>3295</v>
      </c>
      <c r="L1606" s="25" t="s">
        <v>24</v>
      </c>
      <c r="M1606" s="25"/>
      <c r="N1606" s="20"/>
      <c r="O1606" s="20"/>
      <c r="P1606" s="19"/>
      <c r="Q1606" s="26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</row>
    <row r="1607" ht="12.75" customHeight="1">
      <c r="A1607" s="16">
        <f t="shared" si="1"/>
        <v>1604</v>
      </c>
      <c r="B1607" s="17">
        <v>2412058.0</v>
      </c>
      <c r="C1607" s="18">
        <v>45643.0</v>
      </c>
      <c r="D1607" s="19" t="s">
        <v>62</v>
      </c>
      <c r="E1607" s="20" t="s">
        <v>3296</v>
      </c>
      <c r="F1607" s="21">
        <v>45635.0</v>
      </c>
      <c r="G1607" s="22" t="s">
        <v>64</v>
      </c>
      <c r="H1607" s="23">
        <v>3500.0</v>
      </c>
      <c r="I1607" s="25" t="s">
        <v>24</v>
      </c>
      <c r="J1607" s="25"/>
      <c r="K1607" s="20" t="s">
        <v>3297</v>
      </c>
      <c r="L1607" s="25" t="s">
        <v>24</v>
      </c>
      <c r="M1607" s="25"/>
      <c r="N1607" s="20"/>
      <c r="O1607" s="20"/>
      <c r="P1607" s="19"/>
      <c r="Q1607" s="26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</row>
    <row r="1608" ht="12.75" customHeight="1">
      <c r="A1608" s="16">
        <f t="shared" si="1"/>
        <v>1605</v>
      </c>
      <c r="B1608" s="17">
        <v>2412059.0</v>
      </c>
      <c r="C1608" s="18">
        <v>45643.0</v>
      </c>
      <c r="D1608" s="19" t="s">
        <v>62</v>
      </c>
      <c r="E1608" s="20" t="s">
        <v>3298</v>
      </c>
      <c r="F1608" s="21">
        <v>45635.0</v>
      </c>
      <c r="G1608" s="22" t="s">
        <v>64</v>
      </c>
      <c r="H1608" s="23">
        <v>7000.0</v>
      </c>
      <c r="I1608" s="25" t="s">
        <v>24</v>
      </c>
      <c r="J1608" s="25"/>
      <c r="K1608" s="20" t="s">
        <v>3299</v>
      </c>
      <c r="L1608" s="25" t="s">
        <v>24</v>
      </c>
      <c r="M1608" s="25"/>
      <c r="N1608" s="20"/>
      <c r="O1608" s="20"/>
      <c r="P1608" s="19"/>
      <c r="Q1608" s="26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</row>
    <row r="1609" ht="12.75" customHeight="1">
      <c r="A1609" s="16">
        <f t="shared" si="1"/>
        <v>1606</v>
      </c>
      <c r="B1609" s="17">
        <v>2412060.0</v>
      </c>
      <c r="C1609" s="18">
        <v>45643.0</v>
      </c>
      <c r="D1609" s="19" t="s">
        <v>62</v>
      </c>
      <c r="E1609" s="20" t="s">
        <v>3300</v>
      </c>
      <c r="F1609" s="21">
        <v>45635.0</v>
      </c>
      <c r="G1609" s="22" t="s">
        <v>64</v>
      </c>
      <c r="H1609" s="23">
        <v>9000.0</v>
      </c>
      <c r="I1609" s="25" t="s">
        <v>24</v>
      </c>
      <c r="J1609" s="25"/>
      <c r="K1609" s="20" t="s">
        <v>3301</v>
      </c>
      <c r="L1609" s="25" t="s">
        <v>24</v>
      </c>
      <c r="M1609" s="25"/>
      <c r="N1609" s="20"/>
      <c r="O1609" s="20"/>
      <c r="P1609" s="19"/>
      <c r="Q1609" s="26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</row>
    <row r="1610" ht="12.75" customHeight="1">
      <c r="A1610" s="16">
        <f t="shared" si="1"/>
        <v>1607</v>
      </c>
      <c r="B1610" s="17">
        <v>2412061.0</v>
      </c>
      <c r="C1610" s="18">
        <v>45643.0</v>
      </c>
      <c r="D1610" s="19" t="s">
        <v>62</v>
      </c>
      <c r="E1610" s="20" t="s">
        <v>3302</v>
      </c>
      <c r="F1610" s="21">
        <v>45635.0</v>
      </c>
      <c r="G1610" s="22" t="s">
        <v>64</v>
      </c>
      <c r="H1610" s="23">
        <v>4500.0</v>
      </c>
      <c r="I1610" s="25" t="s">
        <v>24</v>
      </c>
      <c r="J1610" s="25"/>
      <c r="K1610" s="20" t="s">
        <v>1906</v>
      </c>
      <c r="L1610" s="25" t="s">
        <v>24</v>
      </c>
      <c r="M1610" s="25"/>
      <c r="N1610" s="20"/>
      <c r="O1610" s="20"/>
      <c r="P1610" s="19"/>
      <c r="Q1610" s="26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</row>
    <row r="1611" ht="12.75" customHeight="1">
      <c r="A1611" s="16">
        <f t="shared" si="1"/>
        <v>1608</v>
      </c>
      <c r="B1611" s="17">
        <v>2412062.0</v>
      </c>
      <c r="C1611" s="18">
        <v>45643.0</v>
      </c>
      <c r="D1611" s="19" t="s">
        <v>62</v>
      </c>
      <c r="E1611" s="20" t="s">
        <v>3303</v>
      </c>
      <c r="F1611" s="21">
        <v>45635.0</v>
      </c>
      <c r="G1611" s="22" t="s">
        <v>64</v>
      </c>
      <c r="H1611" s="23">
        <v>8000.0</v>
      </c>
      <c r="I1611" s="25" t="s">
        <v>24</v>
      </c>
      <c r="J1611" s="25"/>
      <c r="K1611" s="20" t="s">
        <v>3304</v>
      </c>
      <c r="L1611" s="25" t="s">
        <v>24</v>
      </c>
      <c r="M1611" s="25"/>
      <c r="N1611" s="20"/>
      <c r="O1611" s="20"/>
      <c r="P1611" s="19"/>
      <c r="Q1611" s="26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</row>
    <row r="1612" ht="12.75" customHeight="1">
      <c r="A1612" s="16">
        <f t="shared" si="1"/>
        <v>1609</v>
      </c>
      <c r="B1612" s="17">
        <v>2412063.0</v>
      </c>
      <c r="C1612" s="18">
        <v>45643.0</v>
      </c>
      <c r="D1612" s="19" t="s">
        <v>62</v>
      </c>
      <c r="E1612" s="20" t="s">
        <v>3305</v>
      </c>
      <c r="F1612" s="21">
        <v>45635.0</v>
      </c>
      <c r="G1612" s="22" t="s">
        <v>64</v>
      </c>
      <c r="H1612" s="23">
        <v>12500.0</v>
      </c>
      <c r="I1612" s="25" t="s">
        <v>24</v>
      </c>
      <c r="J1612" s="25"/>
      <c r="K1612" s="20" t="s">
        <v>3306</v>
      </c>
      <c r="L1612" s="25" t="s">
        <v>24</v>
      </c>
      <c r="M1612" s="25"/>
      <c r="N1612" s="20"/>
      <c r="O1612" s="20"/>
      <c r="P1612" s="19"/>
      <c r="Q1612" s="26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</row>
    <row r="1613" ht="12.75" customHeight="1">
      <c r="A1613" s="16">
        <f t="shared" si="1"/>
        <v>1610</v>
      </c>
      <c r="B1613" s="17">
        <v>2412064.0</v>
      </c>
      <c r="C1613" s="18">
        <v>45643.0</v>
      </c>
      <c r="D1613" s="19" t="s">
        <v>62</v>
      </c>
      <c r="E1613" s="20" t="s">
        <v>3307</v>
      </c>
      <c r="F1613" s="21">
        <v>45635.0</v>
      </c>
      <c r="G1613" s="22" t="s">
        <v>64</v>
      </c>
      <c r="H1613" s="23">
        <v>4500.0</v>
      </c>
      <c r="I1613" s="25" t="s">
        <v>24</v>
      </c>
      <c r="J1613" s="25"/>
      <c r="K1613" s="20" t="s">
        <v>3308</v>
      </c>
      <c r="L1613" s="25" t="s">
        <v>24</v>
      </c>
      <c r="M1613" s="25"/>
      <c r="N1613" s="20"/>
      <c r="O1613" s="20"/>
      <c r="P1613" s="19"/>
      <c r="Q1613" s="26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</row>
    <row r="1614" ht="12.75" customHeight="1">
      <c r="A1614" s="16">
        <f t="shared" si="1"/>
        <v>1611</v>
      </c>
      <c r="B1614" s="17">
        <v>2412065.0</v>
      </c>
      <c r="C1614" s="18">
        <v>45643.0</v>
      </c>
      <c r="D1614" s="19" t="s">
        <v>62</v>
      </c>
      <c r="E1614" s="20" t="s">
        <v>3309</v>
      </c>
      <c r="F1614" s="21">
        <v>45635.0</v>
      </c>
      <c r="G1614" s="22" t="s">
        <v>64</v>
      </c>
      <c r="H1614" s="23">
        <v>9000.0</v>
      </c>
      <c r="I1614" s="25" t="s">
        <v>24</v>
      </c>
      <c r="J1614" s="25"/>
      <c r="K1614" s="96" t="s">
        <v>3310</v>
      </c>
      <c r="L1614" s="25" t="s">
        <v>24</v>
      </c>
      <c r="M1614" s="25"/>
      <c r="N1614" s="20"/>
      <c r="O1614" s="20"/>
      <c r="P1614" s="19"/>
      <c r="Q1614" s="26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</row>
    <row r="1615" ht="12.75" customHeight="1">
      <c r="A1615" s="16">
        <f t="shared" si="1"/>
        <v>1612</v>
      </c>
      <c r="B1615" s="17">
        <v>2412066.0</v>
      </c>
      <c r="C1615" s="18">
        <v>45643.0</v>
      </c>
      <c r="D1615" s="19" t="s">
        <v>21</v>
      </c>
      <c r="E1615" s="20" t="s">
        <v>3311</v>
      </c>
      <c r="F1615" s="21">
        <v>45639.0</v>
      </c>
      <c r="G1615" s="22" t="s">
        <v>3312</v>
      </c>
      <c r="H1615" s="23">
        <v>5600.0</v>
      </c>
      <c r="I1615" s="25" t="s">
        <v>24</v>
      </c>
      <c r="J1615" s="25"/>
      <c r="K1615" s="20" t="s">
        <v>2786</v>
      </c>
      <c r="L1615" s="25" t="s">
        <v>24</v>
      </c>
      <c r="M1615" s="25"/>
      <c r="N1615" s="20"/>
      <c r="O1615" s="20"/>
      <c r="P1615" s="19"/>
      <c r="Q1615" s="26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</row>
    <row r="1616" ht="12.75" customHeight="1">
      <c r="A1616" s="16">
        <f t="shared" si="1"/>
        <v>1613</v>
      </c>
      <c r="B1616" s="17">
        <v>2412067.0</v>
      </c>
      <c r="C1616" s="18">
        <v>45644.0</v>
      </c>
      <c r="D1616" s="19" t="s">
        <v>3313</v>
      </c>
      <c r="E1616" s="20" t="s">
        <v>3314</v>
      </c>
      <c r="F1616" s="21">
        <v>45643.0</v>
      </c>
      <c r="G1616" s="22" t="s">
        <v>3315</v>
      </c>
      <c r="H1616" s="23">
        <v>80841.12</v>
      </c>
      <c r="I1616" s="25" t="s">
        <v>24</v>
      </c>
      <c r="J1616" s="25"/>
      <c r="K1616" s="20"/>
      <c r="L1616" s="25"/>
      <c r="M1616" s="25" t="s">
        <v>24</v>
      </c>
      <c r="N1616" s="20"/>
      <c r="O1616" s="20"/>
      <c r="P1616" s="19"/>
      <c r="Q1616" s="26" t="s">
        <v>3283</v>
      </c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</row>
    <row r="1617" ht="12.75" customHeight="1">
      <c r="A1617" s="16">
        <f t="shared" si="1"/>
        <v>1614</v>
      </c>
      <c r="B1617" s="17">
        <v>2412068.0</v>
      </c>
      <c r="C1617" s="18">
        <v>45644.0</v>
      </c>
      <c r="D1617" s="19" t="s">
        <v>274</v>
      </c>
      <c r="E1617" s="20" t="s">
        <v>3316</v>
      </c>
      <c r="F1617" s="21">
        <v>45643.0</v>
      </c>
      <c r="G1617" s="22" t="s">
        <v>3317</v>
      </c>
      <c r="H1617" s="23">
        <v>6300.0</v>
      </c>
      <c r="I1617" s="25" t="s">
        <v>24</v>
      </c>
      <c r="J1617" s="25"/>
      <c r="K1617" s="20" t="s">
        <v>1362</v>
      </c>
      <c r="L1617" s="25" t="s">
        <v>24</v>
      </c>
      <c r="M1617" s="25"/>
      <c r="N1617" s="20"/>
      <c r="O1617" s="20"/>
      <c r="P1617" s="19"/>
      <c r="Q1617" s="26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</row>
    <row r="1618" ht="12.75" customHeight="1">
      <c r="A1618" s="16">
        <f t="shared" si="1"/>
        <v>1615</v>
      </c>
      <c r="B1618" s="17">
        <v>2412069.0</v>
      </c>
      <c r="C1618" s="18">
        <v>45644.0</v>
      </c>
      <c r="D1618" s="19" t="s">
        <v>274</v>
      </c>
      <c r="E1618" s="20" t="s">
        <v>3318</v>
      </c>
      <c r="F1618" s="21">
        <v>45643.0</v>
      </c>
      <c r="G1618" s="22" t="s">
        <v>3319</v>
      </c>
      <c r="H1618" s="23">
        <v>2500.0</v>
      </c>
      <c r="I1618" s="25" t="s">
        <v>24</v>
      </c>
      <c r="J1618" s="25"/>
      <c r="K1618" s="20" t="s">
        <v>3320</v>
      </c>
      <c r="L1618" s="25" t="s">
        <v>24</v>
      </c>
      <c r="M1618" s="25"/>
      <c r="N1618" s="20"/>
      <c r="O1618" s="20"/>
      <c r="P1618" s="19"/>
      <c r="Q1618" s="26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</row>
    <row r="1619" ht="12.75" customHeight="1">
      <c r="A1619" s="16">
        <f t="shared" si="1"/>
        <v>1616</v>
      </c>
      <c r="B1619" s="17">
        <v>2412070.0</v>
      </c>
      <c r="C1619" s="18">
        <v>45644.0</v>
      </c>
      <c r="D1619" s="19" t="s">
        <v>71</v>
      </c>
      <c r="E1619" s="20" t="s">
        <v>3321</v>
      </c>
      <c r="F1619" s="21">
        <v>45644.0</v>
      </c>
      <c r="G1619" s="22" t="s">
        <v>3322</v>
      </c>
      <c r="H1619" s="23">
        <v>20000.0</v>
      </c>
      <c r="I1619" s="24" t="s">
        <v>24</v>
      </c>
      <c r="J1619" s="25"/>
      <c r="K1619" s="20" t="s">
        <v>3150</v>
      </c>
      <c r="L1619" s="25" t="s">
        <v>24</v>
      </c>
      <c r="M1619" s="25"/>
      <c r="N1619" s="20"/>
      <c r="O1619" s="20"/>
      <c r="P1619" s="19"/>
      <c r="Q1619" s="26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</row>
    <row r="1620" ht="12.75" customHeight="1">
      <c r="A1620" s="16">
        <f t="shared" si="1"/>
        <v>1617</v>
      </c>
      <c r="B1620" s="17">
        <v>2412071.0</v>
      </c>
      <c r="C1620" s="18">
        <v>45644.0</v>
      </c>
      <c r="D1620" s="19" t="s">
        <v>3323</v>
      </c>
      <c r="E1620" s="20" t="s">
        <v>3324</v>
      </c>
      <c r="F1620" s="21">
        <v>45644.0</v>
      </c>
      <c r="G1620" s="22" t="s">
        <v>3325</v>
      </c>
      <c r="H1620" s="23">
        <v>181650.0</v>
      </c>
      <c r="I1620" s="24" t="s">
        <v>24</v>
      </c>
      <c r="J1620" s="25"/>
      <c r="K1620" s="20" t="s">
        <v>3242</v>
      </c>
      <c r="L1620" s="25" t="s">
        <v>24</v>
      </c>
      <c r="M1620" s="25"/>
      <c r="N1620" s="20"/>
      <c r="O1620" s="20"/>
      <c r="P1620" s="19"/>
      <c r="Q1620" s="26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</row>
    <row r="1621" ht="12.75" customHeight="1">
      <c r="A1621" s="16">
        <f t="shared" si="1"/>
        <v>1618</v>
      </c>
      <c r="B1621" s="17">
        <v>2412072.0</v>
      </c>
      <c r="C1621" s="18">
        <v>45644.0</v>
      </c>
      <c r="D1621" s="19" t="s">
        <v>21</v>
      </c>
      <c r="E1621" s="120" t="s">
        <v>3326</v>
      </c>
      <c r="F1621" s="21">
        <v>45644.0</v>
      </c>
      <c r="G1621" s="22" t="s">
        <v>3327</v>
      </c>
      <c r="H1621" s="23">
        <v>69940.0</v>
      </c>
      <c r="I1621" s="25" t="s">
        <v>24</v>
      </c>
      <c r="J1621" s="25"/>
      <c r="K1621" s="20" t="s">
        <v>3328</v>
      </c>
      <c r="L1621" s="25" t="s">
        <v>24</v>
      </c>
      <c r="M1621" s="25"/>
      <c r="N1621" s="20"/>
      <c r="O1621" s="20"/>
      <c r="P1621" s="19"/>
      <c r="Q1621" s="26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</row>
    <row r="1622" ht="12.75" customHeight="1">
      <c r="A1622" s="16">
        <f t="shared" si="1"/>
        <v>1619</v>
      </c>
      <c r="B1622" s="17">
        <v>2412073.0</v>
      </c>
      <c r="C1622" s="18">
        <v>45644.0</v>
      </c>
      <c r="D1622" s="19" t="s">
        <v>21</v>
      </c>
      <c r="E1622" s="20" t="s">
        <v>3326</v>
      </c>
      <c r="F1622" s="21">
        <v>45644.0</v>
      </c>
      <c r="G1622" s="22" t="s">
        <v>3329</v>
      </c>
      <c r="H1622" s="23">
        <v>7500.0</v>
      </c>
      <c r="I1622" s="25" t="s">
        <v>24</v>
      </c>
      <c r="J1622" s="25"/>
      <c r="K1622" s="20" t="s">
        <v>3328</v>
      </c>
      <c r="L1622" s="25" t="s">
        <v>24</v>
      </c>
      <c r="M1622" s="25"/>
      <c r="N1622" s="20"/>
      <c r="O1622" s="20"/>
      <c r="P1622" s="19"/>
      <c r="Q1622" s="26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</row>
    <row r="1623" ht="12.75" customHeight="1">
      <c r="A1623" s="16">
        <f t="shared" si="1"/>
        <v>1620</v>
      </c>
      <c r="B1623" s="17">
        <v>2412074.0</v>
      </c>
      <c r="C1623" s="18">
        <v>45646.0</v>
      </c>
      <c r="D1623" s="19" t="s">
        <v>71</v>
      </c>
      <c r="E1623" s="20" t="s">
        <v>3330</v>
      </c>
      <c r="F1623" s="21">
        <v>45636.0</v>
      </c>
      <c r="G1623" s="22" t="s">
        <v>3331</v>
      </c>
      <c r="H1623" s="23">
        <v>131060.0</v>
      </c>
      <c r="I1623" s="25" t="s">
        <v>24</v>
      </c>
      <c r="J1623" s="25"/>
      <c r="K1623" s="20" t="s">
        <v>3332</v>
      </c>
      <c r="L1623" s="25" t="s">
        <v>24</v>
      </c>
      <c r="M1623" s="25"/>
      <c r="N1623" s="20"/>
      <c r="O1623" s="20"/>
      <c r="P1623" s="19"/>
      <c r="Q1623" s="26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</row>
    <row r="1624" ht="12.75" customHeight="1">
      <c r="A1624" s="16">
        <f t="shared" si="1"/>
        <v>1621</v>
      </c>
      <c r="B1624" s="17">
        <v>2412075.0</v>
      </c>
      <c r="C1624" s="18">
        <v>45646.0</v>
      </c>
      <c r="D1624" s="19" t="s">
        <v>2517</v>
      </c>
      <c r="E1624" s="20" t="s">
        <v>3333</v>
      </c>
      <c r="F1624" s="21">
        <v>45636.0</v>
      </c>
      <c r="G1624" s="22" t="s">
        <v>3331</v>
      </c>
      <c r="H1624" s="23">
        <v>20000.0</v>
      </c>
      <c r="I1624" s="25" t="s">
        <v>24</v>
      </c>
      <c r="J1624" s="25"/>
      <c r="K1624" s="20" t="s">
        <v>3332</v>
      </c>
      <c r="L1624" s="25" t="s">
        <v>24</v>
      </c>
      <c r="M1624" s="25"/>
      <c r="N1624" s="20"/>
      <c r="O1624" s="20"/>
      <c r="P1624" s="19"/>
      <c r="Q1624" s="26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</row>
    <row r="1625" ht="12.75" customHeight="1">
      <c r="A1625" s="16">
        <f t="shared" si="1"/>
        <v>1622</v>
      </c>
      <c r="B1625" s="17">
        <v>2412076.0</v>
      </c>
      <c r="C1625" s="18">
        <v>45646.0</v>
      </c>
      <c r="D1625" s="19" t="s">
        <v>2517</v>
      </c>
      <c r="E1625" s="20" t="s">
        <v>3334</v>
      </c>
      <c r="F1625" s="21">
        <v>45636.0</v>
      </c>
      <c r="G1625" s="22" t="s">
        <v>3335</v>
      </c>
      <c r="H1625" s="23">
        <v>53800.0</v>
      </c>
      <c r="I1625" s="25" t="s">
        <v>24</v>
      </c>
      <c r="J1625" s="25"/>
      <c r="K1625" s="20" t="s">
        <v>3332</v>
      </c>
      <c r="L1625" s="25" t="s">
        <v>24</v>
      </c>
      <c r="M1625" s="25"/>
      <c r="N1625" s="20"/>
      <c r="O1625" s="20"/>
      <c r="P1625" s="19"/>
      <c r="Q1625" s="26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</row>
    <row r="1626" ht="12.75" customHeight="1">
      <c r="A1626" s="16">
        <f t="shared" si="1"/>
        <v>1623</v>
      </c>
      <c r="B1626" s="17">
        <v>2412077.0</v>
      </c>
      <c r="C1626" s="18">
        <v>45646.0</v>
      </c>
      <c r="D1626" s="19" t="s">
        <v>168</v>
      </c>
      <c r="E1626" s="20" t="s">
        <v>3336</v>
      </c>
      <c r="F1626" s="21">
        <v>45636.0</v>
      </c>
      <c r="G1626" s="22" t="s">
        <v>3337</v>
      </c>
      <c r="H1626" s="23">
        <v>147926.03</v>
      </c>
      <c r="I1626" s="25" t="s">
        <v>24</v>
      </c>
      <c r="J1626" s="25"/>
      <c r="K1626" s="20" t="s">
        <v>3332</v>
      </c>
      <c r="L1626" s="25" t="s">
        <v>24</v>
      </c>
      <c r="M1626" s="25"/>
      <c r="N1626" s="20"/>
      <c r="O1626" s="20"/>
      <c r="P1626" s="19"/>
      <c r="Q1626" s="26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</row>
    <row r="1627" ht="12.75" customHeight="1">
      <c r="A1627" s="16">
        <f t="shared" si="1"/>
        <v>1624</v>
      </c>
      <c r="B1627" s="17">
        <v>2412078.0</v>
      </c>
      <c r="C1627" s="18">
        <v>45646.0</v>
      </c>
      <c r="D1627" s="19" t="s">
        <v>168</v>
      </c>
      <c r="E1627" s="20" t="s">
        <v>3338</v>
      </c>
      <c r="F1627" s="21">
        <v>45636.0</v>
      </c>
      <c r="G1627" s="22" t="s">
        <v>3339</v>
      </c>
      <c r="H1627" s="23">
        <v>146900.0</v>
      </c>
      <c r="I1627" s="25" t="s">
        <v>24</v>
      </c>
      <c r="J1627" s="25"/>
      <c r="K1627" s="20" t="s">
        <v>3332</v>
      </c>
      <c r="L1627" s="25" t="s">
        <v>24</v>
      </c>
      <c r="M1627" s="25"/>
      <c r="N1627" s="20"/>
      <c r="O1627" s="20"/>
      <c r="P1627" s="19"/>
      <c r="Q1627" s="26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</row>
    <row r="1628" ht="12.75" customHeight="1">
      <c r="A1628" s="16">
        <f t="shared" si="1"/>
        <v>1625</v>
      </c>
      <c r="B1628" s="17">
        <v>2412079.0</v>
      </c>
      <c r="C1628" s="18">
        <v>45646.0</v>
      </c>
      <c r="D1628" s="19" t="s">
        <v>732</v>
      </c>
      <c r="E1628" s="20" t="s">
        <v>3340</v>
      </c>
      <c r="F1628" s="21">
        <v>45636.0</v>
      </c>
      <c r="G1628" s="22" t="s">
        <v>3341</v>
      </c>
      <c r="H1628" s="23">
        <v>11000.0</v>
      </c>
      <c r="I1628" s="25" t="s">
        <v>24</v>
      </c>
      <c r="J1628" s="25"/>
      <c r="K1628" s="20" t="s">
        <v>3332</v>
      </c>
      <c r="L1628" s="25" t="s">
        <v>24</v>
      </c>
      <c r="M1628" s="25"/>
      <c r="N1628" s="20"/>
      <c r="O1628" s="20"/>
      <c r="P1628" s="19"/>
      <c r="Q1628" s="26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</row>
    <row r="1629" ht="12.75" customHeight="1">
      <c r="A1629" s="16">
        <f t="shared" si="1"/>
        <v>1626</v>
      </c>
      <c r="B1629" s="17">
        <v>2412080.0</v>
      </c>
      <c r="C1629" s="18">
        <v>45646.0</v>
      </c>
      <c r="D1629" s="19" t="s">
        <v>21</v>
      </c>
      <c r="E1629" s="20" t="s">
        <v>3342</v>
      </c>
      <c r="F1629" s="21">
        <v>45645.0</v>
      </c>
      <c r="G1629" s="22" t="s">
        <v>3343</v>
      </c>
      <c r="H1629" s="23">
        <v>178300.0</v>
      </c>
      <c r="I1629" s="25" t="s">
        <v>24</v>
      </c>
      <c r="J1629" s="25"/>
      <c r="K1629" s="20" t="s">
        <v>3344</v>
      </c>
      <c r="L1629" s="25" t="s">
        <v>24</v>
      </c>
      <c r="M1629" s="25"/>
      <c r="N1629" s="20"/>
      <c r="O1629" s="20"/>
      <c r="P1629" s="19"/>
      <c r="Q1629" s="26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</row>
    <row r="1630" ht="12.75" customHeight="1">
      <c r="A1630" s="16">
        <f t="shared" si="1"/>
        <v>1627</v>
      </c>
      <c r="B1630" s="17">
        <v>2412081.0</v>
      </c>
      <c r="C1630" s="18">
        <v>45646.0</v>
      </c>
      <c r="D1630" s="19" t="s">
        <v>21</v>
      </c>
      <c r="E1630" s="20" t="s">
        <v>3345</v>
      </c>
      <c r="F1630" s="21">
        <v>45645.0</v>
      </c>
      <c r="G1630" s="32" t="s">
        <v>1078</v>
      </c>
      <c r="H1630" s="23">
        <v>10044.0</v>
      </c>
      <c r="I1630" s="25" t="s">
        <v>24</v>
      </c>
      <c r="J1630" s="25"/>
      <c r="K1630" s="20" t="s">
        <v>3344</v>
      </c>
      <c r="L1630" s="25" t="s">
        <v>24</v>
      </c>
      <c r="M1630" s="25"/>
      <c r="N1630" s="20"/>
      <c r="O1630" s="20"/>
      <c r="P1630" s="19"/>
      <c r="Q1630" s="26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</row>
    <row r="1631" ht="12.75" customHeight="1">
      <c r="A1631" s="16">
        <f t="shared" si="1"/>
        <v>1628</v>
      </c>
      <c r="B1631" s="17">
        <v>2412082.0</v>
      </c>
      <c r="C1631" s="18">
        <v>45646.0</v>
      </c>
      <c r="D1631" s="19" t="s">
        <v>21</v>
      </c>
      <c r="E1631" s="20" t="s">
        <v>3346</v>
      </c>
      <c r="F1631" s="21">
        <v>45645.0</v>
      </c>
      <c r="G1631" s="32" t="s">
        <v>3347</v>
      </c>
      <c r="H1631" s="23">
        <v>29330.0</v>
      </c>
      <c r="I1631" s="25" t="s">
        <v>24</v>
      </c>
      <c r="J1631" s="25"/>
      <c r="K1631" s="20" t="s">
        <v>3344</v>
      </c>
      <c r="L1631" s="25" t="s">
        <v>24</v>
      </c>
      <c r="M1631" s="25"/>
      <c r="N1631" s="20"/>
      <c r="O1631" s="20"/>
      <c r="P1631" s="19"/>
      <c r="Q1631" s="26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</row>
    <row r="1632" ht="12.75" customHeight="1">
      <c r="A1632" s="16">
        <f t="shared" si="1"/>
        <v>1629</v>
      </c>
      <c r="B1632" s="17">
        <v>2412083.0</v>
      </c>
      <c r="C1632" s="18">
        <v>45646.0</v>
      </c>
      <c r="D1632" s="19" t="s">
        <v>379</v>
      </c>
      <c r="E1632" s="20" t="s">
        <v>3348</v>
      </c>
      <c r="F1632" s="21">
        <v>45646.0</v>
      </c>
      <c r="G1632" s="22" t="s">
        <v>64</v>
      </c>
      <c r="H1632" s="23">
        <v>14900.0</v>
      </c>
      <c r="I1632" s="25" t="s">
        <v>24</v>
      </c>
      <c r="J1632" s="25"/>
      <c r="K1632" s="20" t="s">
        <v>238</v>
      </c>
      <c r="L1632" s="25" t="s">
        <v>24</v>
      </c>
      <c r="M1632" s="25"/>
      <c r="N1632" s="20"/>
      <c r="O1632" s="20"/>
      <c r="P1632" s="19"/>
      <c r="Q1632" s="26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</row>
    <row r="1633" ht="12.75" customHeight="1">
      <c r="A1633" s="16">
        <f t="shared" si="1"/>
        <v>1630</v>
      </c>
      <c r="B1633" s="17">
        <v>2412084.0</v>
      </c>
      <c r="C1633" s="18">
        <v>45646.0</v>
      </c>
      <c r="D1633" s="19" t="s">
        <v>88</v>
      </c>
      <c r="E1633" s="20" t="s">
        <v>3349</v>
      </c>
      <c r="F1633" s="21">
        <v>45646.0</v>
      </c>
      <c r="G1633" s="22" t="s">
        <v>2417</v>
      </c>
      <c r="H1633" s="23">
        <v>6500.0</v>
      </c>
      <c r="I1633" s="24" t="s">
        <v>24</v>
      </c>
      <c r="J1633" s="25"/>
      <c r="K1633" s="20" t="s">
        <v>2016</v>
      </c>
      <c r="L1633" s="25" t="s">
        <v>24</v>
      </c>
      <c r="M1633" s="25"/>
      <c r="N1633" s="20"/>
      <c r="O1633" s="20"/>
      <c r="P1633" s="19"/>
      <c r="Q1633" s="26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</row>
    <row r="1634" ht="12.75" customHeight="1">
      <c r="A1634" s="16">
        <f t="shared" si="1"/>
        <v>1631</v>
      </c>
      <c r="B1634" s="17">
        <v>2412085.0</v>
      </c>
      <c r="C1634" s="18">
        <v>45649.0</v>
      </c>
      <c r="D1634" s="19" t="s">
        <v>21</v>
      </c>
      <c r="E1634" s="20" t="s">
        <v>3350</v>
      </c>
      <c r="F1634" s="21">
        <v>45645.0</v>
      </c>
      <c r="G1634" s="22" t="s">
        <v>672</v>
      </c>
      <c r="H1634" s="23">
        <v>263460.0</v>
      </c>
      <c r="I1634" s="24" t="s">
        <v>24</v>
      </c>
      <c r="J1634" s="25"/>
      <c r="K1634" s="20" t="s">
        <v>3351</v>
      </c>
      <c r="L1634" s="24" t="s">
        <v>24</v>
      </c>
      <c r="M1634" s="25"/>
      <c r="N1634" s="20"/>
      <c r="O1634" s="20"/>
      <c r="P1634" s="19"/>
      <c r="Q1634" s="26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</row>
    <row r="1635" ht="12.75" customHeight="1">
      <c r="A1635" s="16">
        <f t="shared" si="1"/>
        <v>1632</v>
      </c>
      <c r="B1635" s="17">
        <v>2412086.0</v>
      </c>
      <c r="C1635" s="18">
        <v>45649.0</v>
      </c>
      <c r="D1635" s="19" t="s">
        <v>2478</v>
      </c>
      <c r="E1635" s="20" t="s">
        <v>3352</v>
      </c>
      <c r="F1635" s="21">
        <v>45642.0</v>
      </c>
      <c r="G1635" s="22" t="s">
        <v>3049</v>
      </c>
      <c r="H1635" s="23">
        <v>18000.0</v>
      </c>
      <c r="I1635" s="24" t="s">
        <v>24</v>
      </c>
      <c r="J1635" s="25"/>
      <c r="K1635" s="20" t="s">
        <v>1263</v>
      </c>
      <c r="L1635" s="24" t="s">
        <v>24</v>
      </c>
      <c r="M1635" s="25"/>
      <c r="N1635" s="20"/>
      <c r="O1635" s="20"/>
      <c r="P1635" s="19"/>
      <c r="Q1635" s="26" t="s">
        <v>235</v>
      </c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</row>
    <row r="1636" ht="12.75" customHeight="1">
      <c r="A1636" s="16">
        <f t="shared" si="1"/>
        <v>1633</v>
      </c>
      <c r="B1636" s="17">
        <v>2412087.0</v>
      </c>
      <c r="C1636" s="18">
        <v>45649.0</v>
      </c>
      <c r="D1636" s="19" t="s">
        <v>21</v>
      </c>
      <c r="E1636" s="20" t="s">
        <v>3353</v>
      </c>
      <c r="F1636" s="21">
        <v>45645.0</v>
      </c>
      <c r="G1636" s="22" t="s">
        <v>3354</v>
      </c>
      <c r="H1636" s="23">
        <v>422800.0</v>
      </c>
      <c r="I1636" s="24" t="s">
        <v>24</v>
      </c>
      <c r="J1636" s="25"/>
      <c r="K1636" s="20" t="s">
        <v>3355</v>
      </c>
      <c r="L1636" s="24" t="s">
        <v>24</v>
      </c>
      <c r="M1636" s="25"/>
      <c r="N1636" s="20"/>
      <c r="O1636" s="20"/>
      <c r="P1636" s="19"/>
      <c r="Q1636" s="26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</row>
    <row r="1637" ht="12.75" customHeight="1">
      <c r="A1637" s="16">
        <f t="shared" si="1"/>
        <v>1634</v>
      </c>
      <c r="B1637" s="17">
        <v>2412088.0</v>
      </c>
      <c r="C1637" s="18">
        <v>45649.0</v>
      </c>
      <c r="D1637" s="19" t="s">
        <v>21</v>
      </c>
      <c r="E1637" s="20" t="s">
        <v>3353</v>
      </c>
      <c r="F1637" s="21">
        <v>45645.0</v>
      </c>
      <c r="G1637" s="22" t="s">
        <v>672</v>
      </c>
      <c r="H1637" s="23">
        <v>151380.0</v>
      </c>
      <c r="I1637" s="24" t="s">
        <v>24</v>
      </c>
      <c r="J1637" s="25"/>
      <c r="K1637" s="20" t="s">
        <v>3355</v>
      </c>
      <c r="L1637" s="24" t="s">
        <v>24</v>
      </c>
      <c r="M1637" s="25"/>
      <c r="N1637" s="20"/>
      <c r="O1637" s="20"/>
      <c r="P1637" s="19"/>
      <c r="Q1637" s="26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</row>
    <row r="1638" ht="12.75" customHeight="1">
      <c r="A1638" s="16">
        <f t="shared" si="1"/>
        <v>1635</v>
      </c>
      <c r="B1638" s="17">
        <v>2412089.0</v>
      </c>
      <c r="C1638" s="18">
        <v>45649.0</v>
      </c>
      <c r="D1638" s="19" t="s">
        <v>1047</v>
      </c>
      <c r="E1638" s="20" t="s">
        <v>3356</v>
      </c>
      <c r="F1638" s="21">
        <v>45647.0</v>
      </c>
      <c r="G1638" s="22" t="s">
        <v>3357</v>
      </c>
      <c r="H1638" s="23">
        <v>14500.0</v>
      </c>
      <c r="I1638" s="24" t="s">
        <v>24</v>
      </c>
      <c r="J1638" s="25"/>
      <c r="K1638" s="20"/>
      <c r="L1638" s="25"/>
      <c r="M1638" s="25"/>
      <c r="N1638" s="20"/>
      <c r="O1638" s="20"/>
      <c r="P1638" s="19" t="s">
        <v>24</v>
      </c>
      <c r="Q1638" s="26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</row>
    <row r="1639" ht="12.75" customHeight="1">
      <c r="A1639" s="16">
        <f t="shared" si="1"/>
        <v>1636</v>
      </c>
      <c r="B1639" s="17">
        <v>2412090.0</v>
      </c>
      <c r="C1639" s="18">
        <v>45649.0</v>
      </c>
      <c r="D1639" s="19" t="s">
        <v>21</v>
      </c>
      <c r="E1639" s="20" t="s">
        <v>3358</v>
      </c>
      <c r="F1639" s="21">
        <v>45647.0</v>
      </c>
      <c r="G1639" s="22" t="s">
        <v>3359</v>
      </c>
      <c r="H1639" s="23">
        <v>22400.0</v>
      </c>
      <c r="I1639" s="24" t="s">
        <v>24</v>
      </c>
      <c r="J1639" s="25"/>
      <c r="K1639" s="20"/>
      <c r="L1639" s="25"/>
      <c r="M1639" s="25"/>
      <c r="N1639" s="20"/>
      <c r="O1639" s="20"/>
      <c r="P1639" s="19" t="s">
        <v>24</v>
      </c>
      <c r="Q1639" s="26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</row>
    <row r="1640" ht="12.75" customHeight="1">
      <c r="A1640" s="16">
        <f t="shared" si="1"/>
        <v>1637</v>
      </c>
      <c r="B1640" s="17">
        <v>2412091.0</v>
      </c>
      <c r="C1640" s="18">
        <v>45649.0</v>
      </c>
      <c r="D1640" s="19" t="s">
        <v>197</v>
      </c>
      <c r="E1640" s="20" t="s">
        <v>3360</v>
      </c>
      <c r="F1640" s="21">
        <v>45647.0</v>
      </c>
      <c r="G1640" s="22" t="s">
        <v>3361</v>
      </c>
      <c r="H1640" s="23">
        <v>22500.0</v>
      </c>
      <c r="I1640" s="24" t="s">
        <v>24</v>
      </c>
      <c r="J1640" s="25"/>
      <c r="K1640" s="20"/>
      <c r="L1640" s="25"/>
      <c r="M1640" s="25"/>
      <c r="N1640" s="20"/>
      <c r="O1640" s="20"/>
      <c r="P1640" s="19" t="s">
        <v>24</v>
      </c>
      <c r="Q1640" s="26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</row>
    <row r="1641" ht="12.75" customHeight="1">
      <c r="A1641" s="16">
        <f t="shared" si="1"/>
        <v>1638</v>
      </c>
      <c r="B1641" s="17">
        <v>2412092.0</v>
      </c>
      <c r="C1641" s="18">
        <v>45649.0</v>
      </c>
      <c r="D1641" s="19" t="s">
        <v>274</v>
      </c>
      <c r="E1641" s="20" t="s">
        <v>3362</v>
      </c>
      <c r="F1641" s="21">
        <v>45649.0</v>
      </c>
      <c r="G1641" s="22" t="s">
        <v>3363</v>
      </c>
      <c r="H1641" s="23">
        <v>2550.0</v>
      </c>
      <c r="I1641" s="24" t="s">
        <v>24</v>
      </c>
      <c r="J1641" s="25"/>
      <c r="K1641" s="20" t="s">
        <v>2239</v>
      </c>
      <c r="L1641" s="25" t="s">
        <v>24</v>
      </c>
      <c r="M1641" s="25"/>
      <c r="N1641" s="20"/>
      <c r="O1641" s="20"/>
      <c r="P1641" s="19"/>
      <c r="Q1641" s="26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</row>
    <row r="1642" ht="12.75" customHeight="1">
      <c r="A1642" s="16">
        <f t="shared" si="1"/>
        <v>1639</v>
      </c>
      <c r="B1642" s="17">
        <v>2412093.0</v>
      </c>
      <c r="C1642" s="18">
        <v>45649.0</v>
      </c>
      <c r="D1642" s="19" t="s">
        <v>274</v>
      </c>
      <c r="E1642" s="20" t="s">
        <v>3364</v>
      </c>
      <c r="F1642" s="21">
        <v>45649.0</v>
      </c>
      <c r="G1642" s="22" t="s">
        <v>3365</v>
      </c>
      <c r="H1642" s="23">
        <v>3600.0</v>
      </c>
      <c r="I1642" s="24" t="s">
        <v>24</v>
      </c>
      <c r="J1642" s="25"/>
      <c r="K1642" s="20" t="s">
        <v>2016</v>
      </c>
      <c r="L1642" s="25" t="s">
        <v>24</v>
      </c>
      <c r="M1642" s="25"/>
      <c r="N1642" s="20"/>
      <c r="O1642" s="20"/>
      <c r="P1642" s="19"/>
      <c r="Q1642" s="26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</row>
    <row r="1643" ht="12.75" customHeight="1">
      <c r="A1643" s="16">
        <f t="shared" si="1"/>
        <v>1640</v>
      </c>
      <c r="B1643" s="17">
        <v>2412094.0</v>
      </c>
      <c r="C1643" s="18">
        <v>45649.0</v>
      </c>
      <c r="D1643" s="37" t="s">
        <v>3366</v>
      </c>
      <c r="E1643" s="20" t="s">
        <v>3367</v>
      </c>
      <c r="F1643" s="21">
        <v>45649.0</v>
      </c>
      <c r="G1643" s="22" t="s">
        <v>3368</v>
      </c>
      <c r="H1643" s="23">
        <v>823364.49</v>
      </c>
      <c r="I1643" s="24" t="s">
        <v>24</v>
      </c>
      <c r="J1643" s="25"/>
      <c r="K1643" s="20"/>
      <c r="L1643" s="25"/>
      <c r="M1643" s="25"/>
      <c r="N1643" s="20"/>
      <c r="O1643" s="20"/>
      <c r="P1643" s="19" t="s">
        <v>24</v>
      </c>
      <c r="Q1643" s="26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</row>
    <row r="1644" ht="12.75" customHeight="1">
      <c r="A1644" s="16">
        <f t="shared" si="1"/>
        <v>1641</v>
      </c>
      <c r="B1644" s="17">
        <v>2412095.0</v>
      </c>
      <c r="C1644" s="18">
        <v>45649.0</v>
      </c>
      <c r="D1644" s="37" t="s">
        <v>3369</v>
      </c>
      <c r="E1644" s="20" t="s">
        <v>3370</v>
      </c>
      <c r="F1644" s="21">
        <v>45649.0</v>
      </c>
      <c r="G1644" s="22" t="s">
        <v>3368</v>
      </c>
      <c r="H1644" s="23">
        <v>3531775.7</v>
      </c>
      <c r="I1644" s="24" t="s">
        <v>24</v>
      </c>
      <c r="J1644" s="25"/>
      <c r="K1644" s="20"/>
      <c r="L1644" s="25"/>
      <c r="M1644" s="25"/>
      <c r="N1644" s="20"/>
      <c r="O1644" s="20"/>
      <c r="P1644" s="19" t="s">
        <v>24</v>
      </c>
      <c r="Q1644" s="26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</row>
    <row r="1645" ht="12.75" customHeight="1">
      <c r="A1645" s="16">
        <f t="shared" si="1"/>
        <v>1642</v>
      </c>
      <c r="B1645" s="17">
        <v>2412096.0</v>
      </c>
      <c r="C1645" s="18">
        <v>45649.0</v>
      </c>
      <c r="D1645" s="19" t="s">
        <v>248</v>
      </c>
      <c r="E1645" s="20" t="s">
        <v>3371</v>
      </c>
      <c r="F1645" s="21">
        <v>45649.0</v>
      </c>
      <c r="G1645" s="22" t="s">
        <v>3372</v>
      </c>
      <c r="H1645" s="23">
        <v>1487042.0</v>
      </c>
      <c r="I1645" s="19"/>
      <c r="J1645" s="25"/>
      <c r="K1645" s="20" t="s">
        <v>3373</v>
      </c>
      <c r="L1645" s="25" t="s">
        <v>24</v>
      </c>
      <c r="M1645" s="25"/>
      <c r="N1645" s="20"/>
      <c r="O1645" s="20"/>
      <c r="P1645" s="19"/>
      <c r="Q1645" s="26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</row>
    <row r="1646" ht="12.75" customHeight="1">
      <c r="A1646" s="16">
        <f t="shared" si="1"/>
        <v>1643</v>
      </c>
      <c r="B1646" s="17">
        <v>2412097.0</v>
      </c>
      <c r="C1646" s="18">
        <v>45651.0</v>
      </c>
      <c r="D1646" s="19" t="s">
        <v>3374</v>
      </c>
      <c r="E1646" s="20" t="s">
        <v>3375</v>
      </c>
      <c r="F1646" s="21">
        <v>45650.0</v>
      </c>
      <c r="G1646" s="22" t="s">
        <v>3372</v>
      </c>
      <c r="H1646" s="23">
        <v>122533.95</v>
      </c>
      <c r="I1646" s="24" t="s">
        <v>24</v>
      </c>
      <c r="J1646" s="25"/>
      <c r="K1646" s="20"/>
      <c r="L1646" s="25"/>
      <c r="M1646" s="25"/>
      <c r="N1646" s="20"/>
      <c r="O1646" s="20"/>
      <c r="P1646" s="19" t="s">
        <v>24</v>
      </c>
      <c r="Q1646" s="26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</row>
    <row r="1647" ht="12.75" customHeight="1">
      <c r="A1647" s="16">
        <f t="shared" si="1"/>
        <v>1644</v>
      </c>
      <c r="B1647" s="17">
        <v>2412098.0</v>
      </c>
      <c r="C1647" s="18">
        <v>45652.0</v>
      </c>
      <c r="D1647" s="19" t="s">
        <v>248</v>
      </c>
      <c r="E1647" s="20" t="s">
        <v>3376</v>
      </c>
      <c r="F1647" s="21">
        <v>45649.0</v>
      </c>
      <c r="G1647" s="22" t="s">
        <v>3377</v>
      </c>
      <c r="H1647" s="23">
        <v>100000.0</v>
      </c>
      <c r="I1647" s="24" t="s">
        <v>24</v>
      </c>
      <c r="J1647" s="25"/>
      <c r="K1647" s="20" t="s">
        <v>3378</v>
      </c>
      <c r="L1647" s="25"/>
      <c r="M1647" s="25"/>
      <c r="N1647" s="20"/>
      <c r="O1647" s="20"/>
      <c r="P1647" s="19"/>
      <c r="Q1647" s="26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</row>
    <row r="1648" ht="12.75" customHeight="1">
      <c r="A1648" s="16">
        <f t="shared" si="1"/>
        <v>1645</v>
      </c>
      <c r="B1648" s="17">
        <v>2412099.0</v>
      </c>
      <c r="C1648" s="18">
        <v>45652.0</v>
      </c>
      <c r="D1648" s="19" t="s">
        <v>248</v>
      </c>
      <c r="E1648" s="20" t="s">
        <v>3379</v>
      </c>
      <c r="F1648" s="21">
        <v>45649.0</v>
      </c>
      <c r="G1648" s="22" t="s">
        <v>3380</v>
      </c>
      <c r="H1648" s="23">
        <v>531000.0</v>
      </c>
      <c r="I1648" s="24" t="s">
        <v>24</v>
      </c>
      <c r="J1648" s="25"/>
      <c r="K1648" s="20" t="s">
        <v>3378</v>
      </c>
      <c r="L1648" s="25" t="s">
        <v>24</v>
      </c>
      <c r="M1648" s="25"/>
      <c r="N1648" s="20"/>
      <c r="O1648" s="20"/>
      <c r="P1648" s="19"/>
      <c r="Q1648" s="26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</row>
    <row r="1649" ht="12.75" customHeight="1">
      <c r="A1649" s="16">
        <f t="shared" si="1"/>
        <v>1646</v>
      </c>
      <c r="B1649" s="17">
        <v>2412100.0</v>
      </c>
      <c r="C1649" s="18">
        <v>45652.0</v>
      </c>
      <c r="D1649" s="19" t="s">
        <v>565</v>
      </c>
      <c r="E1649" s="20" t="s">
        <v>3381</v>
      </c>
      <c r="F1649" s="21">
        <v>45652.0</v>
      </c>
      <c r="G1649" s="22" t="s">
        <v>36</v>
      </c>
      <c r="H1649" s="23">
        <v>4925.0</v>
      </c>
      <c r="I1649" s="24" t="s">
        <v>24</v>
      </c>
      <c r="J1649" s="25"/>
      <c r="K1649" s="20"/>
      <c r="L1649" s="25"/>
      <c r="M1649" s="25"/>
      <c r="N1649" s="20"/>
      <c r="O1649" s="20"/>
      <c r="P1649" s="19" t="s">
        <v>24</v>
      </c>
      <c r="Q1649" s="26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</row>
    <row r="1650" ht="12.75" customHeight="1">
      <c r="A1650" s="16">
        <f t="shared" si="1"/>
        <v>1647</v>
      </c>
      <c r="B1650" s="17">
        <v>2412101.0</v>
      </c>
      <c r="C1650" s="18">
        <v>45652.0</v>
      </c>
      <c r="D1650" s="19" t="s">
        <v>102</v>
      </c>
      <c r="E1650" s="20" t="s">
        <v>3382</v>
      </c>
      <c r="F1650" s="21">
        <v>45652.0</v>
      </c>
      <c r="G1650" s="22" t="s">
        <v>3172</v>
      </c>
      <c r="H1650" s="23">
        <v>6662.0</v>
      </c>
      <c r="I1650" s="24" t="s">
        <v>24</v>
      </c>
      <c r="J1650" s="25"/>
      <c r="K1650" s="20"/>
      <c r="L1650" s="25"/>
      <c r="M1650" s="25"/>
      <c r="N1650" s="20"/>
      <c r="O1650" s="20"/>
      <c r="P1650" s="19" t="s">
        <v>24</v>
      </c>
      <c r="Q1650" s="26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</row>
    <row r="1651" ht="12.75" customHeight="1">
      <c r="A1651" s="16">
        <f t="shared" si="1"/>
        <v>1648</v>
      </c>
      <c r="B1651" s="17">
        <v>2412102.0</v>
      </c>
      <c r="C1651" s="18">
        <v>45652.0</v>
      </c>
      <c r="D1651" s="19" t="s">
        <v>1818</v>
      </c>
      <c r="E1651" s="20" t="s">
        <v>3383</v>
      </c>
      <c r="F1651" s="21">
        <v>45652.0</v>
      </c>
      <c r="G1651" s="22" t="s">
        <v>3384</v>
      </c>
      <c r="H1651" s="23">
        <v>300000.0</v>
      </c>
      <c r="I1651" s="24" t="s">
        <v>24</v>
      </c>
      <c r="J1651" s="25"/>
      <c r="K1651" s="20" t="s">
        <v>3385</v>
      </c>
      <c r="L1651" s="24" t="s">
        <v>24</v>
      </c>
      <c r="M1651" s="25"/>
      <c r="N1651" s="20"/>
      <c r="O1651" s="20"/>
      <c r="P1651" s="19"/>
      <c r="Q1651" s="26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</row>
    <row r="1652" ht="12.75" customHeight="1">
      <c r="A1652" s="16">
        <f t="shared" si="1"/>
        <v>1649</v>
      </c>
      <c r="B1652" s="17">
        <v>2412103.0</v>
      </c>
      <c r="C1652" s="18">
        <v>45652.0</v>
      </c>
      <c r="D1652" s="19" t="s">
        <v>1818</v>
      </c>
      <c r="E1652" s="20" t="s">
        <v>3386</v>
      </c>
      <c r="F1652" s="21">
        <v>45652.0</v>
      </c>
      <c r="G1652" s="22" t="s">
        <v>3387</v>
      </c>
      <c r="H1652" s="23">
        <v>50000.0</v>
      </c>
      <c r="I1652" s="24" t="s">
        <v>24</v>
      </c>
      <c r="J1652" s="25"/>
      <c r="K1652" s="20" t="s">
        <v>3385</v>
      </c>
      <c r="L1652" s="24" t="s">
        <v>24</v>
      </c>
      <c r="M1652" s="25"/>
      <c r="N1652" s="20"/>
      <c r="O1652" s="20"/>
      <c r="P1652" s="19"/>
      <c r="Q1652" s="26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</row>
    <row r="1653" ht="12.75" customHeight="1">
      <c r="A1653" s="16">
        <v>1642.0</v>
      </c>
      <c r="B1653" s="17">
        <v>2412104.0</v>
      </c>
      <c r="C1653" s="18">
        <v>45652.0</v>
      </c>
      <c r="D1653" s="19" t="s">
        <v>3388</v>
      </c>
      <c r="E1653" s="20" t="s">
        <v>3389</v>
      </c>
      <c r="F1653" s="21">
        <v>45652.0</v>
      </c>
      <c r="G1653" s="22" t="s">
        <v>3390</v>
      </c>
      <c r="H1653" s="23">
        <v>2431340.2</v>
      </c>
      <c r="I1653" s="24" t="s">
        <v>24</v>
      </c>
      <c r="J1653" s="25"/>
      <c r="K1653" s="20" t="s">
        <v>2056</v>
      </c>
      <c r="L1653" s="24" t="s">
        <v>24</v>
      </c>
      <c r="M1653" s="25"/>
      <c r="N1653" s="20"/>
      <c r="O1653" s="20"/>
      <c r="P1653" s="19"/>
      <c r="Q1653" s="26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</row>
    <row r="1654" ht="12.75" customHeight="1">
      <c r="A1654" s="16"/>
      <c r="B1654" s="17"/>
      <c r="C1654" s="18"/>
      <c r="D1654" s="19"/>
      <c r="E1654" s="20"/>
      <c r="F1654" s="21"/>
      <c r="G1654" s="22"/>
      <c r="H1654" s="23"/>
      <c r="I1654" s="19"/>
      <c r="J1654" s="25"/>
      <c r="K1654" s="20"/>
      <c r="L1654" s="25"/>
      <c r="M1654" s="25"/>
      <c r="N1654" s="20"/>
      <c r="O1654" s="20"/>
      <c r="P1654" s="19"/>
      <c r="Q1654" s="26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</row>
    <row r="1655" ht="12.75" customHeight="1">
      <c r="A1655" s="16"/>
      <c r="B1655" s="17"/>
      <c r="C1655" s="18"/>
      <c r="D1655" s="19"/>
      <c r="E1655" s="20"/>
      <c r="F1655" s="21"/>
      <c r="G1655" s="22"/>
      <c r="H1655" s="23"/>
      <c r="I1655" s="19"/>
      <c r="J1655" s="25"/>
      <c r="K1655" s="20"/>
      <c r="L1655" s="25"/>
      <c r="M1655" s="25"/>
      <c r="N1655" s="20"/>
      <c r="O1655" s="20"/>
      <c r="P1655" s="19"/>
      <c r="Q1655" s="26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</row>
    <row r="1656" ht="12.75" customHeight="1">
      <c r="A1656" s="16"/>
      <c r="B1656" s="17"/>
      <c r="C1656" s="18"/>
      <c r="D1656" s="19"/>
      <c r="E1656" s="20"/>
      <c r="F1656" s="21"/>
      <c r="G1656" s="22"/>
      <c r="H1656" s="23"/>
      <c r="I1656" s="19"/>
      <c r="J1656" s="25"/>
      <c r="K1656" s="20"/>
      <c r="L1656" s="25"/>
      <c r="M1656" s="25"/>
      <c r="N1656" s="20"/>
      <c r="O1656" s="20"/>
      <c r="P1656" s="19"/>
      <c r="Q1656" s="26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</row>
    <row r="1657" ht="12.75" customHeight="1">
      <c r="A1657" s="16"/>
      <c r="B1657" s="17"/>
      <c r="C1657" s="18"/>
      <c r="D1657" s="19"/>
      <c r="E1657" s="20"/>
      <c r="F1657" s="21"/>
      <c r="G1657" s="22"/>
      <c r="H1657" s="23"/>
      <c r="I1657" s="19"/>
      <c r="J1657" s="25"/>
      <c r="K1657" s="20"/>
      <c r="L1657" s="25"/>
      <c r="M1657" s="25"/>
      <c r="N1657" s="20"/>
      <c r="O1657" s="20"/>
      <c r="P1657" s="19"/>
      <c r="Q1657" s="26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</row>
    <row r="1658" ht="12.75" customHeight="1">
      <c r="A1658" s="16"/>
      <c r="B1658" s="17"/>
      <c r="C1658" s="18"/>
      <c r="D1658" s="19"/>
      <c r="E1658" s="20"/>
      <c r="F1658" s="21"/>
      <c r="G1658" s="22"/>
      <c r="H1658" s="23"/>
      <c r="I1658" s="19"/>
      <c r="J1658" s="25"/>
      <c r="K1658" s="20"/>
      <c r="L1658" s="25"/>
      <c r="M1658" s="25"/>
      <c r="N1658" s="20"/>
      <c r="O1658" s="20"/>
      <c r="P1658" s="19"/>
      <c r="Q1658" s="26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</row>
    <row r="1659" ht="12.75" customHeight="1">
      <c r="A1659" s="16"/>
      <c r="B1659" s="17"/>
      <c r="C1659" s="18"/>
      <c r="D1659" s="19"/>
      <c r="E1659" s="20"/>
      <c r="F1659" s="21"/>
      <c r="G1659" s="22"/>
      <c r="H1659" s="23"/>
      <c r="I1659" s="19"/>
      <c r="J1659" s="25"/>
      <c r="K1659" s="20"/>
      <c r="L1659" s="25"/>
      <c r="M1659" s="25"/>
      <c r="N1659" s="20"/>
      <c r="O1659" s="20"/>
      <c r="P1659" s="19"/>
      <c r="Q1659" s="26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</row>
    <row r="1660" ht="12.75" customHeight="1">
      <c r="A1660" s="16"/>
      <c r="B1660" s="17"/>
      <c r="C1660" s="18"/>
      <c r="D1660" s="19"/>
      <c r="E1660" s="20"/>
      <c r="F1660" s="21"/>
      <c r="G1660" s="22"/>
      <c r="H1660" s="23"/>
      <c r="I1660" s="19"/>
      <c r="J1660" s="25"/>
      <c r="K1660" s="20"/>
      <c r="L1660" s="25"/>
      <c r="M1660" s="25"/>
      <c r="N1660" s="20"/>
      <c r="O1660" s="20"/>
      <c r="P1660" s="19"/>
      <c r="Q1660" s="26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</row>
    <row r="1661" ht="12.75" customHeight="1">
      <c r="A1661" s="16"/>
      <c r="B1661" s="17"/>
      <c r="C1661" s="18"/>
      <c r="D1661" s="19"/>
      <c r="E1661" s="20"/>
      <c r="F1661" s="21"/>
      <c r="G1661" s="22"/>
      <c r="H1661" s="23"/>
      <c r="I1661" s="19"/>
      <c r="J1661" s="25"/>
      <c r="K1661" s="20"/>
      <c r="L1661" s="25"/>
      <c r="M1661" s="25"/>
      <c r="N1661" s="20"/>
      <c r="O1661" s="20"/>
      <c r="P1661" s="19"/>
      <c r="Q1661" s="26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</row>
    <row r="1662" ht="12.75" customHeight="1">
      <c r="A1662" s="16"/>
      <c r="B1662" s="17"/>
      <c r="C1662" s="18"/>
      <c r="D1662" s="19"/>
      <c r="E1662" s="20"/>
      <c r="F1662" s="21"/>
      <c r="G1662" s="22"/>
      <c r="H1662" s="23"/>
      <c r="I1662" s="19"/>
      <c r="J1662" s="25"/>
      <c r="K1662" s="20"/>
      <c r="L1662" s="25"/>
      <c r="M1662" s="25"/>
      <c r="N1662" s="20"/>
      <c r="O1662" s="20"/>
      <c r="P1662" s="19"/>
      <c r="Q1662" s="26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</row>
    <row r="1663" ht="12.75" customHeight="1">
      <c r="A1663" s="16"/>
      <c r="B1663" s="17"/>
      <c r="C1663" s="18"/>
      <c r="D1663" s="19"/>
      <c r="E1663" s="20"/>
      <c r="F1663" s="21"/>
      <c r="G1663" s="22"/>
      <c r="H1663" s="23"/>
      <c r="I1663" s="19"/>
      <c r="J1663" s="25"/>
      <c r="K1663" s="20"/>
      <c r="L1663" s="25"/>
      <c r="M1663" s="25"/>
      <c r="N1663" s="20"/>
      <c r="O1663" s="20"/>
      <c r="P1663" s="19"/>
      <c r="Q1663" s="26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</row>
    <row r="1664" ht="12.75" customHeight="1">
      <c r="A1664" s="16"/>
      <c r="B1664" s="17"/>
      <c r="C1664" s="18"/>
      <c r="D1664" s="19"/>
      <c r="E1664" s="20"/>
      <c r="F1664" s="21"/>
      <c r="G1664" s="22"/>
      <c r="H1664" s="23"/>
      <c r="I1664" s="19"/>
      <c r="J1664" s="25"/>
      <c r="K1664" s="20"/>
      <c r="L1664" s="25"/>
      <c r="M1664" s="25"/>
      <c r="N1664" s="20"/>
      <c r="O1664" s="20"/>
      <c r="P1664" s="19"/>
      <c r="Q1664" s="26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</row>
    <row r="1665" ht="12.75" customHeight="1">
      <c r="A1665" s="16"/>
      <c r="B1665" s="17"/>
      <c r="C1665" s="18"/>
      <c r="D1665" s="19"/>
      <c r="E1665" s="20"/>
      <c r="F1665" s="21"/>
      <c r="G1665" s="22"/>
      <c r="H1665" s="23"/>
      <c r="I1665" s="19"/>
      <c r="J1665" s="25"/>
      <c r="K1665" s="20"/>
      <c r="L1665" s="25"/>
      <c r="M1665" s="25"/>
      <c r="N1665" s="20"/>
      <c r="O1665" s="20"/>
      <c r="P1665" s="19"/>
      <c r="Q1665" s="26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</row>
    <row r="1666" ht="12.75" customHeight="1">
      <c r="A1666" s="16"/>
      <c r="B1666" s="17"/>
      <c r="C1666" s="18"/>
      <c r="D1666" s="19"/>
      <c r="E1666" s="20"/>
      <c r="F1666" s="21"/>
      <c r="G1666" s="22"/>
      <c r="H1666" s="23"/>
      <c r="I1666" s="19"/>
      <c r="J1666" s="25"/>
      <c r="K1666" s="20"/>
      <c r="L1666" s="25"/>
      <c r="M1666" s="25"/>
      <c r="N1666" s="20"/>
      <c r="O1666" s="20"/>
      <c r="P1666" s="19"/>
      <c r="Q1666" s="26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</row>
    <row r="1667" ht="12.75" customHeight="1">
      <c r="A1667" s="16"/>
      <c r="B1667" s="17"/>
      <c r="C1667" s="18"/>
      <c r="D1667" s="19"/>
      <c r="E1667" s="20"/>
      <c r="F1667" s="21"/>
      <c r="G1667" s="22"/>
      <c r="H1667" s="23"/>
      <c r="I1667" s="19"/>
      <c r="J1667" s="25"/>
      <c r="K1667" s="20"/>
      <c r="L1667" s="25"/>
      <c r="M1667" s="25"/>
      <c r="N1667" s="20"/>
      <c r="O1667" s="20"/>
      <c r="P1667" s="19"/>
      <c r="Q1667" s="26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</row>
    <row r="1668" ht="12.75" customHeight="1">
      <c r="A1668" s="16"/>
      <c r="B1668" s="17"/>
      <c r="C1668" s="18"/>
      <c r="D1668" s="19"/>
      <c r="E1668" s="20"/>
      <c r="F1668" s="21"/>
      <c r="G1668" s="22"/>
      <c r="H1668" s="23"/>
      <c r="I1668" s="19"/>
      <c r="J1668" s="25"/>
      <c r="K1668" s="20"/>
      <c r="L1668" s="25"/>
      <c r="M1668" s="25"/>
      <c r="N1668" s="20"/>
      <c r="O1668" s="20"/>
      <c r="P1668" s="19"/>
      <c r="Q1668" s="26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</row>
    <row r="1669" ht="12.75" customHeight="1">
      <c r="A1669" s="16"/>
      <c r="B1669" s="17"/>
      <c r="C1669" s="18"/>
      <c r="D1669" s="19"/>
      <c r="E1669" s="20"/>
      <c r="F1669" s="21"/>
      <c r="G1669" s="22"/>
      <c r="H1669" s="23"/>
      <c r="I1669" s="19"/>
      <c r="J1669" s="25"/>
      <c r="K1669" s="20"/>
      <c r="L1669" s="25"/>
      <c r="M1669" s="25"/>
      <c r="N1669" s="20"/>
      <c r="O1669" s="20"/>
      <c r="P1669" s="19"/>
      <c r="Q1669" s="26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</row>
    <row r="1670" ht="12.75" customHeight="1">
      <c r="A1670" s="16"/>
      <c r="B1670" s="17"/>
      <c r="C1670" s="18"/>
      <c r="D1670" s="19"/>
      <c r="E1670" s="20"/>
      <c r="F1670" s="21"/>
      <c r="G1670" s="22"/>
      <c r="H1670" s="23"/>
      <c r="I1670" s="19"/>
      <c r="J1670" s="25"/>
      <c r="K1670" s="20"/>
      <c r="L1670" s="25"/>
      <c r="M1670" s="25"/>
      <c r="N1670" s="20"/>
      <c r="O1670" s="20"/>
      <c r="P1670" s="19"/>
      <c r="Q1670" s="26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</row>
    <row r="1671" ht="12.75" customHeight="1">
      <c r="A1671" s="16"/>
      <c r="B1671" s="17"/>
      <c r="C1671" s="18"/>
      <c r="D1671" s="19"/>
      <c r="E1671" s="20"/>
      <c r="F1671" s="21"/>
      <c r="G1671" s="22"/>
      <c r="H1671" s="23"/>
      <c r="I1671" s="19"/>
      <c r="J1671" s="25"/>
      <c r="K1671" s="20"/>
      <c r="L1671" s="25"/>
      <c r="M1671" s="25"/>
      <c r="N1671" s="20"/>
      <c r="O1671" s="20"/>
      <c r="P1671" s="19"/>
      <c r="Q1671" s="26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</row>
    <row r="1672" ht="12.75" customHeight="1">
      <c r="A1672" s="16"/>
      <c r="B1672" s="17"/>
      <c r="C1672" s="18"/>
      <c r="D1672" s="19"/>
      <c r="E1672" s="20"/>
      <c r="F1672" s="21"/>
      <c r="G1672" s="22"/>
      <c r="H1672" s="23"/>
      <c r="I1672" s="19"/>
      <c r="J1672" s="25"/>
      <c r="K1672" s="20"/>
      <c r="L1672" s="25"/>
      <c r="M1672" s="25"/>
      <c r="N1672" s="20"/>
      <c r="O1672" s="20"/>
      <c r="P1672" s="19"/>
      <c r="Q1672" s="26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</row>
    <row r="1673" ht="12.75" customHeight="1">
      <c r="A1673" s="16"/>
      <c r="B1673" s="17"/>
      <c r="C1673" s="18"/>
      <c r="D1673" s="19"/>
      <c r="E1673" s="20"/>
      <c r="F1673" s="21"/>
      <c r="G1673" s="22"/>
      <c r="H1673" s="23"/>
      <c r="I1673" s="19"/>
      <c r="J1673" s="25"/>
      <c r="K1673" s="20"/>
      <c r="L1673" s="25"/>
      <c r="M1673" s="25"/>
      <c r="N1673" s="20"/>
      <c r="O1673" s="20"/>
      <c r="P1673" s="19"/>
      <c r="Q1673" s="26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</row>
    <row r="1674" ht="12.75" customHeight="1">
      <c r="A1674" s="16"/>
      <c r="B1674" s="17"/>
      <c r="C1674" s="18"/>
      <c r="D1674" s="19"/>
      <c r="E1674" s="20"/>
      <c r="F1674" s="21"/>
      <c r="G1674" s="22"/>
      <c r="H1674" s="23"/>
      <c r="I1674" s="19"/>
      <c r="J1674" s="25"/>
      <c r="K1674" s="20"/>
      <c r="L1674" s="25"/>
      <c r="M1674" s="25"/>
      <c r="N1674" s="20"/>
      <c r="O1674" s="20"/>
      <c r="P1674" s="19"/>
      <c r="Q1674" s="26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</row>
    <row r="1675" ht="12.75" customHeight="1">
      <c r="A1675" s="16"/>
      <c r="B1675" s="17"/>
      <c r="C1675" s="18"/>
      <c r="D1675" s="19"/>
      <c r="E1675" s="20"/>
      <c r="F1675" s="21"/>
      <c r="G1675" s="22"/>
      <c r="H1675" s="23"/>
      <c r="I1675" s="19"/>
      <c r="J1675" s="25"/>
      <c r="K1675" s="20"/>
      <c r="L1675" s="25"/>
      <c r="M1675" s="25"/>
      <c r="N1675" s="20"/>
      <c r="O1675" s="20"/>
      <c r="P1675" s="19"/>
      <c r="Q1675" s="26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</row>
    <row r="1676" ht="12.75" customHeight="1">
      <c r="A1676" s="16"/>
      <c r="B1676" s="17"/>
      <c r="C1676" s="18"/>
      <c r="D1676" s="19"/>
      <c r="E1676" s="20"/>
      <c r="F1676" s="21"/>
      <c r="G1676" s="22"/>
      <c r="H1676" s="23"/>
      <c r="I1676" s="19"/>
      <c r="J1676" s="25"/>
      <c r="K1676" s="20"/>
      <c r="L1676" s="25"/>
      <c r="M1676" s="25"/>
      <c r="N1676" s="20"/>
      <c r="O1676" s="20"/>
      <c r="P1676" s="19"/>
      <c r="Q1676" s="26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</row>
    <row r="1677" ht="12.75" customHeight="1">
      <c r="A1677" s="16"/>
      <c r="B1677" s="17"/>
      <c r="C1677" s="18"/>
      <c r="D1677" s="19"/>
      <c r="E1677" s="20"/>
      <c r="F1677" s="21"/>
      <c r="G1677" s="22"/>
      <c r="H1677" s="23"/>
      <c r="I1677" s="19"/>
      <c r="J1677" s="25"/>
      <c r="K1677" s="20"/>
      <c r="L1677" s="25"/>
      <c r="M1677" s="25"/>
      <c r="N1677" s="20"/>
      <c r="O1677" s="20"/>
      <c r="P1677" s="19"/>
      <c r="Q1677" s="26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</row>
    <row r="1678" ht="12.75" customHeight="1">
      <c r="A1678" s="16"/>
      <c r="B1678" s="17"/>
      <c r="C1678" s="18"/>
      <c r="D1678" s="19"/>
      <c r="E1678" s="20"/>
      <c r="F1678" s="21"/>
      <c r="G1678" s="22"/>
      <c r="H1678" s="23"/>
      <c r="I1678" s="19"/>
      <c r="J1678" s="25"/>
      <c r="K1678" s="20"/>
      <c r="L1678" s="25"/>
      <c r="M1678" s="25"/>
      <c r="N1678" s="20"/>
      <c r="O1678" s="20"/>
      <c r="P1678" s="19"/>
      <c r="Q1678" s="26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</row>
    <row r="1679" ht="12.75" customHeight="1">
      <c r="A1679" s="16"/>
      <c r="B1679" s="17"/>
      <c r="C1679" s="18"/>
      <c r="D1679" s="19"/>
      <c r="E1679" s="20"/>
      <c r="F1679" s="21"/>
      <c r="G1679" s="22"/>
      <c r="H1679" s="23"/>
      <c r="I1679" s="19"/>
      <c r="J1679" s="25"/>
      <c r="K1679" s="20"/>
      <c r="L1679" s="25"/>
      <c r="M1679" s="25"/>
      <c r="N1679" s="20"/>
      <c r="O1679" s="20"/>
      <c r="P1679" s="19"/>
      <c r="Q1679" s="26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</row>
    <row r="1680" ht="12.75" customHeight="1">
      <c r="A1680" s="16"/>
      <c r="B1680" s="17"/>
      <c r="C1680" s="18"/>
      <c r="D1680" s="19"/>
      <c r="E1680" s="20"/>
      <c r="F1680" s="21"/>
      <c r="G1680" s="22"/>
      <c r="H1680" s="23"/>
      <c r="I1680" s="19"/>
      <c r="J1680" s="25"/>
      <c r="K1680" s="20"/>
      <c r="L1680" s="25"/>
      <c r="M1680" s="25"/>
      <c r="N1680" s="20"/>
      <c r="O1680" s="20"/>
      <c r="P1680" s="19"/>
      <c r="Q1680" s="26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</row>
    <row r="1681" ht="12.75" customHeight="1">
      <c r="A1681" s="16"/>
      <c r="B1681" s="17"/>
      <c r="C1681" s="18"/>
      <c r="D1681" s="19"/>
      <c r="E1681" s="20"/>
      <c r="F1681" s="21"/>
      <c r="G1681" s="22"/>
      <c r="H1681" s="23"/>
      <c r="I1681" s="19"/>
      <c r="J1681" s="25"/>
      <c r="K1681" s="20"/>
      <c r="L1681" s="25"/>
      <c r="M1681" s="25"/>
      <c r="N1681" s="20"/>
      <c r="O1681" s="20"/>
      <c r="P1681" s="19"/>
      <c r="Q1681" s="26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</row>
    <row r="1682" ht="12.75" customHeight="1">
      <c r="A1682" s="16"/>
      <c r="B1682" s="17"/>
      <c r="C1682" s="18"/>
      <c r="D1682" s="19"/>
      <c r="E1682" s="20"/>
      <c r="F1682" s="21"/>
      <c r="G1682" s="22"/>
      <c r="H1682" s="23"/>
      <c r="I1682" s="19"/>
      <c r="J1682" s="25"/>
      <c r="K1682" s="20"/>
      <c r="L1682" s="25"/>
      <c r="M1682" s="25"/>
      <c r="N1682" s="20"/>
      <c r="O1682" s="20"/>
      <c r="P1682" s="19"/>
      <c r="Q1682" s="26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</row>
    <row r="1683" ht="12.75" customHeight="1">
      <c r="A1683" s="16"/>
      <c r="B1683" s="17"/>
      <c r="C1683" s="18"/>
      <c r="D1683" s="19"/>
      <c r="E1683" s="20"/>
      <c r="F1683" s="21"/>
      <c r="G1683" s="22"/>
      <c r="H1683" s="23"/>
      <c r="I1683" s="19"/>
      <c r="J1683" s="25"/>
      <c r="K1683" s="20"/>
      <c r="L1683" s="25"/>
      <c r="M1683" s="25"/>
      <c r="N1683" s="20"/>
      <c r="O1683" s="20"/>
      <c r="P1683" s="19"/>
      <c r="Q1683" s="26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</row>
    <row r="1684" ht="12.75" customHeight="1">
      <c r="A1684" s="16"/>
      <c r="B1684" s="17"/>
      <c r="C1684" s="18"/>
      <c r="D1684" s="19"/>
      <c r="E1684" s="20"/>
      <c r="F1684" s="21"/>
      <c r="G1684" s="22"/>
      <c r="H1684" s="23"/>
      <c r="I1684" s="19"/>
      <c r="J1684" s="25"/>
      <c r="K1684" s="20"/>
      <c r="L1684" s="25"/>
      <c r="M1684" s="25"/>
      <c r="N1684" s="20"/>
      <c r="O1684" s="20"/>
      <c r="P1684" s="19"/>
      <c r="Q1684" s="26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</row>
    <row r="1685" ht="12.75" customHeight="1">
      <c r="A1685" s="16"/>
      <c r="B1685" s="17"/>
      <c r="C1685" s="18"/>
      <c r="D1685" s="19"/>
      <c r="E1685" s="20"/>
      <c r="F1685" s="21"/>
      <c r="G1685" s="22"/>
      <c r="H1685" s="23"/>
      <c r="I1685" s="19"/>
      <c r="J1685" s="25"/>
      <c r="K1685" s="20"/>
      <c r="L1685" s="25"/>
      <c r="M1685" s="25"/>
      <c r="N1685" s="20"/>
      <c r="O1685" s="20"/>
      <c r="P1685" s="19"/>
      <c r="Q1685" s="26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</row>
    <row r="1686" ht="12.75" customHeight="1">
      <c r="A1686" s="16"/>
      <c r="B1686" s="17"/>
      <c r="C1686" s="18"/>
      <c r="D1686" s="19"/>
      <c r="E1686" s="20"/>
      <c r="F1686" s="21"/>
      <c r="G1686" s="22"/>
      <c r="H1686" s="23"/>
      <c r="I1686" s="19"/>
      <c r="J1686" s="25"/>
      <c r="K1686" s="20"/>
      <c r="L1686" s="25"/>
      <c r="M1686" s="25"/>
      <c r="N1686" s="20"/>
      <c r="O1686" s="20"/>
      <c r="P1686" s="19"/>
      <c r="Q1686" s="26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</row>
    <row r="1687" ht="12.75" customHeight="1">
      <c r="A1687" s="16"/>
      <c r="B1687" s="17"/>
      <c r="C1687" s="18"/>
      <c r="D1687" s="19"/>
      <c r="E1687" s="20"/>
      <c r="F1687" s="21"/>
      <c r="G1687" s="22"/>
      <c r="H1687" s="23"/>
      <c r="I1687" s="19"/>
      <c r="J1687" s="25"/>
      <c r="K1687" s="20"/>
      <c r="L1687" s="25"/>
      <c r="M1687" s="25"/>
      <c r="N1687" s="20"/>
      <c r="O1687" s="20"/>
      <c r="P1687" s="19"/>
      <c r="Q1687" s="26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</row>
    <row r="1688" ht="12.75" customHeight="1">
      <c r="A1688" s="16"/>
      <c r="B1688" s="17"/>
      <c r="C1688" s="18"/>
      <c r="D1688" s="19"/>
      <c r="E1688" s="20"/>
      <c r="F1688" s="21"/>
      <c r="G1688" s="22"/>
      <c r="H1688" s="23"/>
      <c r="I1688" s="19"/>
      <c r="J1688" s="25"/>
      <c r="K1688" s="20"/>
      <c r="L1688" s="25"/>
      <c r="M1688" s="25"/>
      <c r="N1688" s="20"/>
      <c r="O1688" s="20"/>
      <c r="P1688" s="19"/>
      <c r="Q1688" s="26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</row>
    <row r="1689" ht="12.75" customHeight="1">
      <c r="A1689" s="16"/>
      <c r="B1689" s="17"/>
      <c r="C1689" s="18"/>
      <c r="D1689" s="19"/>
      <c r="E1689" s="20"/>
      <c r="F1689" s="21"/>
      <c r="G1689" s="22"/>
      <c r="H1689" s="23"/>
      <c r="I1689" s="19"/>
      <c r="J1689" s="25"/>
      <c r="K1689" s="20"/>
      <c r="L1689" s="25"/>
      <c r="M1689" s="25"/>
      <c r="N1689" s="20"/>
      <c r="O1689" s="20"/>
      <c r="P1689" s="19"/>
      <c r="Q1689" s="26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</row>
    <row r="1690" ht="12.75" customHeight="1">
      <c r="A1690" s="16"/>
      <c r="B1690" s="17"/>
      <c r="C1690" s="18"/>
      <c r="D1690" s="19"/>
      <c r="E1690" s="20"/>
      <c r="F1690" s="21"/>
      <c r="G1690" s="22"/>
      <c r="H1690" s="23"/>
      <c r="I1690" s="19"/>
      <c r="J1690" s="25"/>
      <c r="K1690" s="20"/>
      <c r="L1690" s="25"/>
      <c r="M1690" s="25"/>
      <c r="N1690" s="20"/>
      <c r="O1690" s="20"/>
      <c r="P1690" s="19"/>
      <c r="Q1690" s="26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</row>
    <row r="1691" ht="12.75" customHeight="1">
      <c r="A1691" s="16"/>
      <c r="B1691" s="17"/>
      <c r="C1691" s="18"/>
      <c r="D1691" s="19"/>
      <c r="E1691" s="20"/>
      <c r="F1691" s="21"/>
      <c r="G1691" s="22"/>
      <c r="H1691" s="23"/>
      <c r="I1691" s="19"/>
      <c r="J1691" s="25"/>
      <c r="K1691" s="20"/>
      <c r="L1691" s="25"/>
      <c r="M1691" s="25"/>
      <c r="N1691" s="20"/>
      <c r="O1691" s="20"/>
      <c r="P1691" s="19"/>
      <c r="Q1691" s="26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</row>
    <row r="1692" ht="12.75" customHeight="1">
      <c r="A1692" s="16"/>
      <c r="B1692" s="17"/>
      <c r="C1692" s="18"/>
      <c r="D1692" s="19"/>
      <c r="E1692" s="20"/>
      <c r="F1692" s="21"/>
      <c r="G1692" s="22"/>
      <c r="H1692" s="23"/>
      <c r="I1692" s="19"/>
      <c r="J1692" s="25"/>
      <c r="K1692" s="20"/>
      <c r="L1692" s="25"/>
      <c r="M1692" s="25"/>
      <c r="N1692" s="20"/>
      <c r="O1692" s="20"/>
      <c r="P1692" s="19"/>
      <c r="Q1692" s="26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</row>
    <row r="1693" ht="12.75" customHeight="1">
      <c r="A1693" s="16"/>
      <c r="B1693" s="17"/>
      <c r="C1693" s="18"/>
      <c r="D1693" s="19"/>
      <c r="E1693" s="20"/>
      <c r="F1693" s="21"/>
      <c r="G1693" s="22"/>
      <c r="H1693" s="23"/>
      <c r="I1693" s="19"/>
      <c r="J1693" s="25"/>
      <c r="K1693" s="20"/>
      <c r="L1693" s="25"/>
      <c r="M1693" s="25"/>
      <c r="N1693" s="20"/>
      <c r="O1693" s="20"/>
      <c r="P1693" s="19"/>
      <c r="Q1693" s="26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</row>
    <row r="1694" ht="12.75" customHeight="1">
      <c r="A1694" s="16"/>
      <c r="B1694" s="17"/>
      <c r="C1694" s="18"/>
      <c r="D1694" s="19"/>
      <c r="E1694" s="20"/>
      <c r="F1694" s="21"/>
      <c r="G1694" s="22"/>
      <c r="H1694" s="23"/>
      <c r="I1694" s="19"/>
      <c r="J1694" s="25"/>
      <c r="K1694" s="20"/>
      <c r="L1694" s="25"/>
      <c r="M1694" s="25"/>
      <c r="N1694" s="20"/>
      <c r="O1694" s="20"/>
      <c r="P1694" s="19"/>
      <c r="Q1694" s="26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</row>
    <row r="1695" ht="12.75" customHeight="1">
      <c r="A1695" s="16"/>
      <c r="B1695" s="17"/>
      <c r="C1695" s="18"/>
      <c r="D1695" s="19"/>
      <c r="E1695" s="20"/>
      <c r="F1695" s="21"/>
      <c r="G1695" s="22"/>
      <c r="H1695" s="23"/>
      <c r="I1695" s="19"/>
      <c r="J1695" s="25"/>
      <c r="K1695" s="20"/>
      <c r="L1695" s="25"/>
      <c r="M1695" s="25"/>
      <c r="N1695" s="20"/>
      <c r="O1695" s="20"/>
      <c r="P1695" s="19"/>
      <c r="Q1695" s="26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</row>
    <row r="1696" ht="12.75" customHeight="1">
      <c r="A1696" s="16"/>
      <c r="B1696" s="17"/>
      <c r="C1696" s="18"/>
      <c r="D1696" s="19"/>
      <c r="E1696" s="20"/>
      <c r="F1696" s="21"/>
      <c r="G1696" s="22"/>
      <c r="H1696" s="23"/>
      <c r="I1696" s="19"/>
      <c r="J1696" s="25"/>
      <c r="K1696" s="20"/>
      <c r="L1696" s="25"/>
      <c r="M1696" s="25"/>
      <c r="N1696" s="20"/>
      <c r="O1696" s="20"/>
      <c r="P1696" s="19"/>
      <c r="Q1696" s="26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</row>
    <row r="1697" ht="12.75" customHeight="1">
      <c r="A1697" s="16"/>
      <c r="B1697" s="17"/>
      <c r="C1697" s="18"/>
      <c r="D1697" s="19"/>
      <c r="E1697" s="20"/>
      <c r="F1697" s="21"/>
      <c r="G1697" s="22"/>
      <c r="H1697" s="23"/>
      <c r="I1697" s="19"/>
      <c r="J1697" s="25"/>
      <c r="K1697" s="20"/>
      <c r="L1697" s="25"/>
      <c r="M1697" s="25"/>
      <c r="N1697" s="20"/>
      <c r="O1697" s="20"/>
      <c r="P1697" s="19"/>
      <c r="Q1697" s="26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</row>
    <row r="1698" ht="12.75" customHeight="1">
      <c r="A1698" s="16"/>
      <c r="B1698" s="17"/>
      <c r="C1698" s="18"/>
      <c r="D1698" s="19"/>
      <c r="E1698" s="20"/>
      <c r="F1698" s="21"/>
      <c r="G1698" s="22"/>
      <c r="H1698" s="23"/>
      <c r="I1698" s="19"/>
      <c r="J1698" s="25"/>
      <c r="K1698" s="20"/>
      <c r="L1698" s="25"/>
      <c r="M1698" s="25"/>
      <c r="N1698" s="20"/>
      <c r="O1698" s="20"/>
      <c r="P1698" s="19"/>
      <c r="Q1698" s="26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</row>
    <row r="1699" ht="12.75" customHeight="1">
      <c r="A1699" s="16"/>
      <c r="B1699" s="17"/>
      <c r="C1699" s="18"/>
      <c r="D1699" s="19"/>
      <c r="E1699" s="20"/>
      <c r="F1699" s="21"/>
      <c r="G1699" s="22"/>
      <c r="H1699" s="23"/>
      <c r="I1699" s="19"/>
      <c r="J1699" s="25"/>
      <c r="K1699" s="20"/>
      <c r="L1699" s="25"/>
      <c r="M1699" s="25"/>
      <c r="N1699" s="20"/>
      <c r="O1699" s="20"/>
      <c r="P1699" s="19"/>
      <c r="Q1699" s="26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</row>
    <row r="1700" ht="12.75" customHeight="1">
      <c r="A1700" s="16"/>
      <c r="B1700" s="17"/>
      <c r="C1700" s="18"/>
      <c r="D1700" s="19"/>
      <c r="E1700" s="20"/>
      <c r="F1700" s="21"/>
      <c r="G1700" s="22"/>
      <c r="H1700" s="23"/>
      <c r="I1700" s="19"/>
      <c r="J1700" s="25"/>
      <c r="K1700" s="20"/>
      <c r="L1700" s="25"/>
      <c r="M1700" s="25"/>
      <c r="N1700" s="20"/>
      <c r="O1700" s="20"/>
      <c r="P1700" s="19"/>
      <c r="Q1700" s="26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</row>
    <row r="1701" ht="12.75" customHeight="1">
      <c r="A1701" s="16"/>
      <c r="B1701" s="17"/>
      <c r="C1701" s="18"/>
      <c r="D1701" s="19"/>
      <c r="E1701" s="20"/>
      <c r="F1701" s="21"/>
      <c r="G1701" s="22"/>
      <c r="H1701" s="23"/>
      <c r="I1701" s="19"/>
      <c r="J1701" s="25"/>
      <c r="K1701" s="20"/>
      <c r="L1701" s="25"/>
      <c r="M1701" s="25"/>
      <c r="N1701" s="20"/>
      <c r="O1701" s="20"/>
      <c r="P1701" s="19"/>
      <c r="Q1701" s="26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</row>
    <row r="1702" ht="12.75" customHeight="1">
      <c r="A1702" s="16"/>
      <c r="B1702" s="17"/>
      <c r="C1702" s="18"/>
      <c r="D1702" s="19"/>
      <c r="E1702" s="20"/>
      <c r="F1702" s="21"/>
      <c r="G1702" s="22"/>
      <c r="H1702" s="23"/>
      <c r="I1702" s="19"/>
      <c r="J1702" s="25"/>
      <c r="K1702" s="20"/>
      <c r="L1702" s="25"/>
      <c r="M1702" s="25"/>
      <c r="N1702" s="20"/>
      <c r="O1702" s="20"/>
      <c r="P1702" s="19"/>
      <c r="Q1702" s="26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</row>
    <row r="1703" ht="12.75" customHeight="1">
      <c r="A1703" s="16"/>
      <c r="B1703" s="17"/>
      <c r="C1703" s="18"/>
      <c r="D1703" s="19"/>
      <c r="E1703" s="20"/>
      <c r="F1703" s="21"/>
      <c r="G1703" s="22"/>
      <c r="H1703" s="23"/>
      <c r="I1703" s="19"/>
      <c r="J1703" s="25"/>
      <c r="K1703" s="20"/>
      <c r="L1703" s="25"/>
      <c r="M1703" s="25"/>
      <c r="N1703" s="20"/>
      <c r="O1703" s="20"/>
      <c r="P1703" s="19"/>
      <c r="Q1703" s="26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</row>
    <row r="1704" ht="12.75" customHeight="1">
      <c r="A1704" s="16"/>
      <c r="B1704" s="17"/>
      <c r="C1704" s="18"/>
      <c r="D1704" s="19"/>
      <c r="E1704" s="20"/>
      <c r="F1704" s="21"/>
      <c r="G1704" s="22"/>
      <c r="H1704" s="23"/>
      <c r="I1704" s="19"/>
      <c r="J1704" s="25"/>
      <c r="K1704" s="20"/>
      <c r="L1704" s="25"/>
      <c r="M1704" s="25"/>
      <c r="N1704" s="20"/>
      <c r="O1704" s="20"/>
      <c r="P1704" s="19"/>
      <c r="Q1704" s="26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</row>
    <row r="1705" ht="12.75" customHeight="1">
      <c r="A1705" s="16"/>
      <c r="B1705" s="17"/>
      <c r="C1705" s="18"/>
      <c r="D1705" s="19"/>
      <c r="E1705" s="20"/>
      <c r="F1705" s="21"/>
      <c r="G1705" s="22"/>
      <c r="H1705" s="23"/>
      <c r="I1705" s="19"/>
      <c r="J1705" s="25"/>
      <c r="K1705" s="20"/>
      <c r="L1705" s="25"/>
      <c r="M1705" s="25"/>
      <c r="N1705" s="20"/>
      <c r="O1705" s="20"/>
      <c r="P1705" s="19"/>
      <c r="Q1705" s="26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</row>
    <row r="1706" ht="12.75" customHeight="1">
      <c r="A1706" s="16"/>
      <c r="B1706" s="17"/>
      <c r="C1706" s="18"/>
      <c r="D1706" s="19"/>
      <c r="E1706" s="20"/>
      <c r="F1706" s="21"/>
      <c r="G1706" s="22"/>
      <c r="H1706" s="23"/>
      <c r="I1706" s="19"/>
      <c r="J1706" s="25"/>
      <c r="K1706" s="20"/>
      <c r="L1706" s="25"/>
      <c r="M1706" s="25"/>
      <c r="N1706" s="20"/>
      <c r="O1706" s="20"/>
      <c r="P1706" s="19"/>
      <c r="Q1706" s="26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</row>
    <row r="1707" ht="12.75" customHeight="1">
      <c r="A1707" s="16"/>
      <c r="B1707" s="17"/>
      <c r="C1707" s="18"/>
      <c r="D1707" s="19"/>
      <c r="E1707" s="20"/>
      <c r="F1707" s="21"/>
      <c r="G1707" s="22"/>
      <c r="H1707" s="23"/>
      <c r="I1707" s="19"/>
      <c r="J1707" s="25"/>
      <c r="K1707" s="20"/>
      <c r="L1707" s="25"/>
      <c r="M1707" s="25"/>
      <c r="N1707" s="20"/>
      <c r="O1707" s="20"/>
      <c r="P1707" s="19"/>
      <c r="Q1707" s="26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</row>
    <row r="1708" ht="12.75" customHeight="1">
      <c r="A1708" s="16"/>
      <c r="B1708" s="17"/>
      <c r="C1708" s="18"/>
      <c r="D1708" s="19"/>
      <c r="E1708" s="20"/>
      <c r="F1708" s="21"/>
      <c r="G1708" s="22"/>
      <c r="H1708" s="23"/>
      <c r="I1708" s="19"/>
      <c r="J1708" s="25"/>
      <c r="K1708" s="20"/>
      <c r="L1708" s="25"/>
      <c r="M1708" s="25"/>
      <c r="N1708" s="20"/>
      <c r="O1708" s="20"/>
      <c r="P1708" s="19"/>
      <c r="Q1708" s="26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</row>
    <row r="1709" ht="12.75" customHeight="1">
      <c r="A1709" s="16"/>
      <c r="B1709" s="17"/>
      <c r="C1709" s="18"/>
      <c r="D1709" s="19"/>
      <c r="E1709" s="20"/>
      <c r="F1709" s="21"/>
      <c r="G1709" s="22"/>
      <c r="H1709" s="23"/>
      <c r="I1709" s="19"/>
      <c r="J1709" s="25"/>
      <c r="K1709" s="20"/>
      <c r="L1709" s="25"/>
      <c r="M1709" s="25"/>
      <c r="N1709" s="20"/>
      <c r="O1709" s="20"/>
      <c r="P1709" s="19"/>
      <c r="Q1709" s="26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</row>
    <row r="1710" ht="12.75" customHeight="1">
      <c r="A1710" s="16"/>
      <c r="B1710" s="17"/>
      <c r="C1710" s="18"/>
      <c r="D1710" s="19"/>
      <c r="E1710" s="20"/>
      <c r="F1710" s="21"/>
      <c r="G1710" s="22"/>
      <c r="H1710" s="23"/>
      <c r="I1710" s="19"/>
      <c r="J1710" s="25"/>
      <c r="K1710" s="20"/>
      <c r="L1710" s="25"/>
      <c r="M1710" s="25"/>
      <c r="N1710" s="20"/>
      <c r="O1710" s="20"/>
      <c r="P1710" s="19"/>
      <c r="Q1710" s="26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</row>
    <row r="1711" ht="12.75" customHeight="1">
      <c r="A1711" s="16"/>
      <c r="B1711" s="17"/>
      <c r="C1711" s="18"/>
      <c r="D1711" s="19"/>
      <c r="E1711" s="20"/>
      <c r="F1711" s="21"/>
      <c r="G1711" s="22"/>
      <c r="H1711" s="23"/>
      <c r="I1711" s="19"/>
      <c r="J1711" s="25"/>
      <c r="K1711" s="20"/>
      <c r="L1711" s="25"/>
      <c r="M1711" s="25"/>
      <c r="N1711" s="20"/>
      <c r="O1711" s="20"/>
      <c r="P1711" s="19"/>
      <c r="Q1711" s="26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</row>
    <row r="1712" ht="12.75" customHeight="1">
      <c r="A1712" s="16"/>
      <c r="B1712" s="17"/>
      <c r="C1712" s="18"/>
      <c r="D1712" s="19"/>
      <c r="E1712" s="20"/>
      <c r="F1712" s="21"/>
      <c r="G1712" s="22"/>
      <c r="H1712" s="23"/>
      <c r="I1712" s="19"/>
      <c r="J1712" s="25"/>
      <c r="K1712" s="20"/>
      <c r="L1712" s="25"/>
      <c r="M1712" s="25"/>
      <c r="N1712" s="20"/>
      <c r="O1712" s="20"/>
      <c r="P1712" s="19"/>
      <c r="Q1712" s="26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</row>
    <row r="1713" ht="12.75" customHeight="1">
      <c r="A1713" s="16"/>
      <c r="B1713" s="17"/>
      <c r="C1713" s="18"/>
      <c r="D1713" s="19"/>
      <c r="E1713" s="20"/>
      <c r="F1713" s="21"/>
      <c r="G1713" s="22"/>
      <c r="H1713" s="23"/>
      <c r="I1713" s="19"/>
      <c r="J1713" s="25"/>
      <c r="K1713" s="20"/>
      <c r="L1713" s="25"/>
      <c r="M1713" s="25"/>
      <c r="N1713" s="20"/>
      <c r="O1713" s="20"/>
      <c r="P1713" s="19"/>
      <c r="Q1713" s="26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</row>
    <row r="1714" ht="12.75" customHeight="1">
      <c r="A1714" s="16"/>
      <c r="B1714" s="17"/>
      <c r="C1714" s="18"/>
      <c r="D1714" s="19"/>
      <c r="E1714" s="20"/>
      <c r="F1714" s="21"/>
      <c r="G1714" s="22"/>
      <c r="H1714" s="23"/>
      <c r="I1714" s="19"/>
      <c r="J1714" s="25"/>
      <c r="K1714" s="20"/>
      <c r="L1714" s="25"/>
      <c r="M1714" s="25"/>
      <c r="N1714" s="20"/>
      <c r="O1714" s="20"/>
      <c r="P1714" s="19"/>
      <c r="Q1714" s="26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</row>
    <row r="1715" ht="12.75" customHeight="1">
      <c r="A1715" s="16"/>
      <c r="B1715" s="17"/>
      <c r="C1715" s="18"/>
      <c r="D1715" s="19"/>
      <c r="E1715" s="20"/>
      <c r="F1715" s="21"/>
      <c r="G1715" s="22"/>
      <c r="H1715" s="23"/>
      <c r="I1715" s="19"/>
      <c r="J1715" s="25"/>
      <c r="K1715" s="20"/>
      <c r="L1715" s="25"/>
      <c r="M1715" s="25"/>
      <c r="N1715" s="20"/>
      <c r="O1715" s="20"/>
      <c r="P1715" s="19"/>
      <c r="Q1715" s="26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</row>
    <row r="1716" ht="12.75" customHeight="1">
      <c r="A1716" s="16"/>
      <c r="B1716" s="17"/>
      <c r="C1716" s="18"/>
      <c r="D1716" s="19"/>
      <c r="E1716" s="20"/>
      <c r="F1716" s="21"/>
      <c r="G1716" s="22"/>
      <c r="H1716" s="23"/>
      <c r="I1716" s="19"/>
      <c r="J1716" s="25"/>
      <c r="K1716" s="20"/>
      <c r="L1716" s="25"/>
      <c r="M1716" s="25"/>
      <c r="N1716" s="20"/>
      <c r="O1716" s="20"/>
      <c r="P1716" s="19"/>
      <c r="Q1716" s="26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</row>
    <row r="1717" ht="12.75" customHeight="1">
      <c r="A1717" s="16"/>
      <c r="B1717" s="17"/>
      <c r="C1717" s="18"/>
      <c r="D1717" s="19"/>
      <c r="E1717" s="20"/>
      <c r="F1717" s="21"/>
      <c r="G1717" s="22"/>
      <c r="H1717" s="23"/>
      <c r="I1717" s="19"/>
      <c r="J1717" s="25"/>
      <c r="K1717" s="20"/>
      <c r="L1717" s="25"/>
      <c r="M1717" s="25"/>
      <c r="N1717" s="20"/>
      <c r="O1717" s="20"/>
      <c r="P1717" s="19"/>
      <c r="Q1717" s="26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</row>
    <row r="1718" ht="12.75" customHeight="1">
      <c r="A1718" s="16"/>
      <c r="B1718" s="17"/>
      <c r="C1718" s="18"/>
      <c r="D1718" s="19"/>
      <c r="E1718" s="20"/>
      <c r="F1718" s="21"/>
      <c r="G1718" s="22"/>
      <c r="H1718" s="23"/>
      <c r="I1718" s="19"/>
      <c r="J1718" s="25"/>
      <c r="K1718" s="20"/>
      <c r="L1718" s="25"/>
      <c r="M1718" s="25"/>
      <c r="N1718" s="20"/>
      <c r="O1718" s="20"/>
      <c r="P1718" s="19"/>
      <c r="Q1718" s="26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</row>
    <row r="1719" ht="12.75" customHeight="1">
      <c r="A1719" s="16"/>
      <c r="B1719" s="17"/>
      <c r="C1719" s="18"/>
      <c r="D1719" s="19"/>
      <c r="E1719" s="20"/>
      <c r="F1719" s="21"/>
      <c r="G1719" s="22"/>
      <c r="H1719" s="23"/>
      <c r="I1719" s="19"/>
      <c r="J1719" s="25"/>
      <c r="K1719" s="20"/>
      <c r="L1719" s="25"/>
      <c r="M1719" s="25"/>
      <c r="N1719" s="20"/>
      <c r="O1719" s="20"/>
      <c r="P1719" s="19"/>
      <c r="Q1719" s="26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</row>
    <row r="1720" ht="12.75" customHeight="1">
      <c r="A1720" s="16"/>
      <c r="B1720" s="17"/>
      <c r="C1720" s="18"/>
      <c r="D1720" s="19"/>
      <c r="E1720" s="20"/>
      <c r="F1720" s="21"/>
      <c r="G1720" s="22"/>
      <c r="H1720" s="23"/>
      <c r="I1720" s="19"/>
      <c r="J1720" s="25"/>
      <c r="K1720" s="20"/>
      <c r="L1720" s="25"/>
      <c r="M1720" s="25"/>
      <c r="N1720" s="20"/>
      <c r="O1720" s="20"/>
      <c r="P1720" s="19"/>
      <c r="Q1720" s="26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</row>
    <row r="1721" ht="12.75" customHeight="1">
      <c r="A1721" s="16"/>
      <c r="B1721" s="17"/>
      <c r="C1721" s="18"/>
      <c r="D1721" s="19"/>
      <c r="E1721" s="20"/>
      <c r="F1721" s="21"/>
      <c r="G1721" s="22"/>
      <c r="H1721" s="23"/>
      <c r="I1721" s="19"/>
      <c r="J1721" s="25"/>
      <c r="K1721" s="20"/>
      <c r="L1721" s="25"/>
      <c r="M1721" s="25"/>
      <c r="N1721" s="20"/>
      <c r="O1721" s="20"/>
      <c r="P1721" s="19"/>
      <c r="Q1721" s="26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</row>
    <row r="1722" ht="12.75" customHeight="1">
      <c r="A1722" s="16"/>
      <c r="B1722" s="17"/>
      <c r="C1722" s="18"/>
      <c r="D1722" s="19"/>
      <c r="E1722" s="20"/>
      <c r="F1722" s="21"/>
      <c r="G1722" s="22"/>
      <c r="H1722" s="23"/>
      <c r="I1722" s="19"/>
      <c r="J1722" s="25"/>
      <c r="K1722" s="20"/>
      <c r="L1722" s="25"/>
      <c r="M1722" s="25"/>
      <c r="N1722" s="20"/>
      <c r="O1722" s="20"/>
      <c r="P1722" s="19"/>
      <c r="Q1722" s="26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</row>
    <row r="1723" ht="12.75" customHeight="1">
      <c r="A1723" s="16"/>
      <c r="B1723" s="17"/>
      <c r="C1723" s="18"/>
      <c r="D1723" s="19"/>
      <c r="E1723" s="20"/>
      <c r="F1723" s="21"/>
      <c r="G1723" s="22"/>
      <c r="H1723" s="23"/>
      <c r="I1723" s="19"/>
      <c r="J1723" s="25"/>
      <c r="K1723" s="20"/>
      <c r="L1723" s="25"/>
      <c r="M1723" s="25"/>
      <c r="N1723" s="20"/>
      <c r="O1723" s="20"/>
      <c r="P1723" s="19"/>
      <c r="Q1723" s="26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</row>
    <row r="1724" ht="12.75" customHeight="1">
      <c r="A1724" s="16"/>
      <c r="B1724" s="17"/>
      <c r="C1724" s="18"/>
      <c r="D1724" s="19"/>
      <c r="E1724" s="20"/>
      <c r="F1724" s="21"/>
      <c r="G1724" s="22"/>
      <c r="H1724" s="23"/>
      <c r="I1724" s="19"/>
      <c r="J1724" s="25"/>
      <c r="K1724" s="20"/>
      <c r="L1724" s="25"/>
      <c r="M1724" s="25"/>
      <c r="N1724" s="20"/>
      <c r="O1724" s="20"/>
      <c r="P1724" s="19"/>
      <c r="Q1724" s="26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</row>
    <row r="1725" ht="12.75" customHeight="1">
      <c r="A1725" s="16"/>
      <c r="B1725" s="17"/>
      <c r="C1725" s="18"/>
      <c r="D1725" s="19"/>
      <c r="E1725" s="20"/>
      <c r="F1725" s="21"/>
      <c r="G1725" s="22"/>
      <c r="H1725" s="23"/>
      <c r="I1725" s="19"/>
      <c r="J1725" s="25"/>
      <c r="K1725" s="20"/>
      <c r="L1725" s="25"/>
      <c r="M1725" s="25"/>
      <c r="N1725" s="20"/>
      <c r="O1725" s="20"/>
      <c r="P1725" s="19"/>
      <c r="Q1725" s="26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</row>
    <row r="1726" ht="12.75" customHeight="1">
      <c r="A1726" s="16"/>
      <c r="B1726" s="17"/>
      <c r="C1726" s="18"/>
      <c r="D1726" s="19"/>
      <c r="E1726" s="20"/>
      <c r="F1726" s="21"/>
      <c r="G1726" s="22"/>
      <c r="H1726" s="23"/>
      <c r="I1726" s="19"/>
      <c r="J1726" s="25"/>
      <c r="K1726" s="20"/>
      <c r="L1726" s="25"/>
      <c r="M1726" s="25"/>
      <c r="N1726" s="20"/>
      <c r="O1726" s="20"/>
      <c r="P1726" s="19"/>
      <c r="Q1726" s="26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</row>
    <row r="1727" ht="12.75" customHeight="1">
      <c r="A1727" s="16"/>
      <c r="B1727" s="17"/>
      <c r="C1727" s="18"/>
      <c r="D1727" s="19"/>
      <c r="E1727" s="20"/>
      <c r="F1727" s="21"/>
      <c r="G1727" s="22"/>
      <c r="H1727" s="23"/>
      <c r="I1727" s="19"/>
      <c r="J1727" s="25"/>
      <c r="K1727" s="20"/>
      <c r="L1727" s="25"/>
      <c r="M1727" s="25"/>
      <c r="N1727" s="20"/>
      <c r="O1727" s="20"/>
      <c r="P1727" s="19"/>
      <c r="Q1727" s="26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</row>
    <row r="1728" ht="12.75" customHeight="1">
      <c r="A1728" s="16"/>
      <c r="B1728" s="17"/>
      <c r="C1728" s="18"/>
      <c r="D1728" s="19"/>
      <c r="E1728" s="20"/>
      <c r="F1728" s="21"/>
      <c r="G1728" s="22"/>
      <c r="H1728" s="23"/>
      <c r="I1728" s="19"/>
      <c r="J1728" s="25"/>
      <c r="K1728" s="20"/>
      <c r="L1728" s="25"/>
      <c r="M1728" s="25"/>
      <c r="N1728" s="20"/>
      <c r="O1728" s="20"/>
      <c r="P1728" s="19"/>
      <c r="Q1728" s="26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</row>
    <row r="1729" ht="12.75" customHeight="1">
      <c r="A1729" s="16"/>
      <c r="B1729" s="17"/>
      <c r="C1729" s="18"/>
      <c r="D1729" s="19"/>
      <c r="E1729" s="20"/>
      <c r="F1729" s="21"/>
      <c r="G1729" s="22"/>
      <c r="H1729" s="23"/>
      <c r="I1729" s="19"/>
      <c r="J1729" s="25"/>
      <c r="K1729" s="20"/>
      <c r="L1729" s="25"/>
      <c r="M1729" s="25"/>
      <c r="N1729" s="20"/>
      <c r="O1729" s="20"/>
      <c r="P1729" s="19"/>
      <c r="Q1729" s="26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</row>
    <row r="1730" ht="12.75" customHeight="1">
      <c r="A1730" s="16"/>
      <c r="B1730" s="17"/>
      <c r="C1730" s="18"/>
      <c r="D1730" s="19"/>
      <c r="E1730" s="20"/>
      <c r="F1730" s="21"/>
      <c r="G1730" s="22"/>
      <c r="H1730" s="23"/>
      <c r="I1730" s="19"/>
      <c r="J1730" s="25"/>
      <c r="K1730" s="20"/>
      <c r="L1730" s="25"/>
      <c r="M1730" s="25"/>
      <c r="N1730" s="20"/>
      <c r="O1730" s="20"/>
      <c r="P1730" s="19"/>
      <c r="Q1730" s="26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</row>
    <row r="1731" ht="12.75" customHeight="1">
      <c r="A1731" s="16"/>
      <c r="B1731" s="17"/>
      <c r="C1731" s="18"/>
      <c r="D1731" s="19"/>
      <c r="E1731" s="20"/>
      <c r="F1731" s="21"/>
      <c r="G1731" s="22"/>
      <c r="H1731" s="23"/>
      <c r="I1731" s="19"/>
      <c r="J1731" s="25"/>
      <c r="K1731" s="20"/>
      <c r="L1731" s="25"/>
      <c r="M1731" s="25"/>
      <c r="N1731" s="20"/>
      <c r="O1731" s="20"/>
      <c r="P1731" s="19"/>
      <c r="Q1731" s="26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</row>
    <row r="1732" ht="12.75" customHeight="1">
      <c r="A1732" s="16"/>
      <c r="B1732" s="17"/>
      <c r="C1732" s="18"/>
      <c r="D1732" s="19"/>
      <c r="E1732" s="20"/>
      <c r="F1732" s="21"/>
      <c r="G1732" s="22"/>
      <c r="H1732" s="23"/>
      <c r="I1732" s="19"/>
      <c r="J1732" s="25"/>
      <c r="K1732" s="20"/>
      <c r="L1732" s="25"/>
      <c r="M1732" s="25"/>
      <c r="N1732" s="20"/>
      <c r="O1732" s="20"/>
      <c r="P1732" s="19"/>
      <c r="Q1732" s="26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</row>
    <row r="1733" ht="12.75" customHeight="1">
      <c r="A1733" s="16"/>
      <c r="B1733" s="17"/>
      <c r="C1733" s="18"/>
      <c r="D1733" s="19"/>
      <c r="E1733" s="20"/>
      <c r="F1733" s="21"/>
      <c r="G1733" s="22"/>
      <c r="H1733" s="23"/>
      <c r="I1733" s="19"/>
      <c r="J1733" s="25"/>
      <c r="K1733" s="20"/>
      <c r="L1733" s="25"/>
      <c r="M1733" s="25"/>
      <c r="N1733" s="20"/>
      <c r="O1733" s="20"/>
      <c r="P1733" s="19"/>
      <c r="Q1733" s="26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</row>
    <row r="1734" ht="12.75" customHeight="1">
      <c r="A1734" s="16"/>
      <c r="B1734" s="17"/>
      <c r="C1734" s="18"/>
      <c r="D1734" s="19"/>
      <c r="E1734" s="20"/>
      <c r="F1734" s="21"/>
      <c r="G1734" s="22"/>
      <c r="H1734" s="23"/>
      <c r="I1734" s="19"/>
      <c r="J1734" s="25"/>
      <c r="K1734" s="20"/>
      <c r="L1734" s="25"/>
      <c r="M1734" s="25"/>
      <c r="N1734" s="20"/>
      <c r="O1734" s="20"/>
      <c r="P1734" s="19"/>
      <c r="Q1734" s="26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</row>
    <row r="1735" ht="12.75" customHeight="1">
      <c r="A1735" s="16"/>
      <c r="B1735" s="17"/>
      <c r="C1735" s="18"/>
      <c r="D1735" s="19"/>
      <c r="E1735" s="20"/>
      <c r="F1735" s="21"/>
      <c r="G1735" s="22"/>
      <c r="H1735" s="23"/>
      <c r="I1735" s="19"/>
      <c r="J1735" s="25"/>
      <c r="K1735" s="20"/>
      <c r="L1735" s="25"/>
      <c r="M1735" s="25"/>
      <c r="N1735" s="20"/>
      <c r="O1735" s="20"/>
      <c r="P1735" s="19"/>
      <c r="Q1735" s="26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</row>
    <row r="1736" ht="12.75" customHeight="1">
      <c r="A1736" s="16"/>
      <c r="B1736" s="17"/>
      <c r="C1736" s="18"/>
      <c r="D1736" s="19"/>
      <c r="E1736" s="20"/>
      <c r="F1736" s="21"/>
      <c r="G1736" s="22"/>
      <c r="H1736" s="23"/>
      <c r="I1736" s="19"/>
      <c r="J1736" s="25"/>
      <c r="K1736" s="20"/>
      <c r="L1736" s="25"/>
      <c r="M1736" s="25"/>
      <c r="N1736" s="20"/>
      <c r="O1736" s="20"/>
      <c r="P1736" s="19"/>
      <c r="Q1736" s="26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</row>
    <row r="1737" ht="12.75" customHeight="1">
      <c r="A1737" s="16"/>
      <c r="B1737" s="17"/>
      <c r="C1737" s="18"/>
      <c r="D1737" s="19"/>
      <c r="E1737" s="20"/>
      <c r="F1737" s="21"/>
      <c r="G1737" s="22"/>
      <c r="H1737" s="23"/>
      <c r="I1737" s="19"/>
      <c r="J1737" s="25"/>
      <c r="K1737" s="20"/>
      <c r="L1737" s="25"/>
      <c r="M1737" s="25"/>
      <c r="N1737" s="20"/>
      <c r="O1737" s="20"/>
      <c r="P1737" s="19"/>
      <c r="Q1737" s="26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</row>
    <row r="1738" ht="12.75" customHeight="1">
      <c r="A1738" s="16"/>
      <c r="B1738" s="17"/>
      <c r="C1738" s="18"/>
      <c r="D1738" s="19"/>
      <c r="E1738" s="20"/>
      <c r="F1738" s="21"/>
      <c r="G1738" s="22"/>
      <c r="H1738" s="23"/>
      <c r="I1738" s="19"/>
      <c r="J1738" s="25"/>
      <c r="K1738" s="20"/>
      <c r="L1738" s="25"/>
      <c r="M1738" s="25"/>
      <c r="N1738" s="20"/>
      <c r="O1738" s="20"/>
      <c r="P1738" s="19"/>
      <c r="Q1738" s="26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</row>
    <row r="1739" ht="12.75" customHeight="1">
      <c r="A1739" s="16"/>
      <c r="B1739" s="17"/>
      <c r="C1739" s="18"/>
      <c r="D1739" s="19"/>
      <c r="E1739" s="20"/>
      <c r="F1739" s="21"/>
      <c r="G1739" s="22"/>
      <c r="H1739" s="23"/>
      <c r="I1739" s="19"/>
      <c r="J1739" s="25"/>
      <c r="K1739" s="20"/>
      <c r="L1739" s="25"/>
      <c r="M1739" s="25"/>
      <c r="N1739" s="20"/>
      <c r="O1739" s="20"/>
      <c r="P1739" s="19"/>
      <c r="Q1739" s="26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</row>
    <row r="1740" ht="12.75" customHeight="1">
      <c r="A1740" s="16"/>
      <c r="B1740" s="17"/>
      <c r="C1740" s="18"/>
      <c r="D1740" s="19"/>
      <c r="E1740" s="20"/>
      <c r="F1740" s="21"/>
      <c r="G1740" s="22"/>
      <c r="H1740" s="23"/>
      <c r="I1740" s="19"/>
      <c r="J1740" s="25"/>
      <c r="K1740" s="20"/>
      <c r="L1740" s="25"/>
      <c r="M1740" s="25"/>
      <c r="N1740" s="20"/>
      <c r="O1740" s="20"/>
      <c r="P1740" s="19"/>
      <c r="Q1740" s="26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</row>
    <row r="1741" ht="12.75" customHeight="1">
      <c r="A1741" s="16"/>
      <c r="B1741" s="17"/>
      <c r="C1741" s="18"/>
      <c r="D1741" s="19"/>
      <c r="E1741" s="20"/>
      <c r="F1741" s="21"/>
      <c r="G1741" s="22"/>
      <c r="H1741" s="23"/>
      <c r="I1741" s="19"/>
      <c r="J1741" s="25"/>
      <c r="K1741" s="20"/>
      <c r="L1741" s="25"/>
      <c r="M1741" s="25"/>
      <c r="N1741" s="20"/>
      <c r="O1741" s="20"/>
      <c r="P1741" s="19"/>
      <c r="Q1741" s="26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</row>
    <row r="1742" ht="12.75" customHeight="1">
      <c r="A1742" s="16"/>
      <c r="B1742" s="17"/>
      <c r="C1742" s="18"/>
      <c r="D1742" s="19"/>
      <c r="E1742" s="20"/>
      <c r="F1742" s="21"/>
      <c r="G1742" s="22"/>
      <c r="H1742" s="23"/>
      <c r="I1742" s="19"/>
      <c r="J1742" s="25"/>
      <c r="K1742" s="20"/>
      <c r="L1742" s="25"/>
      <c r="M1742" s="25"/>
      <c r="N1742" s="20"/>
      <c r="O1742" s="20"/>
      <c r="P1742" s="19"/>
      <c r="Q1742" s="26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</row>
    <row r="1743" ht="12.75" customHeight="1">
      <c r="A1743" s="16"/>
      <c r="B1743" s="17"/>
      <c r="C1743" s="18"/>
      <c r="D1743" s="19"/>
      <c r="E1743" s="20"/>
      <c r="F1743" s="21"/>
      <c r="G1743" s="22"/>
      <c r="H1743" s="23"/>
      <c r="I1743" s="19"/>
      <c r="J1743" s="25"/>
      <c r="K1743" s="20"/>
      <c r="L1743" s="25"/>
      <c r="M1743" s="25"/>
      <c r="N1743" s="20"/>
      <c r="O1743" s="20"/>
      <c r="P1743" s="19"/>
      <c r="Q1743" s="26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</row>
    <row r="1744" ht="12.75" customHeight="1">
      <c r="A1744" s="16"/>
      <c r="B1744" s="17"/>
      <c r="C1744" s="18"/>
      <c r="D1744" s="19"/>
      <c r="E1744" s="20"/>
      <c r="F1744" s="21"/>
      <c r="G1744" s="22"/>
      <c r="H1744" s="23"/>
      <c r="I1744" s="19"/>
      <c r="J1744" s="25"/>
      <c r="K1744" s="20"/>
      <c r="L1744" s="25"/>
      <c r="M1744" s="25"/>
      <c r="N1744" s="20"/>
      <c r="O1744" s="20"/>
      <c r="P1744" s="19"/>
      <c r="Q1744" s="26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</row>
    <row r="1745" ht="12.75" customHeight="1">
      <c r="A1745" s="16"/>
      <c r="B1745" s="17"/>
      <c r="C1745" s="18"/>
      <c r="D1745" s="19"/>
      <c r="E1745" s="20"/>
      <c r="F1745" s="21"/>
      <c r="G1745" s="22"/>
      <c r="H1745" s="23"/>
      <c r="I1745" s="19"/>
      <c r="J1745" s="25"/>
      <c r="K1745" s="20"/>
      <c r="L1745" s="25"/>
      <c r="M1745" s="25"/>
      <c r="N1745" s="20"/>
      <c r="O1745" s="20"/>
      <c r="P1745" s="19"/>
      <c r="Q1745" s="26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</row>
    <row r="1746" ht="12.75" customHeight="1">
      <c r="A1746" s="16"/>
      <c r="B1746" s="17"/>
      <c r="C1746" s="18"/>
      <c r="D1746" s="19"/>
      <c r="E1746" s="20"/>
      <c r="F1746" s="21"/>
      <c r="G1746" s="22"/>
      <c r="H1746" s="23"/>
      <c r="I1746" s="19"/>
      <c r="J1746" s="25"/>
      <c r="K1746" s="20"/>
      <c r="L1746" s="25"/>
      <c r="M1746" s="25"/>
      <c r="N1746" s="20"/>
      <c r="O1746" s="20"/>
      <c r="P1746" s="19"/>
      <c r="Q1746" s="26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</row>
    <row r="1747" ht="12.75" customHeight="1">
      <c r="A1747" s="16"/>
      <c r="B1747" s="17"/>
      <c r="C1747" s="18"/>
      <c r="D1747" s="19"/>
      <c r="E1747" s="20"/>
      <c r="F1747" s="21"/>
      <c r="G1747" s="22"/>
      <c r="H1747" s="23"/>
      <c r="I1747" s="19"/>
      <c r="J1747" s="25"/>
      <c r="K1747" s="20"/>
      <c r="L1747" s="25"/>
      <c r="M1747" s="25"/>
      <c r="N1747" s="20"/>
      <c r="O1747" s="20"/>
      <c r="P1747" s="19"/>
      <c r="Q1747" s="26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</row>
    <row r="1748" ht="12.75" customHeight="1">
      <c r="A1748" s="16"/>
      <c r="B1748" s="17"/>
      <c r="C1748" s="18"/>
      <c r="D1748" s="19"/>
      <c r="E1748" s="20"/>
      <c r="F1748" s="21"/>
      <c r="G1748" s="22"/>
      <c r="H1748" s="23"/>
      <c r="I1748" s="19"/>
      <c r="J1748" s="25"/>
      <c r="K1748" s="20"/>
      <c r="L1748" s="25"/>
      <c r="M1748" s="25"/>
      <c r="N1748" s="20"/>
      <c r="O1748" s="20"/>
      <c r="P1748" s="19"/>
      <c r="Q1748" s="26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</row>
    <row r="1749" ht="12.75" customHeight="1">
      <c r="A1749" s="16"/>
      <c r="B1749" s="17"/>
      <c r="C1749" s="18"/>
      <c r="D1749" s="19"/>
      <c r="E1749" s="20"/>
      <c r="F1749" s="21"/>
      <c r="G1749" s="22"/>
      <c r="H1749" s="23"/>
      <c r="I1749" s="19"/>
      <c r="J1749" s="25"/>
      <c r="K1749" s="20"/>
      <c r="L1749" s="25"/>
      <c r="M1749" s="25"/>
      <c r="N1749" s="20"/>
      <c r="O1749" s="20"/>
      <c r="P1749" s="19"/>
      <c r="Q1749" s="26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</row>
    <row r="1750" ht="12.75" customHeight="1">
      <c r="A1750" s="16"/>
      <c r="B1750" s="17"/>
      <c r="C1750" s="18"/>
      <c r="D1750" s="19"/>
      <c r="E1750" s="20"/>
      <c r="F1750" s="21"/>
      <c r="G1750" s="22"/>
      <c r="H1750" s="23"/>
      <c r="I1750" s="19"/>
      <c r="J1750" s="25"/>
      <c r="K1750" s="20"/>
      <c r="L1750" s="25"/>
      <c r="M1750" s="25"/>
      <c r="N1750" s="20"/>
      <c r="O1750" s="20"/>
      <c r="P1750" s="19"/>
      <c r="Q1750" s="26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</row>
    <row r="1751" ht="12.75" customHeight="1">
      <c r="A1751" s="16"/>
      <c r="B1751" s="17"/>
      <c r="C1751" s="18"/>
      <c r="D1751" s="19"/>
      <c r="E1751" s="20"/>
      <c r="F1751" s="21"/>
      <c r="G1751" s="22"/>
      <c r="H1751" s="23"/>
      <c r="I1751" s="19"/>
      <c r="J1751" s="25"/>
      <c r="K1751" s="20"/>
      <c r="L1751" s="25"/>
      <c r="M1751" s="25"/>
      <c r="N1751" s="20"/>
      <c r="O1751" s="20"/>
      <c r="P1751" s="19"/>
      <c r="Q1751" s="26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</row>
    <row r="1752" ht="12.75" customHeight="1">
      <c r="A1752" s="16"/>
      <c r="B1752" s="17"/>
      <c r="C1752" s="18"/>
      <c r="D1752" s="19"/>
      <c r="E1752" s="20"/>
      <c r="F1752" s="21"/>
      <c r="G1752" s="22"/>
      <c r="H1752" s="23"/>
      <c r="I1752" s="19"/>
      <c r="J1752" s="25"/>
      <c r="K1752" s="20"/>
      <c r="L1752" s="25"/>
      <c r="M1752" s="25"/>
      <c r="N1752" s="20"/>
      <c r="O1752" s="20"/>
      <c r="P1752" s="19"/>
      <c r="Q1752" s="26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</row>
    <row r="1753" ht="12.75" customHeight="1">
      <c r="A1753" s="16"/>
      <c r="B1753" s="17"/>
      <c r="C1753" s="18"/>
      <c r="D1753" s="19"/>
      <c r="E1753" s="20"/>
      <c r="F1753" s="21"/>
      <c r="G1753" s="22"/>
      <c r="H1753" s="23"/>
      <c r="I1753" s="19"/>
      <c r="J1753" s="25"/>
      <c r="K1753" s="20"/>
      <c r="L1753" s="25"/>
      <c r="M1753" s="25"/>
      <c r="N1753" s="20"/>
      <c r="O1753" s="20"/>
      <c r="P1753" s="19"/>
      <c r="Q1753" s="26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</row>
    <row r="1754" ht="12.75" customHeight="1">
      <c r="A1754" s="16"/>
      <c r="B1754" s="17"/>
      <c r="C1754" s="18"/>
      <c r="D1754" s="19"/>
      <c r="E1754" s="20"/>
      <c r="F1754" s="21"/>
      <c r="G1754" s="22"/>
      <c r="H1754" s="23"/>
      <c r="I1754" s="19"/>
      <c r="J1754" s="25"/>
      <c r="K1754" s="20"/>
      <c r="L1754" s="25"/>
      <c r="M1754" s="25"/>
      <c r="N1754" s="20"/>
      <c r="O1754" s="20"/>
      <c r="P1754" s="19"/>
      <c r="Q1754" s="26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</row>
    <row r="1755" ht="12.75" customHeight="1">
      <c r="A1755" s="16"/>
      <c r="B1755" s="17"/>
      <c r="C1755" s="18"/>
      <c r="D1755" s="19"/>
      <c r="E1755" s="20"/>
      <c r="F1755" s="21"/>
      <c r="G1755" s="22"/>
      <c r="H1755" s="23"/>
      <c r="I1755" s="19"/>
      <c r="J1755" s="25"/>
      <c r="K1755" s="20"/>
      <c r="L1755" s="25"/>
      <c r="M1755" s="25"/>
      <c r="N1755" s="20"/>
      <c r="O1755" s="20"/>
      <c r="P1755" s="19"/>
      <c r="Q1755" s="26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</row>
    <row r="1756" ht="12.75" customHeight="1">
      <c r="A1756" s="16"/>
      <c r="B1756" s="17"/>
      <c r="C1756" s="18"/>
      <c r="D1756" s="19"/>
      <c r="E1756" s="20"/>
      <c r="F1756" s="21"/>
      <c r="G1756" s="22"/>
      <c r="H1756" s="23"/>
      <c r="I1756" s="19"/>
      <c r="J1756" s="25"/>
      <c r="K1756" s="20"/>
      <c r="L1756" s="25"/>
      <c r="M1756" s="25"/>
      <c r="N1756" s="20"/>
      <c r="O1756" s="20"/>
      <c r="P1756" s="19"/>
      <c r="Q1756" s="26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</row>
    <row r="1757" ht="12.75" customHeight="1">
      <c r="A1757" s="16"/>
      <c r="B1757" s="17"/>
      <c r="C1757" s="18"/>
      <c r="D1757" s="19"/>
      <c r="E1757" s="20"/>
      <c r="F1757" s="21"/>
      <c r="G1757" s="22"/>
      <c r="H1757" s="23"/>
      <c r="I1757" s="19"/>
      <c r="J1757" s="25"/>
      <c r="K1757" s="20"/>
      <c r="L1757" s="25"/>
      <c r="M1757" s="25"/>
      <c r="N1757" s="20"/>
      <c r="O1757" s="20"/>
      <c r="P1757" s="19"/>
      <c r="Q1757" s="26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</row>
    <row r="1758" ht="12.75" customHeight="1">
      <c r="A1758" s="16"/>
      <c r="B1758" s="17"/>
      <c r="C1758" s="18"/>
      <c r="D1758" s="19"/>
      <c r="E1758" s="20"/>
      <c r="F1758" s="21"/>
      <c r="G1758" s="22"/>
      <c r="H1758" s="23"/>
      <c r="I1758" s="19"/>
      <c r="J1758" s="25"/>
      <c r="K1758" s="20"/>
      <c r="L1758" s="25"/>
      <c r="M1758" s="25"/>
      <c r="N1758" s="20"/>
      <c r="O1758" s="20"/>
      <c r="P1758" s="19"/>
      <c r="Q1758" s="26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</row>
    <row r="1759" ht="12.75" customHeight="1">
      <c r="A1759" s="16"/>
      <c r="B1759" s="17"/>
      <c r="C1759" s="18"/>
      <c r="D1759" s="19"/>
      <c r="E1759" s="20"/>
      <c r="F1759" s="21"/>
      <c r="G1759" s="22"/>
      <c r="H1759" s="23"/>
      <c r="I1759" s="19"/>
      <c r="J1759" s="25"/>
      <c r="K1759" s="20"/>
      <c r="L1759" s="25"/>
      <c r="M1759" s="25"/>
      <c r="N1759" s="20"/>
      <c r="O1759" s="20"/>
      <c r="P1759" s="19"/>
      <c r="Q1759" s="26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</row>
    <row r="1760" ht="12.75" customHeight="1">
      <c r="A1760" s="16"/>
      <c r="B1760" s="17"/>
      <c r="C1760" s="18"/>
      <c r="D1760" s="19"/>
      <c r="E1760" s="20"/>
      <c r="F1760" s="21"/>
      <c r="G1760" s="22"/>
      <c r="H1760" s="23"/>
      <c r="I1760" s="19"/>
      <c r="J1760" s="25"/>
      <c r="K1760" s="20"/>
      <c r="L1760" s="25"/>
      <c r="M1760" s="25"/>
      <c r="N1760" s="20"/>
      <c r="O1760" s="20"/>
      <c r="P1760" s="19"/>
      <c r="Q1760" s="26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</row>
    <row r="1761" ht="12.75" customHeight="1">
      <c r="A1761" s="16"/>
      <c r="B1761" s="17"/>
      <c r="C1761" s="18"/>
      <c r="D1761" s="19"/>
      <c r="E1761" s="20"/>
      <c r="F1761" s="21"/>
      <c r="G1761" s="22"/>
      <c r="H1761" s="23"/>
      <c r="I1761" s="19"/>
      <c r="J1761" s="25"/>
      <c r="K1761" s="20"/>
      <c r="L1761" s="25"/>
      <c r="M1761" s="25"/>
      <c r="N1761" s="20"/>
      <c r="O1761" s="20"/>
      <c r="P1761" s="19"/>
      <c r="Q1761" s="26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</row>
    <row r="1762" ht="12.75" customHeight="1">
      <c r="A1762" s="16"/>
      <c r="B1762" s="17"/>
      <c r="C1762" s="18"/>
      <c r="D1762" s="19"/>
      <c r="E1762" s="20"/>
      <c r="F1762" s="21"/>
      <c r="G1762" s="22"/>
      <c r="H1762" s="23"/>
      <c r="I1762" s="19"/>
      <c r="J1762" s="25"/>
      <c r="K1762" s="20"/>
      <c r="L1762" s="25"/>
      <c r="M1762" s="25"/>
      <c r="N1762" s="20"/>
      <c r="O1762" s="20"/>
      <c r="P1762" s="19"/>
      <c r="Q1762" s="26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</row>
    <row r="1763" ht="12.75" customHeight="1">
      <c r="A1763" s="16"/>
      <c r="B1763" s="17"/>
      <c r="C1763" s="18"/>
      <c r="D1763" s="19"/>
      <c r="E1763" s="20"/>
      <c r="F1763" s="21"/>
      <c r="G1763" s="22"/>
      <c r="H1763" s="23"/>
      <c r="I1763" s="19"/>
      <c r="J1763" s="25"/>
      <c r="K1763" s="20"/>
      <c r="L1763" s="25"/>
      <c r="M1763" s="25"/>
      <c r="N1763" s="20"/>
      <c r="O1763" s="20"/>
      <c r="P1763" s="19"/>
      <c r="Q1763" s="26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</row>
    <row r="1764" ht="12.75" customHeight="1">
      <c r="A1764" s="16"/>
      <c r="B1764" s="17"/>
      <c r="C1764" s="18"/>
      <c r="D1764" s="19"/>
      <c r="E1764" s="20"/>
      <c r="F1764" s="21"/>
      <c r="G1764" s="22"/>
      <c r="H1764" s="23"/>
      <c r="I1764" s="19"/>
      <c r="J1764" s="25"/>
      <c r="K1764" s="20"/>
      <c r="L1764" s="25"/>
      <c r="M1764" s="25"/>
      <c r="N1764" s="20"/>
      <c r="O1764" s="20"/>
      <c r="P1764" s="19"/>
      <c r="Q1764" s="26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</row>
    <row r="1765" ht="12.75" customHeight="1">
      <c r="A1765" s="16"/>
      <c r="B1765" s="17"/>
      <c r="C1765" s="18"/>
      <c r="D1765" s="19"/>
      <c r="E1765" s="20"/>
      <c r="F1765" s="21"/>
      <c r="G1765" s="22"/>
      <c r="H1765" s="23"/>
      <c r="I1765" s="19"/>
      <c r="J1765" s="25"/>
      <c r="K1765" s="20"/>
      <c r="L1765" s="25"/>
      <c r="M1765" s="25"/>
      <c r="N1765" s="20"/>
      <c r="O1765" s="20"/>
      <c r="P1765" s="19"/>
      <c r="Q1765" s="26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</row>
    <row r="1766" ht="12.75" customHeight="1">
      <c r="A1766" s="16"/>
      <c r="B1766" s="17"/>
      <c r="C1766" s="18"/>
      <c r="D1766" s="19"/>
      <c r="E1766" s="20"/>
      <c r="F1766" s="21"/>
      <c r="G1766" s="22"/>
      <c r="H1766" s="23"/>
      <c r="I1766" s="19"/>
      <c r="J1766" s="25"/>
      <c r="K1766" s="20"/>
      <c r="L1766" s="25"/>
      <c r="M1766" s="25"/>
      <c r="N1766" s="20"/>
      <c r="O1766" s="20"/>
      <c r="P1766" s="19"/>
      <c r="Q1766" s="26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</row>
    <row r="1767" ht="12.75" customHeight="1">
      <c r="A1767" s="16"/>
      <c r="B1767" s="17"/>
      <c r="C1767" s="18"/>
      <c r="D1767" s="19"/>
      <c r="E1767" s="20"/>
      <c r="F1767" s="21"/>
      <c r="G1767" s="22"/>
      <c r="H1767" s="23"/>
      <c r="I1767" s="19"/>
      <c r="J1767" s="25"/>
      <c r="K1767" s="20"/>
      <c r="L1767" s="25"/>
      <c r="M1767" s="25"/>
      <c r="N1767" s="20"/>
      <c r="O1767" s="20"/>
      <c r="P1767" s="19"/>
      <c r="Q1767" s="26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</row>
    <row r="1768" ht="12.75" customHeight="1">
      <c r="A1768" s="16"/>
      <c r="B1768" s="17"/>
      <c r="C1768" s="18"/>
      <c r="D1768" s="19"/>
      <c r="E1768" s="20"/>
      <c r="F1768" s="21"/>
      <c r="G1768" s="22"/>
      <c r="H1768" s="23"/>
      <c r="I1768" s="19"/>
      <c r="J1768" s="25"/>
      <c r="K1768" s="20"/>
      <c r="L1768" s="25"/>
      <c r="M1768" s="25"/>
      <c r="N1768" s="20"/>
      <c r="O1768" s="20"/>
      <c r="P1768" s="19"/>
      <c r="Q1768" s="26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</row>
    <row r="1769" ht="12.75" customHeight="1">
      <c r="A1769" s="16"/>
      <c r="B1769" s="17"/>
      <c r="C1769" s="18"/>
      <c r="D1769" s="19"/>
      <c r="E1769" s="20"/>
      <c r="F1769" s="21"/>
      <c r="G1769" s="22"/>
      <c r="H1769" s="23"/>
      <c r="I1769" s="19"/>
      <c r="J1769" s="25"/>
      <c r="K1769" s="20"/>
      <c r="L1769" s="25"/>
      <c r="M1769" s="25"/>
      <c r="N1769" s="20"/>
      <c r="O1769" s="20"/>
      <c r="P1769" s="19"/>
      <c r="Q1769" s="26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</row>
    <row r="1770" ht="12.75" customHeight="1">
      <c r="A1770" s="16"/>
      <c r="B1770" s="17"/>
      <c r="C1770" s="18"/>
      <c r="D1770" s="19"/>
      <c r="E1770" s="20"/>
      <c r="F1770" s="21"/>
      <c r="G1770" s="22"/>
      <c r="H1770" s="23"/>
      <c r="I1770" s="19"/>
      <c r="J1770" s="25"/>
      <c r="K1770" s="20"/>
      <c r="L1770" s="25"/>
      <c r="M1770" s="25"/>
      <c r="N1770" s="20"/>
      <c r="O1770" s="20"/>
      <c r="P1770" s="19"/>
      <c r="Q1770" s="26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</row>
    <row r="1771" ht="12.75" customHeight="1">
      <c r="A1771" s="16"/>
      <c r="B1771" s="17"/>
      <c r="C1771" s="18"/>
      <c r="D1771" s="19"/>
      <c r="E1771" s="20"/>
      <c r="F1771" s="21"/>
      <c r="G1771" s="22"/>
      <c r="H1771" s="23"/>
      <c r="I1771" s="19"/>
      <c r="J1771" s="25"/>
      <c r="K1771" s="20"/>
      <c r="L1771" s="25"/>
      <c r="M1771" s="25"/>
      <c r="N1771" s="20"/>
      <c r="O1771" s="20"/>
      <c r="P1771" s="19"/>
      <c r="Q1771" s="26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</row>
    <row r="1772" ht="12.75" customHeight="1">
      <c r="A1772" s="16"/>
      <c r="B1772" s="17"/>
      <c r="C1772" s="18"/>
      <c r="D1772" s="19"/>
      <c r="E1772" s="20"/>
      <c r="F1772" s="21"/>
      <c r="G1772" s="22"/>
      <c r="H1772" s="23"/>
      <c r="I1772" s="19"/>
      <c r="J1772" s="25"/>
      <c r="K1772" s="20"/>
      <c r="L1772" s="25"/>
      <c r="M1772" s="25"/>
      <c r="N1772" s="20"/>
      <c r="O1772" s="20"/>
      <c r="P1772" s="19"/>
      <c r="Q1772" s="26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</row>
    <row r="1773" ht="12.75" customHeight="1">
      <c r="A1773" s="16"/>
      <c r="B1773" s="17"/>
      <c r="C1773" s="18"/>
      <c r="D1773" s="19"/>
      <c r="E1773" s="20"/>
      <c r="F1773" s="21"/>
      <c r="G1773" s="22"/>
      <c r="H1773" s="23"/>
      <c r="I1773" s="19"/>
      <c r="J1773" s="25"/>
      <c r="K1773" s="20"/>
      <c r="L1773" s="25"/>
      <c r="M1773" s="25"/>
      <c r="N1773" s="20"/>
      <c r="O1773" s="20"/>
      <c r="P1773" s="19"/>
      <c r="Q1773" s="26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</row>
    <row r="1774" ht="12.75" customHeight="1">
      <c r="A1774" s="16"/>
      <c r="B1774" s="17"/>
      <c r="C1774" s="18"/>
      <c r="D1774" s="19"/>
      <c r="E1774" s="20"/>
      <c r="F1774" s="21"/>
      <c r="G1774" s="22"/>
      <c r="H1774" s="23"/>
      <c r="I1774" s="19"/>
      <c r="J1774" s="25"/>
      <c r="K1774" s="20"/>
      <c r="L1774" s="25"/>
      <c r="M1774" s="25"/>
      <c r="N1774" s="20"/>
      <c r="O1774" s="20"/>
      <c r="P1774" s="19"/>
      <c r="Q1774" s="26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</row>
    <row r="1775" ht="12.75" customHeight="1">
      <c r="A1775" s="16"/>
      <c r="B1775" s="17"/>
      <c r="C1775" s="18"/>
      <c r="D1775" s="19"/>
      <c r="E1775" s="20"/>
      <c r="F1775" s="21"/>
      <c r="G1775" s="22"/>
      <c r="H1775" s="23"/>
      <c r="I1775" s="19"/>
      <c r="J1775" s="25"/>
      <c r="K1775" s="20"/>
      <c r="L1775" s="25"/>
      <c r="M1775" s="25"/>
      <c r="N1775" s="20"/>
      <c r="O1775" s="20"/>
      <c r="P1775" s="19"/>
      <c r="Q1775" s="26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</row>
    <row r="1776" ht="12.75" customHeight="1">
      <c r="A1776" s="16"/>
      <c r="B1776" s="17"/>
      <c r="C1776" s="18"/>
      <c r="D1776" s="19"/>
      <c r="E1776" s="20"/>
      <c r="F1776" s="21"/>
      <c r="G1776" s="22"/>
      <c r="H1776" s="23"/>
      <c r="I1776" s="19"/>
      <c r="J1776" s="25"/>
      <c r="K1776" s="20"/>
      <c r="L1776" s="25"/>
      <c r="M1776" s="25"/>
      <c r="N1776" s="20"/>
      <c r="O1776" s="20"/>
      <c r="P1776" s="19"/>
      <c r="Q1776" s="26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</row>
    <row r="1777" ht="12.75" customHeight="1">
      <c r="A1777" s="16"/>
      <c r="B1777" s="17"/>
      <c r="C1777" s="18"/>
      <c r="D1777" s="19"/>
      <c r="E1777" s="20"/>
      <c r="F1777" s="21"/>
      <c r="G1777" s="22"/>
      <c r="H1777" s="23"/>
      <c r="I1777" s="19"/>
      <c r="J1777" s="25"/>
      <c r="K1777" s="20"/>
      <c r="L1777" s="25"/>
      <c r="M1777" s="25"/>
      <c r="N1777" s="20"/>
      <c r="O1777" s="20"/>
      <c r="P1777" s="19"/>
      <c r="Q1777" s="26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</row>
    <row r="1778" ht="12.75" customHeight="1">
      <c r="A1778" s="16"/>
      <c r="B1778" s="17"/>
      <c r="C1778" s="18"/>
      <c r="D1778" s="19"/>
      <c r="E1778" s="20"/>
      <c r="F1778" s="21"/>
      <c r="G1778" s="22"/>
      <c r="H1778" s="23"/>
      <c r="I1778" s="19"/>
      <c r="J1778" s="25"/>
      <c r="K1778" s="20"/>
      <c r="L1778" s="25"/>
      <c r="M1778" s="25"/>
      <c r="N1778" s="20"/>
      <c r="O1778" s="20"/>
      <c r="P1778" s="19"/>
      <c r="Q1778" s="26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</row>
    <row r="1779" ht="12.75" customHeight="1">
      <c r="A1779" s="16"/>
      <c r="B1779" s="17"/>
      <c r="C1779" s="18"/>
      <c r="D1779" s="19"/>
      <c r="E1779" s="20"/>
      <c r="F1779" s="21"/>
      <c r="G1779" s="22"/>
      <c r="H1779" s="23"/>
      <c r="I1779" s="19"/>
      <c r="J1779" s="25"/>
      <c r="K1779" s="20"/>
      <c r="L1779" s="25"/>
      <c r="M1779" s="25"/>
      <c r="N1779" s="20"/>
      <c r="O1779" s="20"/>
      <c r="P1779" s="19"/>
      <c r="Q1779" s="26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</row>
    <row r="1780" ht="12.75" customHeight="1">
      <c r="A1780" s="16"/>
      <c r="B1780" s="17"/>
      <c r="C1780" s="18"/>
      <c r="D1780" s="19"/>
      <c r="E1780" s="20"/>
      <c r="F1780" s="21"/>
      <c r="G1780" s="22"/>
      <c r="H1780" s="23"/>
      <c r="I1780" s="19"/>
      <c r="J1780" s="25"/>
      <c r="K1780" s="20"/>
      <c r="L1780" s="25"/>
      <c r="M1780" s="25"/>
      <c r="N1780" s="20"/>
      <c r="O1780" s="20"/>
      <c r="P1780" s="19"/>
      <c r="Q1780" s="26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</row>
    <row r="1781" ht="12.75" customHeight="1">
      <c r="A1781" s="16"/>
      <c r="B1781" s="17"/>
      <c r="C1781" s="18"/>
      <c r="D1781" s="19"/>
      <c r="E1781" s="20"/>
      <c r="F1781" s="21"/>
      <c r="G1781" s="22"/>
      <c r="H1781" s="23"/>
      <c r="I1781" s="19"/>
      <c r="J1781" s="25"/>
      <c r="K1781" s="20"/>
      <c r="L1781" s="25"/>
      <c r="M1781" s="25"/>
      <c r="N1781" s="20"/>
      <c r="O1781" s="20"/>
      <c r="P1781" s="19"/>
      <c r="Q1781" s="26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</row>
    <row r="1782" ht="12.75" customHeight="1">
      <c r="A1782" s="16"/>
      <c r="B1782" s="17"/>
      <c r="C1782" s="18"/>
      <c r="D1782" s="19"/>
      <c r="E1782" s="20"/>
      <c r="F1782" s="21"/>
      <c r="G1782" s="22"/>
      <c r="H1782" s="23"/>
      <c r="I1782" s="19"/>
      <c r="J1782" s="25"/>
      <c r="K1782" s="20"/>
      <c r="L1782" s="25"/>
      <c r="M1782" s="25"/>
      <c r="N1782" s="20"/>
      <c r="O1782" s="20"/>
      <c r="P1782" s="19"/>
      <c r="Q1782" s="26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</row>
    <row r="1783" ht="12.75" customHeight="1">
      <c r="A1783" s="16"/>
      <c r="B1783" s="17"/>
      <c r="C1783" s="18"/>
      <c r="D1783" s="19"/>
      <c r="E1783" s="20"/>
      <c r="F1783" s="21"/>
      <c r="G1783" s="22"/>
      <c r="H1783" s="23"/>
      <c r="I1783" s="19"/>
      <c r="J1783" s="25"/>
      <c r="K1783" s="20"/>
      <c r="L1783" s="25"/>
      <c r="M1783" s="25"/>
      <c r="N1783" s="20"/>
      <c r="O1783" s="20"/>
      <c r="P1783" s="19"/>
      <c r="Q1783" s="26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</row>
    <row r="1784" ht="12.75" customHeight="1">
      <c r="A1784" s="16"/>
      <c r="B1784" s="17"/>
      <c r="C1784" s="18"/>
      <c r="D1784" s="19"/>
      <c r="E1784" s="20"/>
      <c r="F1784" s="21"/>
      <c r="G1784" s="22"/>
      <c r="H1784" s="23"/>
      <c r="I1784" s="19"/>
      <c r="J1784" s="25"/>
      <c r="K1784" s="20"/>
      <c r="L1784" s="25"/>
      <c r="M1784" s="25"/>
      <c r="N1784" s="20"/>
      <c r="O1784" s="20"/>
      <c r="P1784" s="19"/>
      <c r="Q1784" s="26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</row>
    <row r="1785" ht="12.75" customHeight="1">
      <c r="A1785" s="16"/>
      <c r="B1785" s="17"/>
      <c r="C1785" s="18"/>
      <c r="D1785" s="19"/>
      <c r="E1785" s="20"/>
      <c r="F1785" s="21"/>
      <c r="G1785" s="22"/>
      <c r="H1785" s="23"/>
      <c r="I1785" s="19"/>
      <c r="J1785" s="25"/>
      <c r="K1785" s="20"/>
      <c r="L1785" s="25"/>
      <c r="M1785" s="25"/>
      <c r="N1785" s="20"/>
      <c r="O1785" s="20"/>
      <c r="P1785" s="19"/>
      <c r="Q1785" s="26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</row>
    <row r="1786" ht="12.75" customHeight="1">
      <c r="A1786" s="16"/>
      <c r="B1786" s="17"/>
      <c r="C1786" s="18"/>
      <c r="D1786" s="19"/>
      <c r="E1786" s="20"/>
      <c r="F1786" s="21"/>
      <c r="G1786" s="22"/>
      <c r="H1786" s="23"/>
      <c r="I1786" s="19"/>
      <c r="J1786" s="25"/>
      <c r="K1786" s="20"/>
      <c r="L1786" s="25"/>
      <c r="M1786" s="25"/>
      <c r="N1786" s="20"/>
      <c r="O1786" s="20"/>
      <c r="P1786" s="19"/>
      <c r="Q1786" s="26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</row>
    <row r="1787" ht="12.75" customHeight="1">
      <c r="A1787" s="16"/>
      <c r="B1787" s="17"/>
      <c r="C1787" s="18"/>
      <c r="D1787" s="19"/>
      <c r="E1787" s="20"/>
      <c r="F1787" s="21"/>
      <c r="G1787" s="22"/>
      <c r="H1787" s="23"/>
      <c r="I1787" s="19"/>
      <c r="J1787" s="25"/>
      <c r="K1787" s="20"/>
      <c r="L1787" s="25"/>
      <c r="M1787" s="25"/>
      <c r="N1787" s="20"/>
      <c r="O1787" s="20"/>
      <c r="P1787" s="19"/>
      <c r="Q1787" s="26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</row>
    <row r="1788" ht="12.75" customHeight="1">
      <c r="A1788" s="16"/>
      <c r="B1788" s="17"/>
      <c r="C1788" s="18"/>
      <c r="D1788" s="19"/>
      <c r="E1788" s="20"/>
      <c r="F1788" s="21"/>
      <c r="G1788" s="22"/>
      <c r="H1788" s="23"/>
      <c r="I1788" s="19"/>
      <c r="J1788" s="25"/>
      <c r="K1788" s="20"/>
      <c r="L1788" s="25"/>
      <c r="M1788" s="25"/>
      <c r="N1788" s="20"/>
      <c r="O1788" s="20"/>
      <c r="P1788" s="19"/>
      <c r="Q1788" s="26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</row>
    <row r="1789" ht="12.75" customHeight="1">
      <c r="A1789" s="16"/>
      <c r="B1789" s="17"/>
      <c r="C1789" s="18"/>
      <c r="D1789" s="19"/>
      <c r="E1789" s="20"/>
      <c r="F1789" s="21"/>
      <c r="G1789" s="22"/>
      <c r="H1789" s="23"/>
      <c r="I1789" s="19"/>
      <c r="J1789" s="25"/>
      <c r="K1789" s="20"/>
      <c r="L1789" s="25"/>
      <c r="M1789" s="25"/>
      <c r="N1789" s="20"/>
      <c r="O1789" s="20"/>
      <c r="P1789" s="19"/>
      <c r="Q1789" s="26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</row>
    <row r="1790" ht="12.75" customHeight="1">
      <c r="A1790" s="16"/>
      <c r="B1790" s="17"/>
      <c r="C1790" s="18"/>
      <c r="D1790" s="19"/>
      <c r="E1790" s="20"/>
      <c r="F1790" s="21"/>
      <c r="G1790" s="22"/>
      <c r="H1790" s="23"/>
      <c r="I1790" s="19"/>
      <c r="J1790" s="25"/>
      <c r="K1790" s="20"/>
      <c r="L1790" s="25"/>
      <c r="M1790" s="25"/>
      <c r="N1790" s="20"/>
      <c r="O1790" s="20"/>
      <c r="P1790" s="19"/>
      <c r="Q1790" s="26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</row>
    <row r="1791" ht="12.75" customHeight="1">
      <c r="A1791" s="16"/>
      <c r="B1791" s="17"/>
      <c r="C1791" s="18"/>
      <c r="D1791" s="19"/>
      <c r="E1791" s="20"/>
      <c r="F1791" s="21"/>
      <c r="G1791" s="22"/>
      <c r="H1791" s="23"/>
      <c r="I1791" s="19"/>
      <c r="J1791" s="25"/>
      <c r="K1791" s="20"/>
      <c r="L1791" s="25"/>
      <c r="M1791" s="25"/>
      <c r="N1791" s="20"/>
      <c r="O1791" s="20"/>
      <c r="P1791" s="19"/>
      <c r="Q1791" s="26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</row>
    <row r="1792" ht="12.75" customHeight="1">
      <c r="A1792" s="16"/>
      <c r="B1792" s="17"/>
      <c r="C1792" s="18"/>
      <c r="D1792" s="19"/>
      <c r="E1792" s="20"/>
      <c r="F1792" s="21"/>
      <c r="G1792" s="22"/>
      <c r="H1792" s="23"/>
      <c r="I1792" s="19"/>
      <c r="J1792" s="25"/>
      <c r="K1792" s="20"/>
      <c r="L1792" s="25"/>
      <c r="M1792" s="25"/>
      <c r="N1792" s="20"/>
      <c r="O1792" s="20"/>
      <c r="P1792" s="19"/>
      <c r="Q1792" s="26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</row>
    <row r="1793" ht="12.75" customHeight="1">
      <c r="A1793" s="16"/>
      <c r="B1793" s="17"/>
      <c r="C1793" s="18"/>
      <c r="D1793" s="19"/>
      <c r="E1793" s="20"/>
      <c r="F1793" s="21"/>
      <c r="G1793" s="22"/>
      <c r="H1793" s="23"/>
      <c r="I1793" s="19"/>
      <c r="J1793" s="25"/>
      <c r="K1793" s="20"/>
      <c r="L1793" s="25"/>
      <c r="M1793" s="25"/>
      <c r="N1793" s="20"/>
      <c r="O1793" s="20"/>
      <c r="P1793" s="19"/>
      <c r="Q1793" s="26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</row>
    <row r="1794" ht="12.75" customHeight="1">
      <c r="A1794" s="16"/>
      <c r="B1794" s="17"/>
      <c r="C1794" s="18"/>
      <c r="D1794" s="19"/>
      <c r="E1794" s="20"/>
      <c r="F1794" s="21"/>
      <c r="G1794" s="22"/>
      <c r="H1794" s="23"/>
      <c r="I1794" s="19"/>
      <c r="J1794" s="25"/>
      <c r="K1794" s="20"/>
      <c r="L1794" s="25"/>
      <c r="M1794" s="25"/>
      <c r="N1794" s="20"/>
      <c r="O1794" s="20"/>
      <c r="P1794" s="19"/>
      <c r="Q1794" s="26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</row>
    <row r="1795" ht="12.75" customHeight="1">
      <c r="A1795" s="16"/>
      <c r="B1795" s="17"/>
      <c r="C1795" s="18"/>
      <c r="D1795" s="19"/>
      <c r="E1795" s="20"/>
      <c r="F1795" s="21"/>
      <c r="G1795" s="22"/>
      <c r="H1795" s="23"/>
      <c r="I1795" s="19"/>
      <c r="J1795" s="25"/>
      <c r="K1795" s="20"/>
      <c r="L1795" s="25"/>
      <c r="M1795" s="25"/>
      <c r="N1795" s="20"/>
      <c r="O1795" s="20"/>
      <c r="P1795" s="19"/>
      <c r="Q1795" s="26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</row>
    <row r="1796" ht="12.75" customHeight="1">
      <c r="A1796" s="16"/>
      <c r="B1796" s="17"/>
      <c r="C1796" s="18"/>
      <c r="D1796" s="19"/>
      <c r="E1796" s="20"/>
      <c r="F1796" s="21"/>
      <c r="G1796" s="22"/>
      <c r="H1796" s="23"/>
      <c r="I1796" s="19"/>
      <c r="J1796" s="25"/>
      <c r="K1796" s="20"/>
      <c r="L1796" s="25"/>
      <c r="M1796" s="25"/>
      <c r="N1796" s="20"/>
      <c r="O1796" s="20"/>
      <c r="P1796" s="19"/>
      <c r="Q1796" s="26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</row>
    <row r="1797" ht="12.75" customHeight="1">
      <c r="A1797" s="16"/>
      <c r="B1797" s="17"/>
      <c r="C1797" s="18"/>
      <c r="D1797" s="19"/>
      <c r="E1797" s="20"/>
      <c r="F1797" s="21"/>
      <c r="G1797" s="22"/>
      <c r="H1797" s="23"/>
      <c r="I1797" s="19"/>
      <c r="J1797" s="25"/>
      <c r="K1797" s="20"/>
      <c r="L1797" s="25"/>
      <c r="M1797" s="25"/>
      <c r="N1797" s="20"/>
      <c r="O1797" s="20"/>
      <c r="P1797" s="19"/>
      <c r="Q1797" s="26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</row>
    <row r="1798" ht="12.75" customHeight="1">
      <c r="A1798" s="16"/>
      <c r="B1798" s="17"/>
      <c r="C1798" s="18"/>
      <c r="D1798" s="19"/>
      <c r="E1798" s="20"/>
      <c r="F1798" s="21"/>
      <c r="G1798" s="22"/>
      <c r="H1798" s="23"/>
      <c r="I1798" s="19"/>
      <c r="J1798" s="25"/>
      <c r="K1798" s="20"/>
      <c r="L1798" s="25"/>
      <c r="M1798" s="25"/>
      <c r="N1798" s="20"/>
      <c r="O1798" s="20"/>
      <c r="P1798" s="19"/>
      <c r="Q1798" s="26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</row>
    <row r="1799" ht="12.75" customHeight="1">
      <c r="A1799" s="16"/>
      <c r="B1799" s="17"/>
      <c r="C1799" s="18"/>
      <c r="D1799" s="19"/>
      <c r="E1799" s="20"/>
      <c r="F1799" s="21"/>
      <c r="G1799" s="22"/>
      <c r="H1799" s="23"/>
      <c r="I1799" s="19"/>
      <c r="J1799" s="25"/>
      <c r="K1799" s="20"/>
      <c r="L1799" s="25"/>
      <c r="M1799" s="25"/>
      <c r="N1799" s="20"/>
      <c r="O1799" s="20"/>
      <c r="P1799" s="19"/>
      <c r="Q1799" s="26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</row>
    <row r="1800" ht="12.75" customHeight="1">
      <c r="A1800" s="16"/>
      <c r="B1800" s="17"/>
      <c r="C1800" s="18"/>
      <c r="D1800" s="19"/>
      <c r="E1800" s="20"/>
      <c r="F1800" s="21"/>
      <c r="G1800" s="22"/>
      <c r="H1800" s="23"/>
      <c r="I1800" s="19"/>
      <c r="J1800" s="25"/>
      <c r="K1800" s="20"/>
      <c r="L1800" s="25"/>
      <c r="M1800" s="25"/>
      <c r="N1800" s="20"/>
      <c r="O1800" s="20"/>
      <c r="P1800" s="19"/>
      <c r="Q1800" s="26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</row>
    <row r="1801" ht="12.75" customHeight="1">
      <c r="A1801" s="16"/>
      <c r="B1801" s="17"/>
      <c r="C1801" s="18"/>
      <c r="D1801" s="19"/>
      <c r="E1801" s="20"/>
      <c r="F1801" s="21"/>
      <c r="G1801" s="22"/>
      <c r="H1801" s="23"/>
      <c r="I1801" s="19"/>
      <c r="J1801" s="25"/>
      <c r="K1801" s="20"/>
      <c r="L1801" s="25"/>
      <c r="M1801" s="25"/>
      <c r="N1801" s="20"/>
      <c r="O1801" s="20"/>
      <c r="P1801" s="19"/>
      <c r="Q1801" s="26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</row>
    <row r="1802" ht="12.75" customHeight="1">
      <c r="A1802" s="16"/>
      <c r="B1802" s="17"/>
      <c r="C1802" s="18"/>
      <c r="D1802" s="19"/>
      <c r="E1802" s="20"/>
      <c r="F1802" s="21"/>
      <c r="G1802" s="22"/>
      <c r="H1802" s="23"/>
      <c r="I1802" s="19"/>
      <c r="J1802" s="25"/>
      <c r="K1802" s="20"/>
      <c r="L1802" s="25"/>
      <c r="M1802" s="25"/>
      <c r="N1802" s="20"/>
      <c r="O1802" s="20"/>
      <c r="P1802" s="19"/>
      <c r="Q1802" s="26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</row>
    <row r="1803" ht="12.75" customHeight="1">
      <c r="A1803" s="16"/>
      <c r="B1803" s="17"/>
      <c r="C1803" s="18"/>
      <c r="D1803" s="19"/>
      <c r="E1803" s="20"/>
      <c r="F1803" s="21"/>
      <c r="G1803" s="22"/>
      <c r="H1803" s="23"/>
      <c r="I1803" s="19"/>
      <c r="J1803" s="25"/>
      <c r="K1803" s="20"/>
      <c r="L1803" s="25"/>
      <c r="M1803" s="25"/>
      <c r="N1803" s="20"/>
      <c r="O1803" s="20"/>
      <c r="P1803" s="19"/>
      <c r="Q1803" s="26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</row>
    <row r="1804" ht="12.75" customHeight="1">
      <c r="A1804" s="16"/>
      <c r="B1804" s="17"/>
      <c r="C1804" s="18"/>
      <c r="D1804" s="19"/>
      <c r="E1804" s="20"/>
      <c r="F1804" s="21"/>
      <c r="G1804" s="22"/>
      <c r="H1804" s="23"/>
      <c r="I1804" s="19"/>
      <c r="J1804" s="25"/>
      <c r="K1804" s="20"/>
      <c r="L1804" s="25"/>
      <c r="M1804" s="25"/>
      <c r="N1804" s="20"/>
      <c r="O1804" s="20"/>
      <c r="P1804" s="19"/>
      <c r="Q1804" s="26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</row>
    <row r="1805" ht="12.75" customHeight="1">
      <c r="A1805" s="16"/>
      <c r="B1805" s="17"/>
      <c r="C1805" s="18"/>
      <c r="D1805" s="19"/>
      <c r="E1805" s="20"/>
      <c r="F1805" s="21"/>
      <c r="G1805" s="22"/>
      <c r="H1805" s="23"/>
      <c r="I1805" s="19"/>
      <c r="J1805" s="25"/>
      <c r="K1805" s="20"/>
      <c r="L1805" s="25"/>
      <c r="M1805" s="25"/>
      <c r="N1805" s="20"/>
      <c r="O1805" s="20"/>
      <c r="P1805" s="19"/>
      <c r="Q1805" s="26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</row>
    <row r="1806" ht="12.75" customHeight="1">
      <c r="A1806" s="16"/>
      <c r="B1806" s="17"/>
      <c r="C1806" s="18"/>
      <c r="D1806" s="19"/>
      <c r="E1806" s="20"/>
      <c r="F1806" s="21"/>
      <c r="G1806" s="22"/>
      <c r="H1806" s="23"/>
      <c r="I1806" s="19"/>
      <c r="J1806" s="25"/>
      <c r="K1806" s="20"/>
      <c r="L1806" s="25"/>
      <c r="M1806" s="25"/>
      <c r="N1806" s="20"/>
      <c r="O1806" s="20"/>
      <c r="P1806" s="19"/>
      <c r="Q1806" s="26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</row>
    <row r="1807" ht="12.75" customHeight="1">
      <c r="A1807" s="16"/>
      <c r="B1807" s="17"/>
      <c r="C1807" s="18"/>
      <c r="D1807" s="19"/>
      <c r="E1807" s="20"/>
      <c r="F1807" s="21"/>
      <c r="G1807" s="22"/>
      <c r="H1807" s="23"/>
      <c r="I1807" s="19"/>
      <c r="J1807" s="25"/>
      <c r="K1807" s="20"/>
      <c r="L1807" s="25"/>
      <c r="M1807" s="25"/>
      <c r="N1807" s="20"/>
      <c r="O1807" s="20"/>
      <c r="P1807" s="19"/>
      <c r="Q1807" s="26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</row>
    <row r="1808" ht="12.75" customHeight="1">
      <c r="A1808" s="16"/>
      <c r="B1808" s="17"/>
      <c r="C1808" s="18"/>
      <c r="D1808" s="19"/>
      <c r="E1808" s="20"/>
      <c r="F1808" s="21"/>
      <c r="G1808" s="22"/>
      <c r="H1808" s="23"/>
      <c r="I1808" s="19"/>
      <c r="J1808" s="25"/>
      <c r="K1808" s="20"/>
      <c r="L1808" s="25"/>
      <c r="M1808" s="25"/>
      <c r="N1808" s="20"/>
      <c r="O1808" s="20"/>
      <c r="P1808" s="19"/>
      <c r="Q1808" s="26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</row>
    <row r="1809" ht="12.75" customHeight="1">
      <c r="A1809" s="16"/>
      <c r="B1809" s="17"/>
      <c r="C1809" s="18"/>
      <c r="D1809" s="19"/>
      <c r="E1809" s="20"/>
      <c r="F1809" s="21"/>
      <c r="G1809" s="22"/>
      <c r="H1809" s="23"/>
      <c r="I1809" s="19"/>
      <c r="J1809" s="25"/>
      <c r="K1809" s="20"/>
      <c r="L1809" s="25"/>
      <c r="M1809" s="25"/>
      <c r="N1809" s="20"/>
      <c r="O1809" s="20"/>
      <c r="P1809" s="19"/>
      <c r="Q1809" s="26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</row>
    <row r="1810" ht="12.75" customHeight="1">
      <c r="A1810" s="16"/>
      <c r="B1810" s="17"/>
      <c r="C1810" s="18"/>
      <c r="D1810" s="19"/>
      <c r="E1810" s="20"/>
      <c r="F1810" s="21"/>
      <c r="G1810" s="22"/>
      <c r="H1810" s="23"/>
      <c r="I1810" s="19"/>
      <c r="J1810" s="25"/>
      <c r="K1810" s="20"/>
      <c r="L1810" s="25"/>
      <c r="M1810" s="25"/>
      <c r="N1810" s="20"/>
      <c r="O1810" s="20"/>
      <c r="P1810" s="19"/>
      <c r="Q1810" s="26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</row>
    <row r="1811" ht="12.75" customHeight="1">
      <c r="A1811" s="16"/>
      <c r="B1811" s="17"/>
      <c r="C1811" s="18"/>
      <c r="D1811" s="19"/>
      <c r="E1811" s="20"/>
      <c r="F1811" s="21"/>
      <c r="G1811" s="22"/>
      <c r="H1811" s="23"/>
      <c r="I1811" s="19"/>
      <c r="J1811" s="25"/>
      <c r="K1811" s="20"/>
      <c r="L1811" s="25"/>
      <c r="M1811" s="25"/>
      <c r="N1811" s="20"/>
      <c r="O1811" s="20"/>
      <c r="P1811" s="19"/>
      <c r="Q1811" s="26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</row>
    <row r="1812" ht="12.75" customHeight="1">
      <c r="A1812" s="16"/>
      <c r="B1812" s="17"/>
      <c r="C1812" s="18"/>
      <c r="D1812" s="19"/>
      <c r="E1812" s="20"/>
      <c r="F1812" s="21"/>
      <c r="G1812" s="22"/>
      <c r="H1812" s="23"/>
      <c r="I1812" s="19"/>
      <c r="J1812" s="25"/>
      <c r="K1812" s="20"/>
      <c r="L1812" s="25"/>
      <c r="M1812" s="25"/>
      <c r="N1812" s="20"/>
      <c r="O1812" s="20"/>
      <c r="P1812" s="19"/>
      <c r="Q1812" s="26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</row>
    <row r="1813" ht="12.75" customHeight="1">
      <c r="A1813" s="16"/>
      <c r="B1813" s="17"/>
      <c r="C1813" s="18"/>
      <c r="D1813" s="19"/>
      <c r="E1813" s="20"/>
      <c r="F1813" s="21"/>
      <c r="G1813" s="22"/>
      <c r="H1813" s="23"/>
      <c r="I1813" s="19"/>
      <c r="J1813" s="25"/>
      <c r="K1813" s="20"/>
      <c r="L1813" s="25"/>
      <c r="M1813" s="25"/>
      <c r="N1813" s="20"/>
      <c r="O1813" s="20"/>
      <c r="P1813" s="19"/>
      <c r="Q1813" s="26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</row>
    <row r="1814" ht="12.75" customHeight="1">
      <c r="A1814" s="16"/>
      <c r="B1814" s="17"/>
      <c r="C1814" s="18"/>
      <c r="D1814" s="19"/>
      <c r="E1814" s="20"/>
      <c r="F1814" s="21"/>
      <c r="G1814" s="22"/>
      <c r="H1814" s="23"/>
      <c r="I1814" s="19"/>
      <c r="J1814" s="25"/>
      <c r="K1814" s="20"/>
      <c r="L1814" s="25"/>
      <c r="M1814" s="25"/>
      <c r="N1814" s="20"/>
      <c r="O1814" s="20"/>
      <c r="P1814" s="19"/>
      <c r="Q1814" s="26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</row>
    <row r="1815" ht="12.75" customHeight="1">
      <c r="A1815" s="16"/>
      <c r="B1815" s="17"/>
      <c r="C1815" s="18"/>
      <c r="D1815" s="19"/>
      <c r="E1815" s="20"/>
      <c r="F1815" s="21"/>
      <c r="G1815" s="22"/>
      <c r="H1815" s="23"/>
      <c r="I1815" s="19"/>
      <c r="J1815" s="25"/>
      <c r="K1815" s="20"/>
      <c r="L1815" s="25"/>
      <c r="M1815" s="25"/>
      <c r="N1815" s="20"/>
      <c r="O1815" s="20"/>
      <c r="P1815" s="19"/>
      <c r="Q1815" s="26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</row>
    <row r="1816" ht="12.75" customHeight="1">
      <c r="A1816" s="16"/>
      <c r="B1816" s="17"/>
      <c r="C1816" s="18"/>
      <c r="D1816" s="19"/>
      <c r="E1816" s="20"/>
      <c r="F1816" s="21"/>
      <c r="G1816" s="22"/>
      <c r="H1816" s="23"/>
      <c r="I1816" s="19"/>
      <c r="J1816" s="25"/>
      <c r="K1816" s="20"/>
      <c r="L1816" s="25"/>
      <c r="M1816" s="25"/>
      <c r="N1816" s="20"/>
      <c r="O1816" s="20"/>
      <c r="P1816" s="19"/>
      <c r="Q1816" s="26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</row>
    <row r="1817" ht="12.75" customHeight="1">
      <c r="A1817" s="16"/>
      <c r="B1817" s="17"/>
      <c r="C1817" s="18"/>
      <c r="D1817" s="19"/>
      <c r="E1817" s="20"/>
      <c r="F1817" s="21"/>
      <c r="G1817" s="22"/>
      <c r="H1817" s="23"/>
      <c r="I1817" s="19"/>
      <c r="J1817" s="25"/>
      <c r="K1817" s="20"/>
      <c r="L1817" s="25"/>
      <c r="M1817" s="25"/>
      <c r="N1817" s="20"/>
      <c r="O1817" s="20"/>
      <c r="P1817" s="19"/>
      <c r="Q1817" s="26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</row>
    <row r="1818" ht="12.75" customHeight="1">
      <c r="A1818" s="16"/>
      <c r="B1818" s="17"/>
      <c r="C1818" s="18"/>
      <c r="D1818" s="19"/>
      <c r="E1818" s="20"/>
      <c r="F1818" s="21"/>
      <c r="G1818" s="22"/>
      <c r="H1818" s="23"/>
      <c r="I1818" s="19"/>
      <c r="J1818" s="25"/>
      <c r="K1818" s="20"/>
      <c r="L1818" s="25"/>
      <c r="M1818" s="25"/>
      <c r="N1818" s="20"/>
      <c r="O1818" s="20"/>
      <c r="P1818" s="19"/>
      <c r="Q1818" s="26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</row>
    <row r="1819" ht="12.75" customHeight="1">
      <c r="A1819" s="16"/>
      <c r="B1819" s="17"/>
      <c r="C1819" s="18"/>
      <c r="D1819" s="19"/>
      <c r="E1819" s="20"/>
      <c r="F1819" s="21"/>
      <c r="G1819" s="22"/>
      <c r="H1819" s="23"/>
      <c r="I1819" s="19"/>
      <c r="J1819" s="25"/>
      <c r="K1819" s="20"/>
      <c r="L1819" s="25"/>
      <c r="M1819" s="25"/>
      <c r="N1819" s="20"/>
      <c r="O1819" s="20"/>
      <c r="P1819" s="19"/>
      <c r="Q1819" s="26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</row>
    <row r="1820" ht="12.75" customHeight="1">
      <c r="A1820" s="16"/>
      <c r="B1820" s="17"/>
      <c r="C1820" s="18"/>
      <c r="D1820" s="19"/>
      <c r="E1820" s="20"/>
      <c r="F1820" s="21"/>
      <c r="G1820" s="22"/>
      <c r="H1820" s="23"/>
      <c r="I1820" s="19"/>
      <c r="J1820" s="25"/>
      <c r="K1820" s="20"/>
      <c r="L1820" s="25"/>
      <c r="M1820" s="25"/>
      <c r="N1820" s="20"/>
      <c r="O1820" s="20"/>
      <c r="P1820" s="19"/>
      <c r="Q1820" s="26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</row>
    <row r="1821" ht="12.75" customHeight="1">
      <c r="A1821" s="16"/>
      <c r="B1821" s="17"/>
      <c r="C1821" s="18"/>
      <c r="D1821" s="19"/>
      <c r="E1821" s="20"/>
      <c r="F1821" s="21"/>
      <c r="G1821" s="22"/>
      <c r="H1821" s="23"/>
      <c r="I1821" s="19"/>
      <c r="J1821" s="25"/>
      <c r="K1821" s="20"/>
      <c r="L1821" s="25"/>
      <c r="M1821" s="25"/>
      <c r="N1821" s="20"/>
      <c r="O1821" s="20"/>
      <c r="P1821" s="19"/>
      <c r="Q1821" s="26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</row>
    <row r="1822" ht="12.75" customHeight="1">
      <c r="A1822" s="16"/>
      <c r="B1822" s="17"/>
      <c r="C1822" s="18"/>
      <c r="D1822" s="19"/>
      <c r="E1822" s="20"/>
      <c r="F1822" s="21"/>
      <c r="G1822" s="22"/>
      <c r="H1822" s="23"/>
      <c r="I1822" s="19"/>
      <c r="J1822" s="25"/>
      <c r="K1822" s="20"/>
      <c r="L1822" s="25"/>
      <c r="M1822" s="25"/>
      <c r="N1822" s="20"/>
      <c r="O1822" s="20"/>
      <c r="P1822" s="19"/>
      <c r="Q1822" s="26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</row>
    <row r="1823" ht="12.75" customHeight="1">
      <c r="A1823" s="16"/>
      <c r="B1823" s="17"/>
      <c r="C1823" s="18"/>
      <c r="D1823" s="19"/>
      <c r="E1823" s="20"/>
      <c r="F1823" s="21"/>
      <c r="G1823" s="22"/>
      <c r="H1823" s="23"/>
      <c r="I1823" s="19"/>
      <c r="J1823" s="25"/>
      <c r="K1823" s="20"/>
      <c r="L1823" s="25"/>
      <c r="M1823" s="25"/>
      <c r="N1823" s="20"/>
      <c r="O1823" s="20"/>
      <c r="P1823" s="19"/>
      <c r="Q1823" s="26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</row>
    <row r="1824" ht="12.75" customHeight="1">
      <c r="A1824" s="16"/>
      <c r="B1824" s="17"/>
      <c r="C1824" s="18"/>
      <c r="D1824" s="19"/>
      <c r="E1824" s="20"/>
      <c r="F1824" s="21"/>
      <c r="G1824" s="22"/>
      <c r="H1824" s="23"/>
      <c r="I1824" s="19"/>
      <c r="J1824" s="25"/>
      <c r="K1824" s="20"/>
      <c r="L1824" s="25"/>
      <c r="M1824" s="25"/>
      <c r="N1824" s="20"/>
      <c r="O1824" s="20"/>
      <c r="P1824" s="19"/>
      <c r="Q1824" s="26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</row>
    <row r="1825" ht="12.75" customHeight="1">
      <c r="A1825" s="16"/>
      <c r="B1825" s="17"/>
      <c r="C1825" s="18"/>
      <c r="D1825" s="19"/>
      <c r="E1825" s="20"/>
      <c r="F1825" s="21"/>
      <c r="G1825" s="22"/>
      <c r="H1825" s="23"/>
      <c r="I1825" s="19"/>
      <c r="J1825" s="25"/>
      <c r="K1825" s="20"/>
      <c r="L1825" s="25"/>
      <c r="M1825" s="25"/>
      <c r="N1825" s="20"/>
      <c r="O1825" s="20"/>
      <c r="P1825" s="19"/>
      <c r="Q1825" s="26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</row>
    <row r="1826" ht="12.75" customHeight="1">
      <c r="A1826" s="16"/>
      <c r="B1826" s="17"/>
      <c r="C1826" s="18"/>
      <c r="D1826" s="19"/>
      <c r="E1826" s="20"/>
      <c r="F1826" s="21"/>
      <c r="G1826" s="22"/>
      <c r="H1826" s="23"/>
      <c r="I1826" s="19"/>
      <c r="J1826" s="25"/>
      <c r="K1826" s="20"/>
      <c r="L1826" s="25"/>
      <c r="M1826" s="25"/>
      <c r="N1826" s="20"/>
      <c r="O1826" s="20"/>
      <c r="P1826" s="19"/>
      <c r="Q1826" s="26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</row>
    <row r="1827" ht="12.75" customHeight="1">
      <c r="A1827" s="16"/>
      <c r="B1827" s="17"/>
      <c r="C1827" s="18"/>
      <c r="D1827" s="19"/>
      <c r="E1827" s="20"/>
      <c r="F1827" s="21"/>
      <c r="G1827" s="22"/>
      <c r="H1827" s="23"/>
      <c r="I1827" s="19"/>
      <c r="J1827" s="25"/>
      <c r="K1827" s="20"/>
      <c r="L1827" s="25"/>
      <c r="M1827" s="25"/>
      <c r="N1827" s="20"/>
      <c r="O1827" s="20"/>
      <c r="P1827" s="19"/>
      <c r="Q1827" s="26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</row>
    <row r="1828" ht="12.75" customHeight="1">
      <c r="A1828" s="16"/>
      <c r="B1828" s="17"/>
      <c r="C1828" s="18"/>
      <c r="D1828" s="19"/>
      <c r="E1828" s="20"/>
      <c r="F1828" s="21"/>
      <c r="G1828" s="22"/>
      <c r="H1828" s="23"/>
      <c r="I1828" s="19"/>
      <c r="J1828" s="25"/>
      <c r="K1828" s="20"/>
      <c r="L1828" s="25"/>
      <c r="M1828" s="25"/>
      <c r="N1828" s="20"/>
      <c r="O1828" s="20"/>
      <c r="P1828" s="19"/>
      <c r="Q1828" s="26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</row>
    <row r="1829" ht="12.75" customHeight="1">
      <c r="A1829" s="16"/>
      <c r="B1829" s="17"/>
      <c r="C1829" s="18"/>
      <c r="D1829" s="19"/>
      <c r="E1829" s="20"/>
      <c r="F1829" s="21"/>
      <c r="G1829" s="22"/>
      <c r="H1829" s="23"/>
      <c r="I1829" s="19"/>
      <c r="J1829" s="25"/>
      <c r="K1829" s="20"/>
      <c r="L1829" s="25"/>
      <c r="M1829" s="25"/>
      <c r="N1829" s="20"/>
      <c r="O1829" s="20"/>
      <c r="P1829" s="19"/>
      <c r="Q1829" s="26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</row>
    <row r="1830" ht="12.75" customHeight="1">
      <c r="A1830" s="16"/>
      <c r="B1830" s="17"/>
      <c r="C1830" s="18"/>
      <c r="D1830" s="19"/>
      <c r="E1830" s="20"/>
      <c r="F1830" s="21"/>
      <c r="G1830" s="22"/>
      <c r="H1830" s="23"/>
      <c r="I1830" s="19"/>
      <c r="J1830" s="25"/>
      <c r="K1830" s="20"/>
      <c r="L1830" s="25"/>
      <c r="M1830" s="25"/>
      <c r="N1830" s="20"/>
      <c r="O1830" s="20"/>
      <c r="P1830" s="19"/>
      <c r="Q1830" s="26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</row>
    <row r="1831" ht="12.75" customHeight="1">
      <c r="A1831" s="16"/>
      <c r="B1831" s="17"/>
      <c r="C1831" s="18"/>
      <c r="D1831" s="19"/>
      <c r="E1831" s="20"/>
      <c r="F1831" s="21"/>
      <c r="G1831" s="22"/>
      <c r="H1831" s="23"/>
      <c r="I1831" s="19"/>
      <c r="J1831" s="25"/>
      <c r="K1831" s="20"/>
      <c r="L1831" s="25"/>
      <c r="M1831" s="25"/>
      <c r="N1831" s="20"/>
      <c r="O1831" s="20"/>
      <c r="P1831" s="19"/>
      <c r="Q1831" s="26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</row>
    <row r="1832" ht="12.75" customHeight="1">
      <c r="A1832" s="16"/>
      <c r="B1832" s="17"/>
      <c r="C1832" s="18"/>
      <c r="D1832" s="19"/>
      <c r="E1832" s="20"/>
      <c r="F1832" s="21"/>
      <c r="G1832" s="22"/>
      <c r="H1832" s="23"/>
      <c r="I1832" s="19"/>
      <c r="J1832" s="25"/>
      <c r="K1832" s="20"/>
      <c r="L1832" s="25"/>
      <c r="M1832" s="25"/>
      <c r="N1832" s="20"/>
      <c r="O1832" s="20"/>
      <c r="P1832" s="19"/>
      <c r="Q1832" s="26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</row>
    <row r="1833" ht="12.75" customHeight="1">
      <c r="A1833" s="16"/>
      <c r="B1833" s="17"/>
      <c r="C1833" s="18"/>
      <c r="D1833" s="19"/>
      <c r="E1833" s="20"/>
      <c r="F1833" s="21"/>
      <c r="G1833" s="22"/>
      <c r="H1833" s="23"/>
      <c r="I1833" s="19"/>
      <c r="J1833" s="25"/>
      <c r="K1833" s="20"/>
      <c r="L1833" s="25"/>
      <c r="M1833" s="25"/>
      <c r="N1833" s="20"/>
      <c r="O1833" s="20"/>
      <c r="P1833" s="19"/>
      <c r="Q1833" s="26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</row>
    <row r="1834" ht="12.75" customHeight="1">
      <c r="A1834" s="16"/>
      <c r="B1834" s="17"/>
      <c r="C1834" s="18"/>
      <c r="D1834" s="19"/>
      <c r="E1834" s="20"/>
      <c r="F1834" s="21"/>
      <c r="G1834" s="22"/>
      <c r="H1834" s="23"/>
      <c r="I1834" s="19"/>
      <c r="J1834" s="25"/>
      <c r="K1834" s="20"/>
      <c r="L1834" s="25"/>
      <c r="M1834" s="25"/>
      <c r="N1834" s="20"/>
      <c r="O1834" s="20"/>
      <c r="P1834" s="19"/>
      <c r="Q1834" s="26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</row>
    <row r="1835" ht="12.75" customHeight="1">
      <c r="A1835" s="16"/>
      <c r="B1835" s="17"/>
      <c r="C1835" s="18"/>
      <c r="D1835" s="19"/>
      <c r="E1835" s="20"/>
      <c r="F1835" s="21"/>
      <c r="G1835" s="22"/>
      <c r="H1835" s="23"/>
      <c r="I1835" s="19"/>
      <c r="J1835" s="25"/>
      <c r="K1835" s="20"/>
      <c r="L1835" s="25"/>
      <c r="M1835" s="25"/>
      <c r="N1835" s="20"/>
      <c r="O1835" s="20"/>
      <c r="P1835" s="19"/>
      <c r="Q1835" s="26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</row>
    <row r="1836" ht="12.75" customHeight="1">
      <c r="A1836" s="16"/>
      <c r="B1836" s="17"/>
      <c r="C1836" s="18"/>
      <c r="D1836" s="19"/>
      <c r="E1836" s="20"/>
      <c r="F1836" s="21"/>
      <c r="G1836" s="22"/>
      <c r="H1836" s="23"/>
      <c r="I1836" s="19"/>
      <c r="J1836" s="25"/>
      <c r="K1836" s="20"/>
      <c r="L1836" s="25"/>
      <c r="M1836" s="25"/>
      <c r="N1836" s="20"/>
      <c r="O1836" s="20"/>
      <c r="P1836" s="19"/>
      <c r="Q1836" s="26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</row>
    <row r="1837" ht="12.75" customHeight="1">
      <c r="A1837" s="16"/>
      <c r="B1837" s="17"/>
      <c r="C1837" s="18"/>
      <c r="D1837" s="19"/>
      <c r="E1837" s="20"/>
      <c r="F1837" s="21"/>
      <c r="G1837" s="22"/>
      <c r="H1837" s="23"/>
      <c r="I1837" s="19"/>
      <c r="J1837" s="25"/>
      <c r="K1837" s="20"/>
      <c r="L1837" s="25"/>
      <c r="M1837" s="25"/>
      <c r="N1837" s="20"/>
      <c r="O1837" s="20"/>
      <c r="P1837" s="19"/>
      <c r="Q1837" s="26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</row>
    <row r="1838" ht="12.75" customHeight="1">
      <c r="A1838" s="16"/>
      <c r="B1838" s="17"/>
      <c r="C1838" s="18"/>
      <c r="D1838" s="19"/>
      <c r="E1838" s="20"/>
      <c r="F1838" s="21"/>
      <c r="G1838" s="22"/>
      <c r="H1838" s="23"/>
      <c r="I1838" s="19"/>
      <c r="J1838" s="25"/>
      <c r="K1838" s="20"/>
      <c r="L1838" s="25"/>
      <c r="M1838" s="25"/>
      <c r="N1838" s="20"/>
      <c r="O1838" s="20"/>
      <c r="P1838" s="19"/>
      <c r="Q1838" s="26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</row>
    <row r="1839" ht="12.75" customHeight="1">
      <c r="A1839" s="16"/>
      <c r="B1839" s="17"/>
      <c r="C1839" s="18"/>
      <c r="D1839" s="19"/>
      <c r="E1839" s="20"/>
      <c r="F1839" s="21"/>
      <c r="G1839" s="22"/>
      <c r="H1839" s="23"/>
      <c r="I1839" s="19"/>
      <c r="J1839" s="25"/>
      <c r="K1839" s="20"/>
      <c r="L1839" s="25"/>
      <c r="M1839" s="25"/>
      <c r="N1839" s="20"/>
      <c r="O1839" s="20"/>
      <c r="P1839" s="19"/>
      <c r="Q1839" s="26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</row>
    <row r="1840" ht="12.75" customHeight="1">
      <c r="A1840" s="16"/>
      <c r="B1840" s="17"/>
      <c r="C1840" s="18"/>
      <c r="D1840" s="19"/>
      <c r="E1840" s="20"/>
      <c r="F1840" s="21"/>
      <c r="G1840" s="22"/>
      <c r="H1840" s="23"/>
      <c r="I1840" s="19"/>
      <c r="J1840" s="25"/>
      <c r="K1840" s="20"/>
      <c r="L1840" s="25"/>
      <c r="M1840" s="25"/>
      <c r="N1840" s="20"/>
      <c r="O1840" s="20"/>
      <c r="P1840" s="19"/>
      <c r="Q1840" s="26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</row>
    <row r="1841" ht="12.75" customHeight="1">
      <c r="A1841" s="16"/>
      <c r="B1841" s="17"/>
      <c r="C1841" s="18"/>
      <c r="D1841" s="19"/>
      <c r="E1841" s="20"/>
      <c r="F1841" s="21"/>
      <c r="G1841" s="22"/>
      <c r="H1841" s="23"/>
      <c r="I1841" s="19"/>
      <c r="J1841" s="25"/>
      <c r="K1841" s="20"/>
      <c r="L1841" s="25"/>
      <c r="M1841" s="25"/>
      <c r="N1841" s="20"/>
      <c r="O1841" s="20"/>
      <c r="P1841" s="19"/>
      <c r="Q1841" s="26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</row>
    <row r="1842" ht="12.75" customHeight="1">
      <c r="A1842" s="16"/>
      <c r="B1842" s="17"/>
      <c r="C1842" s="18"/>
      <c r="D1842" s="19"/>
      <c r="E1842" s="20"/>
      <c r="F1842" s="21"/>
      <c r="G1842" s="22"/>
      <c r="H1842" s="23"/>
      <c r="I1842" s="19"/>
      <c r="J1842" s="25"/>
      <c r="K1842" s="20"/>
      <c r="L1842" s="25"/>
      <c r="M1842" s="25"/>
      <c r="N1842" s="20"/>
      <c r="O1842" s="20"/>
      <c r="P1842" s="19"/>
      <c r="Q1842" s="26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</row>
    <row r="1843" ht="12.75" customHeight="1">
      <c r="A1843" s="16"/>
      <c r="B1843" s="17"/>
      <c r="C1843" s="18"/>
      <c r="D1843" s="19"/>
      <c r="E1843" s="20"/>
      <c r="F1843" s="21"/>
      <c r="G1843" s="22"/>
      <c r="H1843" s="23"/>
      <c r="I1843" s="19"/>
      <c r="J1843" s="25"/>
      <c r="K1843" s="20"/>
      <c r="L1843" s="25"/>
      <c r="M1843" s="25"/>
      <c r="N1843" s="20"/>
      <c r="O1843" s="20"/>
      <c r="P1843" s="19"/>
      <c r="Q1843" s="26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</row>
    <row r="1844" ht="12.75" customHeight="1">
      <c r="A1844" s="16"/>
      <c r="B1844" s="17"/>
      <c r="C1844" s="18"/>
      <c r="D1844" s="19"/>
      <c r="E1844" s="20"/>
      <c r="F1844" s="21"/>
      <c r="G1844" s="22"/>
      <c r="H1844" s="23"/>
      <c r="I1844" s="19"/>
      <c r="J1844" s="25"/>
      <c r="K1844" s="20"/>
      <c r="L1844" s="25"/>
      <c r="M1844" s="25"/>
      <c r="N1844" s="20"/>
      <c r="O1844" s="20"/>
      <c r="P1844" s="19"/>
      <c r="Q1844" s="26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</row>
    <row r="1845" ht="12.75" customHeight="1">
      <c r="A1845" s="16"/>
      <c r="B1845" s="17"/>
      <c r="C1845" s="18"/>
      <c r="D1845" s="19"/>
      <c r="E1845" s="20"/>
      <c r="F1845" s="21"/>
      <c r="G1845" s="22"/>
      <c r="H1845" s="23"/>
      <c r="I1845" s="19"/>
      <c r="J1845" s="25"/>
      <c r="K1845" s="20"/>
      <c r="L1845" s="25"/>
      <c r="M1845" s="25"/>
      <c r="N1845" s="20"/>
      <c r="O1845" s="20"/>
      <c r="P1845" s="19"/>
      <c r="Q1845" s="26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</row>
    <row r="1846" ht="12.75" customHeight="1">
      <c r="A1846" s="16"/>
      <c r="B1846" s="17"/>
      <c r="C1846" s="18"/>
      <c r="D1846" s="19"/>
      <c r="E1846" s="20"/>
      <c r="F1846" s="21"/>
      <c r="G1846" s="22"/>
      <c r="H1846" s="23"/>
      <c r="I1846" s="19"/>
      <c r="J1846" s="25"/>
      <c r="K1846" s="20"/>
      <c r="L1846" s="25"/>
      <c r="M1846" s="25"/>
      <c r="N1846" s="20"/>
      <c r="O1846" s="20"/>
      <c r="P1846" s="19"/>
      <c r="Q1846" s="26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</row>
    <row r="1847" ht="12.75" customHeight="1">
      <c r="A1847" s="16"/>
      <c r="B1847" s="17"/>
      <c r="C1847" s="18"/>
      <c r="D1847" s="19"/>
      <c r="E1847" s="20"/>
      <c r="F1847" s="21"/>
      <c r="G1847" s="22"/>
      <c r="H1847" s="23"/>
      <c r="I1847" s="19"/>
      <c r="J1847" s="25"/>
      <c r="K1847" s="20"/>
      <c r="L1847" s="25"/>
      <c r="M1847" s="25"/>
      <c r="N1847" s="20"/>
      <c r="O1847" s="20"/>
      <c r="P1847" s="19"/>
      <c r="Q1847" s="26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</row>
    <row r="1848" ht="12.75" customHeight="1">
      <c r="A1848" s="16"/>
      <c r="B1848" s="17"/>
      <c r="C1848" s="18"/>
      <c r="D1848" s="19"/>
      <c r="E1848" s="20"/>
      <c r="F1848" s="21"/>
      <c r="G1848" s="22"/>
      <c r="H1848" s="23"/>
      <c r="I1848" s="19"/>
      <c r="J1848" s="25"/>
      <c r="K1848" s="20"/>
      <c r="L1848" s="25"/>
      <c r="M1848" s="25"/>
      <c r="N1848" s="20"/>
      <c r="O1848" s="20"/>
      <c r="P1848" s="19"/>
      <c r="Q1848" s="26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</row>
    <row r="1849" ht="12.75" customHeight="1">
      <c r="A1849" s="16"/>
      <c r="B1849" s="17"/>
      <c r="C1849" s="18"/>
      <c r="D1849" s="19"/>
      <c r="E1849" s="20"/>
      <c r="F1849" s="21"/>
      <c r="G1849" s="22"/>
      <c r="H1849" s="23"/>
      <c r="I1849" s="19"/>
      <c r="J1849" s="25"/>
      <c r="K1849" s="20"/>
      <c r="L1849" s="25"/>
      <c r="M1849" s="25"/>
      <c r="N1849" s="20"/>
      <c r="O1849" s="20"/>
      <c r="P1849" s="19"/>
      <c r="Q1849" s="26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</row>
    <row r="1850" ht="12.75" customHeight="1">
      <c r="A1850" s="16"/>
      <c r="B1850" s="17"/>
      <c r="C1850" s="18"/>
      <c r="D1850" s="19"/>
      <c r="E1850" s="20"/>
      <c r="F1850" s="21"/>
      <c r="G1850" s="22"/>
      <c r="H1850" s="23"/>
      <c r="I1850" s="19"/>
      <c r="J1850" s="25"/>
      <c r="K1850" s="20"/>
      <c r="L1850" s="25"/>
      <c r="M1850" s="25"/>
      <c r="N1850" s="20"/>
      <c r="O1850" s="20"/>
      <c r="P1850" s="19"/>
      <c r="Q1850" s="26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</row>
    <row r="1851" ht="12.75" customHeight="1">
      <c r="A1851" s="16"/>
      <c r="B1851" s="17"/>
      <c r="C1851" s="18"/>
      <c r="D1851" s="19"/>
      <c r="E1851" s="20"/>
      <c r="F1851" s="21"/>
      <c r="G1851" s="22"/>
      <c r="H1851" s="23"/>
      <c r="I1851" s="19"/>
      <c r="J1851" s="25"/>
      <c r="K1851" s="20"/>
      <c r="L1851" s="25"/>
      <c r="M1851" s="25"/>
      <c r="N1851" s="20"/>
      <c r="O1851" s="20"/>
      <c r="P1851" s="19"/>
      <c r="Q1851" s="26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</row>
    <row r="1852" ht="12.75" customHeight="1">
      <c r="A1852" s="16"/>
      <c r="B1852" s="17"/>
      <c r="C1852" s="18"/>
      <c r="D1852" s="19"/>
      <c r="E1852" s="20"/>
      <c r="F1852" s="21"/>
      <c r="G1852" s="22"/>
      <c r="H1852" s="23"/>
      <c r="I1852" s="19"/>
      <c r="J1852" s="25"/>
      <c r="K1852" s="20"/>
      <c r="L1852" s="25"/>
      <c r="M1852" s="25"/>
      <c r="N1852" s="20"/>
      <c r="O1852" s="20"/>
      <c r="P1852" s="19"/>
      <c r="Q1852" s="26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</row>
    <row r="1853" ht="12.75" customHeight="1">
      <c r="A1853" s="16"/>
      <c r="B1853" s="17"/>
      <c r="C1853" s="18"/>
      <c r="D1853" s="19"/>
      <c r="E1853" s="20"/>
      <c r="F1853" s="21"/>
      <c r="G1853" s="22"/>
      <c r="H1853" s="23"/>
      <c r="I1853" s="19"/>
      <c r="J1853" s="25"/>
      <c r="K1853" s="20"/>
      <c r="L1853" s="25"/>
      <c r="M1853" s="25"/>
      <c r="N1853" s="20"/>
      <c r="O1853" s="20"/>
      <c r="P1853" s="19"/>
      <c r="Q1853" s="26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</row>
    <row r="1854" ht="12.75" customHeight="1">
      <c r="A1854" s="16"/>
      <c r="B1854" s="17"/>
      <c r="C1854" s="18"/>
      <c r="D1854" s="19"/>
      <c r="E1854" s="20"/>
      <c r="F1854" s="21"/>
      <c r="G1854" s="22"/>
      <c r="H1854" s="23"/>
      <c r="I1854" s="19"/>
      <c r="J1854" s="25"/>
      <c r="K1854" s="20"/>
      <c r="L1854" s="25"/>
      <c r="M1854" s="25"/>
      <c r="N1854" s="20"/>
      <c r="O1854" s="20"/>
      <c r="P1854" s="19"/>
      <c r="Q1854" s="26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</row>
    <row r="1855" ht="12.75" customHeight="1">
      <c r="A1855" s="16"/>
      <c r="B1855" s="17"/>
      <c r="C1855" s="18"/>
      <c r="D1855" s="19"/>
      <c r="E1855" s="20"/>
      <c r="F1855" s="21"/>
      <c r="G1855" s="22"/>
      <c r="H1855" s="23"/>
      <c r="I1855" s="19"/>
      <c r="J1855" s="25"/>
      <c r="K1855" s="20"/>
      <c r="L1855" s="25"/>
      <c r="M1855" s="25"/>
      <c r="N1855" s="20"/>
      <c r="O1855" s="20"/>
      <c r="P1855" s="19"/>
      <c r="Q1855" s="26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</row>
    <row r="1856" ht="12.75" customHeight="1">
      <c r="A1856" s="16"/>
      <c r="B1856" s="17"/>
      <c r="C1856" s="18"/>
      <c r="D1856" s="19"/>
      <c r="E1856" s="20"/>
      <c r="F1856" s="21"/>
      <c r="G1856" s="22"/>
      <c r="H1856" s="23"/>
      <c r="I1856" s="19"/>
      <c r="J1856" s="25"/>
      <c r="K1856" s="20"/>
      <c r="L1856" s="25"/>
      <c r="M1856" s="25"/>
      <c r="N1856" s="20"/>
      <c r="O1856" s="20"/>
      <c r="P1856" s="19"/>
      <c r="Q1856" s="26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</row>
    <row r="1857" ht="12.75" customHeight="1">
      <c r="A1857" s="16"/>
      <c r="B1857" s="17"/>
      <c r="C1857" s="18"/>
      <c r="D1857" s="19"/>
      <c r="E1857" s="20"/>
      <c r="F1857" s="21"/>
      <c r="G1857" s="22"/>
      <c r="H1857" s="23"/>
      <c r="I1857" s="19"/>
      <c r="J1857" s="25"/>
      <c r="K1857" s="20"/>
      <c r="L1857" s="25"/>
      <c r="M1857" s="25"/>
      <c r="N1857" s="20"/>
      <c r="O1857" s="20"/>
      <c r="P1857" s="19"/>
      <c r="Q1857" s="26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</row>
    <row r="1858" ht="12.75" customHeight="1">
      <c r="A1858" s="16"/>
      <c r="B1858" s="17"/>
      <c r="C1858" s="18"/>
      <c r="D1858" s="19"/>
      <c r="E1858" s="20"/>
      <c r="F1858" s="21"/>
      <c r="G1858" s="22"/>
      <c r="H1858" s="23"/>
      <c r="I1858" s="19"/>
      <c r="J1858" s="25"/>
      <c r="K1858" s="20"/>
      <c r="L1858" s="25"/>
      <c r="M1858" s="25"/>
      <c r="N1858" s="20"/>
      <c r="O1858" s="20"/>
      <c r="P1858" s="19"/>
      <c r="Q1858" s="26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</row>
    <row r="1859" ht="12.75" customHeight="1">
      <c r="A1859" s="16"/>
      <c r="B1859" s="17"/>
      <c r="C1859" s="18"/>
      <c r="D1859" s="19"/>
      <c r="E1859" s="20"/>
      <c r="F1859" s="21"/>
      <c r="G1859" s="22"/>
      <c r="H1859" s="23"/>
      <c r="I1859" s="19"/>
      <c r="J1859" s="25"/>
      <c r="K1859" s="20"/>
      <c r="L1859" s="25"/>
      <c r="M1859" s="25"/>
      <c r="N1859" s="20"/>
      <c r="O1859" s="20"/>
      <c r="P1859" s="19"/>
      <c r="Q1859" s="26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</row>
    <row r="1860" ht="12.75" customHeight="1">
      <c r="A1860" s="16"/>
      <c r="B1860" s="17"/>
      <c r="C1860" s="18"/>
      <c r="D1860" s="19"/>
      <c r="E1860" s="20"/>
      <c r="F1860" s="21"/>
      <c r="G1860" s="22"/>
      <c r="H1860" s="23"/>
      <c r="I1860" s="19"/>
      <c r="J1860" s="25"/>
      <c r="K1860" s="20"/>
      <c r="L1860" s="25"/>
      <c r="M1860" s="25"/>
      <c r="N1860" s="20"/>
      <c r="O1860" s="20"/>
      <c r="P1860" s="19"/>
      <c r="Q1860" s="26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</row>
    <row r="1861" ht="12.75" customHeight="1">
      <c r="A1861" s="16"/>
      <c r="B1861" s="17"/>
      <c r="C1861" s="18"/>
      <c r="D1861" s="19"/>
      <c r="E1861" s="20"/>
      <c r="F1861" s="21"/>
      <c r="G1861" s="22"/>
      <c r="H1861" s="23"/>
      <c r="I1861" s="19"/>
      <c r="J1861" s="25"/>
      <c r="K1861" s="20"/>
      <c r="L1861" s="25"/>
      <c r="M1861" s="25"/>
      <c r="N1861" s="20"/>
      <c r="O1861" s="20"/>
      <c r="P1861" s="19"/>
      <c r="Q1861" s="26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</row>
    <row r="1862" ht="12.75" customHeight="1">
      <c r="A1862" s="16"/>
      <c r="B1862" s="17"/>
      <c r="C1862" s="18"/>
      <c r="D1862" s="19"/>
      <c r="E1862" s="20"/>
      <c r="F1862" s="21"/>
      <c r="G1862" s="22"/>
      <c r="H1862" s="23"/>
      <c r="I1862" s="19"/>
      <c r="J1862" s="25"/>
      <c r="K1862" s="20"/>
      <c r="L1862" s="25"/>
      <c r="M1862" s="25"/>
      <c r="N1862" s="20"/>
      <c r="O1862" s="20"/>
      <c r="P1862" s="19"/>
      <c r="Q1862" s="26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</row>
    <row r="1863" ht="12.75" customHeight="1">
      <c r="A1863" s="16"/>
      <c r="B1863" s="17"/>
      <c r="C1863" s="18"/>
      <c r="D1863" s="19"/>
      <c r="E1863" s="20"/>
      <c r="F1863" s="21"/>
      <c r="G1863" s="22"/>
      <c r="H1863" s="23"/>
      <c r="I1863" s="19"/>
      <c r="J1863" s="25"/>
      <c r="K1863" s="20"/>
      <c r="L1863" s="25"/>
      <c r="M1863" s="25"/>
      <c r="N1863" s="20"/>
      <c r="O1863" s="20"/>
      <c r="P1863" s="19"/>
      <c r="Q1863" s="26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</row>
    <row r="1864" ht="12.75" customHeight="1">
      <c r="A1864" s="16"/>
      <c r="B1864" s="17"/>
      <c r="C1864" s="18"/>
      <c r="D1864" s="19"/>
      <c r="E1864" s="20"/>
      <c r="F1864" s="21"/>
      <c r="G1864" s="22"/>
      <c r="H1864" s="23"/>
      <c r="I1864" s="19"/>
      <c r="J1864" s="25"/>
      <c r="K1864" s="20"/>
      <c r="L1864" s="25"/>
      <c r="M1864" s="25"/>
      <c r="N1864" s="20"/>
      <c r="O1864" s="20"/>
      <c r="P1864" s="19"/>
      <c r="Q1864" s="26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</row>
    <row r="1865" ht="12.75" customHeight="1">
      <c r="A1865" s="16"/>
      <c r="B1865" s="17"/>
      <c r="C1865" s="18"/>
      <c r="D1865" s="19"/>
      <c r="E1865" s="20"/>
      <c r="F1865" s="21"/>
      <c r="G1865" s="22"/>
      <c r="H1865" s="23"/>
      <c r="I1865" s="19"/>
      <c r="J1865" s="25"/>
      <c r="K1865" s="20"/>
      <c r="L1865" s="25"/>
      <c r="M1865" s="25"/>
      <c r="N1865" s="20"/>
      <c r="O1865" s="20"/>
      <c r="P1865" s="19"/>
      <c r="Q1865" s="26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</row>
    <row r="1866" ht="12.75" customHeight="1">
      <c r="A1866" s="16"/>
      <c r="B1866" s="17"/>
      <c r="C1866" s="18"/>
      <c r="D1866" s="19"/>
      <c r="E1866" s="20"/>
      <c r="F1866" s="21"/>
      <c r="G1866" s="22"/>
      <c r="H1866" s="23"/>
      <c r="I1866" s="19"/>
      <c r="J1866" s="25"/>
      <c r="K1866" s="20"/>
      <c r="L1866" s="25"/>
      <c r="M1866" s="25"/>
      <c r="N1866" s="20"/>
      <c r="O1866" s="20"/>
      <c r="P1866" s="19"/>
      <c r="Q1866" s="26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</row>
    <row r="1867" ht="12.75" customHeight="1">
      <c r="A1867" s="16"/>
      <c r="B1867" s="17"/>
      <c r="C1867" s="18"/>
      <c r="D1867" s="19"/>
      <c r="E1867" s="20"/>
      <c r="F1867" s="21"/>
      <c r="G1867" s="22"/>
      <c r="H1867" s="23"/>
      <c r="I1867" s="19"/>
      <c r="J1867" s="25"/>
      <c r="K1867" s="20"/>
      <c r="L1867" s="25"/>
      <c r="M1867" s="25"/>
      <c r="N1867" s="20"/>
      <c r="O1867" s="20"/>
      <c r="P1867" s="19"/>
      <c r="Q1867" s="26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</row>
    <row r="1868" ht="12.75" customHeight="1">
      <c r="A1868" s="16"/>
      <c r="B1868" s="17"/>
      <c r="C1868" s="18"/>
      <c r="D1868" s="19"/>
      <c r="E1868" s="20"/>
      <c r="F1868" s="21"/>
      <c r="G1868" s="22"/>
      <c r="H1868" s="23"/>
      <c r="I1868" s="19"/>
      <c r="J1868" s="25"/>
      <c r="K1868" s="20"/>
      <c r="L1868" s="25"/>
      <c r="M1868" s="25"/>
      <c r="N1868" s="20"/>
      <c r="O1868" s="20"/>
      <c r="P1868" s="19"/>
      <c r="Q1868" s="26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</row>
    <row r="1869" ht="12.75" customHeight="1">
      <c r="A1869" s="16"/>
      <c r="B1869" s="17"/>
      <c r="C1869" s="18"/>
      <c r="D1869" s="19"/>
      <c r="E1869" s="20"/>
      <c r="F1869" s="21"/>
      <c r="G1869" s="22"/>
      <c r="H1869" s="23"/>
      <c r="I1869" s="19"/>
      <c r="J1869" s="25"/>
      <c r="K1869" s="20"/>
      <c r="L1869" s="25"/>
      <c r="M1869" s="25"/>
      <c r="N1869" s="20"/>
      <c r="O1869" s="20"/>
      <c r="P1869" s="19"/>
      <c r="Q1869" s="26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</row>
    <row r="1870" ht="12.75" customHeight="1">
      <c r="A1870" s="16"/>
      <c r="B1870" s="17"/>
      <c r="C1870" s="18"/>
      <c r="D1870" s="19"/>
      <c r="E1870" s="20"/>
      <c r="F1870" s="21"/>
      <c r="G1870" s="22"/>
      <c r="H1870" s="23"/>
      <c r="I1870" s="19"/>
      <c r="J1870" s="25"/>
      <c r="K1870" s="20"/>
      <c r="L1870" s="25"/>
      <c r="M1870" s="25"/>
      <c r="N1870" s="20"/>
      <c r="O1870" s="20"/>
      <c r="P1870" s="19"/>
      <c r="Q1870" s="26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</row>
    <row r="1871" ht="12.75" customHeight="1">
      <c r="A1871" s="16"/>
      <c r="B1871" s="17"/>
      <c r="C1871" s="18"/>
      <c r="D1871" s="19"/>
      <c r="E1871" s="20"/>
      <c r="F1871" s="21"/>
      <c r="G1871" s="22"/>
      <c r="H1871" s="23"/>
      <c r="I1871" s="19"/>
      <c r="J1871" s="25"/>
      <c r="K1871" s="20"/>
      <c r="L1871" s="25"/>
      <c r="M1871" s="25"/>
      <c r="N1871" s="20"/>
      <c r="O1871" s="20"/>
      <c r="P1871" s="19"/>
      <c r="Q1871" s="26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</row>
    <row r="1872" ht="12.75" customHeight="1">
      <c r="A1872" s="16"/>
      <c r="B1872" s="17"/>
      <c r="C1872" s="18"/>
      <c r="D1872" s="19"/>
      <c r="E1872" s="20"/>
      <c r="F1872" s="21"/>
      <c r="G1872" s="22"/>
      <c r="H1872" s="23"/>
      <c r="I1872" s="19"/>
      <c r="J1872" s="25"/>
      <c r="K1872" s="20"/>
      <c r="L1872" s="25"/>
      <c r="M1872" s="25"/>
      <c r="N1872" s="20"/>
      <c r="O1872" s="20"/>
      <c r="P1872" s="19"/>
      <c r="Q1872" s="26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</row>
    <row r="1873" ht="12.75" customHeight="1">
      <c r="A1873" s="16"/>
      <c r="B1873" s="17"/>
      <c r="C1873" s="18"/>
      <c r="D1873" s="19"/>
      <c r="E1873" s="20"/>
      <c r="F1873" s="21"/>
      <c r="G1873" s="22"/>
      <c r="H1873" s="23"/>
      <c r="I1873" s="19"/>
      <c r="J1873" s="25"/>
      <c r="K1873" s="20"/>
      <c r="L1873" s="25"/>
      <c r="M1873" s="25"/>
      <c r="N1873" s="20"/>
      <c r="O1873" s="20"/>
      <c r="P1873" s="19"/>
      <c r="Q1873" s="26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</row>
    <row r="1874" ht="12.75" customHeight="1">
      <c r="A1874" s="16"/>
      <c r="B1874" s="17"/>
      <c r="C1874" s="18"/>
      <c r="D1874" s="19"/>
      <c r="E1874" s="20"/>
      <c r="F1874" s="21"/>
      <c r="G1874" s="22"/>
      <c r="H1874" s="23"/>
      <c r="I1874" s="19"/>
      <c r="J1874" s="25"/>
      <c r="K1874" s="20"/>
      <c r="L1874" s="25"/>
      <c r="M1874" s="25"/>
      <c r="N1874" s="20"/>
      <c r="O1874" s="20"/>
      <c r="P1874" s="19"/>
      <c r="Q1874" s="26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</row>
    <row r="1875" ht="12.75" customHeight="1">
      <c r="A1875" s="16"/>
      <c r="B1875" s="17"/>
      <c r="C1875" s="18"/>
      <c r="D1875" s="19"/>
      <c r="E1875" s="20"/>
      <c r="F1875" s="21"/>
      <c r="G1875" s="22"/>
      <c r="H1875" s="23"/>
      <c r="I1875" s="19"/>
      <c r="J1875" s="25"/>
      <c r="K1875" s="20"/>
      <c r="L1875" s="25"/>
      <c r="M1875" s="25"/>
      <c r="N1875" s="20"/>
      <c r="O1875" s="20"/>
      <c r="P1875" s="19"/>
      <c r="Q1875" s="26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</row>
    <row r="1876" ht="12.75" customHeight="1">
      <c r="A1876" s="16"/>
      <c r="B1876" s="17"/>
      <c r="C1876" s="18"/>
      <c r="D1876" s="19"/>
      <c r="E1876" s="20"/>
      <c r="F1876" s="21"/>
      <c r="G1876" s="22"/>
      <c r="H1876" s="23"/>
      <c r="I1876" s="19"/>
      <c r="J1876" s="25"/>
      <c r="K1876" s="20"/>
      <c r="L1876" s="25"/>
      <c r="M1876" s="25"/>
      <c r="N1876" s="20"/>
      <c r="O1876" s="20"/>
      <c r="P1876" s="19"/>
      <c r="Q1876" s="26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</row>
    <row r="1877" ht="12.75" customHeight="1">
      <c r="A1877" s="16"/>
      <c r="B1877" s="17"/>
      <c r="C1877" s="18"/>
      <c r="D1877" s="19"/>
      <c r="E1877" s="20"/>
      <c r="F1877" s="21"/>
      <c r="G1877" s="22"/>
      <c r="H1877" s="23"/>
      <c r="I1877" s="19"/>
      <c r="J1877" s="25"/>
      <c r="K1877" s="20"/>
      <c r="L1877" s="25"/>
      <c r="M1877" s="25"/>
      <c r="N1877" s="20"/>
      <c r="O1877" s="20"/>
      <c r="P1877" s="19"/>
      <c r="Q1877" s="26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</row>
    <row r="1878" ht="12.75" customHeight="1">
      <c r="A1878" s="16"/>
      <c r="B1878" s="17"/>
      <c r="C1878" s="18"/>
      <c r="D1878" s="19"/>
      <c r="E1878" s="20"/>
      <c r="F1878" s="21"/>
      <c r="G1878" s="22"/>
      <c r="H1878" s="23"/>
      <c r="I1878" s="19"/>
      <c r="J1878" s="25"/>
      <c r="K1878" s="20"/>
      <c r="L1878" s="25"/>
      <c r="M1878" s="25"/>
      <c r="N1878" s="20"/>
      <c r="O1878" s="20"/>
      <c r="P1878" s="19"/>
      <c r="Q1878" s="26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</row>
    <row r="1879" ht="12.75" customHeight="1">
      <c r="A1879" s="16"/>
      <c r="B1879" s="17"/>
      <c r="C1879" s="18"/>
      <c r="D1879" s="19"/>
      <c r="E1879" s="20"/>
      <c r="F1879" s="21"/>
      <c r="G1879" s="22"/>
      <c r="H1879" s="23"/>
      <c r="I1879" s="19"/>
      <c r="J1879" s="25"/>
      <c r="K1879" s="20"/>
      <c r="L1879" s="25"/>
      <c r="M1879" s="25"/>
      <c r="N1879" s="20"/>
      <c r="O1879" s="20"/>
      <c r="P1879" s="19"/>
      <c r="Q1879" s="26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</row>
    <row r="1880" ht="12.75" customHeight="1">
      <c r="A1880" s="16"/>
      <c r="B1880" s="17"/>
      <c r="C1880" s="18"/>
      <c r="D1880" s="19"/>
      <c r="E1880" s="20"/>
      <c r="F1880" s="21"/>
      <c r="G1880" s="22"/>
      <c r="H1880" s="23"/>
      <c r="I1880" s="19"/>
      <c r="J1880" s="25"/>
      <c r="K1880" s="20"/>
      <c r="L1880" s="25"/>
      <c r="M1880" s="25"/>
      <c r="N1880" s="20"/>
      <c r="O1880" s="20"/>
      <c r="P1880" s="19"/>
      <c r="Q1880" s="26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</row>
    <row r="1881" ht="12.75" customHeight="1">
      <c r="A1881" s="16"/>
      <c r="B1881" s="17"/>
      <c r="C1881" s="18"/>
      <c r="D1881" s="19"/>
      <c r="E1881" s="20"/>
      <c r="F1881" s="21"/>
      <c r="G1881" s="22"/>
      <c r="H1881" s="23"/>
      <c r="I1881" s="19"/>
      <c r="J1881" s="25"/>
      <c r="K1881" s="20"/>
      <c r="L1881" s="25"/>
      <c r="M1881" s="25"/>
      <c r="N1881" s="20"/>
      <c r="O1881" s="20"/>
      <c r="P1881" s="19"/>
      <c r="Q1881" s="26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</row>
    <row r="1882" ht="12.75" customHeight="1">
      <c r="A1882" s="16"/>
      <c r="B1882" s="17"/>
      <c r="C1882" s="18"/>
      <c r="D1882" s="19"/>
      <c r="E1882" s="20"/>
      <c r="F1882" s="21"/>
      <c r="G1882" s="22"/>
      <c r="H1882" s="23"/>
      <c r="I1882" s="19"/>
      <c r="J1882" s="25"/>
      <c r="K1882" s="20"/>
      <c r="L1882" s="25"/>
      <c r="M1882" s="25"/>
      <c r="N1882" s="20"/>
      <c r="O1882" s="20"/>
      <c r="P1882" s="19"/>
      <c r="Q1882" s="26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</row>
    <row r="1883" ht="12.75" customHeight="1">
      <c r="A1883" s="16"/>
      <c r="B1883" s="17"/>
      <c r="C1883" s="18"/>
      <c r="D1883" s="19"/>
      <c r="E1883" s="20"/>
      <c r="F1883" s="21"/>
      <c r="G1883" s="22"/>
      <c r="H1883" s="23"/>
      <c r="I1883" s="19"/>
      <c r="J1883" s="25"/>
      <c r="K1883" s="20"/>
      <c r="L1883" s="25"/>
      <c r="M1883" s="25"/>
      <c r="N1883" s="20"/>
      <c r="O1883" s="20"/>
      <c r="P1883" s="19"/>
      <c r="Q1883" s="26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</row>
    <row r="1884" ht="12.75" customHeight="1">
      <c r="A1884" s="16"/>
      <c r="B1884" s="17"/>
      <c r="C1884" s="18"/>
      <c r="D1884" s="19"/>
      <c r="E1884" s="20"/>
      <c r="F1884" s="21"/>
      <c r="G1884" s="22"/>
      <c r="H1884" s="23"/>
      <c r="I1884" s="19"/>
      <c r="J1884" s="25"/>
      <c r="K1884" s="20"/>
      <c r="L1884" s="25"/>
      <c r="M1884" s="25"/>
      <c r="N1884" s="20"/>
      <c r="O1884" s="20"/>
      <c r="P1884" s="19"/>
      <c r="Q1884" s="26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</row>
    <row r="1885" ht="12.75" customHeight="1">
      <c r="A1885" s="16"/>
      <c r="B1885" s="128"/>
      <c r="C1885" s="129"/>
      <c r="D1885" s="96"/>
      <c r="E1885" s="96"/>
      <c r="F1885" s="130"/>
      <c r="G1885" s="27"/>
      <c r="H1885" s="131"/>
      <c r="I1885" s="127"/>
      <c r="J1885" s="132"/>
      <c r="K1885" s="127"/>
      <c r="L1885" s="96"/>
      <c r="M1885" s="127"/>
      <c r="N1885" s="127"/>
      <c r="O1885" s="127"/>
      <c r="P1885" s="1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</row>
    <row r="1886" ht="12.75" customHeight="1">
      <c r="A1886" s="16"/>
      <c r="B1886" s="128"/>
      <c r="C1886" s="129"/>
      <c r="D1886" s="96"/>
      <c r="E1886" s="96"/>
      <c r="F1886" s="130"/>
      <c r="G1886" s="27"/>
      <c r="H1886" s="131"/>
      <c r="I1886" s="127"/>
      <c r="J1886" s="132"/>
      <c r="K1886" s="127"/>
      <c r="L1886" s="96"/>
      <c r="M1886" s="127"/>
      <c r="N1886" s="127"/>
      <c r="O1886" s="127"/>
      <c r="P1886" s="1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</row>
    <row r="1887" ht="12.75" customHeight="1">
      <c r="A1887" s="16"/>
      <c r="B1887" s="128"/>
      <c r="C1887" s="129"/>
      <c r="D1887" s="96"/>
      <c r="E1887" s="96"/>
      <c r="F1887" s="130"/>
      <c r="G1887" s="27"/>
      <c r="H1887" s="131"/>
      <c r="I1887" s="127"/>
      <c r="J1887" s="132"/>
      <c r="K1887" s="127"/>
      <c r="L1887" s="96"/>
      <c r="M1887" s="127"/>
      <c r="N1887" s="127"/>
      <c r="O1887" s="127"/>
      <c r="P1887" s="1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</row>
    <row r="1888" ht="12.75" customHeight="1">
      <c r="A1888" s="16"/>
      <c r="B1888" s="128"/>
      <c r="C1888" s="129"/>
      <c r="D1888" s="96"/>
      <c r="E1888" s="96"/>
      <c r="F1888" s="130"/>
      <c r="G1888" s="27"/>
      <c r="H1888" s="131"/>
      <c r="I1888" s="127"/>
      <c r="J1888" s="132"/>
      <c r="K1888" s="127"/>
      <c r="L1888" s="96"/>
      <c r="M1888" s="127"/>
      <c r="N1888" s="127"/>
      <c r="O1888" s="127"/>
      <c r="P1888" s="1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</row>
    <row r="1889" ht="12.75" customHeight="1">
      <c r="A1889" s="16"/>
      <c r="B1889" s="128"/>
      <c r="C1889" s="129"/>
      <c r="D1889" s="96"/>
      <c r="E1889" s="96"/>
      <c r="F1889" s="130"/>
      <c r="G1889" s="27"/>
      <c r="H1889" s="131"/>
      <c r="I1889" s="127"/>
      <c r="J1889" s="132"/>
      <c r="K1889" s="127"/>
      <c r="L1889" s="96"/>
      <c r="M1889" s="127"/>
      <c r="N1889" s="127"/>
      <c r="O1889" s="127"/>
      <c r="P1889" s="1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</row>
    <row r="1890" ht="12.75" customHeight="1">
      <c r="A1890" s="16"/>
      <c r="B1890" s="128"/>
      <c r="C1890" s="129"/>
      <c r="D1890" s="96"/>
      <c r="E1890" s="96"/>
      <c r="F1890" s="130"/>
      <c r="G1890" s="27"/>
      <c r="H1890" s="131"/>
      <c r="I1890" s="127"/>
      <c r="J1890" s="132"/>
      <c r="K1890" s="127"/>
      <c r="L1890" s="96"/>
      <c r="M1890" s="127"/>
      <c r="N1890" s="127"/>
      <c r="O1890" s="127"/>
      <c r="P1890" s="1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</row>
    <row r="1891" ht="12.75" customHeight="1">
      <c r="A1891" s="16"/>
      <c r="B1891" s="128"/>
      <c r="C1891" s="129"/>
      <c r="D1891" s="96"/>
      <c r="E1891" s="96"/>
      <c r="F1891" s="130"/>
      <c r="G1891" s="27"/>
      <c r="H1891" s="131"/>
      <c r="I1891" s="127"/>
      <c r="J1891" s="132"/>
      <c r="K1891" s="127"/>
      <c r="L1891" s="96"/>
      <c r="M1891" s="127"/>
      <c r="N1891" s="127"/>
      <c r="O1891" s="127"/>
      <c r="P1891" s="1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</row>
    <row r="1892" ht="12.75" customHeight="1">
      <c r="A1892" s="16"/>
      <c r="B1892" s="128"/>
      <c r="C1892" s="129"/>
      <c r="D1892" s="96"/>
      <c r="E1892" s="96"/>
      <c r="F1892" s="130"/>
      <c r="G1892" s="27"/>
      <c r="H1892" s="131"/>
      <c r="I1892" s="127"/>
      <c r="J1892" s="132"/>
      <c r="K1892" s="127"/>
      <c r="L1892" s="96"/>
      <c r="M1892" s="127"/>
      <c r="N1892" s="127"/>
      <c r="O1892" s="127"/>
      <c r="P1892" s="1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</row>
    <row r="1893" ht="12.75" customHeight="1">
      <c r="A1893" s="16"/>
      <c r="B1893" s="128"/>
      <c r="C1893" s="129"/>
      <c r="D1893" s="96"/>
      <c r="E1893" s="96"/>
      <c r="F1893" s="130"/>
      <c r="G1893" s="27"/>
      <c r="H1893" s="131"/>
      <c r="I1893" s="127"/>
      <c r="J1893" s="132"/>
      <c r="K1893" s="127"/>
      <c r="L1893" s="96"/>
      <c r="M1893" s="127"/>
      <c r="N1893" s="127"/>
      <c r="O1893" s="127"/>
      <c r="P1893" s="1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</row>
    <row r="1894" ht="12.75" customHeight="1">
      <c r="A1894" s="16"/>
      <c r="B1894" s="128"/>
      <c r="C1894" s="129"/>
      <c r="D1894" s="96"/>
      <c r="E1894" s="96"/>
      <c r="F1894" s="130"/>
      <c r="G1894" s="27"/>
      <c r="H1894" s="131"/>
      <c r="I1894" s="127"/>
      <c r="J1894" s="132"/>
      <c r="K1894" s="127"/>
      <c r="L1894" s="96"/>
      <c r="M1894" s="127"/>
      <c r="N1894" s="127"/>
      <c r="O1894" s="127"/>
      <c r="P1894" s="1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</row>
    <row r="1895" ht="12.75" customHeight="1">
      <c r="A1895" s="16"/>
      <c r="B1895" s="128"/>
      <c r="C1895" s="129"/>
      <c r="D1895" s="96"/>
      <c r="E1895" s="96"/>
      <c r="F1895" s="130"/>
      <c r="G1895" s="27"/>
      <c r="H1895" s="131"/>
      <c r="I1895" s="127"/>
      <c r="J1895" s="132"/>
      <c r="K1895" s="127"/>
      <c r="L1895" s="96"/>
      <c r="M1895" s="127"/>
      <c r="N1895" s="127"/>
      <c r="O1895" s="127"/>
      <c r="P1895" s="1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</row>
    <row r="1896" ht="12.75" customHeight="1">
      <c r="A1896" s="16"/>
      <c r="B1896" s="128"/>
      <c r="C1896" s="129"/>
      <c r="D1896" s="96"/>
      <c r="E1896" s="96"/>
      <c r="F1896" s="130"/>
      <c r="G1896" s="27"/>
      <c r="H1896" s="131"/>
      <c r="I1896" s="127"/>
      <c r="J1896" s="132"/>
      <c r="K1896" s="127"/>
      <c r="L1896" s="96"/>
      <c r="M1896" s="127"/>
      <c r="N1896" s="127"/>
      <c r="O1896" s="127"/>
      <c r="P1896" s="1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</row>
    <row r="1897" ht="12.75" customHeight="1">
      <c r="A1897" s="16"/>
      <c r="B1897" s="128"/>
      <c r="C1897" s="129"/>
      <c r="D1897" s="96"/>
      <c r="E1897" s="96"/>
      <c r="F1897" s="130"/>
      <c r="G1897" s="27"/>
      <c r="H1897" s="131"/>
      <c r="I1897" s="127"/>
      <c r="J1897" s="132"/>
      <c r="K1897" s="127"/>
      <c r="L1897" s="96"/>
      <c r="M1897" s="127"/>
      <c r="N1897" s="127"/>
      <c r="O1897" s="127"/>
      <c r="P1897" s="1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</row>
    <row r="1898" ht="12.75" customHeight="1">
      <c r="A1898" s="16"/>
      <c r="B1898" s="128"/>
      <c r="C1898" s="129"/>
      <c r="D1898" s="96"/>
      <c r="E1898" s="96"/>
      <c r="F1898" s="130"/>
      <c r="G1898" s="27"/>
      <c r="H1898" s="131"/>
      <c r="I1898" s="127"/>
      <c r="J1898" s="132"/>
      <c r="K1898" s="127"/>
      <c r="L1898" s="96"/>
      <c r="M1898" s="127"/>
      <c r="N1898" s="127"/>
      <c r="O1898" s="127"/>
      <c r="P1898" s="1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</row>
    <row r="1899" ht="12.75" customHeight="1">
      <c r="A1899" s="16"/>
      <c r="B1899" s="128"/>
      <c r="C1899" s="129"/>
      <c r="D1899" s="96"/>
      <c r="E1899" s="96"/>
      <c r="F1899" s="130"/>
      <c r="G1899" s="27"/>
      <c r="H1899" s="131"/>
      <c r="I1899" s="127"/>
      <c r="J1899" s="132"/>
      <c r="K1899" s="127"/>
      <c r="L1899" s="96"/>
      <c r="M1899" s="127"/>
      <c r="N1899" s="127"/>
      <c r="O1899" s="127"/>
      <c r="P1899" s="1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</row>
    <row r="1900" ht="12.75" customHeight="1">
      <c r="A1900" s="16"/>
      <c r="B1900" s="128"/>
      <c r="C1900" s="129"/>
      <c r="D1900" s="96"/>
      <c r="E1900" s="96"/>
      <c r="F1900" s="130"/>
      <c r="G1900" s="27"/>
      <c r="H1900" s="131"/>
      <c r="I1900" s="127"/>
      <c r="J1900" s="132"/>
      <c r="K1900" s="127"/>
      <c r="L1900" s="96"/>
      <c r="M1900" s="127"/>
      <c r="N1900" s="127"/>
      <c r="O1900" s="127"/>
      <c r="P1900" s="1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</row>
    <row r="1901" ht="12.75" customHeight="1">
      <c r="A1901" s="16"/>
      <c r="B1901" s="128"/>
      <c r="C1901" s="129"/>
      <c r="D1901" s="96"/>
      <c r="E1901" s="96"/>
      <c r="F1901" s="130"/>
      <c r="G1901" s="27"/>
      <c r="H1901" s="131"/>
      <c r="I1901" s="127"/>
      <c r="J1901" s="132"/>
      <c r="K1901" s="127"/>
      <c r="L1901" s="96"/>
      <c r="M1901" s="127"/>
      <c r="N1901" s="127"/>
      <c r="O1901" s="127"/>
      <c r="P1901" s="1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</row>
    <row r="1902" ht="12.75" customHeight="1">
      <c r="A1902" s="16"/>
      <c r="B1902" s="128"/>
      <c r="C1902" s="129"/>
      <c r="D1902" s="96"/>
      <c r="E1902" s="96"/>
      <c r="F1902" s="130"/>
      <c r="G1902" s="27"/>
      <c r="H1902" s="131"/>
      <c r="I1902" s="127"/>
      <c r="J1902" s="132"/>
      <c r="K1902" s="127"/>
      <c r="L1902" s="96"/>
      <c r="M1902" s="127"/>
      <c r="N1902" s="127"/>
      <c r="O1902" s="127"/>
      <c r="P1902" s="1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</row>
    <row r="1903" ht="12.75" customHeight="1">
      <c r="A1903" s="16"/>
      <c r="B1903" s="128"/>
      <c r="C1903" s="129"/>
      <c r="D1903" s="96"/>
      <c r="E1903" s="96"/>
      <c r="F1903" s="130"/>
      <c r="G1903" s="27"/>
      <c r="H1903" s="131"/>
      <c r="I1903" s="127"/>
      <c r="J1903" s="132"/>
      <c r="K1903" s="127"/>
      <c r="L1903" s="96"/>
      <c r="M1903" s="127"/>
      <c r="N1903" s="127"/>
      <c r="O1903" s="127"/>
      <c r="P1903" s="1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</row>
    <row r="1904" ht="12.75" customHeight="1">
      <c r="A1904" s="16"/>
      <c r="B1904" s="128"/>
      <c r="C1904" s="129"/>
      <c r="D1904" s="96"/>
      <c r="E1904" s="96"/>
      <c r="F1904" s="130"/>
      <c r="G1904" s="27"/>
      <c r="H1904" s="131"/>
      <c r="I1904" s="127"/>
      <c r="J1904" s="132"/>
      <c r="K1904" s="127"/>
      <c r="L1904" s="96"/>
      <c r="M1904" s="127"/>
      <c r="N1904" s="127"/>
      <c r="O1904" s="127"/>
      <c r="P1904" s="1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</row>
    <row r="1905" ht="12.75" customHeight="1">
      <c r="A1905" s="16"/>
      <c r="B1905" s="128"/>
      <c r="C1905" s="129"/>
      <c r="D1905" s="96"/>
      <c r="E1905" s="96"/>
      <c r="F1905" s="130"/>
      <c r="G1905" s="27"/>
      <c r="H1905" s="131"/>
      <c r="I1905" s="127"/>
      <c r="J1905" s="132"/>
      <c r="K1905" s="127"/>
      <c r="L1905" s="96"/>
      <c r="M1905" s="127"/>
      <c r="N1905" s="127"/>
      <c r="O1905" s="127"/>
      <c r="P1905" s="1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</row>
    <row r="1906" ht="12.75" customHeight="1">
      <c r="A1906" s="16"/>
      <c r="B1906" s="128"/>
      <c r="C1906" s="129"/>
      <c r="D1906" s="96"/>
      <c r="E1906" s="96"/>
      <c r="F1906" s="130"/>
      <c r="G1906" s="27"/>
      <c r="H1906" s="131"/>
      <c r="I1906" s="127"/>
      <c r="J1906" s="132"/>
      <c r="K1906" s="127"/>
      <c r="L1906" s="96"/>
      <c r="M1906" s="127"/>
      <c r="N1906" s="127"/>
      <c r="O1906" s="127"/>
      <c r="P1906" s="1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</row>
    <row r="1907" ht="12.75" customHeight="1">
      <c r="A1907" s="16"/>
      <c r="B1907" s="128"/>
      <c r="C1907" s="129"/>
      <c r="D1907" s="96"/>
      <c r="E1907" s="96"/>
      <c r="F1907" s="130"/>
      <c r="G1907" s="27"/>
      <c r="H1907" s="131"/>
      <c r="I1907" s="127"/>
      <c r="J1907" s="132"/>
      <c r="K1907" s="127"/>
      <c r="L1907" s="96"/>
      <c r="M1907" s="127"/>
      <c r="N1907" s="127"/>
      <c r="O1907" s="127"/>
      <c r="P1907" s="1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</row>
    <row r="1908" ht="12.75" customHeight="1">
      <c r="A1908" s="16"/>
      <c r="B1908" s="128"/>
      <c r="C1908" s="129"/>
      <c r="D1908" s="96"/>
      <c r="E1908" s="96"/>
      <c r="F1908" s="130"/>
      <c r="G1908" s="27"/>
      <c r="H1908" s="131"/>
      <c r="I1908" s="127"/>
      <c r="J1908" s="132"/>
      <c r="K1908" s="127"/>
      <c r="L1908" s="96"/>
      <c r="M1908" s="127"/>
      <c r="N1908" s="127"/>
      <c r="O1908" s="127"/>
      <c r="P1908" s="1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</row>
    <row r="1909" ht="12.75" customHeight="1">
      <c r="A1909" s="16"/>
      <c r="B1909" s="128"/>
      <c r="C1909" s="129"/>
      <c r="D1909" s="96"/>
      <c r="E1909" s="96"/>
      <c r="F1909" s="130"/>
      <c r="G1909" s="27"/>
      <c r="H1909" s="131"/>
      <c r="I1909" s="127"/>
      <c r="J1909" s="132"/>
      <c r="K1909" s="127"/>
      <c r="L1909" s="96"/>
      <c r="M1909" s="127"/>
      <c r="N1909" s="127"/>
      <c r="O1909" s="127"/>
      <c r="P1909" s="1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</row>
    <row r="1910" ht="12.75" customHeight="1">
      <c r="A1910" s="16"/>
      <c r="B1910" s="128"/>
      <c r="C1910" s="129"/>
      <c r="D1910" s="96"/>
      <c r="E1910" s="96"/>
      <c r="F1910" s="130"/>
      <c r="G1910" s="27"/>
      <c r="H1910" s="131"/>
      <c r="I1910" s="127"/>
      <c r="J1910" s="132"/>
      <c r="K1910" s="127"/>
      <c r="L1910" s="96"/>
      <c r="M1910" s="127"/>
      <c r="N1910" s="127"/>
      <c r="O1910" s="127"/>
      <c r="P1910" s="1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</row>
    <row r="1911" ht="12.75" customHeight="1">
      <c r="A1911" s="16"/>
      <c r="B1911" s="128"/>
      <c r="C1911" s="129"/>
      <c r="D1911" s="96"/>
      <c r="E1911" s="96"/>
      <c r="F1911" s="130"/>
      <c r="G1911" s="27"/>
      <c r="H1911" s="131"/>
      <c r="I1911" s="127"/>
      <c r="J1911" s="132"/>
      <c r="K1911" s="127"/>
      <c r="L1911" s="96"/>
      <c r="M1911" s="127"/>
      <c r="N1911" s="127"/>
      <c r="O1911" s="127"/>
      <c r="P1911" s="1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</row>
    <row r="1912" ht="12.75" customHeight="1">
      <c r="A1912" s="16"/>
      <c r="B1912" s="128"/>
      <c r="C1912" s="129"/>
      <c r="D1912" s="96"/>
      <c r="E1912" s="96"/>
      <c r="F1912" s="130"/>
      <c r="G1912" s="27"/>
      <c r="H1912" s="131"/>
      <c r="I1912" s="127"/>
      <c r="J1912" s="132"/>
      <c r="K1912" s="127"/>
      <c r="L1912" s="96"/>
      <c r="M1912" s="127"/>
      <c r="N1912" s="127"/>
      <c r="O1912" s="127"/>
      <c r="P1912" s="1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</row>
    <row r="1913" ht="12.75" customHeight="1">
      <c r="A1913" s="16"/>
      <c r="B1913" s="128"/>
      <c r="C1913" s="129"/>
      <c r="D1913" s="96"/>
      <c r="E1913" s="96"/>
      <c r="F1913" s="130"/>
      <c r="G1913" s="27"/>
      <c r="H1913" s="131"/>
      <c r="I1913" s="127"/>
      <c r="J1913" s="132"/>
      <c r="K1913" s="127"/>
      <c r="L1913" s="96"/>
      <c r="M1913" s="127"/>
      <c r="N1913" s="127"/>
      <c r="O1913" s="127"/>
      <c r="P1913" s="1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</row>
    <row r="1914" ht="12.75" customHeight="1">
      <c r="A1914" s="16"/>
      <c r="B1914" s="128"/>
      <c r="C1914" s="129"/>
      <c r="D1914" s="96"/>
      <c r="E1914" s="96"/>
      <c r="F1914" s="130"/>
      <c r="G1914" s="27"/>
      <c r="H1914" s="131"/>
      <c r="I1914" s="127"/>
      <c r="J1914" s="132"/>
      <c r="K1914" s="127"/>
      <c r="L1914" s="96"/>
      <c r="M1914" s="127"/>
      <c r="N1914" s="127"/>
      <c r="O1914" s="127"/>
      <c r="P1914" s="1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</row>
    <row r="1915" ht="12.75" customHeight="1">
      <c r="A1915" s="16"/>
      <c r="B1915" s="128"/>
      <c r="C1915" s="129"/>
      <c r="D1915" s="96"/>
      <c r="E1915" s="96"/>
      <c r="F1915" s="130"/>
      <c r="G1915" s="27"/>
      <c r="H1915" s="131"/>
      <c r="I1915" s="127"/>
      <c r="J1915" s="132"/>
      <c r="K1915" s="127"/>
      <c r="L1915" s="96"/>
      <c r="M1915" s="127"/>
      <c r="N1915" s="127"/>
      <c r="O1915" s="127"/>
      <c r="P1915" s="1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</row>
    <row r="1916" ht="12.75" customHeight="1">
      <c r="A1916" s="16"/>
      <c r="B1916" s="128"/>
      <c r="C1916" s="129"/>
      <c r="D1916" s="96"/>
      <c r="E1916" s="96"/>
      <c r="F1916" s="130"/>
      <c r="G1916" s="27"/>
      <c r="H1916" s="131"/>
      <c r="I1916" s="127"/>
      <c r="J1916" s="132"/>
      <c r="K1916" s="127"/>
      <c r="L1916" s="96"/>
      <c r="M1916" s="127"/>
      <c r="N1916" s="127"/>
      <c r="O1916" s="127"/>
      <c r="P1916" s="1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</row>
    <row r="1917" ht="12.75" customHeight="1">
      <c r="A1917" s="16"/>
      <c r="B1917" s="128"/>
      <c r="C1917" s="129"/>
      <c r="D1917" s="96"/>
      <c r="E1917" s="96"/>
      <c r="F1917" s="130"/>
      <c r="G1917" s="27"/>
      <c r="H1917" s="131"/>
      <c r="I1917" s="127"/>
      <c r="J1917" s="132"/>
      <c r="K1917" s="127"/>
      <c r="L1917" s="96"/>
      <c r="M1917" s="127"/>
      <c r="N1917" s="127"/>
      <c r="O1917" s="127"/>
      <c r="P1917" s="1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</row>
    <row r="1918" ht="12.75" customHeight="1">
      <c r="A1918" s="16"/>
      <c r="B1918" s="128"/>
      <c r="C1918" s="129"/>
      <c r="D1918" s="96"/>
      <c r="E1918" s="96"/>
      <c r="F1918" s="130"/>
      <c r="G1918" s="27"/>
      <c r="H1918" s="131"/>
      <c r="I1918" s="127"/>
      <c r="J1918" s="132"/>
      <c r="K1918" s="127"/>
      <c r="L1918" s="96"/>
      <c r="M1918" s="127"/>
      <c r="N1918" s="127"/>
      <c r="O1918" s="127"/>
      <c r="P1918" s="1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</row>
    <row r="1919" ht="12.75" customHeight="1">
      <c r="A1919" s="16"/>
      <c r="B1919" s="128"/>
      <c r="C1919" s="129"/>
      <c r="D1919" s="96"/>
      <c r="E1919" s="96"/>
      <c r="F1919" s="130"/>
      <c r="G1919" s="27"/>
      <c r="H1919" s="131"/>
      <c r="I1919" s="127"/>
      <c r="J1919" s="132"/>
      <c r="K1919" s="127"/>
      <c r="L1919" s="96"/>
      <c r="M1919" s="127"/>
      <c r="N1919" s="127"/>
      <c r="O1919" s="127"/>
      <c r="P1919" s="1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</row>
    <row r="1920" ht="12.75" customHeight="1">
      <c r="A1920" s="16"/>
      <c r="B1920" s="128"/>
      <c r="C1920" s="129"/>
      <c r="D1920" s="96"/>
      <c r="E1920" s="96"/>
      <c r="F1920" s="130"/>
      <c r="G1920" s="27"/>
      <c r="H1920" s="131"/>
      <c r="I1920" s="127"/>
      <c r="J1920" s="132"/>
      <c r="K1920" s="127"/>
      <c r="L1920" s="96"/>
      <c r="M1920" s="127"/>
      <c r="N1920" s="127"/>
      <c r="O1920" s="127"/>
      <c r="P1920" s="1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</row>
    <row r="1921" ht="12.75" customHeight="1">
      <c r="A1921" s="16"/>
      <c r="B1921" s="128"/>
      <c r="C1921" s="129"/>
      <c r="D1921" s="96"/>
      <c r="E1921" s="96"/>
      <c r="F1921" s="130"/>
      <c r="G1921" s="27"/>
      <c r="H1921" s="131"/>
      <c r="I1921" s="127"/>
      <c r="J1921" s="132"/>
      <c r="K1921" s="127"/>
      <c r="L1921" s="96"/>
      <c r="M1921" s="127"/>
      <c r="N1921" s="127"/>
      <c r="O1921" s="127"/>
      <c r="P1921" s="1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</row>
    <row r="1922" ht="12.75" customHeight="1">
      <c r="A1922" s="16"/>
      <c r="B1922" s="128"/>
      <c r="C1922" s="129"/>
      <c r="D1922" s="96"/>
      <c r="E1922" s="96"/>
      <c r="F1922" s="130"/>
      <c r="G1922" s="27"/>
      <c r="H1922" s="131"/>
      <c r="I1922" s="127"/>
      <c r="J1922" s="132"/>
      <c r="K1922" s="127"/>
      <c r="L1922" s="96"/>
      <c r="M1922" s="127"/>
      <c r="N1922" s="127"/>
      <c r="O1922" s="127"/>
      <c r="P1922" s="1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</row>
    <row r="1923" ht="12.75" customHeight="1">
      <c r="A1923" s="16"/>
      <c r="B1923" s="128"/>
      <c r="C1923" s="129"/>
      <c r="D1923" s="96"/>
      <c r="E1923" s="96"/>
      <c r="F1923" s="130"/>
      <c r="G1923" s="27"/>
      <c r="H1923" s="131"/>
      <c r="I1923" s="127"/>
      <c r="J1923" s="132"/>
      <c r="K1923" s="127"/>
      <c r="L1923" s="96"/>
      <c r="M1923" s="127"/>
      <c r="N1923" s="127"/>
      <c r="O1923" s="127"/>
      <c r="P1923" s="1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</row>
    <row r="1924" ht="12.75" customHeight="1">
      <c r="A1924" s="16"/>
      <c r="B1924" s="128"/>
      <c r="C1924" s="129"/>
      <c r="D1924" s="96"/>
      <c r="E1924" s="96"/>
      <c r="F1924" s="130"/>
      <c r="G1924" s="27"/>
      <c r="H1924" s="131"/>
      <c r="I1924" s="127"/>
      <c r="J1924" s="132"/>
      <c r="K1924" s="127"/>
      <c r="L1924" s="96"/>
      <c r="M1924" s="127"/>
      <c r="N1924" s="127"/>
      <c r="O1924" s="127"/>
      <c r="P1924" s="1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</row>
    <row r="1925" ht="12.75" customHeight="1">
      <c r="A1925" s="16"/>
      <c r="B1925" s="128"/>
      <c r="C1925" s="129"/>
      <c r="D1925" s="96"/>
      <c r="E1925" s="96"/>
      <c r="F1925" s="130"/>
      <c r="G1925" s="27"/>
      <c r="H1925" s="131"/>
      <c r="I1925" s="127"/>
      <c r="J1925" s="132"/>
      <c r="K1925" s="127"/>
      <c r="L1925" s="96"/>
      <c r="M1925" s="127"/>
      <c r="N1925" s="127"/>
      <c r="O1925" s="127"/>
      <c r="P1925" s="1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</row>
    <row r="1926" ht="12.75" customHeight="1">
      <c r="A1926" s="16"/>
      <c r="B1926" s="128"/>
      <c r="C1926" s="129"/>
      <c r="D1926" s="96"/>
      <c r="E1926" s="96"/>
      <c r="F1926" s="130"/>
      <c r="G1926" s="27"/>
      <c r="H1926" s="131"/>
      <c r="I1926" s="127"/>
      <c r="J1926" s="132"/>
      <c r="K1926" s="127"/>
      <c r="L1926" s="96"/>
      <c r="M1926" s="127"/>
      <c r="N1926" s="127"/>
      <c r="O1926" s="127"/>
      <c r="P1926" s="1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</row>
    <row r="1927" ht="12.75" customHeight="1">
      <c r="A1927" s="16"/>
      <c r="B1927" s="128"/>
      <c r="C1927" s="129"/>
      <c r="D1927" s="96"/>
      <c r="E1927" s="96"/>
      <c r="F1927" s="130"/>
      <c r="G1927" s="27"/>
      <c r="H1927" s="131"/>
      <c r="I1927" s="127"/>
      <c r="J1927" s="132"/>
      <c r="K1927" s="127"/>
      <c r="L1927" s="96"/>
      <c r="M1927" s="127"/>
      <c r="N1927" s="127"/>
      <c r="O1927" s="127"/>
      <c r="P1927" s="1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</row>
    <row r="1928" ht="12.75" customHeight="1">
      <c r="A1928" s="16"/>
      <c r="B1928" s="128"/>
      <c r="C1928" s="129"/>
      <c r="D1928" s="96"/>
      <c r="E1928" s="96"/>
      <c r="F1928" s="130"/>
      <c r="G1928" s="27"/>
      <c r="H1928" s="131"/>
      <c r="I1928" s="127"/>
      <c r="J1928" s="132"/>
      <c r="K1928" s="127"/>
      <c r="L1928" s="96"/>
      <c r="M1928" s="127"/>
      <c r="N1928" s="127"/>
      <c r="O1928" s="127"/>
      <c r="P1928" s="1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</row>
    <row r="1929" ht="12.75" customHeight="1">
      <c r="A1929" s="16"/>
      <c r="B1929" s="128"/>
      <c r="C1929" s="129"/>
      <c r="D1929" s="96"/>
      <c r="E1929" s="96"/>
      <c r="F1929" s="130"/>
      <c r="G1929" s="27"/>
      <c r="H1929" s="131"/>
      <c r="I1929" s="127"/>
      <c r="J1929" s="132"/>
      <c r="K1929" s="127"/>
      <c r="L1929" s="96"/>
      <c r="M1929" s="127"/>
      <c r="N1929" s="127"/>
      <c r="O1929" s="127"/>
      <c r="P1929" s="1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</row>
    <row r="1930" ht="12.75" customHeight="1">
      <c r="A1930" s="16"/>
      <c r="B1930" s="128"/>
      <c r="C1930" s="129"/>
      <c r="D1930" s="96"/>
      <c r="E1930" s="96"/>
      <c r="F1930" s="130"/>
      <c r="G1930" s="27"/>
      <c r="H1930" s="131"/>
      <c r="I1930" s="127"/>
      <c r="J1930" s="132"/>
      <c r="K1930" s="127"/>
      <c r="L1930" s="96"/>
      <c r="M1930" s="127"/>
      <c r="N1930" s="127"/>
      <c r="O1930" s="127"/>
      <c r="P1930" s="1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</row>
    <row r="1931" ht="12.75" customHeight="1">
      <c r="A1931" s="16"/>
      <c r="B1931" s="128"/>
      <c r="C1931" s="129"/>
      <c r="D1931" s="96"/>
      <c r="E1931" s="96"/>
      <c r="F1931" s="130"/>
      <c r="G1931" s="27"/>
      <c r="H1931" s="131"/>
      <c r="I1931" s="127"/>
      <c r="J1931" s="132"/>
      <c r="K1931" s="127"/>
      <c r="L1931" s="96"/>
      <c r="M1931" s="127"/>
      <c r="N1931" s="127"/>
      <c r="O1931" s="127"/>
      <c r="P1931" s="1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</row>
    <row r="1932" ht="12.75" customHeight="1">
      <c r="A1932" s="16"/>
      <c r="B1932" s="128"/>
      <c r="C1932" s="129"/>
      <c r="D1932" s="96"/>
      <c r="E1932" s="96"/>
      <c r="F1932" s="130"/>
      <c r="G1932" s="27"/>
      <c r="H1932" s="131"/>
      <c r="I1932" s="127"/>
      <c r="J1932" s="132"/>
      <c r="K1932" s="127"/>
      <c r="L1932" s="96"/>
      <c r="M1932" s="127"/>
      <c r="N1932" s="127"/>
      <c r="O1932" s="127"/>
      <c r="P1932" s="1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</row>
    <row r="1933" ht="12.75" customHeight="1">
      <c r="A1933" s="16"/>
      <c r="B1933" s="128"/>
      <c r="C1933" s="129"/>
      <c r="D1933" s="96"/>
      <c r="E1933" s="96"/>
      <c r="F1933" s="130"/>
      <c r="G1933" s="27"/>
      <c r="H1933" s="131"/>
      <c r="I1933" s="127"/>
      <c r="J1933" s="132"/>
      <c r="K1933" s="127"/>
      <c r="L1933" s="96"/>
      <c r="M1933" s="127"/>
      <c r="N1933" s="127"/>
      <c r="O1933" s="127"/>
      <c r="P1933" s="1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</row>
    <row r="1934" ht="12.75" customHeight="1">
      <c r="A1934" s="16"/>
      <c r="B1934" s="128"/>
      <c r="C1934" s="129"/>
      <c r="D1934" s="96"/>
      <c r="E1934" s="96"/>
      <c r="F1934" s="130"/>
      <c r="G1934" s="27"/>
      <c r="H1934" s="131"/>
      <c r="I1934" s="127"/>
      <c r="J1934" s="132"/>
      <c r="K1934" s="127"/>
      <c r="L1934" s="96"/>
      <c r="M1934" s="127"/>
      <c r="N1934" s="127"/>
      <c r="O1934" s="127"/>
      <c r="P1934" s="1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</row>
    <row r="1935" ht="12.75" customHeight="1">
      <c r="A1935" s="16"/>
      <c r="B1935" s="128"/>
      <c r="C1935" s="129"/>
      <c r="D1935" s="96"/>
      <c r="E1935" s="96"/>
      <c r="F1935" s="130"/>
      <c r="G1935" s="27"/>
      <c r="H1935" s="131"/>
      <c r="I1935" s="127"/>
      <c r="J1935" s="132"/>
      <c r="K1935" s="127"/>
      <c r="L1935" s="96"/>
      <c r="M1935" s="127"/>
      <c r="N1935" s="127"/>
      <c r="O1935" s="127"/>
      <c r="P1935" s="1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</row>
    <row r="1936" ht="12.75" customHeight="1">
      <c r="A1936" s="16"/>
      <c r="B1936" s="128"/>
      <c r="C1936" s="129"/>
      <c r="D1936" s="96"/>
      <c r="E1936" s="96"/>
      <c r="F1936" s="130"/>
      <c r="G1936" s="27"/>
      <c r="H1936" s="131"/>
      <c r="I1936" s="127"/>
      <c r="J1936" s="132"/>
      <c r="K1936" s="127"/>
      <c r="L1936" s="96"/>
      <c r="M1936" s="127"/>
      <c r="N1936" s="127"/>
      <c r="O1936" s="127"/>
      <c r="P1936" s="1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</row>
    <row r="1937" ht="12.75" customHeight="1">
      <c r="A1937" s="16"/>
      <c r="B1937" s="128"/>
      <c r="C1937" s="129"/>
      <c r="D1937" s="96"/>
      <c r="E1937" s="96"/>
      <c r="F1937" s="130"/>
      <c r="G1937" s="27"/>
      <c r="H1937" s="131"/>
      <c r="I1937" s="127"/>
      <c r="J1937" s="132"/>
      <c r="K1937" s="127"/>
      <c r="L1937" s="96"/>
      <c r="M1937" s="127"/>
      <c r="N1937" s="127"/>
      <c r="O1937" s="127"/>
      <c r="P1937" s="1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</row>
    <row r="1938" ht="12.75" customHeight="1">
      <c r="A1938" s="16"/>
      <c r="B1938" s="128"/>
      <c r="C1938" s="129"/>
      <c r="D1938" s="96"/>
      <c r="E1938" s="96"/>
      <c r="F1938" s="130"/>
      <c r="G1938" s="27"/>
      <c r="H1938" s="131"/>
      <c r="I1938" s="127"/>
      <c r="J1938" s="132"/>
      <c r="K1938" s="127"/>
      <c r="L1938" s="96"/>
      <c r="M1938" s="127"/>
      <c r="N1938" s="127"/>
      <c r="O1938" s="127"/>
      <c r="P1938" s="1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</row>
    <row r="1939" ht="12.75" customHeight="1">
      <c r="A1939" s="16"/>
      <c r="B1939" s="128"/>
      <c r="C1939" s="129"/>
      <c r="D1939" s="96"/>
      <c r="E1939" s="96"/>
      <c r="F1939" s="130"/>
      <c r="G1939" s="27"/>
      <c r="H1939" s="131"/>
      <c r="I1939" s="127"/>
      <c r="J1939" s="132"/>
      <c r="K1939" s="127"/>
      <c r="L1939" s="96"/>
      <c r="M1939" s="127"/>
      <c r="N1939" s="127"/>
      <c r="O1939" s="127"/>
      <c r="P1939" s="1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</row>
    <row r="1940" ht="12.75" customHeight="1">
      <c r="A1940" s="16"/>
      <c r="B1940" s="128"/>
      <c r="C1940" s="129"/>
      <c r="D1940" s="96"/>
      <c r="E1940" s="96"/>
      <c r="F1940" s="130"/>
      <c r="G1940" s="27"/>
      <c r="H1940" s="131"/>
      <c r="I1940" s="127"/>
      <c r="J1940" s="132"/>
      <c r="K1940" s="127"/>
      <c r="L1940" s="96"/>
      <c r="M1940" s="127"/>
      <c r="N1940" s="127"/>
      <c r="O1940" s="127"/>
      <c r="P1940" s="1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</row>
    <row r="1941" ht="12.75" customHeight="1">
      <c r="A1941" s="16"/>
      <c r="B1941" s="128"/>
      <c r="C1941" s="129"/>
      <c r="D1941" s="96"/>
      <c r="E1941" s="96"/>
      <c r="F1941" s="130"/>
      <c r="G1941" s="27"/>
      <c r="H1941" s="131"/>
      <c r="I1941" s="127"/>
      <c r="J1941" s="132"/>
      <c r="K1941" s="127"/>
      <c r="L1941" s="96"/>
      <c r="M1941" s="127"/>
      <c r="N1941" s="127"/>
      <c r="O1941" s="127"/>
      <c r="P1941" s="1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</row>
    <row r="1942" ht="12.75" customHeight="1">
      <c r="A1942" s="16"/>
      <c r="B1942" s="128"/>
      <c r="C1942" s="129"/>
      <c r="D1942" s="96"/>
      <c r="E1942" s="96"/>
      <c r="F1942" s="130"/>
      <c r="G1942" s="27"/>
      <c r="H1942" s="131"/>
      <c r="I1942" s="127"/>
      <c r="J1942" s="132"/>
      <c r="K1942" s="127"/>
      <c r="L1942" s="96"/>
      <c r="M1942" s="127"/>
      <c r="N1942" s="127"/>
      <c r="O1942" s="127"/>
      <c r="P1942" s="1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</row>
    <row r="1943" ht="12.75" customHeight="1">
      <c r="A1943" s="16"/>
      <c r="B1943" s="128"/>
      <c r="C1943" s="129"/>
      <c r="D1943" s="96"/>
      <c r="E1943" s="96"/>
      <c r="F1943" s="130"/>
      <c r="G1943" s="27"/>
      <c r="H1943" s="131"/>
      <c r="I1943" s="127"/>
      <c r="J1943" s="132"/>
      <c r="K1943" s="127"/>
      <c r="L1943" s="96"/>
      <c r="M1943" s="127"/>
      <c r="N1943" s="127"/>
      <c r="O1943" s="127"/>
      <c r="P1943" s="1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</row>
    <row r="1944" ht="12.75" customHeight="1">
      <c r="A1944" s="16"/>
      <c r="B1944" s="128"/>
      <c r="C1944" s="129"/>
      <c r="D1944" s="96"/>
      <c r="E1944" s="96"/>
      <c r="F1944" s="130"/>
      <c r="G1944" s="27"/>
      <c r="H1944" s="131"/>
      <c r="I1944" s="127"/>
      <c r="J1944" s="132"/>
      <c r="K1944" s="127"/>
      <c r="L1944" s="96"/>
      <c r="M1944" s="127"/>
      <c r="N1944" s="127"/>
      <c r="O1944" s="127"/>
      <c r="P1944" s="1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</row>
    <row r="1945" ht="12.75" customHeight="1">
      <c r="A1945" s="16"/>
      <c r="B1945" s="128"/>
      <c r="C1945" s="129"/>
      <c r="D1945" s="96"/>
      <c r="E1945" s="96"/>
      <c r="F1945" s="130"/>
      <c r="G1945" s="27"/>
      <c r="H1945" s="131"/>
      <c r="I1945" s="127"/>
      <c r="J1945" s="132"/>
      <c r="K1945" s="127"/>
      <c r="L1945" s="96"/>
      <c r="M1945" s="127"/>
      <c r="N1945" s="127"/>
      <c r="O1945" s="127"/>
      <c r="P1945" s="1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</row>
    <row r="1946" ht="12.75" customHeight="1">
      <c r="A1946" s="16"/>
      <c r="B1946" s="128"/>
      <c r="C1946" s="129"/>
      <c r="D1946" s="96"/>
      <c r="E1946" s="96"/>
      <c r="F1946" s="130"/>
      <c r="G1946" s="27"/>
      <c r="H1946" s="131"/>
      <c r="I1946" s="127"/>
      <c r="J1946" s="132"/>
      <c r="K1946" s="127"/>
      <c r="L1946" s="96"/>
      <c r="M1946" s="127"/>
      <c r="N1946" s="127"/>
      <c r="O1946" s="127"/>
      <c r="P1946" s="1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</row>
    <row r="1947" ht="12.75" customHeight="1">
      <c r="A1947" s="16"/>
      <c r="B1947" s="128"/>
      <c r="C1947" s="129"/>
      <c r="D1947" s="96"/>
      <c r="E1947" s="96"/>
      <c r="F1947" s="130"/>
      <c r="G1947" s="27"/>
      <c r="H1947" s="131"/>
      <c r="I1947" s="127"/>
      <c r="J1947" s="132"/>
      <c r="K1947" s="127"/>
      <c r="L1947" s="96"/>
      <c r="M1947" s="127"/>
      <c r="N1947" s="127"/>
      <c r="O1947" s="127"/>
      <c r="P1947" s="1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</row>
    <row r="1948" ht="12.75" customHeight="1">
      <c r="A1948" s="16"/>
      <c r="B1948" s="128"/>
      <c r="C1948" s="129"/>
      <c r="D1948" s="96"/>
      <c r="E1948" s="96"/>
      <c r="F1948" s="130"/>
      <c r="G1948" s="27"/>
      <c r="H1948" s="131"/>
      <c r="I1948" s="127"/>
      <c r="J1948" s="132"/>
      <c r="K1948" s="127"/>
      <c r="L1948" s="96"/>
      <c r="M1948" s="127"/>
      <c r="N1948" s="127"/>
      <c r="O1948" s="127"/>
      <c r="P1948" s="1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</row>
    <row r="1949" ht="12.75" customHeight="1">
      <c r="A1949" s="16"/>
      <c r="B1949" s="128"/>
      <c r="C1949" s="129"/>
      <c r="D1949" s="96"/>
      <c r="E1949" s="96"/>
      <c r="F1949" s="130"/>
      <c r="G1949" s="27"/>
      <c r="H1949" s="131"/>
      <c r="I1949" s="127"/>
      <c r="J1949" s="132"/>
      <c r="K1949" s="127"/>
      <c r="L1949" s="96"/>
      <c r="M1949" s="127"/>
      <c r="N1949" s="127"/>
      <c r="O1949" s="127"/>
      <c r="P1949" s="1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</row>
    <row r="1950" ht="12.75" customHeight="1">
      <c r="A1950" s="16"/>
      <c r="B1950" s="128"/>
      <c r="C1950" s="129"/>
      <c r="D1950" s="96"/>
      <c r="E1950" s="96"/>
      <c r="F1950" s="130"/>
      <c r="G1950" s="27"/>
      <c r="H1950" s="131"/>
      <c r="I1950" s="127"/>
      <c r="J1950" s="132"/>
      <c r="K1950" s="127"/>
      <c r="L1950" s="96"/>
      <c r="M1950" s="127"/>
      <c r="N1950" s="127"/>
      <c r="O1950" s="127"/>
      <c r="P1950" s="1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</row>
    <row r="1951" ht="12.75" customHeight="1">
      <c r="A1951" s="16"/>
      <c r="B1951" s="128"/>
      <c r="C1951" s="129"/>
      <c r="D1951" s="96"/>
      <c r="E1951" s="96"/>
      <c r="F1951" s="130"/>
      <c r="G1951" s="27"/>
      <c r="H1951" s="131"/>
      <c r="I1951" s="127"/>
      <c r="J1951" s="132"/>
      <c r="K1951" s="127"/>
      <c r="L1951" s="96"/>
      <c r="M1951" s="127"/>
      <c r="N1951" s="127"/>
      <c r="O1951" s="127"/>
      <c r="P1951" s="1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</row>
    <row r="1952" ht="12.75" customHeight="1">
      <c r="A1952" s="16"/>
      <c r="B1952" s="128"/>
      <c r="C1952" s="129"/>
      <c r="D1952" s="96"/>
      <c r="E1952" s="96"/>
      <c r="F1952" s="130"/>
      <c r="G1952" s="27"/>
      <c r="H1952" s="131"/>
      <c r="I1952" s="127"/>
      <c r="J1952" s="132"/>
      <c r="K1952" s="127"/>
      <c r="L1952" s="96"/>
      <c r="M1952" s="127"/>
      <c r="N1952" s="127"/>
      <c r="O1952" s="127"/>
      <c r="P1952" s="1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</row>
    <row r="1953" ht="12.75" customHeight="1">
      <c r="A1953" s="16"/>
      <c r="B1953" s="128"/>
      <c r="C1953" s="129"/>
      <c r="D1953" s="96"/>
      <c r="E1953" s="96"/>
      <c r="F1953" s="130"/>
      <c r="G1953" s="27"/>
      <c r="H1953" s="131"/>
      <c r="I1953" s="127"/>
      <c r="J1953" s="132"/>
      <c r="K1953" s="127"/>
      <c r="L1953" s="96"/>
      <c r="M1953" s="127"/>
      <c r="N1953" s="127"/>
      <c r="O1953" s="127"/>
      <c r="P1953" s="1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  <c r="AN1953" s="27"/>
      <c r="AO1953" s="27"/>
      <c r="AP1953" s="27"/>
    </row>
    <row r="1954" ht="12.75" customHeight="1">
      <c r="A1954" s="16"/>
      <c r="B1954" s="128"/>
      <c r="C1954" s="129"/>
      <c r="D1954" s="96"/>
      <c r="E1954" s="96"/>
      <c r="F1954" s="130"/>
      <c r="G1954" s="27"/>
      <c r="H1954" s="131"/>
      <c r="I1954" s="127"/>
      <c r="J1954" s="132"/>
      <c r="K1954" s="127"/>
      <c r="L1954" s="96"/>
      <c r="M1954" s="127"/>
      <c r="N1954" s="127"/>
      <c r="O1954" s="127"/>
      <c r="P1954" s="1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  <c r="AN1954" s="27"/>
      <c r="AO1954" s="27"/>
      <c r="AP1954" s="27"/>
    </row>
    <row r="1955" ht="12.75" customHeight="1">
      <c r="A1955" s="16"/>
      <c r="B1955" s="128"/>
      <c r="C1955" s="129"/>
      <c r="D1955" s="96"/>
      <c r="E1955" s="96"/>
      <c r="F1955" s="130"/>
      <c r="G1955" s="27"/>
      <c r="H1955" s="131"/>
      <c r="I1955" s="127"/>
      <c r="J1955" s="132"/>
      <c r="K1955" s="127"/>
      <c r="L1955" s="96"/>
      <c r="M1955" s="127"/>
      <c r="N1955" s="127"/>
      <c r="O1955" s="127"/>
      <c r="P1955" s="1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  <c r="AN1955" s="27"/>
      <c r="AO1955" s="27"/>
      <c r="AP1955" s="27"/>
    </row>
    <row r="1956" ht="12.75" customHeight="1">
      <c r="A1956" s="16"/>
      <c r="B1956" s="128"/>
      <c r="C1956" s="129"/>
      <c r="D1956" s="96"/>
      <c r="E1956" s="96"/>
      <c r="F1956" s="130"/>
      <c r="G1956" s="27"/>
      <c r="H1956" s="131"/>
      <c r="I1956" s="127"/>
      <c r="J1956" s="132"/>
      <c r="K1956" s="127"/>
      <c r="L1956" s="96"/>
      <c r="M1956" s="127"/>
      <c r="N1956" s="127"/>
      <c r="O1956" s="127"/>
      <c r="P1956" s="1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  <c r="AN1956" s="27"/>
      <c r="AO1956" s="27"/>
      <c r="AP1956" s="27"/>
    </row>
    <row r="1957" ht="12.75" customHeight="1">
      <c r="A1957" s="16"/>
      <c r="B1957" s="128"/>
      <c r="C1957" s="129"/>
      <c r="D1957" s="96"/>
      <c r="E1957" s="96"/>
      <c r="F1957" s="130"/>
      <c r="G1957" s="27"/>
      <c r="H1957" s="131"/>
      <c r="I1957" s="127"/>
      <c r="J1957" s="132"/>
      <c r="K1957" s="127"/>
      <c r="L1957" s="96"/>
      <c r="M1957" s="127"/>
      <c r="N1957" s="127"/>
      <c r="O1957" s="127"/>
      <c r="P1957" s="1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</row>
    <row r="1958" ht="12.75" customHeight="1">
      <c r="A1958" s="16"/>
      <c r="B1958" s="128"/>
      <c r="C1958" s="129"/>
      <c r="D1958" s="96"/>
      <c r="E1958" s="96"/>
      <c r="F1958" s="130"/>
      <c r="G1958" s="27"/>
      <c r="H1958" s="131"/>
      <c r="I1958" s="127"/>
      <c r="J1958" s="132"/>
      <c r="K1958" s="127"/>
      <c r="L1958" s="96"/>
      <c r="M1958" s="127"/>
      <c r="N1958" s="127"/>
      <c r="O1958" s="127"/>
      <c r="P1958" s="1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  <c r="AN1958" s="27"/>
      <c r="AO1958" s="27"/>
      <c r="AP1958" s="27"/>
    </row>
    <row r="1959" ht="12.75" customHeight="1">
      <c r="A1959" s="16"/>
      <c r="B1959" s="128"/>
      <c r="C1959" s="129"/>
      <c r="D1959" s="96"/>
      <c r="E1959" s="96"/>
      <c r="F1959" s="130"/>
      <c r="G1959" s="27"/>
      <c r="H1959" s="131"/>
      <c r="I1959" s="127"/>
      <c r="J1959" s="132"/>
      <c r="K1959" s="127"/>
      <c r="L1959" s="96"/>
      <c r="M1959" s="127"/>
      <c r="N1959" s="127"/>
      <c r="O1959" s="127"/>
      <c r="P1959" s="1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  <c r="AP1959" s="27"/>
    </row>
    <row r="1960" ht="12.75" customHeight="1">
      <c r="A1960" s="16"/>
      <c r="B1960" s="128"/>
      <c r="C1960" s="129"/>
      <c r="D1960" s="96"/>
      <c r="E1960" s="96"/>
      <c r="F1960" s="130"/>
      <c r="G1960" s="27"/>
      <c r="H1960" s="131"/>
      <c r="I1960" s="127"/>
      <c r="J1960" s="132"/>
      <c r="K1960" s="127"/>
      <c r="L1960" s="96"/>
      <c r="M1960" s="127"/>
      <c r="N1960" s="127"/>
      <c r="O1960" s="127"/>
      <c r="P1960" s="1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  <c r="AN1960" s="27"/>
      <c r="AO1960" s="27"/>
      <c r="AP1960" s="27"/>
    </row>
    <row r="1961" ht="12.75" customHeight="1">
      <c r="A1961" s="16"/>
      <c r="B1961" s="128"/>
      <c r="C1961" s="129"/>
      <c r="D1961" s="96"/>
      <c r="E1961" s="96"/>
      <c r="F1961" s="130"/>
      <c r="G1961" s="27"/>
      <c r="H1961" s="131"/>
      <c r="I1961" s="127"/>
      <c r="J1961" s="132"/>
      <c r="K1961" s="127"/>
      <c r="L1961" s="96"/>
      <c r="M1961" s="127"/>
      <c r="N1961" s="127"/>
      <c r="O1961" s="127"/>
      <c r="P1961" s="1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  <c r="AN1961" s="27"/>
      <c r="AO1961" s="27"/>
      <c r="AP1961" s="27"/>
    </row>
    <row r="1962" ht="12.75" customHeight="1">
      <c r="A1962" s="16"/>
      <c r="B1962" s="128"/>
      <c r="C1962" s="129"/>
      <c r="D1962" s="96"/>
      <c r="E1962" s="96"/>
      <c r="F1962" s="130"/>
      <c r="G1962" s="27"/>
      <c r="H1962" s="131"/>
      <c r="I1962" s="127"/>
      <c r="J1962" s="132"/>
      <c r="K1962" s="127"/>
      <c r="L1962" s="96"/>
      <c r="M1962" s="127"/>
      <c r="N1962" s="127"/>
      <c r="O1962" s="127"/>
      <c r="P1962" s="1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  <c r="AN1962" s="27"/>
      <c r="AO1962" s="27"/>
      <c r="AP1962" s="27"/>
    </row>
    <row r="1963" ht="12.75" customHeight="1">
      <c r="A1963" s="16"/>
      <c r="B1963" s="128"/>
      <c r="C1963" s="129"/>
      <c r="D1963" s="96"/>
      <c r="E1963" s="96"/>
      <c r="F1963" s="130"/>
      <c r="G1963" s="27"/>
      <c r="H1963" s="131"/>
      <c r="I1963" s="127"/>
      <c r="J1963" s="132"/>
      <c r="K1963" s="127"/>
      <c r="L1963" s="96"/>
      <c r="M1963" s="127"/>
      <c r="N1963" s="127"/>
      <c r="O1963" s="127"/>
      <c r="P1963" s="1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  <c r="AN1963" s="27"/>
      <c r="AO1963" s="27"/>
      <c r="AP1963" s="27"/>
    </row>
    <row r="1964" ht="12.75" customHeight="1">
      <c r="A1964" s="16"/>
      <c r="B1964" s="128"/>
      <c r="C1964" s="129"/>
      <c r="D1964" s="96"/>
      <c r="E1964" s="96"/>
      <c r="F1964" s="130"/>
      <c r="G1964" s="27"/>
      <c r="H1964" s="131"/>
      <c r="I1964" s="127"/>
      <c r="J1964" s="132"/>
      <c r="K1964" s="127"/>
      <c r="L1964" s="96"/>
      <c r="M1964" s="127"/>
      <c r="N1964" s="127"/>
      <c r="O1964" s="127"/>
      <c r="P1964" s="1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  <c r="AN1964" s="27"/>
      <c r="AO1964" s="27"/>
      <c r="AP1964" s="27"/>
    </row>
    <row r="1965" ht="12.75" customHeight="1">
      <c r="A1965" s="16"/>
      <c r="B1965" s="128"/>
      <c r="C1965" s="129"/>
      <c r="D1965" s="96"/>
      <c r="E1965" s="96"/>
      <c r="F1965" s="130"/>
      <c r="G1965" s="27"/>
      <c r="H1965" s="131"/>
      <c r="I1965" s="127"/>
      <c r="J1965" s="132"/>
      <c r="K1965" s="127"/>
      <c r="L1965" s="96"/>
      <c r="M1965" s="127"/>
      <c r="N1965" s="127"/>
      <c r="O1965" s="127"/>
      <c r="P1965" s="1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  <c r="AN1965" s="27"/>
      <c r="AO1965" s="27"/>
      <c r="AP1965" s="27"/>
    </row>
    <row r="1966" ht="12.75" customHeight="1">
      <c r="A1966" s="16"/>
      <c r="B1966" s="128"/>
      <c r="C1966" s="129"/>
      <c r="D1966" s="96"/>
      <c r="E1966" s="96"/>
      <c r="F1966" s="130"/>
      <c r="G1966" s="27"/>
      <c r="H1966" s="131"/>
      <c r="I1966" s="127"/>
      <c r="J1966" s="132"/>
      <c r="K1966" s="127"/>
      <c r="L1966" s="96"/>
      <c r="M1966" s="127"/>
      <c r="N1966" s="127"/>
      <c r="O1966" s="127"/>
      <c r="P1966" s="1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  <c r="AN1966" s="27"/>
      <c r="AO1966" s="27"/>
      <c r="AP1966" s="27"/>
    </row>
    <row r="1967" ht="12.75" customHeight="1">
      <c r="A1967" s="16"/>
      <c r="B1967" s="128"/>
      <c r="C1967" s="129"/>
      <c r="D1967" s="96"/>
      <c r="E1967" s="96"/>
      <c r="F1967" s="130"/>
      <c r="G1967" s="27"/>
      <c r="H1967" s="131"/>
      <c r="I1967" s="127"/>
      <c r="J1967" s="132"/>
      <c r="K1967" s="127"/>
      <c r="L1967" s="96"/>
      <c r="M1967" s="127"/>
      <c r="N1967" s="127"/>
      <c r="O1967" s="127"/>
      <c r="P1967" s="1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  <c r="AN1967" s="27"/>
      <c r="AO1967" s="27"/>
      <c r="AP1967" s="27"/>
    </row>
    <row r="1968" ht="12.75" customHeight="1">
      <c r="A1968" s="16"/>
      <c r="B1968" s="128"/>
      <c r="C1968" s="129"/>
      <c r="D1968" s="96"/>
      <c r="E1968" s="96"/>
      <c r="F1968" s="130"/>
      <c r="G1968" s="27"/>
      <c r="H1968" s="131"/>
      <c r="I1968" s="127"/>
      <c r="J1968" s="132"/>
      <c r="K1968" s="127"/>
      <c r="L1968" s="96"/>
      <c r="M1968" s="127"/>
      <c r="N1968" s="127"/>
      <c r="O1968" s="127"/>
      <c r="P1968" s="1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  <c r="AN1968" s="27"/>
      <c r="AO1968" s="27"/>
      <c r="AP1968" s="27"/>
    </row>
    <row r="1969" ht="12.75" customHeight="1">
      <c r="A1969" s="16"/>
      <c r="B1969" s="128"/>
      <c r="C1969" s="129"/>
      <c r="D1969" s="96"/>
      <c r="E1969" s="96"/>
      <c r="F1969" s="130"/>
      <c r="G1969" s="27"/>
      <c r="H1969" s="131"/>
      <c r="I1969" s="127"/>
      <c r="J1969" s="132"/>
      <c r="K1969" s="127"/>
      <c r="L1969" s="96"/>
      <c r="M1969" s="127"/>
      <c r="N1969" s="127"/>
      <c r="O1969" s="127"/>
      <c r="P1969" s="1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  <c r="AN1969" s="27"/>
      <c r="AO1969" s="27"/>
      <c r="AP1969" s="27"/>
    </row>
    <row r="1970" ht="12.75" customHeight="1">
      <c r="A1970" s="16"/>
      <c r="B1970" s="128"/>
      <c r="C1970" s="129"/>
      <c r="D1970" s="96"/>
      <c r="E1970" s="96"/>
      <c r="F1970" s="130"/>
      <c r="G1970" s="27"/>
      <c r="H1970" s="131"/>
      <c r="I1970" s="127"/>
      <c r="J1970" s="132"/>
      <c r="K1970" s="127"/>
      <c r="L1970" s="96"/>
      <c r="M1970" s="127"/>
      <c r="N1970" s="127"/>
      <c r="O1970" s="127"/>
      <c r="P1970" s="1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  <c r="AN1970" s="27"/>
      <c r="AO1970" s="27"/>
      <c r="AP1970" s="27"/>
    </row>
    <row r="1971" ht="12.75" customHeight="1">
      <c r="A1971" s="16"/>
      <c r="B1971" s="128"/>
      <c r="C1971" s="129"/>
      <c r="D1971" s="96"/>
      <c r="E1971" s="96"/>
      <c r="F1971" s="130"/>
      <c r="G1971" s="27"/>
      <c r="H1971" s="131"/>
      <c r="I1971" s="127"/>
      <c r="J1971" s="132"/>
      <c r="K1971" s="127"/>
      <c r="L1971" s="96"/>
      <c r="M1971" s="127"/>
      <c r="N1971" s="127"/>
      <c r="O1971" s="127"/>
      <c r="P1971" s="1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  <c r="AN1971" s="27"/>
      <c r="AO1971" s="27"/>
      <c r="AP1971" s="27"/>
    </row>
    <row r="1972" ht="12.75" customHeight="1">
      <c r="A1972" s="16"/>
      <c r="B1972" s="128"/>
      <c r="C1972" s="129"/>
      <c r="D1972" s="96"/>
      <c r="E1972" s="96"/>
      <c r="F1972" s="130"/>
      <c r="G1972" s="27"/>
      <c r="H1972" s="131"/>
      <c r="I1972" s="127"/>
      <c r="J1972" s="132"/>
      <c r="K1972" s="127"/>
      <c r="L1972" s="96"/>
      <c r="M1972" s="127"/>
      <c r="N1972" s="127"/>
      <c r="O1972" s="127"/>
      <c r="P1972" s="1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  <c r="AN1972" s="27"/>
      <c r="AO1972" s="27"/>
      <c r="AP1972" s="27"/>
    </row>
    <row r="1973" ht="12.75" customHeight="1">
      <c r="A1973" s="16"/>
      <c r="B1973" s="128"/>
      <c r="C1973" s="129"/>
      <c r="D1973" s="96"/>
      <c r="E1973" s="96"/>
      <c r="F1973" s="130"/>
      <c r="G1973" s="27"/>
      <c r="H1973" s="131"/>
      <c r="I1973" s="127"/>
      <c r="J1973" s="132"/>
      <c r="K1973" s="127"/>
      <c r="L1973" s="96"/>
      <c r="M1973" s="127"/>
      <c r="N1973" s="127"/>
      <c r="O1973" s="127"/>
      <c r="P1973" s="1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  <c r="AN1973" s="27"/>
      <c r="AO1973" s="27"/>
      <c r="AP1973" s="27"/>
    </row>
    <row r="1974" ht="12.75" customHeight="1">
      <c r="A1974" s="16"/>
      <c r="B1974" s="128"/>
      <c r="C1974" s="129"/>
      <c r="D1974" s="96"/>
      <c r="E1974" s="96"/>
      <c r="F1974" s="130"/>
      <c r="G1974" s="27"/>
      <c r="H1974" s="131"/>
      <c r="I1974" s="127"/>
      <c r="J1974" s="132"/>
      <c r="K1974" s="127"/>
      <c r="L1974" s="96"/>
      <c r="M1974" s="127"/>
      <c r="N1974" s="127"/>
      <c r="O1974" s="127"/>
      <c r="P1974" s="1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  <c r="AN1974" s="27"/>
      <c r="AO1974" s="27"/>
      <c r="AP1974" s="27"/>
    </row>
    <row r="1975" ht="12.75" customHeight="1">
      <c r="A1975" s="16"/>
      <c r="B1975" s="128"/>
      <c r="C1975" s="129"/>
      <c r="D1975" s="96"/>
      <c r="E1975" s="96"/>
      <c r="F1975" s="130"/>
      <c r="G1975" s="27"/>
      <c r="H1975" s="131"/>
      <c r="I1975" s="127"/>
      <c r="J1975" s="132"/>
      <c r="K1975" s="127"/>
      <c r="L1975" s="96"/>
      <c r="M1975" s="127"/>
      <c r="N1975" s="127"/>
      <c r="O1975" s="127"/>
      <c r="P1975" s="1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  <c r="AN1975" s="27"/>
      <c r="AO1975" s="27"/>
      <c r="AP1975" s="27"/>
    </row>
    <row r="1976" ht="12.75" customHeight="1">
      <c r="A1976" s="16"/>
      <c r="B1976" s="128"/>
      <c r="C1976" s="129"/>
      <c r="D1976" s="96"/>
      <c r="E1976" s="96"/>
      <c r="F1976" s="130"/>
      <c r="G1976" s="27"/>
      <c r="H1976" s="131"/>
      <c r="I1976" s="127"/>
      <c r="J1976" s="132"/>
      <c r="K1976" s="127"/>
      <c r="L1976" s="96"/>
      <c r="M1976" s="127"/>
      <c r="N1976" s="127"/>
      <c r="O1976" s="127"/>
      <c r="P1976" s="1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  <c r="AN1976" s="27"/>
      <c r="AO1976" s="27"/>
      <c r="AP1976" s="27"/>
    </row>
    <row r="1977" ht="12.75" customHeight="1">
      <c r="A1977" s="16"/>
      <c r="B1977" s="128"/>
      <c r="C1977" s="129"/>
      <c r="D1977" s="96"/>
      <c r="E1977" s="96"/>
      <c r="F1977" s="130"/>
      <c r="G1977" s="27"/>
      <c r="H1977" s="131"/>
      <c r="I1977" s="127"/>
      <c r="J1977" s="132"/>
      <c r="K1977" s="127"/>
      <c r="L1977" s="96"/>
      <c r="M1977" s="127"/>
      <c r="N1977" s="127"/>
      <c r="O1977" s="127"/>
      <c r="P1977" s="1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  <c r="AN1977" s="27"/>
      <c r="AO1977" s="27"/>
      <c r="AP1977" s="27"/>
    </row>
    <row r="1978" ht="12.75" customHeight="1">
      <c r="A1978" s="16"/>
      <c r="B1978" s="128"/>
      <c r="C1978" s="129"/>
      <c r="D1978" s="96"/>
      <c r="E1978" s="96"/>
      <c r="F1978" s="130"/>
      <c r="G1978" s="27"/>
      <c r="H1978" s="131"/>
      <c r="I1978" s="127"/>
      <c r="J1978" s="132"/>
      <c r="K1978" s="127"/>
      <c r="L1978" s="96"/>
      <c r="M1978" s="127"/>
      <c r="N1978" s="127"/>
      <c r="O1978" s="127"/>
      <c r="P1978" s="1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  <c r="AO1978" s="27"/>
      <c r="AP1978" s="27"/>
    </row>
    <row r="1979" ht="12.75" customHeight="1">
      <c r="A1979" s="16"/>
      <c r="B1979" s="128"/>
      <c r="C1979" s="129"/>
      <c r="D1979" s="96"/>
      <c r="E1979" s="96"/>
      <c r="F1979" s="130"/>
      <c r="G1979" s="27"/>
      <c r="H1979" s="131"/>
      <c r="I1979" s="127"/>
      <c r="J1979" s="132"/>
      <c r="K1979" s="127"/>
      <c r="L1979" s="96"/>
      <c r="M1979" s="127"/>
      <c r="N1979" s="127"/>
      <c r="O1979" s="127"/>
      <c r="P1979" s="1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  <c r="AN1979" s="27"/>
      <c r="AO1979" s="27"/>
      <c r="AP1979" s="27"/>
    </row>
    <row r="1980" ht="12.75" customHeight="1">
      <c r="A1980" s="16"/>
      <c r="B1980" s="128"/>
      <c r="C1980" s="129"/>
      <c r="D1980" s="96"/>
      <c r="E1980" s="96"/>
      <c r="F1980" s="130"/>
      <c r="G1980" s="27"/>
      <c r="H1980" s="131"/>
      <c r="I1980" s="127"/>
      <c r="J1980" s="132"/>
      <c r="K1980" s="127"/>
      <c r="L1980" s="96"/>
      <c r="M1980" s="127"/>
      <c r="N1980" s="127"/>
      <c r="O1980" s="127"/>
      <c r="P1980" s="1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  <c r="AN1980" s="27"/>
      <c r="AO1980" s="27"/>
      <c r="AP1980" s="27"/>
    </row>
    <row r="1981" ht="12.75" customHeight="1">
      <c r="A1981" s="16"/>
      <c r="B1981" s="128"/>
      <c r="C1981" s="129"/>
      <c r="D1981" s="96"/>
      <c r="E1981" s="96"/>
      <c r="F1981" s="130"/>
      <c r="G1981" s="27"/>
      <c r="H1981" s="131"/>
      <c r="I1981" s="127"/>
      <c r="J1981" s="132"/>
      <c r="K1981" s="127"/>
      <c r="L1981" s="96"/>
      <c r="M1981" s="127"/>
      <c r="N1981" s="127"/>
      <c r="O1981" s="127"/>
      <c r="P1981" s="1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  <c r="AN1981" s="27"/>
      <c r="AO1981" s="27"/>
      <c r="AP1981" s="27"/>
    </row>
    <row r="1982" ht="12.75" customHeight="1">
      <c r="A1982" s="16"/>
      <c r="B1982" s="128"/>
      <c r="C1982" s="129"/>
      <c r="D1982" s="96"/>
      <c r="E1982" s="96"/>
      <c r="F1982" s="130"/>
      <c r="G1982" s="27"/>
      <c r="H1982" s="131"/>
      <c r="I1982" s="127"/>
      <c r="J1982" s="132"/>
      <c r="K1982" s="127"/>
      <c r="L1982" s="96"/>
      <c r="M1982" s="127"/>
      <c r="N1982" s="127"/>
      <c r="O1982" s="127"/>
      <c r="P1982" s="1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  <c r="AN1982" s="27"/>
      <c r="AO1982" s="27"/>
      <c r="AP1982" s="27"/>
    </row>
    <row r="1983" ht="12.75" customHeight="1">
      <c r="A1983" s="16"/>
      <c r="B1983" s="128"/>
      <c r="C1983" s="129"/>
      <c r="D1983" s="96"/>
      <c r="E1983" s="96"/>
      <c r="F1983" s="130"/>
      <c r="G1983" s="27"/>
      <c r="H1983" s="131"/>
      <c r="I1983" s="127"/>
      <c r="J1983" s="132"/>
      <c r="K1983" s="127"/>
      <c r="L1983" s="96"/>
      <c r="M1983" s="127"/>
      <c r="N1983" s="127"/>
      <c r="O1983" s="127"/>
      <c r="P1983" s="1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  <c r="AN1983" s="27"/>
      <c r="AO1983" s="27"/>
      <c r="AP1983" s="27"/>
    </row>
    <row r="1984" ht="12.75" customHeight="1">
      <c r="A1984" s="16"/>
      <c r="B1984" s="128"/>
      <c r="C1984" s="129"/>
      <c r="D1984" s="96"/>
      <c r="E1984" s="96"/>
      <c r="F1984" s="130"/>
      <c r="G1984" s="27"/>
      <c r="H1984" s="131"/>
      <c r="I1984" s="127"/>
      <c r="J1984" s="132"/>
      <c r="K1984" s="127"/>
      <c r="L1984" s="96"/>
      <c r="M1984" s="127"/>
      <c r="N1984" s="127"/>
      <c r="O1984" s="127"/>
      <c r="P1984" s="1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  <c r="AN1984" s="27"/>
      <c r="AO1984" s="27"/>
      <c r="AP1984" s="27"/>
    </row>
    <row r="1985" ht="12.75" customHeight="1">
      <c r="A1985" s="16"/>
      <c r="B1985" s="128"/>
      <c r="C1985" s="129"/>
      <c r="D1985" s="96"/>
      <c r="E1985" s="96"/>
      <c r="F1985" s="130"/>
      <c r="G1985" s="27"/>
      <c r="H1985" s="131"/>
      <c r="I1985" s="127"/>
      <c r="J1985" s="132"/>
      <c r="K1985" s="127"/>
      <c r="L1985" s="96"/>
      <c r="M1985" s="127"/>
      <c r="N1985" s="127"/>
      <c r="O1985" s="127"/>
      <c r="P1985" s="1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  <c r="AN1985" s="27"/>
      <c r="AO1985" s="27"/>
      <c r="AP1985" s="27"/>
    </row>
    <row r="1986" ht="12.75" customHeight="1">
      <c r="A1986" s="16"/>
      <c r="B1986" s="128"/>
      <c r="C1986" s="129"/>
      <c r="D1986" s="96"/>
      <c r="E1986" s="96"/>
      <c r="F1986" s="130"/>
      <c r="G1986" s="27"/>
      <c r="H1986" s="131"/>
      <c r="I1986" s="127"/>
      <c r="J1986" s="132"/>
      <c r="K1986" s="127"/>
      <c r="L1986" s="96"/>
      <c r="M1986" s="127"/>
      <c r="N1986" s="127"/>
      <c r="O1986" s="127"/>
      <c r="P1986" s="1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  <c r="AN1986" s="27"/>
      <c r="AO1986" s="27"/>
      <c r="AP1986" s="27"/>
    </row>
    <row r="1987" ht="12.75" customHeight="1">
      <c r="A1987" s="16"/>
      <c r="B1987" s="128"/>
      <c r="C1987" s="129"/>
      <c r="D1987" s="96"/>
      <c r="E1987" s="96"/>
      <c r="F1987" s="130"/>
      <c r="G1987" s="27"/>
      <c r="H1987" s="131"/>
      <c r="I1987" s="127"/>
      <c r="J1987" s="132"/>
      <c r="K1987" s="127"/>
      <c r="L1987" s="96"/>
      <c r="M1987" s="127"/>
      <c r="N1987" s="127"/>
      <c r="O1987" s="127"/>
      <c r="P1987" s="1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  <c r="AN1987" s="27"/>
      <c r="AO1987" s="27"/>
      <c r="AP1987" s="27"/>
    </row>
    <row r="1988" ht="12.75" customHeight="1">
      <c r="A1988" s="16"/>
      <c r="B1988" s="128"/>
      <c r="C1988" s="129"/>
      <c r="D1988" s="96"/>
      <c r="E1988" s="96"/>
      <c r="F1988" s="130"/>
      <c r="G1988" s="27"/>
      <c r="H1988" s="131"/>
      <c r="I1988" s="127"/>
      <c r="J1988" s="132"/>
      <c r="K1988" s="127"/>
      <c r="L1988" s="96"/>
      <c r="M1988" s="127"/>
      <c r="N1988" s="127"/>
      <c r="O1988" s="127"/>
      <c r="P1988" s="1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  <c r="AN1988" s="27"/>
      <c r="AO1988" s="27"/>
      <c r="AP1988" s="27"/>
    </row>
    <row r="1989" ht="12.75" customHeight="1">
      <c r="A1989" s="16"/>
      <c r="B1989" s="128"/>
      <c r="C1989" s="129"/>
      <c r="D1989" s="96"/>
      <c r="E1989" s="96"/>
      <c r="F1989" s="130"/>
      <c r="G1989" s="27"/>
      <c r="H1989" s="131"/>
      <c r="I1989" s="127"/>
      <c r="J1989" s="132"/>
      <c r="K1989" s="127"/>
      <c r="L1989" s="96"/>
      <c r="M1989" s="127"/>
      <c r="N1989" s="127"/>
      <c r="O1989" s="127"/>
      <c r="P1989" s="1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  <c r="AN1989" s="27"/>
      <c r="AO1989" s="27"/>
      <c r="AP1989" s="27"/>
    </row>
    <row r="1990" ht="12.75" customHeight="1">
      <c r="A1990" s="16"/>
      <c r="B1990" s="128"/>
      <c r="C1990" s="129"/>
      <c r="D1990" s="96"/>
      <c r="E1990" s="96"/>
      <c r="F1990" s="130"/>
      <c r="G1990" s="27"/>
      <c r="H1990" s="131"/>
      <c r="I1990" s="127"/>
      <c r="J1990" s="132"/>
      <c r="K1990" s="127"/>
      <c r="L1990" s="96"/>
      <c r="M1990" s="127"/>
      <c r="N1990" s="127"/>
      <c r="O1990" s="127"/>
      <c r="P1990" s="1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  <c r="AN1990" s="27"/>
      <c r="AO1990" s="27"/>
      <c r="AP1990" s="27"/>
    </row>
    <row r="1991" ht="12.75" customHeight="1">
      <c r="A1991" s="16"/>
      <c r="B1991" s="128"/>
      <c r="C1991" s="129"/>
      <c r="D1991" s="96"/>
      <c r="E1991" s="96"/>
      <c r="F1991" s="130"/>
      <c r="G1991" s="27"/>
      <c r="H1991" s="131"/>
      <c r="I1991" s="127"/>
      <c r="J1991" s="132"/>
      <c r="K1991" s="127"/>
      <c r="L1991" s="96"/>
      <c r="M1991" s="127"/>
      <c r="N1991" s="127"/>
      <c r="O1991" s="127"/>
      <c r="P1991" s="1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  <c r="AN1991" s="27"/>
      <c r="AO1991" s="27"/>
      <c r="AP1991" s="27"/>
    </row>
    <row r="1992" ht="12.75" customHeight="1">
      <c r="A1992" s="16"/>
      <c r="B1992" s="128"/>
      <c r="C1992" s="129"/>
      <c r="D1992" s="96"/>
      <c r="E1992" s="96"/>
      <c r="F1992" s="130"/>
      <c r="G1992" s="27"/>
      <c r="H1992" s="131"/>
      <c r="I1992" s="127"/>
      <c r="J1992" s="132"/>
      <c r="K1992" s="127"/>
      <c r="L1992" s="96"/>
      <c r="M1992" s="127"/>
      <c r="N1992" s="127"/>
      <c r="O1992" s="127"/>
      <c r="P1992" s="1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</row>
    <row r="1993" ht="12.75" customHeight="1">
      <c r="A1993" s="16"/>
      <c r="B1993" s="128"/>
      <c r="C1993" s="129"/>
      <c r="D1993" s="96"/>
      <c r="E1993" s="96"/>
      <c r="F1993" s="130"/>
      <c r="G1993" s="27"/>
      <c r="H1993" s="131"/>
      <c r="I1993" s="127"/>
      <c r="J1993" s="132"/>
      <c r="K1993" s="127"/>
      <c r="L1993" s="96"/>
      <c r="M1993" s="127"/>
      <c r="N1993" s="127"/>
      <c r="O1993" s="127"/>
      <c r="P1993" s="1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  <c r="AN1993" s="27"/>
      <c r="AO1993" s="27"/>
      <c r="AP1993" s="27"/>
    </row>
    <row r="1994" ht="12.75" customHeight="1">
      <c r="A1994" s="16"/>
      <c r="B1994" s="128"/>
      <c r="C1994" s="129"/>
      <c r="D1994" s="96"/>
      <c r="E1994" s="96"/>
      <c r="F1994" s="130"/>
      <c r="G1994" s="27"/>
      <c r="H1994" s="131"/>
      <c r="I1994" s="127"/>
      <c r="J1994" s="132"/>
      <c r="K1994" s="127"/>
      <c r="L1994" s="96"/>
      <c r="M1994" s="127"/>
      <c r="N1994" s="127"/>
      <c r="O1994" s="127"/>
      <c r="P1994" s="1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  <c r="AN1994" s="27"/>
      <c r="AO1994" s="27"/>
      <c r="AP1994" s="27"/>
    </row>
    <row r="1995" ht="12.75" customHeight="1">
      <c r="A1995" s="16"/>
      <c r="B1995" s="128"/>
      <c r="C1995" s="129"/>
      <c r="D1995" s="96"/>
      <c r="E1995" s="96"/>
      <c r="F1995" s="130"/>
      <c r="G1995" s="27"/>
      <c r="H1995" s="131"/>
      <c r="I1995" s="127"/>
      <c r="J1995" s="132"/>
      <c r="K1995" s="127"/>
      <c r="L1995" s="96"/>
      <c r="M1995" s="127"/>
      <c r="N1995" s="127"/>
      <c r="O1995" s="127"/>
      <c r="P1995" s="1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  <c r="AN1995" s="27"/>
      <c r="AO1995" s="27"/>
      <c r="AP1995" s="27"/>
    </row>
    <row r="1996" ht="12.75" customHeight="1">
      <c r="A1996" s="16"/>
      <c r="B1996" s="128"/>
      <c r="C1996" s="129"/>
      <c r="D1996" s="96"/>
      <c r="E1996" s="96"/>
      <c r="F1996" s="130"/>
      <c r="G1996" s="27"/>
      <c r="H1996" s="131"/>
      <c r="I1996" s="127"/>
      <c r="J1996" s="132"/>
      <c r="K1996" s="127"/>
      <c r="L1996" s="96"/>
      <c r="M1996" s="127"/>
      <c r="N1996" s="127"/>
      <c r="O1996" s="127"/>
      <c r="P1996" s="1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  <c r="AN1996" s="27"/>
      <c r="AO1996" s="27"/>
      <c r="AP1996" s="27"/>
    </row>
    <row r="1997" ht="12.75" customHeight="1">
      <c r="A1997" s="16"/>
      <c r="B1997" s="128"/>
      <c r="C1997" s="129"/>
      <c r="D1997" s="96"/>
      <c r="E1997" s="96"/>
      <c r="F1997" s="130"/>
      <c r="G1997" s="27"/>
      <c r="H1997" s="131"/>
      <c r="I1997" s="127"/>
      <c r="J1997" s="132"/>
      <c r="K1997" s="127"/>
      <c r="L1997" s="96"/>
      <c r="M1997" s="127"/>
      <c r="N1997" s="127"/>
      <c r="O1997" s="127"/>
      <c r="P1997" s="1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</row>
    <row r="1998" ht="12.75" customHeight="1">
      <c r="A1998" s="16"/>
      <c r="B1998" s="128"/>
      <c r="C1998" s="129"/>
      <c r="D1998" s="96"/>
      <c r="E1998" s="96"/>
      <c r="F1998" s="130"/>
      <c r="G1998" s="27"/>
      <c r="H1998" s="131"/>
      <c r="I1998" s="127"/>
      <c r="J1998" s="132"/>
      <c r="K1998" s="127"/>
      <c r="L1998" s="96"/>
      <c r="M1998" s="127"/>
      <c r="N1998" s="127"/>
      <c r="O1998" s="127"/>
      <c r="P1998" s="1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  <c r="AN1998" s="27"/>
      <c r="AO1998" s="27"/>
      <c r="AP1998" s="27"/>
    </row>
    <row r="1999" ht="12.75" customHeight="1">
      <c r="A1999" s="16"/>
      <c r="B1999" s="128"/>
      <c r="C1999" s="129"/>
      <c r="D1999" s="96"/>
      <c r="E1999" s="96"/>
      <c r="F1999" s="130"/>
      <c r="G1999" s="27"/>
      <c r="H1999" s="131"/>
      <c r="I1999" s="127"/>
      <c r="J1999" s="132"/>
      <c r="K1999" s="127"/>
      <c r="L1999" s="96"/>
      <c r="M1999" s="127"/>
      <c r="N1999" s="127"/>
      <c r="O1999" s="127"/>
      <c r="P1999" s="1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  <c r="AN1999" s="27"/>
      <c r="AO1999" s="27"/>
      <c r="AP1999" s="27"/>
    </row>
    <row r="2000" ht="12.75" customHeight="1">
      <c r="A2000" s="16"/>
      <c r="B2000" s="128"/>
      <c r="C2000" s="129"/>
      <c r="D2000" s="96"/>
      <c r="E2000" s="96"/>
      <c r="F2000" s="130"/>
      <c r="G2000" s="27"/>
      <c r="H2000" s="131"/>
      <c r="I2000" s="127"/>
      <c r="J2000" s="132"/>
      <c r="K2000" s="127"/>
      <c r="L2000" s="96"/>
      <c r="M2000" s="127"/>
      <c r="N2000" s="127"/>
      <c r="O2000" s="127"/>
      <c r="P2000" s="1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  <c r="AN2000" s="27"/>
      <c r="AO2000" s="27"/>
      <c r="AP2000" s="27"/>
    </row>
    <row r="2001" ht="12.75" customHeight="1">
      <c r="A2001" s="16"/>
      <c r="B2001" s="128"/>
      <c r="C2001" s="129"/>
      <c r="D2001" s="96"/>
      <c r="E2001" s="96"/>
      <c r="F2001" s="130"/>
      <c r="G2001" s="27"/>
      <c r="H2001" s="131"/>
      <c r="I2001" s="127"/>
      <c r="J2001" s="132"/>
      <c r="K2001" s="127"/>
      <c r="L2001" s="96"/>
      <c r="M2001" s="127"/>
      <c r="N2001" s="127"/>
      <c r="O2001" s="127"/>
      <c r="P2001" s="1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  <c r="AN2001" s="27"/>
      <c r="AO2001" s="27"/>
      <c r="AP2001" s="27"/>
    </row>
    <row r="2002" ht="12.75" customHeight="1">
      <c r="A2002" s="16"/>
      <c r="B2002" s="128"/>
      <c r="C2002" s="129"/>
      <c r="D2002" s="96"/>
      <c r="E2002" s="96"/>
      <c r="F2002" s="130"/>
      <c r="G2002" s="27"/>
      <c r="H2002" s="131"/>
      <c r="I2002" s="127"/>
      <c r="J2002" s="132"/>
      <c r="K2002" s="127"/>
      <c r="L2002" s="96"/>
      <c r="M2002" s="127"/>
      <c r="N2002" s="127"/>
      <c r="O2002" s="127"/>
      <c r="P2002" s="1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  <c r="AN2002" s="27"/>
      <c r="AO2002" s="27"/>
      <c r="AP2002" s="27"/>
    </row>
    <row r="2003" ht="12.75" customHeight="1">
      <c r="A2003" s="16"/>
      <c r="B2003" s="128"/>
      <c r="C2003" s="129"/>
      <c r="D2003" s="96"/>
      <c r="E2003" s="96"/>
      <c r="F2003" s="130"/>
      <c r="G2003" s="27"/>
      <c r="H2003" s="131"/>
      <c r="I2003" s="127"/>
      <c r="J2003" s="132"/>
      <c r="K2003" s="127"/>
      <c r="L2003" s="96"/>
      <c r="M2003" s="127"/>
      <c r="N2003" s="127"/>
      <c r="O2003" s="127"/>
      <c r="P2003" s="1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  <c r="AN2003" s="27"/>
      <c r="AO2003" s="27"/>
      <c r="AP2003" s="27"/>
    </row>
    <row r="2004" ht="12.75" customHeight="1">
      <c r="A2004" s="16"/>
      <c r="B2004" s="128"/>
      <c r="C2004" s="129"/>
      <c r="D2004" s="96"/>
      <c r="E2004" s="96"/>
      <c r="F2004" s="130"/>
      <c r="G2004" s="27"/>
      <c r="H2004" s="131"/>
      <c r="I2004" s="127"/>
      <c r="J2004" s="132"/>
      <c r="K2004" s="127"/>
      <c r="L2004" s="96"/>
      <c r="M2004" s="127"/>
      <c r="N2004" s="127"/>
      <c r="O2004" s="127"/>
      <c r="P2004" s="1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</row>
    <row r="2005" ht="12.75" customHeight="1">
      <c r="A2005" s="16"/>
      <c r="B2005" s="128"/>
      <c r="C2005" s="129"/>
      <c r="D2005" s="96"/>
      <c r="E2005" s="96"/>
      <c r="F2005" s="130"/>
      <c r="G2005" s="27"/>
      <c r="H2005" s="131"/>
      <c r="I2005" s="127"/>
      <c r="J2005" s="132"/>
      <c r="K2005" s="127"/>
      <c r="L2005" s="96"/>
      <c r="M2005" s="127"/>
      <c r="N2005" s="127"/>
      <c r="O2005" s="127"/>
      <c r="P2005" s="1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  <c r="AN2005" s="27"/>
      <c r="AO2005" s="27"/>
      <c r="AP2005" s="27"/>
    </row>
    <row r="2006" ht="12.75" customHeight="1">
      <c r="A2006" s="16"/>
      <c r="B2006" s="128"/>
      <c r="C2006" s="129"/>
      <c r="D2006" s="96"/>
      <c r="E2006" s="96"/>
      <c r="F2006" s="130"/>
      <c r="G2006" s="27"/>
      <c r="H2006" s="131"/>
      <c r="I2006" s="127"/>
      <c r="J2006" s="132"/>
      <c r="K2006" s="127"/>
      <c r="L2006" s="96"/>
      <c r="M2006" s="127"/>
      <c r="N2006" s="127"/>
      <c r="O2006" s="127"/>
      <c r="P2006" s="1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  <c r="AN2006" s="27"/>
      <c r="AO2006" s="27"/>
      <c r="AP2006" s="27"/>
    </row>
    <row r="2007" ht="12.75" customHeight="1">
      <c r="A2007" s="16"/>
      <c r="B2007" s="128"/>
      <c r="C2007" s="129"/>
      <c r="D2007" s="96"/>
      <c r="E2007" s="96"/>
      <c r="F2007" s="130"/>
      <c r="G2007" s="27"/>
      <c r="H2007" s="131"/>
      <c r="I2007" s="127"/>
      <c r="J2007" s="132"/>
      <c r="K2007" s="127"/>
      <c r="L2007" s="96"/>
      <c r="M2007" s="127"/>
      <c r="N2007" s="127"/>
      <c r="O2007" s="127"/>
      <c r="P2007" s="1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  <c r="AN2007" s="27"/>
      <c r="AO2007" s="27"/>
      <c r="AP2007" s="27"/>
    </row>
    <row r="2008" ht="12.75" customHeight="1">
      <c r="A2008" s="16"/>
      <c r="B2008" s="128"/>
      <c r="C2008" s="129"/>
      <c r="D2008" s="96"/>
      <c r="E2008" s="96"/>
      <c r="F2008" s="130"/>
      <c r="G2008" s="27"/>
      <c r="H2008" s="131"/>
      <c r="I2008" s="127"/>
      <c r="J2008" s="132"/>
      <c r="K2008" s="127"/>
      <c r="L2008" s="96"/>
      <c r="M2008" s="127"/>
      <c r="N2008" s="127"/>
      <c r="O2008" s="127"/>
      <c r="P2008" s="1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  <c r="AN2008" s="27"/>
      <c r="AO2008" s="27"/>
      <c r="AP2008" s="27"/>
    </row>
    <row r="2009" ht="12.75" customHeight="1">
      <c r="A2009" s="16"/>
      <c r="B2009" s="128"/>
      <c r="C2009" s="129"/>
      <c r="D2009" s="96"/>
      <c r="E2009" s="96"/>
      <c r="F2009" s="130"/>
      <c r="G2009" s="27"/>
      <c r="H2009" s="131"/>
      <c r="I2009" s="127"/>
      <c r="J2009" s="132"/>
      <c r="K2009" s="127"/>
      <c r="L2009" s="96"/>
      <c r="M2009" s="127"/>
      <c r="N2009" s="127"/>
      <c r="O2009" s="127"/>
      <c r="P2009" s="1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  <c r="AN2009" s="27"/>
      <c r="AO2009" s="27"/>
      <c r="AP2009" s="27"/>
    </row>
    <row r="2010" ht="12.75" customHeight="1">
      <c r="A2010" s="16"/>
      <c r="B2010" s="128"/>
      <c r="C2010" s="129"/>
      <c r="D2010" s="96"/>
      <c r="E2010" s="96"/>
      <c r="F2010" s="130"/>
      <c r="G2010" s="27"/>
      <c r="H2010" s="131"/>
      <c r="I2010" s="127"/>
      <c r="J2010" s="132"/>
      <c r="K2010" s="127"/>
      <c r="L2010" s="96"/>
      <c r="M2010" s="127"/>
      <c r="N2010" s="127"/>
      <c r="O2010" s="127"/>
      <c r="P2010" s="1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  <c r="AN2010" s="27"/>
      <c r="AO2010" s="27"/>
      <c r="AP2010" s="27"/>
    </row>
    <row r="2011" ht="12.75" customHeight="1">
      <c r="A2011" s="16"/>
      <c r="B2011" s="128"/>
      <c r="C2011" s="129"/>
      <c r="D2011" s="96"/>
      <c r="E2011" s="96"/>
      <c r="F2011" s="130"/>
      <c r="G2011" s="27"/>
      <c r="H2011" s="131"/>
      <c r="I2011" s="127"/>
      <c r="J2011" s="132"/>
      <c r="K2011" s="127"/>
      <c r="L2011" s="96"/>
      <c r="M2011" s="127"/>
      <c r="N2011" s="127"/>
      <c r="O2011" s="127"/>
      <c r="P2011" s="1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  <c r="AN2011" s="27"/>
      <c r="AO2011" s="27"/>
      <c r="AP2011" s="27"/>
    </row>
    <row r="2012" ht="12.75" customHeight="1">
      <c r="A2012" s="16"/>
      <c r="B2012" s="128"/>
      <c r="C2012" s="129"/>
      <c r="D2012" s="96"/>
      <c r="E2012" s="96"/>
      <c r="F2012" s="130"/>
      <c r="G2012" s="27"/>
      <c r="H2012" s="131"/>
      <c r="I2012" s="127"/>
      <c r="J2012" s="132"/>
      <c r="K2012" s="127"/>
      <c r="L2012" s="96"/>
      <c r="M2012" s="127"/>
      <c r="N2012" s="127"/>
      <c r="O2012" s="127"/>
      <c r="P2012" s="1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  <c r="AN2012" s="27"/>
      <c r="AO2012" s="27"/>
      <c r="AP2012" s="27"/>
    </row>
    <row r="2013" ht="12.75" customHeight="1">
      <c r="A2013" s="16"/>
      <c r="B2013" s="128"/>
      <c r="C2013" s="129"/>
      <c r="D2013" s="96"/>
      <c r="E2013" s="96"/>
      <c r="F2013" s="130"/>
      <c r="G2013" s="27"/>
      <c r="H2013" s="131"/>
      <c r="I2013" s="127"/>
      <c r="J2013" s="132"/>
      <c r="K2013" s="127"/>
      <c r="L2013" s="96"/>
      <c r="M2013" s="127"/>
      <c r="N2013" s="127"/>
      <c r="O2013" s="127"/>
      <c r="P2013" s="1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</row>
    <row r="2014" ht="12.75" customHeight="1">
      <c r="A2014" s="16"/>
      <c r="B2014" s="128"/>
      <c r="C2014" s="129"/>
      <c r="D2014" s="96"/>
      <c r="E2014" s="96"/>
      <c r="F2014" s="130"/>
      <c r="G2014" s="27"/>
      <c r="H2014" s="131"/>
      <c r="I2014" s="127"/>
      <c r="J2014" s="132"/>
      <c r="K2014" s="127"/>
      <c r="L2014" s="96"/>
      <c r="M2014" s="127"/>
      <c r="N2014" s="127"/>
      <c r="O2014" s="127"/>
      <c r="P2014" s="1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  <c r="AN2014" s="27"/>
      <c r="AO2014" s="27"/>
      <c r="AP2014" s="27"/>
    </row>
    <row r="2015" ht="12.75" customHeight="1">
      <c r="A2015" s="16"/>
      <c r="B2015" s="128"/>
      <c r="C2015" s="129"/>
      <c r="D2015" s="96"/>
      <c r="E2015" s="96"/>
      <c r="F2015" s="130"/>
      <c r="G2015" s="27"/>
      <c r="H2015" s="131"/>
      <c r="I2015" s="127"/>
      <c r="J2015" s="132"/>
      <c r="K2015" s="127"/>
      <c r="L2015" s="96"/>
      <c r="M2015" s="127"/>
      <c r="N2015" s="127"/>
      <c r="O2015" s="127"/>
      <c r="P2015" s="1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  <c r="AN2015" s="27"/>
      <c r="AO2015" s="27"/>
      <c r="AP2015" s="27"/>
    </row>
    <row r="2016" ht="12.75" customHeight="1">
      <c r="A2016" s="16"/>
      <c r="B2016" s="128"/>
      <c r="C2016" s="129"/>
      <c r="D2016" s="96"/>
      <c r="E2016" s="96"/>
      <c r="F2016" s="130"/>
      <c r="G2016" s="27"/>
      <c r="H2016" s="131"/>
      <c r="I2016" s="127"/>
      <c r="J2016" s="132"/>
      <c r="K2016" s="127"/>
      <c r="L2016" s="96"/>
      <c r="M2016" s="127"/>
      <c r="N2016" s="127"/>
      <c r="O2016" s="127"/>
      <c r="P2016" s="1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  <c r="AN2016" s="27"/>
      <c r="AO2016" s="27"/>
      <c r="AP2016" s="27"/>
    </row>
    <row r="2017" ht="12.75" customHeight="1">
      <c r="A2017" s="16"/>
      <c r="B2017" s="128"/>
      <c r="C2017" s="129"/>
      <c r="D2017" s="96"/>
      <c r="E2017" s="96"/>
      <c r="F2017" s="130"/>
      <c r="G2017" s="27"/>
      <c r="H2017" s="131"/>
      <c r="I2017" s="127"/>
      <c r="J2017" s="132"/>
      <c r="K2017" s="127"/>
      <c r="L2017" s="96"/>
      <c r="M2017" s="127"/>
      <c r="N2017" s="127"/>
      <c r="O2017" s="127"/>
      <c r="P2017" s="1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</row>
    <row r="2018" ht="12.75" customHeight="1">
      <c r="A2018" s="16"/>
      <c r="B2018" s="128"/>
      <c r="C2018" s="129"/>
      <c r="D2018" s="96"/>
      <c r="E2018" s="96"/>
      <c r="F2018" s="130"/>
      <c r="G2018" s="27"/>
      <c r="H2018" s="131"/>
      <c r="I2018" s="127"/>
      <c r="J2018" s="132"/>
      <c r="K2018" s="127"/>
      <c r="L2018" s="96"/>
      <c r="M2018" s="127"/>
      <c r="N2018" s="127"/>
      <c r="O2018" s="127"/>
      <c r="P2018" s="1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  <c r="AN2018" s="27"/>
      <c r="AO2018" s="27"/>
      <c r="AP2018" s="27"/>
    </row>
    <row r="2019" ht="12.75" customHeight="1">
      <c r="A2019" s="16"/>
      <c r="B2019" s="128"/>
      <c r="C2019" s="129"/>
      <c r="D2019" s="96"/>
      <c r="E2019" s="96"/>
      <c r="F2019" s="130"/>
      <c r="G2019" s="27"/>
      <c r="H2019" s="131"/>
      <c r="I2019" s="127"/>
      <c r="J2019" s="132"/>
      <c r="K2019" s="127"/>
      <c r="L2019" s="96"/>
      <c r="M2019" s="127"/>
      <c r="N2019" s="127"/>
      <c r="O2019" s="127"/>
      <c r="P2019" s="1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  <c r="AN2019" s="27"/>
      <c r="AO2019" s="27"/>
      <c r="AP2019" s="27"/>
    </row>
    <row r="2020" ht="12.75" customHeight="1">
      <c r="A2020" s="16"/>
      <c r="B2020" s="128"/>
      <c r="C2020" s="129"/>
      <c r="D2020" s="96"/>
      <c r="E2020" s="96"/>
      <c r="F2020" s="130"/>
      <c r="G2020" s="27"/>
      <c r="H2020" s="131"/>
      <c r="I2020" s="127"/>
      <c r="J2020" s="132"/>
      <c r="K2020" s="127"/>
      <c r="L2020" s="96"/>
      <c r="M2020" s="127"/>
      <c r="N2020" s="127"/>
      <c r="O2020" s="127"/>
      <c r="P2020" s="1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  <c r="AN2020" s="27"/>
      <c r="AO2020" s="27"/>
      <c r="AP2020" s="27"/>
    </row>
    <row r="2021" ht="12.75" customHeight="1">
      <c r="A2021" s="16"/>
      <c r="B2021" s="128"/>
      <c r="C2021" s="129"/>
      <c r="D2021" s="96"/>
      <c r="E2021" s="96"/>
      <c r="F2021" s="130"/>
      <c r="G2021" s="27"/>
      <c r="H2021" s="131"/>
      <c r="I2021" s="127"/>
      <c r="J2021" s="132"/>
      <c r="K2021" s="127"/>
      <c r="L2021" s="96"/>
      <c r="M2021" s="127"/>
      <c r="N2021" s="127"/>
      <c r="O2021" s="127"/>
      <c r="P2021" s="1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  <c r="AN2021" s="27"/>
      <c r="AO2021" s="27"/>
      <c r="AP2021" s="27"/>
    </row>
    <row r="2022" ht="12.75" customHeight="1">
      <c r="A2022" s="16"/>
      <c r="B2022" s="128"/>
      <c r="C2022" s="129"/>
      <c r="D2022" s="96"/>
      <c r="E2022" s="96"/>
      <c r="F2022" s="130"/>
      <c r="G2022" s="27"/>
      <c r="H2022" s="131"/>
      <c r="I2022" s="127"/>
      <c r="J2022" s="132"/>
      <c r="K2022" s="127"/>
      <c r="L2022" s="96"/>
      <c r="M2022" s="127"/>
      <c r="N2022" s="127"/>
      <c r="O2022" s="127"/>
      <c r="P2022" s="1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</row>
    <row r="2023" ht="12.75" customHeight="1">
      <c r="A2023" s="16"/>
      <c r="B2023" s="128"/>
      <c r="C2023" s="129"/>
      <c r="D2023" s="96"/>
      <c r="E2023" s="96"/>
      <c r="F2023" s="130"/>
      <c r="G2023" s="27"/>
      <c r="H2023" s="131"/>
      <c r="I2023" s="127"/>
      <c r="J2023" s="132"/>
      <c r="K2023" s="127"/>
      <c r="L2023" s="96"/>
      <c r="M2023" s="127"/>
      <c r="N2023" s="127"/>
      <c r="O2023" s="127"/>
      <c r="P2023" s="1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  <c r="AN2023" s="27"/>
      <c r="AO2023" s="27"/>
      <c r="AP2023" s="27"/>
    </row>
    <row r="2024" ht="12.75" customHeight="1">
      <c r="A2024" s="16"/>
      <c r="B2024" s="128"/>
      <c r="C2024" s="129"/>
      <c r="D2024" s="96"/>
      <c r="E2024" s="96"/>
      <c r="F2024" s="130"/>
      <c r="G2024" s="27"/>
      <c r="H2024" s="131"/>
      <c r="I2024" s="127"/>
      <c r="J2024" s="132"/>
      <c r="K2024" s="127"/>
      <c r="L2024" s="96"/>
      <c r="M2024" s="127"/>
      <c r="N2024" s="127"/>
      <c r="O2024" s="127"/>
      <c r="P2024" s="1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  <c r="AN2024" s="27"/>
      <c r="AO2024" s="27"/>
      <c r="AP2024" s="27"/>
    </row>
    <row r="2025" ht="12.75" customHeight="1">
      <c r="A2025" s="16"/>
      <c r="B2025" s="128"/>
      <c r="C2025" s="129"/>
      <c r="D2025" s="96"/>
      <c r="E2025" s="96"/>
      <c r="F2025" s="130"/>
      <c r="G2025" s="27"/>
      <c r="H2025" s="131"/>
      <c r="I2025" s="127"/>
      <c r="J2025" s="132"/>
      <c r="K2025" s="127"/>
      <c r="L2025" s="96"/>
      <c r="M2025" s="127"/>
      <c r="N2025" s="127"/>
      <c r="O2025" s="127"/>
      <c r="P2025" s="1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  <c r="AN2025" s="27"/>
      <c r="AO2025" s="27"/>
      <c r="AP2025" s="27"/>
    </row>
    <row r="2026" ht="12.75" customHeight="1">
      <c r="A2026" s="16"/>
      <c r="B2026" s="128"/>
      <c r="C2026" s="129"/>
      <c r="D2026" s="96"/>
      <c r="E2026" s="96"/>
      <c r="F2026" s="130"/>
      <c r="G2026" s="27"/>
      <c r="H2026" s="131"/>
      <c r="I2026" s="127"/>
      <c r="J2026" s="132"/>
      <c r="K2026" s="127"/>
      <c r="L2026" s="96"/>
      <c r="M2026" s="127"/>
      <c r="N2026" s="127"/>
      <c r="O2026" s="127"/>
      <c r="P2026" s="1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  <c r="AN2026" s="27"/>
      <c r="AO2026" s="27"/>
      <c r="AP2026" s="27"/>
    </row>
    <row r="2027" ht="12.75" customHeight="1">
      <c r="A2027" s="16"/>
      <c r="B2027" s="128"/>
      <c r="C2027" s="129"/>
      <c r="D2027" s="96"/>
      <c r="E2027" s="96"/>
      <c r="F2027" s="130"/>
      <c r="G2027" s="27"/>
      <c r="H2027" s="131"/>
      <c r="I2027" s="127"/>
      <c r="J2027" s="132"/>
      <c r="K2027" s="127"/>
      <c r="L2027" s="96"/>
      <c r="M2027" s="127"/>
      <c r="N2027" s="127"/>
      <c r="O2027" s="127"/>
      <c r="P2027" s="1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  <c r="AN2027" s="27"/>
      <c r="AO2027" s="27"/>
      <c r="AP2027" s="27"/>
    </row>
    <row r="2028" ht="12.75" customHeight="1">
      <c r="A2028" s="16"/>
      <c r="B2028" s="128"/>
      <c r="C2028" s="129"/>
      <c r="D2028" s="96"/>
      <c r="E2028" s="96"/>
      <c r="F2028" s="130"/>
      <c r="G2028" s="27"/>
      <c r="H2028" s="131"/>
      <c r="I2028" s="127"/>
      <c r="J2028" s="132"/>
      <c r="K2028" s="127"/>
      <c r="L2028" s="96"/>
      <c r="M2028" s="127"/>
      <c r="N2028" s="127"/>
      <c r="O2028" s="127"/>
      <c r="P2028" s="1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</row>
    <row r="2029" ht="12.75" customHeight="1">
      <c r="A2029" s="16"/>
      <c r="B2029" s="128"/>
      <c r="C2029" s="129"/>
      <c r="D2029" s="96"/>
      <c r="E2029" s="96"/>
      <c r="F2029" s="130"/>
      <c r="G2029" s="27"/>
      <c r="H2029" s="131"/>
      <c r="I2029" s="127"/>
      <c r="J2029" s="132"/>
      <c r="K2029" s="127"/>
      <c r="L2029" s="96"/>
      <c r="M2029" s="127"/>
      <c r="N2029" s="127"/>
      <c r="O2029" s="127"/>
      <c r="P2029" s="1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  <c r="AN2029" s="27"/>
      <c r="AO2029" s="27"/>
      <c r="AP2029" s="27"/>
    </row>
    <row r="2030" ht="12.75" customHeight="1">
      <c r="A2030" s="16"/>
      <c r="B2030" s="128"/>
      <c r="C2030" s="129"/>
      <c r="D2030" s="96"/>
      <c r="E2030" s="96"/>
      <c r="F2030" s="130"/>
      <c r="G2030" s="27"/>
      <c r="H2030" s="131"/>
      <c r="I2030" s="127"/>
      <c r="J2030" s="132"/>
      <c r="K2030" s="127"/>
      <c r="L2030" s="96"/>
      <c r="M2030" s="127"/>
      <c r="N2030" s="127"/>
      <c r="O2030" s="127"/>
      <c r="P2030" s="1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  <c r="AN2030" s="27"/>
      <c r="AO2030" s="27"/>
      <c r="AP2030" s="27"/>
    </row>
    <row r="2031" ht="12.75" customHeight="1">
      <c r="A2031" s="16"/>
      <c r="B2031" s="128"/>
      <c r="C2031" s="129"/>
      <c r="D2031" s="96"/>
      <c r="E2031" s="96"/>
      <c r="F2031" s="130"/>
      <c r="G2031" s="27"/>
      <c r="H2031" s="131"/>
      <c r="I2031" s="127"/>
      <c r="J2031" s="132"/>
      <c r="K2031" s="127"/>
      <c r="L2031" s="96"/>
      <c r="M2031" s="127"/>
      <c r="N2031" s="127"/>
      <c r="O2031" s="127"/>
      <c r="P2031" s="1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  <c r="AN2031" s="27"/>
      <c r="AO2031" s="27"/>
      <c r="AP2031" s="27"/>
    </row>
    <row r="2032" ht="12.75" customHeight="1">
      <c r="A2032" s="16"/>
      <c r="B2032" s="128"/>
      <c r="C2032" s="129"/>
      <c r="D2032" s="96"/>
      <c r="E2032" s="96"/>
      <c r="F2032" s="130"/>
      <c r="G2032" s="27"/>
      <c r="H2032" s="131"/>
      <c r="I2032" s="127"/>
      <c r="J2032" s="132"/>
      <c r="K2032" s="127"/>
      <c r="L2032" s="96"/>
      <c r="M2032" s="127"/>
      <c r="N2032" s="127"/>
      <c r="O2032" s="127"/>
      <c r="P2032" s="1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  <c r="AN2032" s="27"/>
      <c r="AO2032" s="27"/>
      <c r="AP2032" s="27"/>
    </row>
    <row r="2033" ht="12.75" customHeight="1">
      <c r="A2033" s="16"/>
      <c r="B2033" s="128"/>
      <c r="C2033" s="129"/>
      <c r="D2033" s="96"/>
      <c r="E2033" s="96"/>
      <c r="F2033" s="130"/>
      <c r="G2033" s="27"/>
      <c r="H2033" s="131"/>
      <c r="I2033" s="127"/>
      <c r="J2033" s="132"/>
      <c r="K2033" s="127"/>
      <c r="L2033" s="96"/>
      <c r="M2033" s="127"/>
      <c r="N2033" s="127"/>
      <c r="O2033" s="127"/>
      <c r="P2033" s="1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  <c r="AN2033" s="27"/>
      <c r="AO2033" s="27"/>
      <c r="AP2033" s="27"/>
    </row>
    <row r="2034" ht="12.75" customHeight="1">
      <c r="A2034" s="16"/>
      <c r="B2034" s="128"/>
      <c r="C2034" s="129"/>
      <c r="D2034" s="96"/>
      <c r="E2034" s="96"/>
      <c r="F2034" s="130"/>
      <c r="G2034" s="27"/>
      <c r="H2034" s="131"/>
      <c r="I2034" s="127"/>
      <c r="J2034" s="132"/>
      <c r="K2034" s="127"/>
      <c r="L2034" s="96"/>
      <c r="M2034" s="127"/>
      <c r="N2034" s="127"/>
      <c r="O2034" s="127"/>
      <c r="P2034" s="1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  <c r="AN2034" s="27"/>
      <c r="AO2034" s="27"/>
      <c r="AP2034" s="27"/>
    </row>
    <row r="2035" ht="12.75" customHeight="1">
      <c r="A2035" s="16"/>
      <c r="B2035" s="128"/>
      <c r="C2035" s="129"/>
      <c r="D2035" s="96"/>
      <c r="E2035" s="96"/>
      <c r="F2035" s="130"/>
      <c r="G2035" s="27"/>
      <c r="H2035" s="131"/>
      <c r="I2035" s="127"/>
      <c r="J2035" s="132"/>
      <c r="K2035" s="127"/>
      <c r="L2035" s="96"/>
      <c r="M2035" s="127"/>
      <c r="N2035" s="127"/>
      <c r="O2035" s="127"/>
      <c r="P2035" s="1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  <c r="AN2035" s="27"/>
      <c r="AO2035" s="27"/>
      <c r="AP2035" s="27"/>
    </row>
    <row r="2036" ht="12.75" customHeight="1">
      <c r="A2036" s="16"/>
      <c r="B2036" s="128"/>
      <c r="C2036" s="129"/>
      <c r="D2036" s="96"/>
      <c r="E2036" s="96"/>
      <c r="F2036" s="130"/>
      <c r="G2036" s="27"/>
      <c r="H2036" s="131"/>
      <c r="I2036" s="127"/>
      <c r="J2036" s="132"/>
      <c r="K2036" s="127"/>
      <c r="L2036" s="96"/>
      <c r="M2036" s="127"/>
      <c r="N2036" s="127"/>
      <c r="O2036" s="127"/>
      <c r="P2036" s="1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  <c r="AN2036" s="27"/>
      <c r="AO2036" s="27"/>
      <c r="AP2036" s="27"/>
    </row>
    <row r="2037" ht="12.75" customHeight="1">
      <c r="A2037" s="16"/>
      <c r="B2037" s="128"/>
      <c r="C2037" s="129"/>
      <c r="D2037" s="96"/>
      <c r="E2037" s="96"/>
      <c r="F2037" s="130"/>
      <c r="G2037" s="27"/>
      <c r="H2037" s="131"/>
      <c r="I2037" s="127"/>
      <c r="J2037" s="132"/>
      <c r="K2037" s="127"/>
      <c r="L2037" s="96"/>
      <c r="M2037" s="127"/>
      <c r="N2037" s="127"/>
      <c r="O2037" s="127"/>
      <c r="P2037" s="1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  <c r="AN2037" s="27"/>
      <c r="AO2037" s="27"/>
      <c r="AP2037" s="27"/>
    </row>
    <row r="2038" ht="12.75" customHeight="1">
      <c r="A2038" s="16"/>
      <c r="B2038" s="128"/>
      <c r="C2038" s="129"/>
      <c r="D2038" s="96"/>
      <c r="E2038" s="96"/>
      <c r="F2038" s="130"/>
      <c r="G2038" s="27"/>
      <c r="H2038" s="131"/>
      <c r="I2038" s="127"/>
      <c r="J2038" s="132"/>
      <c r="K2038" s="127"/>
      <c r="L2038" s="96"/>
      <c r="M2038" s="127"/>
      <c r="N2038" s="127"/>
      <c r="O2038" s="127"/>
      <c r="P2038" s="1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</row>
    <row r="2039" ht="12.75" customHeight="1">
      <c r="A2039" s="16"/>
      <c r="B2039" s="128"/>
      <c r="C2039" s="129"/>
      <c r="D2039" s="96"/>
      <c r="E2039" s="96"/>
      <c r="F2039" s="130"/>
      <c r="G2039" s="27"/>
      <c r="H2039" s="131"/>
      <c r="I2039" s="127"/>
      <c r="J2039" s="132"/>
      <c r="K2039" s="127"/>
      <c r="L2039" s="96"/>
      <c r="M2039" s="127"/>
      <c r="N2039" s="127"/>
      <c r="O2039" s="127"/>
      <c r="P2039" s="1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</row>
    <row r="2040" ht="12.75" customHeight="1">
      <c r="A2040" s="16"/>
      <c r="B2040" s="128"/>
      <c r="C2040" s="129"/>
      <c r="D2040" s="96"/>
      <c r="E2040" s="96"/>
      <c r="F2040" s="130"/>
      <c r="G2040" s="27"/>
      <c r="H2040" s="131"/>
      <c r="I2040" s="127"/>
      <c r="J2040" s="132"/>
      <c r="K2040" s="127"/>
      <c r="L2040" s="96"/>
      <c r="M2040" s="127"/>
      <c r="N2040" s="127"/>
      <c r="O2040" s="127"/>
      <c r="P2040" s="1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  <c r="AN2040" s="27"/>
      <c r="AO2040" s="27"/>
      <c r="AP2040" s="27"/>
    </row>
    <row r="2041" ht="12.75" customHeight="1">
      <c r="A2041" s="16"/>
      <c r="B2041" s="128"/>
      <c r="C2041" s="129"/>
      <c r="D2041" s="96"/>
      <c r="E2041" s="96"/>
      <c r="F2041" s="130"/>
      <c r="G2041" s="27"/>
      <c r="H2041" s="131"/>
      <c r="I2041" s="127"/>
      <c r="J2041" s="132"/>
      <c r="K2041" s="127"/>
      <c r="L2041" s="96"/>
      <c r="M2041" s="127"/>
      <c r="N2041" s="127"/>
      <c r="O2041" s="127"/>
      <c r="P2041" s="1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  <c r="AN2041" s="27"/>
      <c r="AO2041" s="27"/>
      <c r="AP2041" s="27"/>
    </row>
    <row r="2042" ht="12.75" customHeight="1">
      <c r="A2042" s="16"/>
      <c r="B2042" s="128"/>
      <c r="C2042" s="129"/>
      <c r="D2042" s="96"/>
      <c r="E2042" s="96"/>
      <c r="F2042" s="130"/>
      <c r="G2042" s="27"/>
      <c r="H2042" s="131"/>
      <c r="I2042" s="127"/>
      <c r="J2042" s="132"/>
      <c r="K2042" s="127"/>
      <c r="L2042" s="96"/>
      <c r="M2042" s="127"/>
      <c r="N2042" s="127"/>
      <c r="O2042" s="127"/>
      <c r="P2042" s="1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  <c r="AN2042" s="27"/>
      <c r="AO2042" s="27"/>
      <c r="AP2042" s="27"/>
    </row>
    <row r="2043" ht="12.75" customHeight="1">
      <c r="A2043" s="16"/>
      <c r="B2043" s="128"/>
      <c r="C2043" s="129"/>
      <c r="D2043" s="96"/>
      <c r="E2043" s="96"/>
      <c r="F2043" s="130"/>
      <c r="G2043" s="27"/>
      <c r="H2043" s="131"/>
      <c r="I2043" s="127"/>
      <c r="J2043" s="132"/>
      <c r="K2043" s="127"/>
      <c r="L2043" s="96"/>
      <c r="M2043" s="127"/>
      <c r="N2043" s="127"/>
      <c r="O2043" s="127"/>
      <c r="P2043" s="1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  <c r="AN2043" s="27"/>
      <c r="AO2043" s="27"/>
      <c r="AP2043" s="27"/>
    </row>
    <row r="2044" ht="12.75" customHeight="1">
      <c r="A2044" s="16"/>
      <c r="B2044" s="128"/>
      <c r="C2044" s="129"/>
      <c r="D2044" s="96"/>
      <c r="E2044" s="96"/>
      <c r="F2044" s="130"/>
      <c r="G2044" s="27"/>
      <c r="H2044" s="131"/>
      <c r="I2044" s="127"/>
      <c r="J2044" s="132"/>
      <c r="K2044" s="127"/>
      <c r="L2044" s="96"/>
      <c r="M2044" s="127"/>
      <c r="N2044" s="127"/>
      <c r="O2044" s="127"/>
      <c r="P2044" s="1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  <c r="AN2044" s="27"/>
      <c r="AO2044" s="27"/>
      <c r="AP2044" s="27"/>
    </row>
    <row r="2045" ht="12.75" customHeight="1">
      <c r="A2045" s="16"/>
      <c r="B2045" s="128"/>
      <c r="C2045" s="129"/>
      <c r="D2045" s="96"/>
      <c r="E2045" s="96"/>
      <c r="F2045" s="130"/>
      <c r="G2045" s="27"/>
      <c r="H2045" s="131"/>
      <c r="I2045" s="127"/>
      <c r="J2045" s="132"/>
      <c r="K2045" s="127"/>
      <c r="L2045" s="96"/>
      <c r="M2045" s="127"/>
      <c r="N2045" s="127"/>
      <c r="O2045" s="127"/>
      <c r="P2045" s="1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  <c r="AN2045" s="27"/>
      <c r="AO2045" s="27"/>
      <c r="AP2045" s="27"/>
    </row>
    <row r="2046" ht="12.75" customHeight="1">
      <c r="A2046" s="16"/>
      <c r="B2046" s="128"/>
      <c r="C2046" s="129"/>
      <c r="D2046" s="96"/>
      <c r="E2046" s="96"/>
      <c r="F2046" s="130"/>
      <c r="G2046" s="27"/>
      <c r="H2046" s="131"/>
      <c r="I2046" s="127"/>
      <c r="J2046" s="132"/>
      <c r="K2046" s="127"/>
      <c r="L2046" s="96"/>
      <c r="M2046" s="127"/>
      <c r="N2046" s="127"/>
      <c r="O2046" s="127"/>
      <c r="P2046" s="1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  <c r="AN2046" s="27"/>
      <c r="AO2046" s="27"/>
      <c r="AP2046" s="27"/>
    </row>
    <row r="2047" ht="12.75" customHeight="1">
      <c r="A2047" s="16"/>
      <c r="B2047" s="128"/>
      <c r="C2047" s="129"/>
      <c r="D2047" s="96"/>
      <c r="E2047" s="96"/>
      <c r="F2047" s="130"/>
      <c r="G2047" s="27"/>
      <c r="H2047" s="131"/>
      <c r="I2047" s="127"/>
      <c r="J2047" s="132"/>
      <c r="K2047" s="127"/>
      <c r="L2047" s="96"/>
      <c r="M2047" s="127"/>
      <c r="N2047" s="127"/>
      <c r="O2047" s="127"/>
      <c r="P2047" s="1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  <c r="AN2047" s="27"/>
      <c r="AO2047" s="27"/>
      <c r="AP2047" s="27"/>
    </row>
    <row r="2048" ht="12.75" customHeight="1">
      <c r="A2048" s="16"/>
      <c r="B2048" s="128"/>
      <c r="C2048" s="129"/>
      <c r="D2048" s="96"/>
      <c r="E2048" s="96"/>
      <c r="F2048" s="130"/>
      <c r="G2048" s="27"/>
      <c r="H2048" s="131"/>
      <c r="I2048" s="127"/>
      <c r="J2048" s="132"/>
      <c r="K2048" s="127"/>
      <c r="L2048" s="96"/>
      <c r="M2048" s="127"/>
      <c r="N2048" s="127"/>
      <c r="O2048" s="127"/>
      <c r="P2048" s="1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  <c r="AN2048" s="27"/>
      <c r="AO2048" s="27"/>
      <c r="AP2048" s="27"/>
    </row>
    <row r="2049" ht="12.75" customHeight="1">
      <c r="A2049" s="16"/>
      <c r="B2049" s="128"/>
      <c r="C2049" s="129"/>
      <c r="D2049" s="96"/>
      <c r="E2049" s="96"/>
      <c r="F2049" s="130"/>
      <c r="G2049" s="27"/>
      <c r="H2049" s="131"/>
      <c r="I2049" s="127"/>
      <c r="J2049" s="132"/>
      <c r="K2049" s="127"/>
      <c r="L2049" s="96"/>
      <c r="M2049" s="127"/>
      <c r="N2049" s="127"/>
      <c r="O2049" s="127"/>
      <c r="P2049" s="1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  <c r="AN2049" s="27"/>
      <c r="AO2049" s="27"/>
      <c r="AP2049" s="27"/>
    </row>
    <row r="2050" ht="12.75" customHeight="1">
      <c r="A2050" s="16"/>
      <c r="B2050" s="128"/>
      <c r="C2050" s="129"/>
      <c r="D2050" s="96"/>
      <c r="E2050" s="96"/>
      <c r="F2050" s="130"/>
      <c r="G2050" s="27"/>
      <c r="H2050" s="131"/>
      <c r="I2050" s="127"/>
      <c r="J2050" s="132"/>
      <c r="K2050" s="127"/>
      <c r="L2050" s="96"/>
      <c r="M2050" s="127"/>
      <c r="N2050" s="127"/>
      <c r="O2050" s="127"/>
      <c r="P2050" s="1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7"/>
      <c r="AK2050" s="27"/>
      <c r="AL2050" s="27"/>
      <c r="AM2050" s="27"/>
      <c r="AN2050" s="27"/>
      <c r="AO2050" s="27"/>
      <c r="AP2050" s="27"/>
    </row>
    <row r="2051" ht="12.75" customHeight="1">
      <c r="A2051" s="16"/>
      <c r="B2051" s="128"/>
      <c r="C2051" s="129"/>
      <c r="D2051" s="96"/>
      <c r="E2051" s="96"/>
      <c r="F2051" s="130"/>
      <c r="G2051" s="27"/>
      <c r="H2051" s="131"/>
      <c r="I2051" s="127"/>
      <c r="J2051" s="132"/>
      <c r="K2051" s="127"/>
      <c r="L2051" s="96"/>
      <c r="M2051" s="127"/>
      <c r="N2051" s="127"/>
      <c r="O2051" s="127"/>
      <c r="P2051" s="1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</row>
    <row r="2052" ht="12.75" customHeight="1">
      <c r="A2052" s="16"/>
      <c r="B2052" s="128"/>
      <c r="C2052" s="129"/>
      <c r="D2052" s="96"/>
      <c r="E2052" s="96"/>
      <c r="F2052" s="130"/>
      <c r="G2052" s="27"/>
      <c r="H2052" s="131"/>
      <c r="I2052" s="127"/>
      <c r="J2052" s="132"/>
      <c r="K2052" s="127"/>
      <c r="L2052" s="96"/>
      <c r="M2052" s="127"/>
      <c r="N2052" s="127"/>
      <c r="O2052" s="127"/>
      <c r="P2052" s="1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  <c r="AN2052" s="27"/>
      <c r="AO2052" s="27"/>
      <c r="AP2052" s="27"/>
    </row>
    <row r="2053" ht="12.75" customHeight="1">
      <c r="A2053" s="16"/>
      <c r="B2053" s="128"/>
      <c r="C2053" s="129"/>
      <c r="D2053" s="96"/>
      <c r="E2053" s="96"/>
      <c r="F2053" s="130"/>
      <c r="G2053" s="27"/>
      <c r="H2053" s="131"/>
      <c r="I2053" s="127"/>
      <c r="J2053" s="132"/>
      <c r="K2053" s="127"/>
      <c r="L2053" s="96"/>
      <c r="M2053" s="127"/>
      <c r="N2053" s="127"/>
      <c r="O2053" s="127"/>
      <c r="P2053" s="1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  <c r="AN2053" s="27"/>
      <c r="AO2053" s="27"/>
      <c r="AP2053" s="27"/>
    </row>
    <row r="2054" ht="12.75" customHeight="1">
      <c r="A2054" s="16"/>
      <c r="B2054" s="128"/>
      <c r="C2054" s="129"/>
      <c r="D2054" s="96"/>
      <c r="E2054" s="96"/>
      <c r="F2054" s="130"/>
      <c r="G2054" s="27"/>
      <c r="H2054" s="131"/>
      <c r="I2054" s="127"/>
      <c r="J2054" s="132"/>
      <c r="K2054" s="127"/>
      <c r="L2054" s="96"/>
      <c r="M2054" s="127"/>
      <c r="N2054" s="127"/>
      <c r="O2054" s="127"/>
      <c r="P2054" s="1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  <c r="AN2054" s="27"/>
      <c r="AO2054" s="27"/>
      <c r="AP2054" s="27"/>
    </row>
    <row r="2055" ht="12.75" customHeight="1">
      <c r="A2055" s="16"/>
      <c r="B2055" s="128"/>
      <c r="C2055" s="129"/>
      <c r="D2055" s="96"/>
      <c r="E2055" s="96"/>
      <c r="F2055" s="130"/>
      <c r="G2055" s="27"/>
      <c r="H2055" s="131"/>
      <c r="I2055" s="127"/>
      <c r="J2055" s="132"/>
      <c r="K2055" s="127"/>
      <c r="L2055" s="96"/>
      <c r="M2055" s="127"/>
      <c r="N2055" s="127"/>
      <c r="O2055" s="127"/>
      <c r="P2055" s="1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  <c r="AN2055" s="27"/>
      <c r="AO2055" s="27"/>
      <c r="AP2055" s="27"/>
    </row>
    <row r="2056" ht="12.75" customHeight="1">
      <c r="A2056" s="16"/>
      <c r="B2056" s="128"/>
      <c r="C2056" s="129"/>
      <c r="D2056" s="96"/>
      <c r="E2056" s="96"/>
      <c r="F2056" s="130"/>
      <c r="G2056" s="27"/>
      <c r="H2056" s="131"/>
      <c r="I2056" s="127"/>
      <c r="J2056" s="132"/>
      <c r="K2056" s="127"/>
      <c r="L2056" s="96"/>
      <c r="M2056" s="127"/>
      <c r="N2056" s="127"/>
      <c r="O2056" s="127"/>
      <c r="P2056" s="1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</row>
    <row r="2057" ht="12.75" customHeight="1">
      <c r="A2057" s="16"/>
      <c r="B2057" s="128"/>
      <c r="C2057" s="129"/>
      <c r="D2057" s="96"/>
      <c r="E2057" s="96"/>
      <c r="F2057" s="130"/>
      <c r="G2057" s="27"/>
      <c r="H2057" s="131"/>
      <c r="I2057" s="127"/>
      <c r="J2057" s="132"/>
      <c r="K2057" s="127"/>
      <c r="L2057" s="96"/>
      <c r="M2057" s="127"/>
      <c r="N2057" s="127"/>
      <c r="O2057" s="127"/>
      <c r="P2057" s="1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  <c r="AO2057" s="27"/>
      <c r="AP2057" s="27"/>
    </row>
    <row r="2058" ht="12.75" customHeight="1">
      <c r="A2058" s="16"/>
      <c r="B2058" s="128"/>
      <c r="C2058" s="129"/>
      <c r="D2058" s="96"/>
      <c r="E2058" s="96"/>
      <c r="F2058" s="130"/>
      <c r="G2058" s="27"/>
      <c r="H2058" s="131"/>
      <c r="I2058" s="127"/>
      <c r="J2058" s="132"/>
      <c r="K2058" s="127"/>
      <c r="L2058" s="96"/>
      <c r="M2058" s="127"/>
      <c r="N2058" s="127"/>
      <c r="O2058" s="127"/>
      <c r="P2058" s="1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  <c r="AN2058" s="27"/>
      <c r="AO2058" s="27"/>
      <c r="AP2058" s="27"/>
    </row>
    <row r="2059" ht="12.75" customHeight="1">
      <c r="A2059" s="16"/>
      <c r="B2059" s="128"/>
      <c r="C2059" s="129"/>
      <c r="D2059" s="96"/>
      <c r="E2059" s="96"/>
      <c r="F2059" s="130"/>
      <c r="G2059" s="27"/>
      <c r="H2059" s="131"/>
      <c r="I2059" s="127"/>
      <c r="J2059" s="132"/>
      <c r="K2059" s="127"/>
      <c r="L2059" s="96"/>
      <c r="M2059" s="127"/>
      <c r="N2059" s="127"/>
      <c r="O2059" s="127"/>
      <c r="P2059" s="1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  <c r="AN2059" s="27"/>
      <c r="AO2059" s="27"/>
      <c r="AP2059" s="27"/>
    </row>
    <row r="2060" ht="12.75" customHeight="1">
      <c r="A2060" s="16"/>
      <c r="B2060" s="128"/>
      <c r="C2060" s="129"/>
      <c r="D2060" s="96"/>
      <c r="E2060" s="96"/>
      <c r="F2060" s="130"/>
      <c r="G2060" s="27"/>
      <c r="H2060" s="131"/>
      <c r="I2060" s="127"/>
      <c r="J2060" s="132"/>
      <c r="K2060" s="127"/>
      <c r="L2060" s="96"/>
      <c r="M2060" s="127"/>
      <c r="N2060" s="127"/>
      <c r="O2060" s="127"/>
      <c r="P2060" s="1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  <c r="AN2060" s="27"/>
      <c r="AO2060" s="27"/>
      <c r="AP2060" s="27"/>
    </row>
    <row r="2061" ht="12.75" customHeight="1">
      <c r="A2061" s="16"/>
      <c r="B2061" s="128"/>
      <c r="C2061" s="129"/>
      <c r="D2061" s="96"/>
      <c r="E2061" s="96"/>
      <c r="F2061" s="130"/>
      <c r="G2061" s="27"/>
      <c r="H2061" s="131"/>
      <c r="I2061" s="127"/>
      <c r="J2061" s="132"/>
      <c r="K2061" s="127"/>
      <c r="L2061" s="96"/>
      <c r="M2061" s="127"/>
      <c r="N2061" s="127"/>
      <c r="O2061" s="127"/>
      <c r="P2061" s="1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  <c r="AN2061" s="27"/>
      <c r="AO2061" s="27"/>
      <c r="AP2061" s="27"/>
    </row>
    <row r="2062" ht="12.75" customHeight="1">
      <c r="A2062" s="16"/>
      <c r="B2062" s="128"/>
      <c r="C2062" s="129"/>
      <c r="D2062" s="96"/>
      <c r="E2062" s="96"/>
      <c r="F2062" s="130"/>
      <c r="G2062" s="27"/>
      <c r="H2062" s="131"/>
      <c r="I2062" s="127"/>
      <c r="J2062" s="132"/>
      <c r="K2062" s="127"/>
      <c r="L2062" s="96"/>
      <c r="M2062" s="127"/>
      <c r="N2062" s="127"/>
      <c r="O2062" s="127"/>
      <c r="P2062" s="1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  <c r="AN2062" s="27"/>
      <c r="AO2062" s="27"/>
      <c r="AP2062" s="27"/>
    </row>
    <row r="2063" ht="12.75" customHeight="1">
      <c r="A2063" s="16"/>
      <c r="B2063" s="128"/>
      <c r="C2063" s="129"/>
      <c r="D2063" s="96"/>
      <c r="E2063" s="96"/>
      <c r="F2063" s="130"/>
      <c r="G2063" s="27"/>
      <c r="H2063" s="131"/>
      <c r="I2063" s="127"/>
      <c r="J2063" s="132"/>
      <c r="K2063" s="127"/>
      <c r="L2063" s="96"/>
      <c r="M2063" s="127"/>
      <c r="N2063" s="127"/>
      <c r="O2063" s="127"/>
      <c r="P2063" s="1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  <c r="AN2063" s="27"/>
      <c r="AO2063" s="27"/>
      <c r="AP2063" s="27"/>
    </row>
    <row r="2064" ht="12.75" customHeight="1">
      <c r="A2064" s="16"/>
      <c r="B2064" s="128"/>
      <c r="C2064" s="129"/>
      <c r="D2064" s="96"/>
      <c r="E2064" s="96"/>
      <c r="F2064" s="130"/>
      <c r="G2064" s="27"/>
      <c r="H2064" s="131"/>
      <c r="I2064" s="127"/>
      <c r="J2064" s="132"/>
      <c r="K2064" s="127"/>
      <c r="L2064" s="96"/>
      <c r="M2064" s="127"/>
      <c r="N2064" s="127"/>
      <c r="O2064" s="127"/>
      <c r="P2064" s="1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  <c r="AN2064" s="27"/>
      <c r="AO2064" s="27"/>
      <c r="AP2064" s="27"/>
    </row>
    <row r="2065" ht="12.75" customHeight="1">
      <c r="A2065" s="16"/>
      <c r="B2065" s="128"/>
      <c r="C2065" s="129"/>
      <c r="D2065" s="96"/>
      <c r="E2065" s="96"/>
      <c r="F2065" s="130"/>
      <c r="G2065" s="27"/>
      <c r="H2065" s="131"/>
      <c r="I2065" s="127"/>
      <c r="J2065" s="132"/>
      <c r="K2065" s="127"/>
      <c r="L2065" s="96"/>
      <c r="M2065" s="127"/>
      <c r="N2065" s="127"/>
      <c r="O2065" s="127"/>
      <c r="P2065" s="1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  <c r="AN2065" s="27"/>
      <c r="AO2065" s="27"/>
      <c r="AP2065" s="27"/>
    </row>
    <row r="2066" ht="12.75" customHeight="1">
      <c r="A2066" s="16"/>
      <c r="B2066" s="128"/>
      <c r="C2066" s="129"/>
      <c r="D2066" s="96"/>
      <c r="E2066" s="96"/>
      <c r="F2066" s="130"/>
      <c r="G2066" s="27"/>
      <c r="H2066" s="131"/>
      <c r="I2066" s="127"/>
      <c r="J2066" s="132"/>
      <c r="K2066" s="127"/>
      <c r="L2066" s="96"/>
      <c r="M2066" s="127"/>
      <c r="N2066" s="127"/>
      <c r="O2066" s="127"/>
      <c r="P2066" s="1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  <c r="AN2066" s="27"/>
      <c r="AO2066" s="27"/>
      <c r="AP2066" s="27"/>
    </row>
    <row r="2067" ht="12.75" customHeight="1">
      <c r="A2067" s="16"/>
      <c r="B2067" s="128"/>
      <c r="C2067" s="129"/>
      <c r="D2067" s="96"/>
      <c r="E2067" s="96"/>
      <c r="F2067" s="130"/>
      <c r="G2067" s="27"/>
      <c r="H2067" s="131"/>
      <c r="I2067" s="127"/>
      <c r="J2067" s="132"/>
      <c r="K2067" s="127"/>
      <c r="L2067" s="96"/>
      <c r="M2067" s="127"/>
      <c r="N2067" s="127"/>
      <c r="O2067" s="127"/>
      <c r="P2067" s="1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  <c r="AN2067" s="27"/>
      <c r="AO2067" s="27"/>
      <c r="AP2067" s="27"/>
    </row>
    <row r="2068" ht="12.75" customHeight="1">
      <c r="A2068" s="16"/>
      <c r="B2068" s="128"/>
      <c r="C2068" s="129"/>
      <c r="D2068" s="96"/>
      <c r="E2068" s="96"/>
      <c r="F2068" s="130"/>
      <c r="G2068" s="27"/>
      <c r="H2068" s="131"/>
      <c r="I2068" s="127"/>
      <c r="J2068" s="132"/>
      <c r="K2068" s="127"/>
      <c r="L2068" s="96"/>
      <c r="M2068" s="127"/>
      <c r="N2068" s="127"/>
      <c r="O2068" s="127"/>
      <c r="P2068" s="1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</row>
    <row r="2069" ht="12.75" customHeight="1">
      <c r="A2069" s="16"/>
      <c r="B2069" s="128"/>
      <c r="C2069" s="129"/>
      <c r="D2069" s="96"/>
      <c r="E2069" s="96"/>
      <c r="F2069" s="130"/>
      <c r="G2069" s="27"/>
      <c r="H2069" s="131"/>
      <c r="I2069" s="127"/>
      <c r="J2069" s="132"/>
      <c r="K2069" s="127"/>
      <c r="L2069" s="96"/>
      <c r="M2069" s="127"/>
      <c r="N2069" s="127"/>
      <c r="O2069" s="127"/>
      <c r="P2069" s="1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  <c r="AN2069" s="27"/>
      <c r="AO2069" s="27"/>
      <c r="AP2069" s="27"/>
    </row>
    <row r="2070" ht="12.75" customHeight="1">
      <c r="A2070" s="16"/>
      <c r="B2070" s="128"/>
      <c r="C2070" s="129"/>
      <c r="D2070" s="96"/>
      <c r="E2070" s="96"/>
      <c r="F2070" s="130"/>
      <c r="G2070" s="27"/>
      <c r="H2070" s="131"/>
      <c r="I2070" s="127"/>
      <c r="J2070" s="132"/>
      <c r="K2070" s="127"/>
      <c r="L2070" s="96"/>
      <c r="M2070" s="127"/>
      <c r="N2070" s="127"/>
      <c r="O2070" s="127"/>
      <c r="P2070" s="1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  <c r="AN2070" s="27"/>
      <c r="AO2070" s="27"/>
      <c r="AP2070" s="27"/>
    </row>
    <row r="2071" ht="12.75" customHeight="1">
      <c r="A2071" s="16"/>
      <c r="B2071" s="128"/>
      <c r="C2071" s="129"/>
      <c r="D2071" s="96"/>
      <c r="E2071" s="96"/>
      <c r="F2071" s="130"/>
      <c r="G2071" s="27"/>
      <c r="H2071" s="131"/>
      <c r="I2071" s="127"/>
      <c r="J2071" s="132"/>
      <c r="K2071" s="127"/>
      <c r="L2071" s="96"/>
      <c r="M2071" s="127"/>
      <c r="N2071" s="127"/>
      <c r="O2071" s="127"/>
      <c r="P2071" s="1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  <c r="AN2071" s="27"/>
      <c r="AO2071" s="27"/>
      <c r="AP2071" s="27"/>
    </row>
    <row r="2072" ht="12.75" customHeight="1">
      <c r="A2072" s="16"/>
      <c r="B2072" s="128"/>
      <c r="C2072" s="129"/>
      <c r="D2072" s="96"/>
      <c r="E2072" s="96"/>
      <c r="F2072" s="130"/>
      <c r="G2072" s="27"/>
      <c r="H2072" s="131"/>
      <c r="I2072" s="127"/>
      <c r="J2072" s="132"/>
      <c r="K2072" s="127"/>
      <c r="L2072" s="96"/>
      <c r="M2072" s="127"/>
      <c r="N2072" s="127"/>
      <c r="O2072" s="127"/>
      <c r="P2072" s="1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  <c r="AN2072" s="27"/>
      <c r="AO2072" s="27"/>
      <c r="AP2072" s="27"/>
    </row>
    <row r="2073" ht="12.75" customHeight="1">
      <c r="A2073" s="16"/>
      <c r="B2073" s="128"/>
      <c r="C2073" s="129"/>
      <c r="D2073" s="96"/>
      <c r="E2073" s="96"/>
      <c r="F2073" s="130"/>
      <c r="G2073" s="27"/>
      <c r="H2073" s="131"/>
      <c r="I2073" s="127"/>
      <c r="J2073" s="132"/>
      <c r="K2073" s="127"/>
      <c r="L2073" s="96"/>
      <c r="M2073" s="127"/>
      <c r="N2073" s="127"/>
      <c r="O2073" s="127"/>
      <c r="P2073" s="1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  <c r="AN2073" s="27"/>
      <c r="AO2073" s="27"/>
      <c r="AP2073" s="27"/>
    </row>
    <row r="2074" ht="12.75" customHeight="1">
      <c r="A2074" s="16"/>
      <c r="B2074" s="128"/>
      <c r="C2074" s="129"/>
      <c r="D2074" s="96"/>
      <c r="E2074" s="96"/>
      <c r="F2074" s="130"/>
      <c r="G2074" s="27"/>
      <c r="H2074" s="131"/>
      <c r="I2074" s="127"/>
      <c r="J2074" s="132"/>
      <c r="K2074" s="127"/>
      <c r="L2074" s="96"/>
      <c r="M2074" s="127"/>
      <c r="N2074" s="127"/>
      <c r="O2074" s="127"/>
      <c r="P2074" s="1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  <c r="AN2074" s="27"/>
      <c r="AO2074" s="27"/>
      <c r="AP2074" s="27"/>
    </row>
    <row r="2075" ht="12.75" customHeight="1">
      <c r="A2075" s="16"/>
      <c r="B2075" s="128"/>
      <c r="C2075" s="129"/>
      <c r="D2075" s="96"/>
      <c r="E2075" s="96"/>
      <c r="F2075" s="130"/>
      <c r="G2075" s="27"/>
      <c r="H2075" s="131"/>
      <c r="I2075" s="127"/>
      <c r="J2075" s="132"/>
      <c r="K2075" s="127"/>
      <c r="L2075" s="96"/>
      <c r="M2075" s="127"/>
      <c r="N2075" s="127"/>
      <c r="O2075" s="127"/>
      <c r="P2075" s="1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  <c r="AN2075" s="27"/>
      <c r="AO2075" s="27"/>
      <c r="AP2075" s="27"/>
    </row>
    <row r="2076" ht="12.75" customHeight="1">
      <c r="A2076" s="16"/>
      <c r="B2076" s="128"/>
      <c r="C2076" s="129"/>
      <c r="D2076" s="96"/>
      <c r="E2076" s="96"/>
      <c r="F2076" s="130"/>
      <c r="G2076" s="27"/>
      <c r="H2076" s="131"/>
      <c r="I2076" s="127"/>
      <c r="J2076" s="132"/>
      <c r="K2076" s="127"/>
      <c r="L2076" s="96"/>
      <c r="M2076" s="127"/>
      <c r="N2076" s="127"/>
      <c r="O2076" s="127"/>
      <c r="P2076" s="1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  <c r="AN2076" s="27"/>
      <c r="AO2076" s="27"/>
      <c r="AP2076" s="27"/>
    </row>
    <row r="2077" ht="12.75" customHeight="1">
      <c r="A2077" s="16"/>
      <c r="B2077" s="128"/>
      <c r="C2077" s="129"/>
      <c r="D2077" s="96"/>
      <c r="E2077" s="96"/>
      <c r="F2077" s="130"/>
      <c r="G2077" s="27"/>
      <c r="H2077" s="131"/>
      <c r="I2077" s="127"/>
      <c r="J2077" s="132"/>
      <c r="K2077" s="127"/>
      <c r="L2077" s="96"/>
      <c r="M2077" s="127"/>
      <c r="N2077" s="127"/>
      <c r="O2077" s="127"/>
      <c r="P2077" s="1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  <c r="AN2077" s="27"/>
      <c r="AO2077" s="27"/>
      <c r="AP2077" s="27"/>
    </row>
    <row r="2078" ht="12.75" customHeight="1">
      <c r="A2078" s="16"/>
      <c r="B2078" s="128"/>
      <c r="C2078" s="129"/>
      <c r="D2078" s="96"/>
      <c r="E2078" s="96"/>
      <c r="F2078" s="130"/>
      <c r="G2078" s="27"/>
      <c r="H2078" s="131"/>
      <c r="I2078" s="127"/>
      <c r="J2078" s="132"/>
      <c r="K2078" s="127"/>
      <c r="L2078" s="96"/>
      <c r="M2078" s="127"/>
      <c r="N2078" s="127"/>
      <c r="O2078" s="127"/>
      <c r="P2078" s="1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  <c r="AN2078" s="27"/>
      <c r="AO2078" s="27"/>
      <c r="AP2078" s="27"/>
    </row>
    <row r="2079" ht="12.75" customHeight="1">
      <c r="A2079" s="16"/>
      <c r="B2079" s="128"/>
      <c r="C2079" s="129"/>
      <c r="D2079" s="96"/>
      <c r="E2079" s="96"/>
      <c r="F2079" s="130"/>
      <c r="G2079" s="27"/>
      <c r="H2079" s="131"/>
      <c r="I2079" s="127"/>
      <c r="J2079" s="132"/>
      <c r="K2079" s="127"/>
      <c r="L2079" s="96"/>
      <c r="M2079" s="127"/>
      <c r="N2079" s="127"/>
      <c r="O2079" s="127"/>
      <c r="P2079" s="1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  <c r="AN2079" s="27"/>
      <c r="AO2079" s="27"/>
      <c r="AP2079" s="27"/>
    </row>
    <row r="2080" ht="12.75" customHeight="1">
      <c r="A2080" s="16"/>
      <c r="B2080" s="128"/>
      <c r="C2080" s="129"/>
      <c r="D2080" s="96"/>
      <c r="E2080" s="96"/>
      <c r="F2080" s="130"/>
      <c r="G2080" s="27"/>
      <c r="H2080" s="131"/>
      <c r="I2080" s="127"/>
      <c r="J2080" s="132"/>
      <c r="K2080" s="127"/>
      <c r="L2080" s="96"/>
      <c r="M2080" s="127"/>
      <c r="N2080" s="127"/>
      <c r="O2080" s="127"/>
      <c r="P2080" s="1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  <c r="AN2080" s="27"/>
      <c r="AO2080" s="27"/>
      <c r="AP2080" s="27"/>
    </row>
    <row r="2081" ht="12.75" customHeight="1">
      <c r="A2081" s="16"/>
      <c r="B2081" s="128"/>
      <c r="C2081" s="129"/>
      <c r="D2081" s="96"/>
      <c r="E2081" s="96"/>
      <c r="F2081" s="130"/>
      <c r="G2081" s="27"/>
      <c r="H2081" s="131"/>
      <c r="I2081" s="127"/>
      <c r="J2081" s="132"/>
      <c r="K2081" s="127"/>
      <c r="L2081" s="96"/>
      <c r="M2081" s="127"/>
      <c r="N2081" s="127"/>
      <c r="O2081" s="127"/>
      <c r="P2081" s="1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  <c r="AN2081" s="27"/>
      <c r="AO2081" s="27"/>
      <c r="AP2081" s="27"/>
    </row>
    <row r="2082" ht="12.75" customHeight="1">
      <c r="A2082" s="16"/>
      <c r="B2082" s="128"/>
      <c r="C2082" s="129"/>
      <c r="D2082" s="96"/>
      <c r="E2082" s="96"/>
      <c r="F2082" s="130"/>
      <c r="G2082" s="27"/>
      <c r="H2082" s="131"/>
      <c r="I2082" s="127"/>
      <c r="J2082" s="132"/>
      <c r="K2082" s="127"/>
      <c r="L2082" s="96"/>
      <c r="M2082" s="127"/>
      <c r="N2082" s="127"/>
      <c r="O2082" s="127"/>
      <c r="P2082" s="1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  <c r="AN2082" s="27"/>
      <c r="AO2082" s="27"/>
      <c r="AP2082" s="27"/>
    </row>
    <row r="2083" ht="12.75" customHeight="1">
      <c r="A2083" s="16"/>
      <c r="B2083" s="128"/>
      <c r="C2083" s="129"/>
      <c r="D2083" s="96"/>
      <c r="E2083" s="96"/>
      <c r="F2083" s="130"/>
      <c r="G2083" s="27"/>
      <c r="H2083" s="131"/>
      <c r="I2083" s="127"/>
      <c r="J2083" s="132"/>
      <c r="K2083" s="127"/>
      <c r="L2083" s="96"/>
      <c r="M2083" s="127"/>
      <c r="N2083" s="127"/>
      <c r="O2083" s="127"/>
      <c r="P2083" s="1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  <c r="AN2083" s="27"/>
      <c r="AO2083" s="27"/>
      <c r="AP2083" s="27"/>
    </row>
    <row r="2084" ht="12.75" customHeight="1">
      <c r="A2084" s="16"/>
      <c r="B2084" s="128"/>
      <c r="C2084" s="129"/>
      <c r="D2084" s="96"/>
      <c r="E2084" s="96"/>
      <c r="F2084" s="130"/>
      <c r="G2084" s="27"/>
      <c r="H2084" s="131"/>
      <c r="I2084" s="127"/>
      <c r="J2084" s="132"/>
      <c r="K2084" s="127"/>
      <c r="L2084" s="96"/>
      <c r="M2084" s="127"/>
      <c r="N2084" s="127"/>
      <c r="O2084" s="127"/>
      <c r="P2084" s="1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  <c r="AN2084" s="27"/>
      <c r="AO2084" s="27"/>
      <c r="AP2084" s="27"/>
    </row>
    <row r="2085" ht="12.75" customHeight="1">
      <c r="A2085" s="16"/>
      <c r="B2085" s="128"/>
      <c r="C2085" s="129"/>
      <c r="D2085" s="96"/>
      <c r="E2085" s="96"/>
      <c r="F2085" s="130"/>
      <c r="G2085" s="27"/>
      <c r="H2085" s="131"/>
      <c r="I2085" s="127"/>
      <c r="J2085" s="132"/>
      <c r="K2085" s="127"/>
      <c r="L2085" s="96"/>
      <c r="M2085" s="127"/>
      <c r="N2085" s="127"/>
      <c r="O2085" s="127"/>
      <c r="P2085" s="1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  <c r="AN2085" s="27"/>
      <c r="AO2085" s="27"/>
      <c r="AP2085" s="27"/>
    </row>
    <row r="2086" ht="12.75" customHeight="1">
      <c r="A2086" s="16"/>
      <c r="B2086" s="128"/>
      <c r="C2086" s="129"/>
      <c r="D2086" s="96"/>
      <c r="E2086" s="96"/>
      <c r="F2086" s="130"/>
      <c r="G2086" s="27"/>
      <c r="H2086" s="131"/>
      <c r="I2086" s="127"/>
      <c r="J2086" s="132"/>
      <c r="K2086" s="127"/>
      <c r="L2086" s="96"/>
      <c r="M2086" s="127"/>
      <c r="N2086" s="127"/>
      <c r="O2086" s="127"/>
      <c r="P2086" s="1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  <c r="AN2086" s="27"/>
      <c r="AO2086" s="27"/>
      <c r="AP2086" s="27"/>
    </row>
    <row r="2087" ht="12.75" customHeight="1">
      <c r="A2087" s="16"/>
      <c r="B2087" s="128"/>
      <c r="C2087" s="129"/>
      <c r="D2087" s="96"/>
      <c r="E2087" s="96"/>
      <c r="F2087" s="130"/>
      <c r="G2087" s="27"/>
      <c r="H2087" s="131"/>
      <c r="I2087" s="127"/>
      <c r="J2087" s="132"/>
      <c r="K2087" s="127"/>
      <c r="L2087" s="96"/>
      <c r="M2087" s="127"/>
      <c r="N2087" s="127"/>
      <c r="O2087" s="127"/>
      <c r="P2087" s="1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  <c r="AN2087" s="27"/>
      <c r="AO2087" s="27"/>
      <c r="AP2087" s="27"/>
    </row>
    <row r="2088" ht="12.75" customHeight="1">
      <c r="A2088" s="16"/>
      <c r="B2088" s="128"/>
      <c r="C2088" s="129"/>
      <c r="D2088" s="96"/>
      <c r="E2088" s="96"/>
      <c r="F2088" s="130"/>
      <c r="G2088" s="27"/>
      <c r="H2088" s="131"/>
      <c r="I2088" s="127"/>
      <c r="J2088" s="132"/>
      <c r="K2088" s="127"/>
      <c r="L2088" s="96"/>
      <c r="M2088" s="127"/>
      <c r="N2088" s="127"/>
      <c r="O2088" s="127"/>
      <c r="P2088" s="1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  <c r="AN2088" s="27"/>
      <c r="AO2088" s="27"/>
      <c r="AP2088" s="27"/>
    </row>
    <row r="2089" ht="12.75" customHeight="1">
      <c r="A2089" s="16"/>
      <c r="B2089" s="128"/>
      <c r="C2089" s="129"/>
      <c r="D2089" s="96"/>
      <c r="E2089" s="96"/>
      <c r="F2089" s="130"/>
      <c r="G2089" s="27"/>
      <c r="H2089" s="131"/>
      <c r="I2089" s="127"/>
      <c r="J2089" s="132"/>
      <c r="K2089" s="127"/>
      <c r="L2089" s="96"/>
      <c r="M2089" s="127"/>
      <c r="N2089" s="127"/>
      <c r="O2089" s="127"/>
      <c r="P2089" s="1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  <c r="AO2089" s="27"/>
      <c r="AP2089" s="27"/>
    </row>
    <row r="2090" ht="12.75" customHeight="1">
      <c r="A2090" s="16"/>
      <c r="B2090" s="128"/>
      <c r="C2090" s="129"/>
      <c r="D2090" s="96"/>
      <c r="E2090" s="96"/>
      <c r="F2090" s="130"/>
      <c r="G2090" s="27"/>
      <c r="H2090" s="131"/>
      <c r="I2090" s="127"/>
      <c r="J2090" s="132"/>
      <c r="K2090" s="127"/>
      <c r="L2090" s="96"/>
      <c r="M2090" s="127"/>
      <c r="N2090" s="127"/>
      <c r="O2090" s="127"/>
      <c r="P2090" s="1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  <c r="AN2090" s="27"/>
      <c r="AO2090" s="27"/>
      <c r="AP2090" s="27"/>
    </row>
    <row r="2091" ht="12.75" customHeight="1">
      <c r="A2091" s="16"/>
      <c r="B2091" s="128"/>
      <c r="C2091" s="129"/>
      <c r="D2091" s="96"/>
      <c r="E2091" s="96"/>
      <c r="F2091" s="130"/>
      <c r="G2091" s="27"/>
      <c r="H2091" s="131"/>
      <c r="I2091" s="127"/>
      <c r="J2091" s="132"/>
      <c r="K2091" s="127"/>
      <c r="L2091" s="96"/>
      <c r="M2091" s="127"/>
      <c r="N2091" s="127"/>
      <c r="O2091" s="127"/>
      <c r="P2091" s="1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</row>
    <row r="2092" ht="12.75" customHeight="1">
      <c r="A2092" s="16"/>
      <c r="B2092" s="128"/>
      <c r="C2092" s="129"/>
      <c r="D2092" s="96"/>
      <c r="E2092" s="96"/>
      <c r="F2092" s="130"/>
      <c r="G2092" s="27"/>
      <c r="H2092" s="131"/>
      <c r="I2092" s="127"/>
      <c r="J2092" s="132"/>
      <c r="K2092" s="127"/>
      <c r="L2092" s="96"/>
      <c r="M2092" s="127"/>
      <c r="N2092" s="127"/>
      <c r="O2092" s="127"/>
      <c r="P2092" s="1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  <c r="AN2092" s="27"/>
      <c r="AO2092" s="27"/>
      <c r="AP2092" s="27"/>
    </row>
    <row r="2093" ht="12.75" customHeight="1">
      <c r="A2093" s="16"/>
      <c r="B2093" s="128"/>
      <c r="C2093" s="129"/>
      <c r="D2093" s="96"/>
      <c r="E2093" s="96"/>
      <c r="F2093" s="130"/>
      <c r="G2093" s="27"/>
      <c r="H2093" s="131"/>
      <c r="I2093" s="127"/>
      <c r="J2093" s="132"/>
      <c r="K2093" s="127"/>
      <c r="L2093" s="96"/>
      <c r="M2093" s="127"/>
      <c r="N2093" s="127"/>
      <c r="O2093" s="127"/>
      <c r="P2093" s="1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  <c r="AN2093" s="27"/>
      <c r="AO2093" s="27"/>
      <c r="AP2093" s="27"/>
    </row>
    <row r="2094" ht="12.75" customHeight="1">
      <c r="A2094" s="16"/>
      <c r="B2094" s="128"/>
      <c r="C2094" s="129"/>
      <c r="D2094" s="96"/>
      <c r="E2094" s="96"/>
      <c r="F2094" s="130"/>
      <c r="G2094" s="27"/>
      <c r="H2094" s="131"/>
      <c r="I2094" s="127"/>
      <c r="J2094" s="132"/>
      <c r="K2094" s="127"/>
      <c r="L2094" s="96"/>
      <c r="M2094" s="127"/>
      <c r="N2094" s="127"/>
      <c r="O2094" s="127"/>
      <c r="P2094" s="1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  <c r="AN2094" s="27"/>
      <c r="AO2094" s="27"/>
      <c r="AP2094" s="27"/>
    </row>
    <row r="2095" ht="12.75" customHeight="1">
      <c r="A2095" s="16"/>
      <c r="B2095" s="128"/>
      <c r="C2095" s="129"/>
      <c r="D2095" s="96"/>
      <c r="E2095" s="96"/>
      <c r="F2095" s="130"/>
      <c r="G2095" s="27"/>
      <c r="H2095" s="131"/>
      <c r="I2095" s="127"/>
      <c r="J2095" s="132"/>
      <c r="K2095" s="127"/>
      <c r="L2095" s="96"/>
      <c r="M2095" s="127"/>
      <c r="N2095" s="127"/>
      <c r="O2095" s="127"/>
      <c r="P2095" s="1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  <c r="AN2095" s="27"/>
      <c r="AO2095" s="27"/>
      <c r="AP2095" s="27"/>
    </row>
    <row r="2096" ht="12.75" customHeight="1">
      <c r="A2096" s="16"/>
      <c r="B2096" s="128"/>
      <c r="C2096" s="129"/>
      <c r="D2096" s="96"/>
      <c r="E2096" s="96"/>
      <c r="F2096" s="130"/>
      <c r="G2096" s="27"/>
      <c r="H2096" s="131"/>
      <c r="I2096" s="127"/>
      <c r="J2096" s="132"/>
      <c r="K2096" s="127"/>
      <c r="L2096" s="96"/>
      <c r="M2096" s="127"/>
      <c r="N2096" s="127"/>
      <c r="O2096" s="127"/>
      <c r="P2096" s="1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  <c r="AN2096" s="27"/>
      <c r="AO2096" s="27"/>
      <c r="AP2096" s="27"/>
    </row>
    <row r="2097" ht="12.75" customHeight="1">
      <c r="A2097" s="16"/>
      <c r="B2097" s="128"/>
      <c r="C2097" s="129"/>
      <c r="D2097" s="96"/>
      <c r="E2097" s="96"/>
      <c r="F2097" s="130"/>
      <c r="G2097" s="27"/>
      <c r="H2097" s="131"/>
      <c r="I2097" s="127"/>
      <c r="J2097" s="132"/>
      <c r="K2097" s="127"/>
      <c r="L2097" s="96"/>
      <c r="M2097" s="127"/>
      <c r="N2097" s="127"/>
      <c r="O2097" s="127"/>
      <c r="P2097" s="1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</row>
    <row r="2098" ht="12.75" customHeight="1">
      <c r="A2098" s="16"/>
      <c r="B2098" s="128"/>
      <c r="C2098" s="129"/>
      <c r="D2098" s="96"/>
      <c r="E2098" s="96"/>
      <c r="F2098" s="130"/>
      <c r="G2098" s="27"/>
      <c r="H2098" s="131"/>
      <c r="I2098" s="127"/>
      <c r="J2098" s="132"/>
      <c r="K2098" s="127"/>
      <c r="L2098" s="96"/>
      <c r="M2098" s="127"/>
      <c r="N2098" s="127"/>
      <c r="O2098" s="127"/>
      <c r="P2098" s="1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</row>
    <row r="2099" ht="12.75" customHeight="1">
      <c r="A2099" s="16"/>
      <c r="B2099" s="128"/>
      <c r="C2099" s="129"/>
      <c r="D2099" s="96"/>
      <c r="E2099" s="96"/>
      <c r="F2099" s="130"/>
      <c r="G2099" s="27"/>
      <c r="H2099" s="131"/>
      <c r="I2099" s="127"/>
      <c r="J2099" s="132"/>
      <c r="K2099" s="127"/>
      <c r="L2099" s="96"/>
      <c r="M2099" s="127"/>
      <c r="N2099" s="127"/>
      <c r="O2099" s="127"/>
      <c r="P2099" s="1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  <c r="AN2099" s="27"/>
      <c r="AO2099" s="27"/>
      <c r="AP2099" s="27"/>
    </row>
    <row r="2100" ht="12.75" customHeight="1">
      <c r="A2100" s="16"/>
      <c r="B2100" s="128"/>
      <c r="C2100" s="129"/>
      <c r="D2100" s="96"/>
      <c r="E2100" s="96"/>
      <c r="F2100" s="130"/>
      <c r="G2100" s="27"/>
      <c r="H2100" s="131"/>
      <c r="I2100" s="127"/>
      <c r="J2100" s="132"/>
      <c r="K2100" s="127"/>
      <c r="L2100" s="96"/>
      <c r="M2100" s="127"/>
      <c r="N2100" s="127"/>
      <c r="O2100" s="127"/>
      <c r="P2100" s="1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  <c r="AN2100" s="27"/>
      <c r="AO2100" s="27"/>
      <c r="AP2100" s="27"/>
    </row>
    <row r="2101" ht="12.75" customHeight="1">
      <c r="A2101" s="16"/>
      <c r="B2101" s="128"/>
      <c r="C2101" s="129"/>
      <c r="D2101" s="96"/>
      <c r="E2101" s="96"/>
      <c r="F2101" s="130"/>
      <c r="G2101" s="27"/>
      <c r="H2101" s="131"/>
      <c r="I2101" s="127"/>
      <c r="J2101" s="132"/>
      <c r="K2101" s="127"/>
      <c r="L2101" s="96"/>
      <c r="M2101" s="127"/>
      <c r="N2101" s="127"/>
      <c r="O2101" s="127"/>
      <c r="P2101" s="1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  <c r="AN2101" s="27"/>
      <c r="AO2101" s="27"/>
      <c r="AP2101" s="27"/>
    </row>
    <row r="2102" ht="12.75" customHeight="1">
      <c r="A2102" s="16"/>
      <c r="B2102" s="128"/>
      <c r="C2102" s="129"/>
      <c r="D2102" s="96"/>
      <c r="E2102" s="96"/>
      <c r="F2102" s="130"/>
      <c r="G2102" s="27"/>
      <c r="H2102" s="131"/>
      <c r="I2102" s="127"/>
      <c r="J2102" s="132"/>
      <c r="K2102" s="127"/>
      <c r="L2102" s="96"/>
      <c r="M2102" s="127"/>
      <c r="N2102" s="127"/>
      <c r="O2102" s="127"/>
      <c r="P2102" s="1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  <c r="AN2102" s="27"/>
      <c r="AO2102" s="27"/>
      <c r="AP2102" s="27"/>
    </row>
    <row r="2103" ht="12.75" customHeight="1">
      <c r="A2103" s="16"/>
      <c r="B2103" s="128"/>
      <c r="C2103" s="129"/>
      <c r="D2103" s="96"/>
      <c r="E2103" s="96"/>
      <c r="F2103" s="130"/>
      <c r="G2103" s="27"/>
      <c r="H2103" s="131"/>
      <c r="I2103" s="127"/>
      <c r="J2103" s="132"/>
      <c r="K2103" s="127"/>
      <c r="L2103" s="96"/>
      <c r="M2103" s="127"/>
      <c r="N2103" s="127"/>
      <c r="O2103" s="127"/>
      <c r="P2103" s="1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  <c r="AN2103" s="27"/>
      <c r="AO2103" s="27"/>
      <c r="AP2103" s="27"/>
    </row>
    <row r="2104" ht="12.75" customHeight="1">
      <c r="A2104" s="16"/>
      <c r="B2104" s="128"/>
      <c r="C2104" s="129"/>
      <c r="D2104" s="96"/>
      <c r="E2104" s="96"/>
      <c r="F2104" s="130"/>
      <c r="G2104" s="27"/>
      <c r="H2104" s="131"/>
      <c r="I2104" s="127"/>
      <c r="J2104" s="132"/>
      <c r="K2104" s="127"/>
      <c r="L2104" s="96"/>
      <c r="M2104" s="127"/>
      <c r="N2104" s="127"/>
      <c r="O2104" s="127"/>
      <c r="P2104" s="1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  <c r="AN2104" s="27"/>
      <c r="AO2104" s="27"/>
      <c r="AP2104" s="27"/>
    </row>
    <row r="2105" ht="12.75" customHeight="1">
      <c r="A2105" s="16"/>
      <c r="B2105" s="128"/>
      <c r="C2105" s="129"/>
      <c r="D2105" s="96"/>
      <c r="E2105" s="96"/>
      <c r="F2105" s="130"/>
      <c r="G2105" s="27"/>
      <c r="H2105" s="131"/>
      <c r="I2105" s="127"/>
      <c r="J2105" s="132"/>
      <c r="K2105" s="127"/>
      <c r="L2105" s="96"/>
      <c r="M2105" s="127"/>
      <c r="N2105" s="127"/>
      <c r="O2105" s="127"/>
      <c r="P2105" s="1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  <c r="AN2105" s="27"/>
      <c r="AO2105" s="27"/>
      <c r="AP2105" s="27"/>
    </row>
    <row r="2106" ht="12.75" customHeight="1">
      <c r="A2106" s="16"/>
      <c r="B2106" s="128"/>
      <c r="C2106" s="129"/>
      <c r="D2106" s="96"/>
      <c r="E2106" s="96"/>
      <c r="F2106" s="130"/>
      <c r="G2106" s="27"/>
      <c r="H2106" s="131"/>
      <c r="I2106" s="127"/>
      <c r="J2106" s="132"/>
      <c r="K2106" s="127"/>
      <c r="L2106" s="96"/>
      <c r="M2106" s="127"/>
      <c r="N2106" s="127"/>
      <c r="O2106" s="127"/>
      <c r="P2106" s="1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  <c r="AN2106" s="27"/>
      <c r="AO2106" s="27"/>
      <c r="AP2106" s="27"/>
    </row>
    <row r="2107" ht="12.75" customHeight="1">
      <c r="A2107" s="16"/>
      <c r="B2107" s="128"/>
      <c r="C2107" s="129"/>
      <c r="D2107" s="96"/>
      <c r="E2107" s="96"/>
      <c r="F2107" s="130"/>
      <c r="G2107" s="27"/>
      <c r="H2107" s="131"/>
      <c r="I2107" s="127"/>
      <c r="J2107" s="132"/>
      <c r="K2107" s="127"/>
      <c r="L2107" s="96"/>
      <c r="M2107" s="127"/>
      <c r="N2107" s="127"/>
      <c r="O2107" s="127"/>
      <c r="P2107" s="1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</row>
    <row r="2108" ht="12.75" customHeight="1">
      <c r="A2108" s="16"/>
      <c r="B2108" s="128"/>
      <c r="C2108" s="129"/>
      <c r="D2108" s="96"/>
      <c r="E2108" s="96"/>
      <c r="F2108" s="130"/>
      <c r="G2108" s="27"/>
      <c r="H2108" s="131"/>
      <c r="I2108" s="127"/>
      <c r="J2108" s="132"/>
      <c r="K2108" s="127"/>
      <c r="L2108" s="96"/>
      <c r="M2108" s="127"/>
      <c r="N2108" s="127"/>
      <c r="O2108" s="127"/>
      <c r="P2108" s="1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  <c r="AN2108" s="27"/>
      <c r="AO2108" s="27"/>
      <c r="AP2108" s="27"/>
    </row>
    <row r="2109" ht="12.75" customHeight="1">
      <c r="A2109" s="16"/>
      <c r="B2109" s="128"/>
      <c r="C2109" s="129"/>
      <c r="D2109" s="96"/>
      <c r="E2109" s="96"/>
      <c r="F2109" s="130"/>
      <c r="G2109" s="27"/>
      <c r="H2109" s="131"/>
      <c r="I2109" s="127"/>
      <c r="J2109" s="132"/>
      <c r="K2109" s="127"/>
      <c r="L2109" s="96"/>
      <c r="M2109" s="127"/>
      <c r="N2109" s="127"/>
      <c r="O2109" s="127"/>
      <c r="P2109" s="1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  <c r="AN2109" s="27"/>
      <c r="AO2109" s="27"/>
      <c r="AP2109" s="27"/>
    </row>
    <row r="2110" ht="12.75" customHeight="1">
      <c r="A2110" s="16"/>
      <c r="B2110" s="128"/>
      <c r="C2110" s="129"/>
      <c r="D2110" s="96"/>
      <c r="E2110" s="96"/>
      <c r="F2110" s="130"/>
      <c r="G2110" s="27"/>
      <c r="H2110" s="131"/>
      <c r="I2110" s="127"/>
      <c r="J2110" s="132"/>
      <c r="K2110" s="127"/>
      <c r="L2110" s="96"/>
      <c r="M2110" s="127"/>
      <c r="N2110" s="127"/>
      <c r="O2110" s="127"/>
      <c r="P2110" s="1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  <c r="AN2110" s="27"/>
      <c r="AO2110" s="27"/>
      <c r="AP2110" s="27"/>
    </row>
    <row r="2111" ht="12.75" customHeight="1">
      <c r="A2111" s="16"/>
      <c r="B2111" s="128"/>
      <c r="C2111" s="129"/>
      <c r="D2111" s="96"/>
      <c r="E2111" s="96"/>
      <c r="F2111" s="130"/>
      <c r="G2111" s="27"/>
      <c r="H2111" s="131"/>
      <c r="I2111" s="127"/>
      <c r="J2111" s="132"/>
      <c r="K2111" s="127"/>
      <c r="L2111" s="96"/>
      <c r="M2111" s="127"/>
      <c r="N2111" s="127"/>
      <c r="O2111" s="127"/>
      <c r="P2111" s="1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  <c r="AF2111" s="27"/>
      <c r="AG2111" s="27"/>
      <c r="AH2111" s="27"/>
      <c r="AI2111" s="27"/>
      <c r="AJ2111" s="27"/>
      <c r="AK2111" s="27"/>
      <c r="AL2111" s="27"/>
      <c r="AM2111" s="27"/>
      <c r="AN2111" s="27"/>
      <c r="AO2111" s="27"/>
      <c r="AP2111" s="27"/>
    </row>
    <row r="2112" ht="12.75" customHeight="1">
      <c r="A2112" s="16"/>
      <c r="B2112" s="128"/>
      <c r="C2112" s="129"/>
      <c r="D2112" s="96"/>
      <c r="E2112" s="96"/>
      <c r="F2112" s="130"/>
      <c r="G2112" s="27"/>
      <c r="H2112" s="131"/>
      <c r="I2112" s="127"/>
      <c r="J2112" s="132"/>
      <c r="K2112" s="127"/>
      <c r="L2112" s="96"/>
      <c r="M2112" s="127"/>
      <c r="N2112" s="127"/>
      <c r="O2112" s="127"/>
      <c r="P2112" s="1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</row>
    <row r="2113" ht="12.75" customHeight="1">
      <c r="A2113" s="16"/>
      <c r="B2113" s="128"/>
      <c r="C2113" s="129"/>
      <c r="D2113" s="96"/>
      <c r="E2113" s="96"/>
      <c r="F2113" s="130"/>
      <c r="G2113" s="27"/>
      <c r="H2113" s="131"/>
      <c r="I2113" s="127"/>
      <c r="J2113" s="132"/>
      <c r="K2113" s="127"/>
      <c r="L2113" s="96"/>
      <c r="M2113" s="127"/>
      <c r="N2113" s="127"/>
      <c r="O2113" s="127"/>
      <c r="P2113" s="1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  <c r="AN2113" s="27"/>
      <c r="AO2113" s="27"/>
      <c r="AP2113" s="27"/>
    </row>
    <row r="2114" ht="12.75" customHeight="1">
      <c r="A2114" s="16"/>
      <c r="B2114" s="128"/>
      <c r="C2114" s="129"/>
      <c r="D2114" s="96"/>
      <c r="E2114" s="96"/>
      <c r="F2114" s="130"/>
      <c r="G2114" s="27"/>
      <c r="H2114" s="131"/>
      <c r="I2114" s="127"/>
      <c r="J2114" s="132"/>
      <c r="K2114" s="127"/>
      <c r="L2114" s="96"/>
      <c r="M2114" s="127"/>
      <c r="N2114" s="127"/>
      <c r="O2114" s="127"/>
      <c r="P2114" s="1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  <c r="AN2114" s="27"/>
      <c r="AO2114" s="27"/>
      <c r="AP2114" s="27"/>
    </row>
    <row r="2115" ht="12.75" customHeight="1">
      <c r="A2115" s="16"/>
      <c r="B2115" s="128"/>
      <c r="C2115" s="129"/>
      <c r="D2115" s="96"/>
      <c r="E2115" s="96"/>
      <c r="F2115" s="130"/>
      <c r="G2115" s="27"/>
      <c r="H2115" s="131"/>
      <c r="I2115" s="127"/>
      <c r="J2115" s="132"/>
      <c r="K2115" s="127"/>
      <c r="L2115" s="96"/>
      <c r="M2115" s="127"/>
      <c r="N2115" s="127"/>
      <c r="O2115" s="127"/>
      <c r="P2115" s="1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  <c r="AN2115" s="27"/>
      <c r="AO2115" s="27"/>
      <c r="AP2115" s="27"/>
    </row>
    <row r="2116" ht="12.75" customHeight="1">
      <c r="A2116" s="16"/>
      <c r="B2116" s="128"/>
      <c r="C2116" s="129"/>
      <c r="D2116" s="96"/>
      <c r="E2116" s="96"/>
      <c r="F2116" s="130"/>
      <c r="G2116" s="27"/>
      <c r="H2116" s="131"/>
      <c r="I2116" s="127"/>
      <c r="J2116" s="132"/>
      <c r="K2116" s="127"/>
      <c r="L2116" s="96"/>
      <c r="M2116" s="127"/>
      <c r="N2116" s="127"/>
      <c r="O2116" s="127"/>
      <c r="P2116" s="1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  <c r="AN2116" s="27"/>
      <c r="AO2116" s="27"/>
      <c r="AP2116" s="27"/>
    </row>
    <row r="2117" ht="12.75" customHeight="1">
      <c r="A2117" s="16"/>
      <c r="B2117" s="128"/>
      <c r="C2117" s="129"/>
      <c r="D2117" s="96"/>
      <c r="E2117" s="96"/>
      <c r="F2117" s="130"/>
      <c r="G2117" s="27"/>
      <c r="H2117" s="131"/>
      <c r="I2117" s="127"/>
      <c r="J2117" s="132"/>
      <c r="K2117" s="127"/>
      <c r="L2117" s="96"/>
      <c r="M2117" s="127"/>
      <c r="N2117" s="127"/>
      <c r="O2117" s="127"/>
      <c r="P2117" s="1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  <c r="AN2117" s="27"/>
      <c r="AO2117" s="27"/>
      <c r="AP2117" s="27"/>
    </row>
    <row r="2118" ht="12.75" customHeight="1">
      <c r="A2118" s="16"/>
      <c r="B2118" s="128"/>
      <c r="C2118" s="129"/>
      <c r="D2118" s="96"/>
      <c r="E2118" s="96"/>
      <c r="F2118" s="130"/>
      <c r="G2118" s="27"/>
      <c r="H2118" s="131"/>
      <c r="I2118" s="127"/>
      <c r="J2118" s="132"/>
      <c r="K2118" s="127"/>
      <c r="L2118" s="96"/>
      <c r="M2118" s="127"/>
      <c r="N2118" s="127"/>
      <c r="O2118" s="127"/>
      <c r="P2118" s="1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</row>
    <row r="2119" ht="12.75" customHeight="1">
      <c r="A2119" s="16"/>
      <c r="B2119" s="128"/>
      <c r="C2119" s="129"/>
      <c r="D2119" s="96"/>
      <c r="E2119" s="96"/>
      <c r="F2119" s="130"/>
      <c r="G2119" s="27"/>
      <c r="H2119" s="131"/>
      <c r="I2119" s="127"/>
      <c r="J2119" s="132"/>
      <c r="K2119" s="127"/>
      <c r="L2119" s="96"/>
      <c r="M2119" s="127"/>
      <c r="N2119" s="127"/>
      <c r="O2119" s="127"/>
      <c r="P2119" s="1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  <c r="AN2119" s="27"/>
      <c r="AO2119" s="27"/>
      <c r="AP2119" s="27"/>
    </row>
    <row r="2120" ht="12.75" customHeight="1">
      <c r="A2120" s="16"/>
      <c r="B2120" s="128"/>
      <c r="C2120" s="129"/>
      <c r="D2120" s="96"/>
      <c r="E2120" s="96"/>
      <c r="F2120" s="130"/>
      <c r="G2120" s="27"/>
      <c r="H2120" s="131"/>
      <c r="I2120" s="127"/>
      <c r="J2120" s="132"/>
      <c r="K2120" s="127"/>
      <c r="L2120" s="96"/>
      <c r="M2120" s="127"/>
      <c r="N2120" s="127"/>
      <c r="O2120" s="127"/>
      <c r="P2120" s="1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  <c r="AO2120" s="27"/>
      <c r="AP2120" s="27"/>
    </row>
    <row r="2121" ht="12.75" customHeight="1">
      <c r="A2121" s="16"/>
      <c r="B2121" s="128"/>
      <c r="C2121" s="129"/>
      <c r="D2121" s="96"/>
      <c r="E2121" s="96"/>
      <c r="F2121" s="130"/>
      <c r="G2121" s="27"/>
      <c r="H2121" s="131"/>
      <c r="I2121" s="127"/>
      <c r="J2121" s="132"/>
      <c r="K2121" s="127"/>
      <c r="L2121" s="96"/>
      <c r="M2121" s="127"/>
      <c r="N2121" s="127"/>
      <c r="O2121" s="127"/>
      <c r="P2121" s="1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  <c r="AN2121" s="27"/>
      <c r="AO2121" s="27"/>
      <c r="AP2121" s="27"/>
    </row>
    <row r="2122" ht="12.75" customHeight="1">
      <c r="A2122" s="16"/>
      <c r="B2122" s="128"/>
      <c r="C2122" s="129"/>
      <c r="D2122" s="96"/>
      <c r="E2122" s="96"/>
      <c r="F2122" s="130"/>
      <c r="G2122" s="27"/>
      <c r="H2122" s="131"/>
      <c r="I2122" s="127"/>
      <c r="J2122" s="132"/>
      <c r="K2122" s="127"/>
      <c r="L2122" s="96"/>
      <c r="M2122" s="127"/>
      <c r="N2122" s="127"/>
      <c r="O2122" s="127"/>
      <c r="P2122" s="1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</row>
    <row r="2123" ht="12.75" customHeight="1">
      <c r="A2123" s="16"/>
      <c r="B2123" s="128"/>
      <c r="C2123" s="129"/>
      <c r="D2123" s="96"/>
      <c r="E2123" s="96"/>
      <c r="F2123" s="130"/>
      <c r="G2123" s="27"/>
      <c r="H2123" s="131"/>
      <c r="I2123" s="127"/>
      <c r="J2123" s="132"/>
      <c r="K2123" s="127"/>
      <c r="L2123" s="96"/>
      <c r="M2123" s="127"/>
      <c r="N2123" s="127"/>
      <c r="O2123" s="127"/>
      <c r="P2123" s="1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</row>
    <row r="2124" ht="12.75" customHeight="1">
      <c r="A2124" s="16"/>
      <c r="B2124" s="128"/>
      <c r="C2124" s="129"/>
      <c r="D2124" s="96"/>
      <c r="E2124" s="96"/>
      <c r="F2124" s="130"/>
      <c r="G2124" s="27"/>
      <c r="H2124" s="131"/>
      <c r="I2124" s="127"/>
      <c r="J2124" s="132"/>
      <c r="K2124" s="127"/>
      <c r="L2124" s="96"/>
      <c r="M2124" s="127"/>
      <c r="N2124" s="127"/>
      <c r="O2124" s="127"/>
      <c r="P2124" s="1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  <c r="AN2124" s="27"/>
      <c r="AO2124" s="27"/>
      <c r="AP2124" s="27"/>
    </row>
    <row r="2125" ht="12.75" customHeight="1">
      <c r="A2125" s="16"/>
      <c r="B2125" s="128"/>
      <c r="C2125" s="129"/>
      <c r="D2125" s="96"/>
      <c r="E2125" s="96"/>
      <c r="F2125" s="130"/>
      <c r="G2125" s="27"/>
      <c r="H2125" s="131"/>
      <c r="I2125" s="127"/>
      <c r="J2125" s="132"/>
      <c r="K2125" s="127"/>
      <c r="L2125" s="96"/>
      <c r="M2125" s="127"/>
      <c r="N2125" s="127"/>
      <c r="O2125" s="127"/>
      <c r="P2125" s="1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  <c r="AN2125" s="27"/>
      <c r="AO2125" s="27"/>
      <c r="AP2125" s="27"/>
    </row>
    <row r="2126" ht="12.75" customHeight="1">
      <c r="A2126" s="16"/>
      <c r="B2126" s="128"/>
      <c r="C2126" s="129"/>
      <c r="D2126" s="96"/>
      <c r="E2126" s="96"/>
      <c r="F2126" s="130"/>
      <c r="G2126" s="27"/>
      <c r="H2126" s="131"/>
      <c r="I2126" s="127"/>
      <c r="J2126" s="132"/>
      <c r="K2126" s="127"/>
      <c r="L2126" s="96"/>
      <c r="M2126" s="127"/>
      <c r="N2126" s="127"/>
      <c r="O2126" s="127"/>
      <c r="P2126" s="1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  <c r="AN2126" s="27"/>
      <c r="AO2126" s="27"/>
      <c r="AP2126" s="27"/>
    </row>
    <row r="2127" ht="12.75" customHeight="1">
      <c r="A2127" s="16"/>
      <c r="B2127" s="128"/>
      <c r="C2127" s="129"/>
      <c r="D2127" s="96"/>
      <c r="E2127" s="96"/>
      <c r="F2127" s="130"/>
      <c r="G2127" s="27"/>
      <c r="H2127" s="131"/>
      <c r="I2127" s="127"/>
      <c r="J2127" s="132"/>
      <c r="K2127" s="127"/>
      <c r="L2127" s="96"/>
      <c r="M2127" s="127"/>
      <c r="N2127" s="127"/>
      <c r="O2127" s="127"/>
      <c r="P2127" s="1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  <c r="AN2127" s="27"/>
      <c r="AO2127" s="27"/>
      <c r="AP2127" s="27"/>
    </row>
    <row r="2128" ht="12.75" customHeight="1">
      <c r="A2128" s="16"/>
      <c r="B2128" s="128"/>
      <c r="C2128" s="129"/>
      <c r="D2128" s="96"/>
      <c r="E2128" s="96"/>
      <c r="F2128" s="130"/>
      <c r="G2128" s="27"/>
      <c r="H2128" s="131"/>
      <c r="I2128" s="127"/>
      <c r="J2128" s="132"/>
      <c r="K2128" s="127"/>
      <c r="L2128" s="96"/>
      <c r="M2128" s="127"/>
      <c r="N2128" s="127"/>
      <c r="O2128" s="127"/>
      <c r="P2128" s="1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  <c r="AN2128" s="27"/>
      <c r="AO2128" s="27"/>
      <c r="AP2128" s="27"/>
    </row>
    <row r="2129" ht="12.75" customHeight="1">
      <c r="A2129" s="16"/>
      <c r="B2129" s="128"/>
      <c r="C2129" s="129"/>
      <c r="D2129" s="96"/>
      <c r="E2129" s="96"/>
      <c r="F2129" s="130"/>
      <c r="G2129" s="27"/>
      <c r="H2129" s="131"/>
      <c r="I2129" s="127"/>
      <c r="J2129" s="132"/>
      <c r="K2129" s="127"/>
      <c r="L2129" s="96"/>
      <c r="M2129" s="127"/>
      <c r="N2129" s="127"/>
      <c r="O2129" s="127"/>
      <c r="P2129" s="1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  <c r="AN2129" s="27"/>
      <c r="AO2129" s="27"/>
      <c r="AP2129" s="27"/>
    </row>
    <row r="2130" ht="12.75" customHeight="1">
      <c r="A2130" s="16"/>
      <c r="B2130" s="128"/>
      <c r="C2130" s="129"/>
      <c r="D2130" s="96"/>
      <c r="E2130" s="96"/>
      <c r="F2130" s="130"/>
      <c r="G2130" s="27"/>
      <c r="H2130" s="131"/>
      <c r="I2130" s="127"/>
      <c r="J2130" s="132"/>
      <c r="K2130" s="127"/>
      <c r="L2130" s="96"/>
      <c r="M2130" s="127"/>
      <c r="N2130" s="127"/>
      <c r="O2130" s="127"/>
      <c r="P2130" s="1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  <c r="AF2130" s="27"/>
      <c r="AG2130" s="27"/>
      <c r="AH2130" s="27"/>
      <c r="AI2130" s="27"/>
      <c r="AJ2130" s="27"/>
      <c r="AK2130" s="27"/>
      <c r="AL2130" s="27"/>
      <c r="AM2130" s="27"/>
      <c r="AN2130" s="27"/>
      <c r="AO2130" s="27"/>
      <c r="AP2130" s="27"/>
    </row>
    <row r="2131" ht="12.75" customHeight="1">
      <c r="A2131" s="16"/>
      <c r="B2131" s="128"/>
      <c r="C2131" s="129"/>
      <c r="D2131" s="96"/>
      <c r="E2131" s="96"/>
      <c r="F2131" s="130"/>
      <c r="G2131" s="27"/>
      <c r="H2131" s="131"/>
      <c r="I2131" s="127"/>
      <c r="J2131" s="132"/>
      <c r="K2131" s="127"/>
      <c r="L2131" s="96"/>
      <c r="M2131" s="127"/>
      <c r="N2131" s="127"/>
      <c r="O2131" s="127"/>
      <c r="P2131" s="1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  <c r="AN2131" s="27"/>
      <c r="AO2131" s="27"/>
      <c r="AP2131" s="27"/>
    </row>
    <row r="2132" ht="12.75" customHeight="1">
      <c r="A2132" s="16"/>
      <c r="B2132" s="128"/>
      <c r="C2132" s="129"/>
      <c r="D2132" s="96"/>
      <c r="E2132" s="96"/>
      <c r="F2132" s="130"/>
      <c r="G2132" s="27"/>
      <c r="H2132" s="131"/>
      <c r="I2132" s="127"/>
      <c r="J2132" s="132"/>
      <c r="K2132" s="127"/>
      <c r="L2132" s="96"/>
      <c r="M2132" s="127"/>
      <c r="N2132" s="127"/>
      <c r="O2132" s="127"/>
      <c r="P2132" s="1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  <c r="AN2132" s="27"/>
      <c r="AO2132" s="27"/>
      <c r="AP2132" s="27"/>
    </row>
    <row r="2133" ht="12.75" customHeight="1">
      <c r="A2133" s="16"/>
      <c r="B2133" s="128"/>
      <c r="C2133" s="129"/>
      <c r="D2133" s="96"/>
      <c r="E2133" s="96"/>
      <c r="F2133" s="130"/>
      <c r="G2133" s="27"/>
      <c r="H2133" s="131"/>
      <c r="I2133" s="127"/>
      <c r="J2133" s="132"/>
      <c r="K2133" s="127"/>
      <c r="L2133" s="96"/>
      <c r="M2133" s="127"/>
      <c r="N2133" s="127"/>
      <c r="O2133" s="127"/>
      <c r="P2133" s="1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  <c r="AN2133" s="27"/>
      <c r="AO2133" s="27"/>
      <c r="AP2133" s="27"/>
    </row>
    <row r="2134" ht="12.75" customHeight="1">
      <c r="A2134" s="16"/>
      <c r="B2134" s="128"/>
      <c r="C2134" s="129"/>
      <c r="D2134" s="96"/>
      <c r="E2134" s="96"/>
      <c r="F2134" s="130"/>
      <c r="G2134" s="27"/>
      <c r="H2134" s="131"/>
      <c r="I2134" s="127"/>
      <c r="J2134" s="132"/>
      <c r="K2134" s="127"/>
      <c r="L2134" s="96"/>
      <c r="M2134" s="127"/>
      <c r="N2134" s="127"/>
      <c r="O2134" s="127"/>
      <c r="P2134" s="1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  <c r="AF2134" s="27"/>
      <c r="AG2134" s="27"/>
      <c r="AH2134" s="27"/>
      <c r="AI2134" s="27"/>
      <c r="AJ2134" s="27"/>
      <c r="AK2134" s="27"/>
      <c r="AL2134" s="27"/>
      <c r="AM2134" s="27"/>
      <c r="AN2134" s="27"/>
      <c r="AO2134" s="27"/>
      <c r="AP2134" s="27"/>
    </row>
    <row r="2135" ht="12.75" customHeight="1">
      <c r="A2135" s="16"/>
      <c r="B2135" s="128"/>
      <c r="C2135" s="129"/>
      <c r="D2135" s="96"/>
      <c r="E2135" s="96"/>
      <c r="F2135" s="130"/>
      <c r="G2135" s="27"/>
      <c r="H2135" s="131"/>
      <c r="I2135" s="127"/>
      <c r="J2135" s="132"/>
      <c r="K2135" s="127"/>
      <c r="L2135" s="96"/>
      <c r="M2135" s="127"/>
      <c r="N2135" s="127"/>
      <c r="O2135" s="127"/>
      <c r="P2135" s="1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  <c r="AN2135" s="27"/>
      <c r="AO2135" s="27"/>
      <c r="AP2135" s="27"/>
    </row>
    <row r="2136" ht="12.75" customHeight="1">
      <c r="A2136" s="16"/>
      <c r="B2136" s="128"/>
      <c r="C2136" s="129"/>
      <c r="D2136" s="96"/>
      <c r="E2136" s="96"/>
      <c r="F2136" s="130"/>
      <c r="G2136" s="27"/>
      <c r="H2136" s="131"/>
      <c r="I2136" s="127"/>
      <c r="J2136" s="132"/>
      <c r="K2136" s="127"/>
      <c r="L2136" s="96"/>
      <c r="M2136" s="127"/>
      <c r="N2136" s="127"/>
      <c r="O2136" s="127"/>
      <c r="P2136" s="1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  <c r="AN2136" s="27"/>
      <c r="AO2136" s="27"/>
      <c r="AP2136" s="27"/>
    </row>
    <row r="2137" ht="12.75" customHeight="1">
      <c r="A2137" s="16"/>
      <c r="B2137" s="128"/>
      <c r="C2137" s="129"/>
      <c r="D2137" s="96"/>
      <c r="E2137" s="96"/>
      <c r="F2137" s="130"/>
      <c r="G2137" s="27"/>
      <c r="H2137" s="131"/>
      <c r="I2137" s="127"/>
      <c r="J2137" s="132"/>
      <c r="K2137" s="127"/>
      <c r="L2137" s="96"/>
      <c r="M2137" s="127"/>
      <c r="N2137" s="127"/>
      <c r="O2137" s="127"/>
      <c r="P2137" s="1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  <c r="AN2137" s="27"/>
      <c r="AO2137" s="27"/>
      <c r="AP2137" s="27"/>
    </row>
    <row r="2138" ht="12.75" customHeight="1">
      <c r="A2138" s="16"/>
      <c r="B2138" s="128"/>
      <c r="C2138" s="129"/>
      <c r="D2138" s="96"/>
      <c r="E2138" s="96"/>
      <c r="F2138" s="130"/>
      <c r="G2138" s="27"/>
      <c r="H2138" s="131"/>
      <c r="I2138" s="127"/>
      <c r="J2138" s="132"/>
      <c r="K2138" s="127"/>
      <c r="L2138" s="96"/>
      <c r="M2138" s="127"/>
      <c r="N2138" s="127"/>
      <c r="O2138" s="127"/>
      <c r="P2138" s="1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  <c r="AN2138" s="27"/>
      <c r="AO2138" s="27"/>
      <c r="AP2138" s="27"/>
    </row>
    <row r="2139" ht="12.75" customHeight="1">
      <c r="A2139" s="16"/>
      <c r="B2139" s="128"/>
      <c r="C2139" s="129"/>
      <c r="D2139" s="96"/>
      <c r="E2139" s="96"/>
      <c r="F2139" s="130"/>
      <c r="G2139" s="27"/>
      <c r="H2139" s="131"/>
      <c r="I2139" s="127"/>
      <c r="J2139" s="132"/>
      <c r="K2139" s="127"/>
      <c r="L2139" s="96"/>
      <c r="M2139" s="127"/>
      <c r="N2139" s="127"/>
      <c r="O2139" s="127"/>
      <c r="P2139" s="1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  <c r="AN2139" s="27"/>
      <c r="AO2139" s="27"/>
      <c r="AP2139" s="27"/>
    </row>
    <row r="2140" ht="12.75" customHeight="1">
      <c r="A2140" s="16"/>
      <c r="B2140" s="128"/>
      <c r="C2140" s="129"/>
      <c r="D2140" s="96"/>
      <c r="E2140" s="96"/>
      <c r="F2140" s="130"/>
      <c r="G2140" s="27"/>
      <c r="H2140" s="131"/>
      <c r="I2140" s="127"/>
      <c r="J2140" s="132"/>
      <c r="K2140" s="127"/>
      <c r="L2140" s="96"/>
      <c r="M2140" s="127"/>
      <c r="N2140" s="127"/>
      <c r="O2140" s="127"/>
      <c r="P2140" s="1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  <c r="AN2140" s="27"/>
      <c r="AO2140" s="27"/>
      <c r="AP2140" s="27"/>
    </row>
    <row r="2141" ht="12.75" customHeight="1">
      <c r="A2141" s="16"/>
      <c r="B2141" s="128"/>
      <c r="C2141" s="129"/>
      <c r="D2141" s="96"/>
      <c r="E2141" s="96"/>
      <c r="F2141" s="130"/>
      <c r="G2141" s="27"/>
      <c r="H2141" s="131"/>
      <c r="I2141" s="127"/>
      <c r="J2141" s="132"/>
      <c r="K2141" s="127"/>
      <c r="L2141" s="96"/>
      <c r="M2141" s="127"/>
      <c r="N2141" s="127"/>
      <c r="O2141" s="127"/>
      <c r="P2141" s="1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</row>
    <row r="2142" ht="12.75" customHeight="1">
      <c r="A2142" s="16"/>
      <c r="B2142" s="128"/>
      <c r="C2142" s="129"/>
      <c r="D2142" s="96"/>
      <c r="E2142" s="96"/>
      <c r="F2142" s="130"/>
      <c r="G2142" s="27"/>
      <c r="H2142" s="131"/>
      <c r="I2142" s="127"/>
      <c r="J2142" s="132"/>
      <c r="K2142" s="127"/>
      <c r="L2142" s="96"/>
      <c r="M2142" s="127"/>
      <c r="N2142" s="127"/>
      <c r="O2142" s="127"/>
      <c r="P2142" s="1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  <c r="AN2142" s="27"/>
      <c r="AO2142" s="27"/>
      <c r="AP2142" s="27"/>
    </row>
    <row r="2143" ht="12.75" customHeight="1">
      <c r="A2143" s="16"/>
      <c r="B2143" s="128"/>
      <c r="C2143" s="129"/>
      <c r="D2143" s="96"/>
      <c r="E2143" s="96"/>
      <c r="F2143" s="130"/>
      <c r="G2143" s="27"/>
      <c r="H2143" s="131"/>
      <c r="I2143" s="127"/>
      <c r="J2143" s="132"/>
      <c r="K2143" s="127"/>
      <c r="L2143" s="96"/>
      <c r="M2143" s="127"/>
      <c r="N2143" s="127"/>
      <c r="O2143" s="127"/>
      <c r="P2143" s="1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  <c r="AO2143" s="27"/>
      <c r="AP2143" s="27"/>
    </row>
    <row r="2144" ht="12.75" customHeight="1">
      <c r="A2144" s="16"/>
      <c r="B2144" s="128"/>
      <c r="C2144" s="129"/>
      <c r="D2144" s="96"/>
      <c r="E2144" s="96"/>
      <c r="F2144" s="130"/>
      <c r="G2144" s="27"/>
      <c r="H2144" s="131"/>
      <c r="I2144" s="127"/>
      <c r="J2144" s="132"/>
      <c r="K2144" s="127"/>
      <c r="L2144" s="96"/>
      <c r="M2144" s="127"/>
      <c r="N2144" s="127"/>
      <c r="O2144" s="127"/>
      <c r="P2144" s="1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  <c r="AN2144" s="27"/>
      <c r="AO2144" s="27"/>
      <c r="AP2144" s="27"/>
    </row>
    <row r="2145" ht="12.75" customHeight="1">
      <c r="A2145" s="16"/>
      <c r="B2145" s="128"/>
      <c r="C2145" s="129"/>
      <c r="D2145" s="96"/>
      <c r="E2145" s="96"/>
      <c r="F2145" s="130"/>
      <c r="G2145" s="27"/>
      <c r="H2145" s="131"/>
      <c r="I2145" s="127"/>
      <c r="J2145" s="132"/>
      <c r="K2145" s="127"/>
      <c r="L2145" s="96"/>
      <c r="M2145" s="127"/>
      <c r="N2145" s="127"/>
      <c r="O2145" s="127"/>
      <c r="P2145" s="1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  <c r="AN2145" s="27"/>
      <c r="AO2145" s="27"/>
      <c r="AP2145" s="27"/>
    </row>
    <row r="2146" ht="12.75" customHeight="1">
      <c r="A2146" s="16"/>
      <c r="B2146" s="128"/>
      <c r="C2146" s="129"/>
      <c r="D2146" s="96"/>
      <c r="E2146" s="96"/>
      <c r="F2146" s="130"/>
      <c r="G2146" s="27"/>
      <c r="H2146" s="131"/>
      <c r="I2146" s="127"/>
      <c r="J2146" s="132"/>
      <c r="K2146" s="127"/>
      <c r="L2146" s="96"/>
      <c r="M2146" s="127"/>
      <c r="N2146" s="127"/>
      <c r="O2146" s="127"/>
      <c r="P2146" s="1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  <c r="AN2146" s="27"/>
      <c r="AO2146" s="27"/>
      <c r="AP2146" s="27"/>
    </row>
    <row r="2147" ht="12.75" customHeight="1">
      <c r="A2147" s="16"/>
      <c r="B2147" s="128"/>
      <c r="C2147" s="129"/>
      <c r="D2147" s="96"/>
      <c r="E2147" s="96"/>
      <c r="F2147" s="130"/>
      <c r="G2147" s="27"/>
      <c r="H2147" s="131"/>
      <c r="I2147" s="127"/>
      <c r="J2147" s="132"/>
      <c r="K2147" s="127"/>
      <c r="L2147" s="96"/>
      <c r="M2147" s="127"/>
      <c r="N2147" s="127"/>
      <c r="O2147" s="127"/>
      <c r="P2147" s="1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  <c r="AN2147" s="27"/>
      <c r="AO2147" s="27"/>
      <c r="AP2147" s="27"/>
    </row>
    <row r="2148" ht="12.75" customHeight="1">
      <c r="A2148" s="16"/>
      <c r="B2148" s="128"/>
      <c r="C2148" s="129"/>
      <c r="D2148" s="96"/>
      <c r="E2148" s="96"/>
      <c r="F2148" s="130"/>
      <c r="G2148" s="27"/>
      <c r="H2148" s="131"/>
      <c r="I2148" s="127"/>
      <c r="J2148" s="132"/>
      <c r="K2148" s="127"/>
      <c r="L2148" s="96"/>
      <c r="M2148" s="127"/>
      <c r="N2148" s="127"/>
      <c r="O2148" s="127"/>
      <c r="P2148" s="1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  <c r="AN2148" s="27"/>
      <c r="AO2148" s="27"/>
      <c r="AP2148" s="27"/>
    </row>
    <row r="2149" ht="12.75" customHeight="1">
      <c r="A2149" s="16"/>
      <c r="B2149" s="128"/>
      <c r="C2149" s="129"/>
      <c r="D2149" s="96"/>
      <c r="E2149" s="96"/>
      <c r="F2149" s="130"/>
      <c r="G2149" s="27"/>
      <c r="H2149" s="131"/>
      <c r="I2149" s="127"/>
      <c r="J2149" s="132"/>
      <c r="K2149" s="127"/>
      <c r="L2149" s="96"/>
      <c r="M2149" s="127"/>
      <c r="N2149" s="127"/>
      <c r="O2149" s="127"/>
      <c r="P2149" s="1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  <c r="AN2149" s="27"/>
      <c r="AO2149" s="27"/>
      <c r="AP2149" s="27"/>
    </row>
    <row r="2150" ht="12.75" customHeight="1">
      <c r="A2150" s="16"/>
      <c r="B2150" s="128"/>
      <c r="C2150" s="129"/>
      <c r="D2150" s="96"/>
      <c r="E2150" s="96"/>
      <c r="F2150" s="130"/>
      <c r="G2150" s="27"/>
      <c r="H2150" s="131"/>
      <c r="I2150" s="127"/>
      <c r="J2150" s="132"/>
      <c r="K2150" s="127"/>
      <c r="L2150" s="96"/>
      <c r="M2150" s="127"/>
      <c r="N2150" s="127"/>
      <c r="O2150" s="127"/>
      <c r="P2150" s="1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  <c r="AN2150" s="27"/>
      <c r="AO2150" s="27"/>
      <c r="AP2150" s="27"/>
    </row>
    <row r="2151" ht="12.75" customHeight="1">
      <c r="A2151" s="16"/>
      <c r="B2151" s="128"/>
      <c r="C2151" s="129"/>
      <c r="D2151" s="96"/>
      <c r="E2151" s="96"/>
      <c r="F2151" s="130"/>
      <c r="G2151" s="27"/>
      <c r="H2151" s="131"/>
      <c r="I2151" s="127"/>
      <c r="J2151" s="132"/>
      <c r="K2151" s="127"/>
      <c r="L2151" s="96"/>
      <c r="M2151" s="127"/>
      <c r="N2151" s="127"/>
      <c r="O2151" s="127"/>
      <c r="P2151" s="1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  <c r="AN2151" s="27"/>
      <c r="AO2151" s="27"/>
      <c r="AP2151" s="27"/>
    </row>
    <row r="2152" ht="12.75" customHeight="1">
      <c r="A2152" s="16"/>
      <c r="B2152" s="128"/>
      <c r="C2152" s="129"/>
      <c r="D2152" s="96"/>
      <c r="E2152" s="96"/>
      <c r="F2152" s="130"/>
      <c r="G2152" s="27"/>
      <c r="H2152" s="131"/>
      <c r="I2152" s="127"/>
      <c r="J2152" s="132"/>
      <c r="K2152" s="127"/>
      <c r="L2152" s="96"/>
      <c r="M2152" s="127"/>
      <c r="N2152" s="127"/>
      <c r="O2152" s="127"/>
      <c r="P2152" s="1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  <c r="AN2152" s="27"/>
      <c r="AO2152" s="27"/>
      <c r="AP2152" s="27"/>
    </row>
    <row r="2153" ht="12.75" customHeight="1">
      <c r="A2153" s="16"/>
      <c r="B2153" s="128"/>
      <c r="C2153" s="129"/>
      <c r="D2153" s="96"/>
      <c r="E2153" s="96"/>
      <c r="F2153" s="130"/>
      <c r="G2153" s="27"/>
      <c r="H2153" s="131"/>
      <c r="I2153" s="127"/>
      <c r="J2153" s="132"/>
      <c r="K2153" s="127"/>
      <c r="L2153" s="96"/>
      <c r="M2153" s="127"/>
      <c r="N2153" s="127"/>
      <c r="O2153" s="127"/>
      <c r="P2153" s="1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  <c r="AN2153" s="27"/>
      <c r="AO2153" s="27"/>
      <c r="AP2153" s="27"/>
    </row>
    <row r="2154" ht="12.75" customHeight="1">
      <c r="A2154" s="16"/>
      <c r="B2154" s="128"/>
      <c r="C2154" s="129"/>
      <c r="D2154" s="96"/>
      <c r="E2154" s="96"/>
      <c r="F2154" s="130"/>
      <c r="G2154" s="27"/>
      <c r="H2154" s="131"/>
      <c r="I2154" s="127"/>
      <c r="J2154" s="132"/>
      <c r="K2154" s="127"/>
      <c r="L2154" s="96"/>
      <c r="M2154" s="127"/>
      <c r="N2154" s="127"/>
      <c r="O2154" s="127"/>
      <c r="P2154" s="1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  <c r="AO2154" s="27"/>
      <c r="AP2154" s="27"/>
    </row>
    <row r="2155" ht="12.75" customHeight="1">
      <c r="A2155" s="16"/>
      <c r="B2155" s="128"/>
      <c r="C2155" s="129"/>
      <c r="D2155" s="96"/>
      <c r="E2155" s="96"/>
      <c r="F2155" s="130"/>
      <c r="G2155" s="27"/>
      <c r="H2155" s="131"/>
      <c r="I2155" s="127"/>
      <c r="J2155" s="132"/>
      <c r="K2155" s="127"/>
      <c r="L2155" s="96"/>
      <c r="M2155" s="127"/>
      <c r="N2155" s="127"/>
      <c r="O2155" s="127"/>
      <c r="P2155" s="1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  <c r="AN2155" s="27"/>
      <c r="AO2155" s="27"/>
      <c r="AP2155" s="27"/>
    </row>
    <row r="2156" ht="12.75" customHeight="1">
      <c r="A2156" s="16"/>
      <c r="B2156" s="128"/>
      <c r="C2156" s="129"/>
      <c r="D2156" s="96"/>
      <c r="E2156" s="96"/>
      <c r="F2156" s="130"/>
      <c r="G2156" s="27"/>
      <c r="H2156" s="131"/>
      <c r="I2156" s="127"/>
      <c r="J2156" s="132"/>
      <c r="K2156" s="127"/>
      <c r="L2156" s="96"/>
      <c r="M2156" s="127"/>
      <c r="N2156" s="127"/>
      <c r="O2156" s="127"/>
      <c r="P2156" s="1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  <c r="AN2156" s="27"/>
      <c r="AO2156" s="27"/>
      <c r="AP2156" s="27"/>
    </row>
    <row r="2157" ht="12.75" customHeight="1">
      <c r="A2157" s="16"/>
      <c r="B2157" s="128"/>
      <c r="C2157" s="129"/>
      <c r="D2157" s="96"/>
      <c r="E2157" s="96"/>
      <c r="F2157" s="130"/>
      <c r="G2157" s="27"/>
      <c r="H2157" s="131"/>
      <c r="I2157" s="127"/>
      <c r="J2157" s="132"/>
      <c r="K2157" s="127"/>
      <c r="L2157" s="96"/>
      <c r="M2157" s="127"/>
      <c r="N2157" s="127"/>
      <c r="O2157" s="127"/>
      <c r="P2157" s="1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  <c r="AN2157" s="27"/>
      <c r="AO2157" s="27"/>
      <c r="AP2157" s="27"/>
    </row>
    <row r="2158" ht="12.75" customHeight="1">
      <c r="A2158" s="16"/>
      <c r="B2158" s="128"/>
      <c r="C2158" s="129"/>
      <c r="D2158" s="96"/>
      <c r="E2158" s="96"/>
      <c r="F2158" s="130"/>
      <c r="G2158" s="27"/>
      <c r="H2158" s="131"/>
      <c r="I2158" s="127"/>
      <c r="J2158" s="132"/>
      <c r="K2158" s="127"/>
      <c r="L2158" s="96"/>
      <c r="M2158" s="127"/>
      <c r="N2158" s="127"/>
      <c r="O2158" s="127"/>
      <c r="P2158" s="1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  <c r="AN2158" s="27"/>
      <c r="AO2158" s="27"/>
      <c r="AP2158" s="27"/>
    </row>
    <row r="2159" ht="12.75" customHeight="1">
      <c r="A2159" s="16"/>
      <c r="B2159" s="128"/>
      <c r="C2159" s="129"/>
      <c r="D2159" s="96"/>
      <c r="E2159" s="96"/>
      <c r="F2159" s="130"/>
      <c r="G2159" s="27"/>
      <c r="H2159" s="131"/>
      <c r="I2159" s="127"/>
      <c r="J2159" s="132"/>
      <c r="K2159" s="127"/>
      <c r="L2159" s="96"/>
      <c r="M2159" s="127"/>
      <c r="N2159" s="127"/>
      <c r="O2159" s="127"/>
      <c r="P2159" s="1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  <c r="AN2159" s="27"/>
      <c r="AO2159" s="27"/>
      <c r="AP2159" s="27"/>
    </row>
    <row r="2160" ht="12.75" customHeight="1">
      <c r="A2160" s="16"/>
      <c r="B2160" s="128"/>
      <c r="C2160" s="129"/>
      <c r="D2160" s="96"/>
      <c r="E2160" s="96"/>
      <c r="F2160" s="130"/>
      <c r="G2160" s="27"/>
      <c r="H2160" s="131"/>
      <c r="I2160" s="127"/>
      <c r="J2160" s="132"/>
      <c r="K2160" s="127"/>
      <c r="L2160" s="96"/>
      <c r="M2160" s="127"/>
      <c r="N2160" s="127"/>
      <c r="O2160" s="127"/>
      <c r="P2160" s="1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  <c r="AN2160" s="27"/>
      <c r="AO2160" s="27"/>
      <c r="AP2160" s="27"/>
    </row>
    <row r="2161" ht="12.75" customHeight="1">
      <c r="A2161" s="16"/>
      <c r="B2161" s="128"/>
      <c r="C2161" s="129"/>
      <c r="D2161" s="96"/>
      <c r="E2161" s="96"/>
      <c r="F2161" s="130"/>
      <c r="G2161" s="27"/>
      <c r="H2161" s="131"/>
      <c r="I2161" s="127"/>
      <c r="J2161" s="132"/>
      <c r="K2161" s="127"/>
      <c r="L2161" s="96"/>
      <c r="M2161" s="127"/>
      <c r="N2161" s="127"/>
      <c r="O2161" s="127"/>
      <c r="P2161" s="1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  <c r="AN2161" s="27"/>
      <c r="AO2161" s="27"/>
      <c r="AP2161" s="27"/>
    </row>
    <row r="2162" ht="12.75" customHeight="1">
      <c r="A2162" s="16"/>
      <c r="B2162" s="128"/>
      <c r="C2162" s="129"/>
      <c r="D2162" s="96"/>
      <c r="E2162" s="96"/>
      <c r="F2162" s="130"/>
      <c r="G2162" s="27"/>
      <c r="H2162" s="131"/>
      <c r="I2162" s="127"/>
      <c r="J2162" s="132"/>
      <c r="K2162" s="127"/>
      <c r="L2162" s="96"/>
      <c r="M2162" s="127"/>
      <c r="N2162" s="127"/>
      <c r="O2162" s="127"/>
      <c r="P2162" s="1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  <c r="AN2162" s="27"/>
      <c r="AO2162" s="27"/>
      <c r="AP2162" s="27"/>
    </row>
    <row r="2163" ht="12.75" customHeight="1">
      <c r="A2163" s="16"/>
      <c r="B2163" s="128"/>
      <c r="C2163" s="129"/>
      <c r="D2163" s="96"/>
      <c r="E2163" s="96"/>
      <c r="F2163" s="130"/>
      <c r="G2163" s="27"/>
      <c r="H2163" s="131"/>
      <c r="I2163" s="127"/>
      <c r="J2163" s="132"/>
      <c r="K2163" s="127"/>
      <c r="L2163" s="96"/>
      <c r="M2163" s="127"/>
      <c r="N2163" s="127"/>
      <c r="O2163" s="127"/>
      <c r="P2163" s="1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  <c r="AF2163" s="27"/>
      <c r="AG2163" s="27"/>
      <c r="AH2163" s="27"/>
      <c r="AI2163" s="27"/>
      <c r="AJ2163" s="27"/>
      <c r="AK2163" s="27"/>
      <c r="AL2163" s="27"/>
      <c r="AM2163" s="27"/>
      <c r="AN2163" s="27"/>
      <c r="AO2163" s="27"/>
      <c r="AP2163" s="27"/>
    </row>
    <row r="2164" ht="12.75" customHeight="1">
      <c r="A2164" s="16"/>
      <c r="B2164" s="128"/>
      <c r="C2164" s="129"/>
      <c r="D2164" s="96"/>
      <c r="E2164" s="96"/>
      <c r="F2164" s="130"/>
      <c r="G2164" s="27"/>
      <c r="H2164" s="131"/>
      <c r="I2164" s="127"/>
      <c r="J2164" s="132"/>
      <c r="K2164" s="127"/>
      <c r="L2164" s="96"/>
      <c r="M2164" s="127"/>
      <c r="N2164" s="127"/>
      <c r="O2164" s="127"/>
      <c r="P2164" s="1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  <c r="AN2164" s="27"/>
      <c r="AO2164" s="27"/>
      <c r="AP2164" s="27"/>
    </row>
    <row r="2165" ht="12.75" customHeight="1">
      <c r="A2165" s="16"/>
      <c r="B2165" s="128"/>
      <c r="C2165" s="129"/>
      <c r="D2165" s="96"/>
      <c r="E2165" s="96"/>
      <c r="F2165" s="130"/>
      <c r="G2165" s="27"/>
      <c r="H2165" s="131"/>
      <c r="I2165" s="127"/>
      <c r="J2165" s="132"/>
      <c r="K2165" s="127"/>
      <c r="L2165" s="96"/>
      <c r="M2165" s="127"/>
      <c r="N2165" s="127"/>
      <c r="O2165" s="127"/>
      <c r="P2165" s="1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  <c r="AN2165" s="27"/>
      <c r="AO2165" s="27"/>
      <c r="AP2165" s="27"/>
    </row>
    <row r="2166" ht="12.75" customHeight="1">
      <c r="A2166" s="16"/>
      <c r="B2166" s="128"/>
      <c r="C2166" s="129"/>
      <c r="D2166" s="96"/>
      <c r="E2166" s="96"/>
      <c r="F2166" s="130"/>
      <c r="G2166" s="27"/>
      <c r="H2166" s="131"/>
      <c r="I2166" s="127"/>
      <c r="J2166" s="132"/>
      <c r="K2166" s="127"/>
      <c r="L2166" s="96"/>
      <c r="M2166" s="127"/>
      <c r="N2166" s="127"/>
      <c r="O2166" s="127"/>
      <c r="P2166" s="1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</row>
    <row r="2167" ht="12.75" customHeight="1">
      <c r="A2167" s="16"/>
      <c r="B2167" s="128"/>
      <c r="C2167" s="129"/>
      <c r="D2167" s="96"/>
      <c r="E2167" s="96"/>
      <c r="F2167" s="130"/>
      <c r="G2167" s="27"/>
      <c r="H2167" s="131"/>
      <c r="I2167" s="127"/>
      <c r="J2167" s="132"/>
      <c r="K2167" s="127"/>
      <c r="L2167" s="96"/>
      <c r="M2167" s="127"/>
      <c r="N2167" s="127"/>
      <c r="O2167" s="127"/>
      <c r="P2167" s="1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  <c r="AN2167" s="27"/>
      <c r="AO2167" s="27"/>
      <c r="AP2167" s="27"/>
    </row>
    <row r="2168" ht="12.75" customHeight="1">
      <c r="A2168" s="16"/>
      <c r="B2168" s="128"/>
      <c r="C2168" s="129"/>
      <c r="D2168" s="96"/>
      <c r="E2168" s="96"/>
      <c r="F2168" s="130"/>
      <c r="G2168" s="27"/>
      <c r="H2168" s="131"/>
      <c r="I2168" s="127"/>
      <c r="J2168" s="132"/>
      <c r="K2168" s="127"/>
      <c r="L2168" s="96"/>
      <c r="M2168" s="127"/>
      <c r="N2168" s="127"/>
      <c r="O2168" s="127"/>
      <c r="P2168" s="1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  <c r="AN2168" s="27"/>
      <c r="AO2168" s="27"/>
      <c r="AP2168" s="27"/>
    </row>
    <row r="2169" ht="12.75" customHeight="1">
      <c r="A2169" s="16"/>
      <c r="B2169" s="128"/>
      <c r="C2169" s="129"/>
      <c r="D2169" s="96"/>
      <c r="E2169" s="96"/>
      <c r="F2169" s="130"/>
      <c r="G2169" s="27"/>
      <c r="H2169" s="131"/>
      <c r="I2169" s="127"/>
      <c r="J2169" s="132"/>
      <c r="K2169" s="127"/>
      <c r="L2169" s="96"/>
      <c r="M2169" s="127"/>
      <c r="N2169" s="127"/>
      <c r="O2169" s="127"/>
      <c r="P2169" s="1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  <c r="AN2169" s="27"/>
      <c r="AO2169" s="27"/>
      <c r="AP2169" s="27"/>
    </row>
    <row r="2170" ht="12.75" customHeight="1">
      <c r="A2170" s="16"/>
      <c r="B2170" s="128"/>
      <c r="C2170" s="129"/>
      <c r="D2170" s="96"/>
      <c r="E2170" s="96"/>
      <c r="F2170" s="130"/>
      <c r="G2170" s="27"/>
      <c r="H2170" s="131"/>
      <c r="I2170" s="127"/>
      <c r="J2170" s="132"/>
      <c r="K2170" s="127"/>
      <c r="L2170" s="96"/>
      <c r="M2170" s="127"/>
      <c r="N2170" s="127"/>
      <c r="O2170" s="127"/>
      <c r="P2170" s="1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  <c r="AN2170" s="27"/>
      <c r="AO2170" s="27"/>
      <c r="AP2170" s="27"/>
    </row>
    <row r="2171" ht="12.75" customHeight="1">
      <c r="A2171" s="16"/>
      <c r="B2171" s="128"/>
      <c r="C2171" s="129"/>
      <c r="D2171" s="96"/>
      <c r="E2171" s="96"/>
      <c r="F2171" s="130"/>
      <c r="G2171" s="27"/>
      <c r="H2171" s="131"/>
      <c r="I2171" s="127"/>
      <c r="J2171" s="132"/>
      <c r="K2171" s="127"/>
      <c r="L2171" s="96"/>
      <c r="M2171" s="127"/>
      <c r="N2171" s="127"/>
      <c r="O2171" s="127"/>
      <c r="P2171" s="1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  <c r="AN2171" s="27"/>
      <c r="AO2171" s="27"/>
      <c r="AP2171" s="27"/>
    </row>
    <row r="2172" ht="12.75" customHeight="1">
      <c r="A2172" s="16"/>
      <c r="B2172" s="128"/>
      <c r="C2172" s="129"/>
      <c r="D2172" s="96"/>
      <c r="E2172" s="96"/>
      <c r="F2172" s="130"/>
      <c r="G2172" s="27"/>
      <c r="H2172" s="131"/>
      <c r="I2172" s="127"/>
      <c r="J2172" s="132"/>
      <c r="K2172" s="127"/>
      <c r="L2172" s="96"/>
      <c r="M2172" s="127"/>
      <c r="N2172" s="127"/>
      <c r="O2172" s="127"/>
      <c r="P2172" s="1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  <c r="AN2172" s="27"/>
      <c r="AO2172" s="27"/>
      <c r="AP2172" s="27"/>
    </row>
    <row r="2173" ht="12.75" customHeight="1">
      <c r="A2173" s="16"/>
      <c r="B2173" s="128"/>
      <c r="C2173" s="129"/>
      <c r="D2173" s="96"/>
      <c r="E2173" s="96"/>
      <c r="F2173" s="130"/>
      <c r="G2173" s="27"/>
      <c r="H2173" s="131"/>
      <c r="I2173" s="127"/>
      <c r="J2173" s="132"/>
      <c r="K2173" s="127"/>
      <c r="L2173" s="96"/>
      <c r="M2173" s="127"/>
      <c r="N2173" s="127"/>
      <c r="O2173" s="127"/>
      <c r="P2173" s="1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  <c r="AN2173" s="27"/>
      <c r="AO2173" s="27"/>
      <c r="AP2173" s="27"/>
    </row>
    <row r="2174" ht="12.75" customHeight="1">
      <c r="A2174" s="16"/>
      <c r="B2174" s="128"/>
      <c r="C2174" s="129"/>
      <c r="D2174" s="96"/>
      <c r="E2174" s="96"/>
      <c r="F2174" s="130"/>
      <c r="G2174" s="27"/>
      <c r="H2174" s="131"/>
      <c r="I2174" s="127"/>
      <c r="J2174" s="132"/>
      <c r="K2174" s="127"/>
      <c r="L2174" s="96"/>
      <c r="M2174" s="127"/>
      <c r="N2174" s="127"/>
      <c r="O2174" s="127"/>
      <c r="P2174" s="1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  <c r="AN2174" s="27"/>
      <c r="AO2174" s="27"/>
      <c r="AP2174" s="27"/>
    </row>
    <row r="2175" ht="12.75" customHeight="1">
      <c r="A2175" s="16"/>
      <c r="B2175" s="128"/>
      <c r="C2175" s="129"/>
      <c r="D2175" s="96"/>
      <c r="E2175" s="96"/>
      <c r="F2175" s="130"/>
      <c r="G2175" s="27"/>
      <c r="H2175" s="131"/>
      <c r="I2175" s="127"/>
      <c r="J2175" s="132"/>
      <c r="K2175" s="127"/>
      <c r="L2175" s="96"/>
      <c r="M2175" s="127"/>
      <c r="N2175" s="127"/>
      <c r="O2175" s="127"/>
      <c r="P2175" s="1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  <c r="AN2175" s="27"/>
      <c r="AO2175" s="27"/>
      <c r="AP2175" s="27"/>
    </row>
    <row r="2176" ht="12.75" customHeight="1">
      <c r="A2176" s="16"/>
      <c r="B2176" s="128"/>
      <c r="C2176" s="129"/>
      <c r="D2176" s="96"/>
      <c r="E2176" s="96"/>
      <c r="F2176" s="130"/>
      <c r="G2176" s="27"/>
      <c r="H2176" s="131"/>
      <c r="I2176" s="127"/>
      <c r="J2176" s="132"/>
      <c r="K2176" s="127"/>
      <c r="L2176" s="96"/>
      <c r="M2176" s="127"/>
      <c r="N2176" s="127"/>
      <c r="O2176" s="127"/>
      <c r="P2176" s="1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  <c r="AN2176" s="27"/>
      <c r="AO2176" s="27"/>
      <c r="AP2176" s="27"/>
    </row>
    <row r="2177" ht="12.75" customHeight="1">
      <c r="A2177" s="16"/>
      <c r="B2177" s="128"/>
      <c r="C2177" s="129"/>
      <c r="D2177" s="96"/>
      <c r="E2177" s="96"/>
      <c r="F2177" s="130"/>
      <c r="G2177" s="27"/>
      <c r="H2177" s="131"/>
      <c r="I2177" s="127"/>
      <c r="J2177" s="132"/>
      <c r="K2177" s="127"/>
      <c r="L2177" s="96"/>
      <c r="M2177" s="127"/>
      <c r="N2177" s="127"/>
      <c r="O2177" s="127"/>
      <c r="P2177" s="1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  <c r="AN2177" s="27"/>
      <c r="AO2177" s="27"/>
      <c r="AP2177" s="27"/>
    </row>
    <row r="2178" ht="12.75" customHeight="1">
      <c r="A2178" s="16"/>
      <c r="B2178" s="128"/>
      <c r="C2178" s="129"/>
      <c r="D2178" s="96"/>
      <c r="E2178" s="96"/>
      <c r="F2178" s="130"/>
      <c r="G2178" s="27"/>
      <c r="H2178" s="131"/>
      <c r="I2178" s="127"/>
      <c r="J2178" s="132"/>
      <c r="K2178" s="127"/>
      <c r="L2178" s="96"/>
      <c r="M2178" s="127"/>
      <c r="N2178" s="127"/>
      <c r="O2178" s="127"/>
      <c r="P2178" s="1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  <c r="AO2178" s="27"/>
      <c r="AP2178" s="27"/>
    </row>
    <row r="2179" ht="12.75" customHeight="1">
      <c r="A2179" s="16"/>
      <c r="B2179" s="128"/>
      <c r="C2179" s="129"/>
      <c r="D2179" s="96"/>
      <c r="E2179" s="96"/>
      <c r="F2179" s="130"/>
      <c r="G2179" s="27"/>
      <c r="H2179" s="131"/>
      <c r="I2179" s="127"/>
      <c r="J2179" s="132"/>
      <c r="K2179" s="127"/>
      <c r="L2179" s="96"/>
      <c r="M2179" s="127"/>
      <c r="N2179" s="127"/>
      <c r="O2179" s="127"/>
      <c r="P2179" s="1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  <c r="AN2179" s="27"/>
      <c r="AO2179" s="27"/>
      <c r="AP2179" s="27"/>
    </row>
    <row r="2180" ht="12.75" customHeight="1">
      <c r="A2180" s="16"/>
      <c r="B2180" s="128"/>
      <c r="C2180" s="129"/>
      <c r="D2180" s="96"/>
      <c r="E2180" s="96"/>
      <c r="F2180" s="130"/>
      <c r="G2180" s="27"/>
      <c r="H2180" s="131"/>
      <c r="I2180" s="127"/>
      <c r="J2180" s="132"/>
      <c r="K2180" s="127"/>
      <c r="L2180" s="96"/>
      <c r="M2180" s="127"/>
      <c r="N2180" s="127"/>
      <c r="O2180" s="127"/>
      <c r="P2180" s="1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  <c r="AN2180" s="27"/>
      <c r="AO2180" s="27"/>
      <c r="AP2180" s="27"/>
    </row>
    <row r="2181" ht="12.75" customHeight="1">
      <c r="A2181" s="16"/>
      <c r="B2181" s="128"/>
      <c r="C2181" s="129"/>
      <c r="D2181" s="96"/>
      <c r="E2181" s="96"/>
      <c r="F2181" s="130"/>
      <c r="G2181" s="27"/>
      <c r="H2181" s="131"/>
      <c r="I2181" s="127"/>
      <c r="J2181" s="132"/>
      <c r="K2181" s="127"/>
      <c r="L2181" s="96"/>
      <c r="M2181" s="127"/>
      <c r="N2181" s="127"/>
      <c r="O2181" s="127"/>
      <c r="P2181" s="1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  <c r="AN2181" s="27"/>
      <c r="AO2181" s="27"/>
      <c r="AP2181" s="27"/>
    </row>
    <row r="2182" ht="12.75" customHeight="1">
      <c r="A2182" s="16"/>
      <c r="B2182" s="128"/>
      <c r="C2182" s="129"/>
      <c r="D2182" s="96"/>
      <c r="E2182" s="96"/>
      <c r="F2182" s="130"/>
      <c r="G2182" s="27"/>
      <c r="H2182" s="131"/>
      <c r="I2182" s="127"/>
      <c r="J2182" s="132"/>
      <c r="K2182" s="127"/>
      <c r="L2182" s="96"/>
      <c r="M2182" s="127"/>
      <c r="N2182" s="127"/>
      <c r="O2182" s="127"/>
      <c r="P2182" s="1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  <c r="AN2182" s="27"/>
      <c r="AO2182" s="27"/>
      <c r="AP2182" s="27"/>
    </row>
    <row r="2183" ht="12.75" customHeight="1">
      <c r="A2183" s="16"/>
      <c r="B2183" s="128"/>
      <c r="C2183" s="129"/>
      <c r="D2183" s="96"/>
      <c r="E2183" s="96"/>
      <c r="F2183" s="130"/>
      <c r="G2183" s="27"/>
      <c r="H2183" s="131"/>
      <c r="I2183" s="127"/>
      <c r="J2183" s="132"/>
      <c r="K2183" s="127"/>
      <c r="L2183" s="96"/>
      <c r="M2183" s="127"/>
      <c r="N2183" s="127"/>
      <c r="O2183" s="127"/>
      <c r="P2183" s="1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</row>
    <row r="2184" ht="12.75" customHeight="1">
      <c r="A2184" s="16"/>
      <c r="B2184" s="128"/>
      <c r="C2184" s="129"/>
      <c r="D2184" s="96"/>
      <c r="E2184" s="96"/>
      <c r="F2184" s="130"/>
      <c r="G2184" s="27"/>
      <c r="H2184" s="131"/>
      <c r="I2184" s="127"/>
      <c r="J2184" s="132"/>
      <c r="K2184" s="127"/>
      <c r="L2184" s="96"/>
      <c r="M2184" s="127"/>
      <c r="N2184" s="127"/>
      <c r="O2184" s="127"/>
      <c r="P2184" s="1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  <c r="AN2184" s="27"/>
      <c r="AO2184" s="27"/>
      <c r="AP2184" s="27"/>
    </row>
    <row r="2185" ht="12.75" customHeight="1">
      <c r="A2185" s="16"/>
      <c r="B2185" s="128"/>
      <c r="C2185" s="129"/>
      <c r="D2185" s="96"/>
      <c r="E2185" s="96"/>
      <c r="F2185" s="130"/>
      <c r="G2185" s="27"/>
      <c r="H2185" s="131"/>
      <c r="I2185" s="127"/>
      <c r="J2185" s="132"/>
      <c r="K2185" s="127"/>
      <c r="L2185" s="96"/>
      <c r="M2185" s="127"/>
      <c r="N2185" s="127"/>
      <c r="O2185" s="127"/>
      <c r="P2185" s="1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  <c r="AN2185" s="27"/>
      <c r="AO2185" s="27"/>
      <c r="AP2185" s="27"/>
    </row>
    <row r="2186" ht="12.75" customHeight="1">
      <c r="A2186" s="16"/>
      <c r="B2186" s="128"/>
      <c r="C2186" s="129"/>
      <c r="D2186" s="96"/>
      <c r="E2186" s="96"/>
      <c r="F2186" s="130"/>
      <c r="G2186" s="27"/>
      <c r="H2186" s="131"/>
      <c r="I2186" s="127"/>
      <c r="J2186" s="132"/>
      <c r="K2186" s="127"/>
      <c r="L2186" s="96"/>
      <c r="M2186" s="127"/>
      <c r="N2186" s="127"/>
      <c r="O2186" s="127"/>
      <c r="P2186" s="1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  <c r="AN2186" s="27"/>
      <c r="AO2186" s="27"/>
      <c r="AP2186" s="27"/>
    </row>
    <row r="2187" ht="12.75" customHeight="1">
      <c r="A2187" s="16"/>
      <c r="B2187" s="128"/>
      <c r="C2187" s="129"/>
      <c r="D2187" s="96"/>
      <c r="E2187" s="96"/>
      <c r="F2187" s="130"/>
      <c r="G2187" s="27"/>
      <c r="H2187" s="131"/>
      <c r="I2187" s="127"/>
      <c r="J2187" s="132"/>
      <c r="K2187" s="127"/>
      <c r="L2187" s="96"/>
      <c r="M2187" s="127"/>
      <c r="N2187" s="127"/>
      <c r="O2187" s="127"/>
      <c r="P2187" s="1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  <c r="AN2187" s="27"/>
      <c r="AO2187" s="27"/>
      <c r="AP2187" s="27"/>
    </row>
    <row r="2188" ht="12.75" customHeight="1">
      <c r="A2188" s="16"/>
      <c r="B2188" s="128"/>
      <c r="C2188" s="129"/>
      <c r="D2188" s="96"/>
      <c r="E2188" s="96"/>
      <c r="F2188" s="130"/>
      <c r="G2188" s="27"/>
      <c r="H2188" s="131"/>
      <c r="I2188" s="127"/>
      <c r="J2188" s="132"/>
      <c r="K2188" s="127"/>
      <c r="L2188" s="96"/>
      <c r="M2188" s="127"/>
      <c r="N2188" s="127"/>
      <c r="O2188" s="127"/>
      <c r="P2188" s="1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  <c r="AN2188" s="27"/>
      <c r="AO2188" s="27"/>
      <c r="AP2188" s="27"/>
    </row>
    <row r="2189" ht="12.75" customHeight="1">
      <c r="A2189" s="16"/>
      <c r="B2189" s="128"/>
      <c r="C2189" s="129"/>
      <c r="D2189" s="96"/>
      <c r="E2189" s="96"/>
      <c r="F2189" s="130"/>
      <c r="G2189" s="27"/>
      <c r="H2189" s="131"/>
      <c r="I2189" s="127"/>
      <c r="J2189" s="132"/>
      <c r="K2189" s="127"/>
      <c r="L2189" s="96"/>
      <c r="M2189" s="127"/>
      <c r="N2189" s="127"/>
      <c r="O2189" s="127"/>
      <c r="P2189" s="1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  <c r="AN2189" s="27"/>
      <c r="AO2189" s="27"/>
      <c r="AP2189" s="27"/>
    </row>
    <row r="2190" ht="12.75" customHeight="1">
      <c r="A2190" s="16"/>
      <c r="B2190" s="128"/>
      <c r="C2190" s="129"/>
      <c r="D2190" s="96"/>
      <c r="E2190" s="96"/>
      <c r="F2190" s="130"/>
      <c r="G2190" s="27"/>
      <c r="H2190" s="131"/>
      <c r="I2190" s="127"/>
      <c r="J2190" s="132"/>
      <c r="K2190" s="127"/>
      <c r="L2190" s="96"/>
      <c r="M2190" s="127"/>
      <c r="N2190" s="127"/>
      <c r="O2190" s="127"/>
      <c r="P2190" s="1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</row>
    <row r="2191" ht="12.75" customHeight="1">
      <c r="A2191" s="16"/>
      <c r="B2191" s="128"/>
      <c r="C2191" s="129"/>
      <c r="D2191" s="96"/>
      <c r="E2191" s="96"/>
      <c r="F2191" s="130"/>
      <c r="G2191" s="27"/>
      <c r="H2191" s="131"/>
      <c r="I2191" s="127"/>
      <c r="J2191" s="132"/>
      <c r="K2191" s="127"/>
      <c r="L2191" s="96"/>
      <c r="M2191" s="127"/>
      <c r="N2191" s="127"/>
      <c r="O2191" s="127"/>
      <c r="P2191" s="1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  <c r="AN2191" s="27"/>
      <c r="AO2191" s="27"/>
      <c r="AP2191" s="27"/>
    </row>
    <row r="2192" ht="12.75" customHeight="1">
      <c r="A2192" s="16"/>
      <c r="B2192" s="128"/>
      <c r="C2192" s="129"/>
      <c r="D2192" s="96"/>
      <c r="E2192" s="96"/>
      <c r="F2192" s="130"/>
      <c r="G2192" s="27"/>
      <c r="H2192" s="131"/>
      <c r="I2192" s="127"/>
      <c r="J2192" s="132"/>
      <c r="K2192" s="127"/>
      <c r="L2192" s="96"/>
      <c r="M2192" s="127"/>
      <c r="N2192" s="127"/>
      <c r="O2192" s="127"/>
      <c r="P2192" s="1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  <c r="AN2192" s="27"/>
      <c r="AO2192" s="27"/>
      <c r="AP2192" s="27"/>
    </row>
    <row r="2193" ht="12.75" customHeight="1">
      <c r="A2193" s="16"/>
      <c r="B2193" s="128"/>
      <c r="C2193" s="129"/>
      <c r="D2193" s="96"/>
      <c r="E2193" s="96"/>
      <c r="F2193" s="130"/>
      <c r="G2193" s="27"/>
      <c r="H2193" s="131"/>
      <c r="I2193" s="127"/>
      <c r="J2193" s="132"/>
      <c r="K2193" s="127"/>
      <c r="L2193" s="96"/>
      <c r="M2193" s="127"/>
      <c r="N2193" s="127"/>
      <c r="O2193" s="127"/>
      <c r="P2193" s="1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  <c r="AN2193" s="27"/>
      <c r="AO2193" s="27"/>
      <c r="AP2193" s="27"/>
    </row>
    <row r="2194" ht="12.75" customHeight="1">
      <c r="A2194" s="16"/>
      <c r="B2194" s="128"/>
      <c r="C2194" s="129"/>
      <c r="D2194" s="96"/>
      <c r="E2194" s="96"/>
      <c r="F2194" s="130"/>
      <c r="G2194" s="27"/>
      <c r="H2194" s="131"/>
      <c r="I2194" s="127"/>
      <c r="J2194" s="132"/>
      <c r="K2194" s="127"/>
      <c r="L2194" s="96"/>
      <c r="M2194" s="127"/>
      <c r="N2194" s="127"/>
      <c r="O2194" s="127"/>
      <c r="P2194" s="1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  <c r="AN2194" s="27"/>
      <c r="AO2194" s="27"/>
      <c r="AP2194" s="27"/>
    </row>
    <row r="2195" ht="12.75" customHeight="1">
      <c r="A2195" s="16"/>
      <c r="B2195" s="128"/>
      <c r="C2195" s="129"/>
      <c r="D2195" s="96"/>
      <c r="E2195" s="96"/>
      <c r="F2195" s="130"/>
      <c r="G2195" s="27"/>
      <c r="H2195" s="131"/>
      <c r="I2195" s="127"/>
      <c r="J2195" s="132"/>
      <c r="K2195" s="127"/>
      <c r="L2195" s="96"/>
      <c r="M2195" s="127"/>
      <c r="N2195" s="127"/>
      <c r="O2195" s="127"/>
      <c r="P2195" s="1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  <c r="AN2195" s="27"/>
      <c r="AO2195" s="27"/>
      <c r="AP2195" s="27"/>
    </row>
    <row r="2196" ht="12.75" customHeight="1">
      <c r="A2196" s="16"/>
      <c r="B2196" s="128"/>
      <c r="C2196" s="129"/>
      <c r="D2196" s="96"/>
      <c r="E2196" s="96"/>
      <c r="F2196" s="130"/>
      <c r="G2196" s="27"/>
      <c r="H2196" s="131"/>
      <c r="I2196" s="127"/>
      <c r="J2196" s="132"/>
      <c r="K2196" s="127"/>
      <c r="L2196" s="96"/>
      <c r="M2196" s="127"/>
      <c r="N2196" s="127"/>
      <c r="O2196" s="127"/>
      <c r="P2196" s="1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  <c r="AN2196" s="27"/>
      <c r="AO2196" s="27"/>
      <c r="AP2196" s="27"/>
    </row>
    <row r="2197" ht="12.75" customHeight="1">
      <c r="A2197" s="16"/>
      <c r="B2197" s="128"/>
      <c r="C2197" s="129"/>
      <c r="D2197" s="96"/>
      <c r="E2197" s="96"/>
      <c r="F2197" s="130"/>
      <c r="G2197" s="27"/>
      <c r="H2197" s="131"/>
      <c r="I2197" s="127"/>
      <c r="J2197" s="132"/>
      <c r="K2197" s="127"/>
      <c r="L2197" s="96"/>
      <c r="M2197" s="127"/>
      <c r="N2197" s="127"/>
      <c r="O2197" s="127"/>
      <c r="P2197" s="1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</row>
    <row r="2198" ht="12.75" customHeight="1">
      <c r="A2198" s="16"/>
      <c r="B2198" s="128"/>
      <c r="C2198" s="129"/>
      <c r="D2198" s="96"/>
      <c r="E2198" s="96"/>
      <c r="F2198" s="130"/>
      <c r="G2198" s="27"/>
      <c r="H2198" s="131"/>
      <c r="I2198" s="127"/>
      <c r="J2198" s="132"/>
      <c r="K2198" s="127"/>
      <c r="L2198" s="96"/>
      <c r="M2198" s="127"/>
      <c r="N2198" s="127"/>
      <c r="O2198" s="127"/>
      <c r="P2198" s="1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  <c r="AN2198" s="27"/>
      <c r="AO2198" s="27"/>
      <c r="AP2198" s="27"/>
    </row>
    <row r="2199" ht="12.75" customHeight="1">
      <c r="A2199" s="16"/>
      <c r="B2199" s="128"/>
      <c r="C2199" s="129"/>
      <c r="D2199" s="96"/>
      <c r="E2199" s="96"/>
      <c r="F2199" s="130"/>
      <c r="G2199" s="27"/>
      <c r="H2199" s="131"/>
      <c r="I2199" s="127"/>
      <c r="J2199" s="132"/>
      <c r="K2199" s="127"/>
      <c r="L2199" s="96"/>
      <c r="M2199" s="127"/>
      <c r="N2199" s="127"/>
      <c r="O2199" s="127"/>
      <c r="P2199" s="1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  <c r="AN2199" s="27"/>
      <c r="AO2199" s="27"/>
      <c r="AP2199" s="27"/>
    </row>
    <row r="2200" ht="12.75" customHeight="1">
      <c r="A2200" s="16"/>
      <c r="B2200" s="128"/>
      <c r="C2200" s="129"/>
      <c r="D2200" s="96"/>
      <c r="E2200" s="96"/>
      <c r="F2200" s="130"/>
      <c r="G2200" s="27"/>
      <c r="H2200" s="131"/>
      <c r="I2200" s="127"/>
      <c r="J2200" s="132"/>
      <c r="K2200" s="127"/>
      <c r="L2200" s="96"/>
      <c r="M2200" s="127"/>
      <c r="N2200" s="127"/>
      <c r="O2200" s="127"/>
      <c r="P2200" s="1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  <c r="AN2200" s="27"/>
      <c r="AO2200" s="27"/>
      <c r="AP2200" s="27"/>
    </row>
    <row r="2201" ht="12.75" customHeight="1">
      <c r="A2201" s="16"/>
      <c r="B2201" s="128"/>
      <c r="C2201" s="129"/>
      <c r="D2201" s="96"/>
      <c r="E2201" s="96"/>
      <c r="F2201" s="130"/>
      <c r="G2201" s="27"/>
      <c r="H2201" s="131"/>
      <c r="I2201" s="127"/>
      <c r="J2201" s="132"/>
      <c r="K2201" s="127"/>
      <c r="L2201" s="96"/>
      <c r="M2201" s="127"/>
      <c r="N2201" s="127"/>
      <c r="O2201" s="127"/>
      <c r="P2201" s="1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7"/>
      <c r="AK2201" s="27"/>
      <c r="AL2201" s="27"/>
      <c r="AM2201" s="27"/>
      <c r="AN2201" s="27"/>
      <c r="AO2201" s="27"/>
      <c r="AP2201" s="27"/>
    </row>
    <row r="2202" ht="12.75" customHeight="1">
      <c r="A2202" s="16"/>
      <c r="B2202" s="128"/>
      <c r="C2202" s="129"/>
      <c r="D2202" s="96"/>
      <c r="E2202" s="96"/>
      <c r="F2202" s="130"/>
      <c r="G2202" s="27"/>
      <c r="H2202" s="131"/>
      <c r="I2202" s="127"/>
      <c r="J2202" s="132"/>
      <c r="K2202" s="127"/>
      <c r="L2202" s="96"/>
      <c r="M2202" s="127"/>
      <c r="N2202" s="127"/>
      <c r="O2202" s="127"/>
      <c r="P2202" s="1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</row>
    <row r="2203" ht="12.75" customHeight="1">
      <c r="A2203" s="16"/>
      <c r="B2203" s="128"/>
      <c r="C2203" s="129"/>
      <c r="D2203" s="96"/>
      <c r="E2203" s="96"/>
      <c r="F2203" s="130"/>
      <c r="G2203" s="27"/>
      <c r="H2203" s="131"/>
      <c r="I2203" s="127"/>
      <c r="J2203" s="132"/>
      <c r="K2203" s="127"/>
      <c r="L2203" s="96"/>
      <c r="M2203" s="127"/>
      <c r="N2203" s="127"/>
      <c r="O2203" s="127"/>
      <c r="P2203" s="1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  <c r="AN2203" s="27"/>
      <c r="AO2203" s="27"/>
      <c r="AP2203" s="27"/>
    </row>
    <row r="2204" ht="12.75" customHeight="1">
      <c r="A2204" s="16"/>
      <c r="B2204" s="128"/>
      <c r="C2204" s="129"/>
      <c r="D2204" s="96"/>
      <c r="E2204" s="96"/>
      <c r="F2204" s="130"/>
      <c r="G2204" s="27"/>
      <c r="H2204" s="131"/>
      <c r="I2204" s="127"/>
      <c r="J2204" s="132"/>
      <c r="K2204" s="127"/>
      <c r="L2204" s="96"/>
      <c r="M2204" s="127"/>
      <c r="N2204" s="127"/>
      <c r="O2204" s="127"/>
      <c r="P2204" s="1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</row>
    <row r="2205" ht="12.75" customHeight="1">
      <c r="A2205" s="16"/>
      <c r="B2205" s="128"/>
      <c r="C2205" s="129"/>
      <c r="D2205" s="96"/>
      <c r="E2205" s="96"/>
      <c r="F2205" s="130"/>
      <c r="G2205" s="27"/>
      <c r="H2205" s="131"/>
      <c r="I2205" s="127"/>
      <c r="J2205" s="132"/>
      <c r="K2205" s="127"/>
      <c r="L2205" s="96"/>
      <c r="M2205" s="127"/>
      <c r="N2205" s="127"/>
      <c r="O2205" s="127"/>
      <c r="P2205" s="1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  <c r="AN2205" s="27"/>
      <c r="AO2205" s="27"/>
      <c r="AP2205" s="27"/>
    </row>
    <row r="2206" ht="12.75" customHeight="1">
      <c r="A2206" s="16"/>
      <c r="B2206" s="128"/>
      <c r="C2206" s="129"/>
      <c r="D2206" s="96"/>
      <c r="E2206" s="96"/>
      <c r="F2206" s="130"/>
      <c r="G2206" s="27"/>
      <c r="H2206" s="131"/>
      <c r="I2206" s="127"/>
      <c r="J2206" s="132"/>
      <c r="K2206" s="127"/>
      <c r="L2206" s="96"/>
      <c r="M2206" s="127"/>
      <c r="N2206" s="127"/>
      <c r="O2206" s="127"/>
      <c r="P2206" s="1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  <c r="AN2206" s="27"/>
      <c r="AO2206" s="27"/>
      <c r="AP2206" s="27"/>
    </row>
    <row r="2207" ht="12.75" customHeight="1">
      <c r="A2207" s="16"/>
      <c r="B2207" s="128"/>
      <c r="C2207" s="129"/>
      <c r="D2207" s="96"/>
      <c r="E2207" s="96"/>
      <c r="F2207" s="130"/>
      <c r="G2207" s="27"/>
      <c r="H2207" s="131"/>
      <c r="I2207" s="127"/>
      <c r="J2207" s="132"/>
      <c r="K2207" s="127"/>
      <c r="L2207" s="96"/>
      <c r="M2207" s="127"/>
      <c r="N2207" s="127"/>
      <c r="O2207" s="127"/>
      <c r="P2207" s="1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  <c r="AN2207" s="27"/>
      <c r="AO2207" s="27"/>
      <c r="AP2207" s="27"/>
    </row>
    <row r="2208" ht="12.75" customHeight="1">
      <c r="A2208" s="16"/>
      <c r="B2208" s="128"/>
      <c r="C2208" s="129"/>
      <c r="D2208" s="96"/>
      <c r="E2208" s="96"/>
      <c r="F2208" s="130"/>
      <c r="G2208" s="27"/>
      <c r="H2208" s="131"/>
      <c r="I2208" s="127"/>
      <c r="J2208" s="132"/>
      <c r="K2208" s="127"/>
      <c r="L2208" s="96"/>
      <c r="M2208" s="127"/>
      <c r="N2208" s="127"/>
      <c r="O2208" s="127"/>
      <c r="P2208" s="1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</row>
    <row r="2209" ht="12.75" customHeight="1">
      <c r="A2209" s="16"/>
      <c r="B2209" s="128"/>
      <c r="C2209" s="129"/>
      <c r="D2209" s="96"/>
      <c r="E2209" s="96"/>
      <c r="F2209" s="130"/>
      <c r="G2209" s="27"/>
      <c r="H2209" s="131"/>
      <c r="I2209" s="127"/>
      <c r="J2209" s="132"/>
      <c r="K2209" s="127"/>
      <c r="L2209" s="96"/>
      <c r="M2209" s="127"/>
      <c r="N2209" s="127"/>
      <c r="O2209" s="127"/>
      <c r="P2209" s="1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  <c r="AN2209" s="27"/>
      <c r="AO2209" s="27"/>
      <c r="AP2209" s="27"/>
    </row>
    <row r="2210" ht="12.75" customHeight="1">
      <c r="A2210" s="16"/>
      <c r="B2210" s="128"/>
      <c r="C2210" s="129"/>
      <c r="D2210" s="96"/>
      <c r="E2210" s="96"/>
      <c r="F2210" s="130"/>
      <c r="G2210" s="27"/>
      <c r="H2210" s="131"/>
      <c r="I2210" s="127"/>
      <c r="J2210" s="132"/>
      <c r="K2210" s="127"/>
      <c r="L2210" s="96"/>
      <c r="M2210" s="127"/>
      <c r="N2210" s="127"/>
      <c r="O2210" s="127"/>
      <c r="P2210" s="1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  <c r="AN2210" s="27"/>
      <c r="AO2210" s="27"/>
      <c r="AP2210" s="27"/>
    </row>
    <row r="2211" ht="12.75" customHeight="1">
      <c r="A2211" s="16"/>
      <c r="B2211" s="128"/>
      <c r="C2211" s="129"/>
      <c r="D2211" s="96"/>
      <c r="E2211" s="96"/>
      <c r="F2211" s="130"/>
      <c r="G2211" s="27"/>
      <c r="H2211" s="131"/>
      <c r="I2211" s="127"/>
      <c r="J2211" s="132"/>
      <c r="K2211" s="127"/>
      <c r="L2211" s="96"/>
      <c r="M2211" s="127"/>
      <c r="N2211" s="127"/>
      <c r="O2211" s="127"/>
      <c r="P2211" s="1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  <c r="AN2211" s="27"/>
      <c r="AO2211" s="27"/>
      <c r="AP2211" s="27"/>
    </row>
    <row r="2212" ht="12.75" customHeight="1">
      <c r="A2212" s="16"/>
      <c r="B2212" s="128"/>
      <c r="C2212" s="129"/>
      <c r="D2212" s="96"/>
      <c r="E2212" s="96"/>
      <c r="F2212" s="130"/>
      <c r="G2212" s="27"/>
      <c r="H2212" s="131"/>
      <c r="I2212" s="127"/>
      <c r="J2212" s="132"/>
      <c r="K2212" s="127"/>
      <c r="L2212" s="96"/>
      <c r="M2212" s="127"/>
      <c r="N2212" s="127"/>
      <c r="O2212" s="127"/>
      <c r="P2212" s="1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  <c r="AN2212" s="27"/>
      <c r="AO2212" s="27"/>
      <c r="AP2212" s="27"/>
    </row>
    <row r="2213" ht="12.75" customHeight="1">
      <c r="A2213" s="16"/>
      <c r="B2213" s="128"/>
      <c r="C2213" s="129"/>
      <c r="D2213" s="96"/>
      <c r="E2213" s="96"/>
      <c r="F2213" s="130"/>
      <c r="G2213" s="27"/>
      <c r="H2213" s="131"/>
      <c r="I2213" s="127"/>
      <c r="J2213" s="132"/>
      <c r="K2213" s="127"/>
      <c r="L2213" s="96"/>
      <c r="M2213" s="127"/>
      <c r="N2213" s="127"/>
      <c r="O2213" s="127"/>
      <c r="P2213" s="1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  <c r="AN2213" s="27"/>
      <c r="AO2213" s="27"/>
      <c r="AP2213" s="27"/>
    </row>
    <row r="2214" ht="12.75" customHeight="1">
      <c r="A2214" s="16"/>
      <c r="B2214" s="128"/>
      <c r="C2214" s="129"/>
      <c r="D2214" s="96"/>
      <c r="E2214" s="96"/>
      <c r="F2214" s="130"/>
      <c r="G2214" s="27"/>
      <c r="H2214" s="131"/>
      <c r="I2214" s="127"/>
      <c r="J2214" s="132"/>
      <c r="K2214" s="127"/>
      <c r="L2214" s="96"/>
      <c r="M2214" s="127"/>
      <c r="N2214" s="127"/>
      <c r="O2214" s="127"/>
      <c r="P2214" s="1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  <c r="AO2214" s="27"/>
      <c r="AP2214" s="27"/>
    </row>
    <row r="2215" ht="12.75" customHeight="1">
      <c r="A2215" s="16"/>
      <c r="B2215" s="128"/>
      <c r="C2215" s="129"/>
      <c r="D2215" s="96"/>
      <c r="E2215" s="96"/>
      <c r="F2215" s="130"/>
      <c r="G2215" s="27"/>
      <c r="H2215" s="131"/>
      <c r="I2215" s="127"/>
      <c r="J2215" s="132"/>
      <c r="K2215" s="127"/>
      <c r="L2215" s="96"/>
      <c r="M2215" s="127"/>
      <c r="N2215" s="127"/>
      <c r="O2215" s="127"/>
      <c r="P2215" s="1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  <c r="AN2215" s="27"/>
      <c r="AO2215" s="27"/>
      <c r="AP2215" s="27"/>
    </row>
    <row r="2216" ht="12.75" customHeight="1">
      <c r="A2216" s="16"/>
      <c r="B2216" s="128"/>
      <c r="C2216" s="129"/>
      <c r="D2216" s="96"/>
      <c r="E2216" s="96"/>
      <c r="F2216" s="130"/>
      <c r="G2216" s="27"/>
      <c r="H2216" s="131"/>
      <c r="I2216" s="127"/>
      <c r="J2216" s="132"/>
      <c r="K2216" s="127"/>
      <c r="L2216" s="96"/>
      <c r="M2216" s="127"/>
      <c r="N2216" s="127"/>
      <c r="O2216" s="127"/>
      <c r="P2216" s="1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  <c r="AN2216" s="27"/>
      <c r="AO2216" s="27"/>
      <c r="AP2216" s="27"/>
    </row>
    <row r="2217" ht="12.75" customHeight="1">
      <c r="A2217" s="16"/>
      <c r="B2217" s="128"/>
      <c r="C2217" s="129"/>
      <c r="D2217" s="96"/>
      <c r="E2217" s="96"/>
      <c r="F2217" s="130"/>
      <c r="G2217" s="27"/>
      <c r="H2217" s="131"/>
      <c r="I2217" s="127"/>
      <c r="J2217" s="132"/>
      <c r="K2217" s="127"/>
      <c r="L2217" s="96"/>
      <c r="M2217" s="127"/>
      <c r="N2217" s="127"/>
      <c r="O2217" s="127"/>
      <c r="P2217" s="1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  <c r="AN2217" s="27"/>
      <c r="AO2217" s="27"/>
      <c r="AP2217" s="27"/>
    </row>
    <row r="2218" ht="12.75" customHeight="1">
      <c r="A2218" s="16"/>
      <c r="B2218" s="128"/>
      <c r="C2218" s="129"/>
      <c r="D2218" s="96"/>
      <c r="E2218" s="96"/>
      <c r="F2218" s="130"/>
      <c r="G2218" s="27"/>
      <c r="H2218" s="131"/>
      <c r="I2218" s="127"/>
      <c r="J2218" s="132"/>
      <c r="K2218" s="127"/>
      <c r="L2218" s="96"/>
      <c r="M2218" s="127"/>
      <c r="N2218" s="127"/>
      <c r="O2218" s="127"/>
      <c r="P2218" s="1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  <c r="AN2218" s="27"/>
      <c r="AO2218" s="27"/>
      <c r="AP2218" s="27"/>
    </row>
    <row r="2219" ht="12.75" customHeight="1">
      <c r="A2219" s="16"/>
      <c r="B2219" s="128"/>
      <c r="C2219" s="129"/>
      <c r="D2219" s="96"/>
      <c r="E2219" s="96"/>
      <c r="F2219" s="130"/>
      <c r="G2219" s="27"/>
      <c r="H2219" s="131"/>
      <c r="I2219" s="127"/>
      <c r="J2219" s="132"/>
      <c r="K2219" s="127"/>
      <c r="L2219" s="96"/>
      <c r="M2219" s="127"/>
      <c r="N2219" s="127"/>
      <c r="O2219" s="127"/>
      <c r="P2219" s="1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  <c r="AN2219" s="27"/>
      <c r="AO2219" s="27"/>
      <c r="AP2219" s="27"/>
    </row>
    <row r="2220" ht="12.75" customHeight="1">
      <c r="A2220" s="16"/>
      <c r="B2220" s="128"/>
      <c r="C2220" s="129"/>
      <c r="D2220" s="96"/>
      <c r="E2220" s="96"/>
      <c r="F2220" s="130"/>
      <c r="G2220" s="27"/>
      <c r="H2220" s="131"/>
      <c r="I2220" s="127"/>
      <c r="J2220" s="132"/>
      <c r="K2220" s="127"/>
      <c r="L2220" s="96"/>
      <c r="M2220" s="127"/>
      <c r="N2220" s="127"/>
      <c r="O2220" s="127"/>
      <c r="P2220" s="1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  <c r="AN2220" s="27"/>
      <c r="AO2220" s="27"/>
      <c r="AP2220" s="27"/>
    </row>
    <row r="2221" ht="12.75" customHeight="1">
      <c r="A2221" s="16"/>
      <c r="B2221" s="128"/>
      <c r="C2221" s="129"/>
      <c r="D2221" s="96"/>
      <c r="E2221" s="96"/>
      <c r="F2221" s="130"/>
      <c r="G2221" s="27"/>
      <c r="H2221" s="131"/>
      <c r="I2221" s="127"/>
      <c r="J2221" s="132"/>
      <c r="K2221" s="127"/>
      <c r="L2221" s="96"/>
      <c r="M2221" s="127"/>
      <c r="N2221" s="127"/>
      <c r="O2221" s="127"/>
      <c r="P2221" s="1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  <c r="AN2221" s="27"/>
      <c r="AO2221" s="27"/>
      <c r="AP2221" s="27"/>
    </row>
    <row r="2222" ht="12.75" customHeight="1">
      <c r="A2222" s="16"/>
      <c r="B2222" s="128"/>
      <c r="C2222" s="129"/>
      <c r="D2222" s="96"/>
      <c r="E2222" s="96"/>
      <c r="F2222" s="130"/>
      <c r="G2222" s="27"/>
      <c r="H2222" s="131"/>
      <c r="I2222" s="127"/>
      <c r="J2222" s="132"/>
      <c r="K2222" s="127"/>
      <c r="L2222" s="96"/>
      <c r="M2222" s="127"/>
      <c r="N2222" s="127"/>
      <c r="O2222" s="127"/>
      <c r="P2222" s="1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  <c r="AN2222" s="27"/>
      <c r="AO2222" s="27"/>
      <c r="AP2222" s="27"/>
    </row>
    <row r="2223" ht="12.75" customHeight="1">
      <c r="A2223" s="16"/>
      <c r="B2223" s="128"/>
      <c r="C2223" s="129"/>
      <c r="D2223" s="96"/>
      <c r="E2223" s="96"/>
      <c r="F2223" s="130"/>
      <c r="G2223" s="27"/>
      <c r="H2223" s="131"/>
      <c r="I2223" s="127"/>
      <c r="J2223" s="132"/>
      <c r="K2223" s="127"/>
      <c r="L2223" s="96"/>
      <c r="M2223" s="127"/>
      <c r="N2223" s="127"/>
      <c r="O2223" s="127"/>
      <c r="P2223" s="1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  <c r="AN2223" s="27"/>
      <c r="AO2223" s="27"/>
      <c r="AP2223" s="27"/>
    </row>
    <row r="2224" ht="12.75" customHeight="1">
      <c r="A2224" s="16"/>
      <c r="B2224" s="128"/>
      <c r="C2224" s="129"/>
      <c r="D2224" s="96"/>
      <c r="E2224" s="96"/>
      <c r="F2224" s="130"/>
      <c r="G2224" s="27"/>
      <c r="H2224" s="131"/>
      <c r="I2224" s="127"/>
      <c r="J2224" s="132"/>
      <c r="K2224" s="127"/>
      <c r="L2224" s="96"/>
      <c r="M2224" s="127"/>
      <c r="N2224" s="127"/>
      <c r="O2224" s="127"/>
      <c r="P2224" s="1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  <c r="AN2224" s="27"/>
      <c r="AO2224" s="27"/>
      <c r="AP2224" s="27"/>
    </row>
    <row r="2225" ht="12.75" customHeight="1">
      <c r="A2225" s="16"/>
      <c r="B2225" s="128"/>
      <c r="C2225" s="129"/>
      <c r="D2225" s="96"/>
      <c r="E2225" s="96"/>
      <c r="F2225" s="130"/>
      <c r="G2225" s="27"/>
      <c r="H2225" s="131"/>
      <c r="I2225" s="127"/>
      <c r="J2225" s="132"/>
      <c r="K2225" s="127"/>
      <c r="L2225" s="96"/>
      <c r="M2225" s="127"/>
      <c r="N2225" s="127"/>
      <c r="O2225" s="127"/>
      <c r="P2225" s="1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  <c r="AO2225" s="27"/>
      <c r="AP2225" s="27"/>
    </row>
    <row r="2226" ht="12.75" customHeight="1">
      <c r="A2226" s="16"/>
      <c r="B2226" s="128"/>
      <c r="C2226" s="129"/>
      <c r="D2226" s="96"/>
      <c r="E2226" s="96"/>
      <c r="F2226" s="130"/>
      <c r="G2226" s="27"/>
      <c r="H2226" s="131"/>
      <c r="I2226" s="127"/>
      <c r="J2226" s="132"/>
      <c r="K2226" s="127"/>
      <c r="L2226" s="96"/>
      <c r="M2226" s="127"/>
      <c r="N2226" s="127"/>
      <c r="O2226" s="127"/>
      <c r="P2226" s="1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  <c r="AN2226" s="27"/>
      <c r="AO2226" s="27"/>
      <c r="AP2226" s="27"/>
    </row>
    <row r="2227" ht="12.75" customHeight="1">
      <c r="A2227" s="16"/>
      <c r="B2227" s="128"/>
      <c r="C2227" s="129"/>
      <c r="D2227" s="96"/>
      <c r="E2227" s="96"/>
      <c r="F2227" s="130"/>
      <c r="G2227" s="27"/>
      <c r="H2227" s="131"/>
      <c r="I2227" s="127"/>
      <c r="J2227" s="132"/>
      <c r="K2227" s="127"/>
      <c r="L2227" s="96"/>
      <c r="M2227" s="127"/>
      <c r="N2227" s="127"/>
      <c r="O2227" s="127"/>
      <c r="P2227" s="1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  <c r="AN2227" s="27"/>
      <c r="AO2227" s="27"/>
      <c r="AP2227" s="27"/>
    </row>
    <row r="2228" ht="12.75" customHeight="1">
      <c r="A2228" s="16"/>
      <c r="B2228" s="128"/>
      <c r="C2228" s="129"/>
      <c r="D2228" s="96"/>
      <c r="E2228" s="96"/>
      <c r="F2228" s="130"/>
      <c r="G2228" s="27"/>
      <c r="H2228" s="131"/>
      <c r="I2228" s="127"/>
      <c r="J2228" s="132"/>
      <c r="K2228" s="127"/>
      <c r="L2228" s="96"/>
      <c r="M2228" s="127"/>
      <c r="N2228" s="127"/>
      <c r="O2228" s="127"/>
      <c r="P2228" s="1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  <c r="AN2228" s="27"/>
      <c r="AO2228" s="27"/>
      <c r="AP2228" s="27"/>
    </row>
    <row r="2229" ht="12.75" customHeight="1">
      <c r="A2229" s="16"/>
      <c r="B2229" s="128"/>
      <c r="C2229" s="129"/>
      <c r="D2229" s="96"/>
      <c r="E2229" s="96"/>
      <c r="F2229" s="130"/>
      <c r="G2229" s="27"/>
      <c r="H2229" s="131"/>
      <c r="I2229" s="127"/>
      <c r="J2229" s="132"/>
      <c r="K2229" s="127"/>
      <c r="L2229" s="96"/>
      <c r="M2229" s="127"/>
      <c r="N2229" s="127"/>
      <c r="O2229" s="127"/>
      <c r="P2229" s="1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  <c r="AN2229" s="27"/>
      <c r="AO2229" s="27"/>
      <c r="AP2229" s="27"/>
    </row>
    <row r="2230" ht="12.75" customHeight="1">
      <c r="A2230" s="16"/>
      <c r="B2230" s="128"/>
      <c r="C2230" s="129"/>
      <c r="D2230" s="96"/>
      <c r="E2230" s="96"/>
      <c r="F2230" s="130"/>
      <c r="G2230" s="27"/>
      <c r="H2230" s="131"/>
      <c r="I2230" s="127"/>
      <c r="J2230" s="132"/>
      <c r="K2230" s="127"/>
      <c r="L2230" s="96"/>
      <c r="M2230" s="127"/>
      <c r="N2230" s="127"/>
      <c r="O2230" s="127"/>
      <c r="P2230" s="1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  <c r="AN2230" s="27"/>
      <c r="AO2230" s="27"/>
      <c r="AP2230" s="27"/>
    </row>
    <row r="2231" ht="12.75" customHeight="1">
      <c r="A2231" s="16"/>
      <c r="B2231" s="128"/>
      <c r="C2231" s="129"/>
      <c r="D2231" s="96"/>
      <c r="E2231" s="96"/>
      <c r="F2231" s="130"/>
      <c r="G2231" s="27"/>
      <c r="H2231" s="131"/>
      <c r="I2231" s="127"/>
      <c r="J2231" s="132"/>
      <c r="K2231" s="127"/>
      <c r="L2231" s="96"/>
      <c r="M2231" s="127"/>
      <c r="N2231" s="127"/>
      <c r="O2231" s="127"/>
      <c r="P2231" s="1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</row>
    <row r="2232" ht="12.75" customHeight="1">
      <c r="A2232" s="16"/>
      <c r="B2232" s="128"/>
      <c r="C2232" s="129"/>
      <c r="D2232" s="96"/>
      <c r="E2232" s="96"/>
      <c r="F2232" s="130"/>
      <c r="G2232" s="27"/>
      <c r="H2232" s="131"/>
      <c r="I2232" s="127"/>
      <c r="J2232" s="132"/>
      <c r="K2232" s="127"/>
      <c r="L2232" s="96"/>
      <c r="M2232" s="127"/>
      <c r="N2232" s="127"/>
      <c r="O2232" s="127"/>
      <c r="P2232" s="1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  <c r="AN2232" s="27"/>
      <c r="AO2232" s="27"/>
      <c r="AP2232" s="27"/>
    </row>
    <row r="2233" ht="12.75" customHeight="1">
      <c r="A2233" s="16"/>
      <c r="B2233" s="128"/>
      <c r="C2233" s="129"/>
      <c r="D2233" s="96"/>
      <c r="E2233" s="96"/>
      <c r="F2233" s="130"/>
      <c r="G2233" s="27"/>
      <c r="H2233" s="131"/>
      <c r="I2233" s="127"/>
      <c r="J2233" s="132"/>
      <c r="K2233" s="127"/>
      <c r="L2233" s="96"/>
      <c r="M2233" s="127"/>
      <c r="N2233" s="127"/>
      <c r="O2233" s="127"/>
      <c r="P2233" s="1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  <c r="AN2233" s="27"/>
      <c r="AO2233" s="27"/>
      <c r="AP2233" s="27"/>
    </row>
    <row r="2234" ht="12.75" customHeight="1">
      <c r="A2234" s="16"/>
      <c r="B2234" s="128"/>
      <c r="C2234" s="129"/>
      <c r="D2234" s="96"/>
      <c r="E2234" s="96"/>
      <c r="F2234" s="130"/>
      <c r="G2234" s="27"/>
      <c r="H2234" s="131"/>
      <c r="I2234" s="127"/>
      <c r="J2234" s="132"/>
      <c r="K2234" s="127"/>
      <c r="L2234" s="96"/>
      <c r="M2234" s="127"/>
      <c r="N2234" s="127"/>
      <c r="O2234" s="127"/>
      <c r="P2234" s="1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  <c r="AN2234" s="27"/>
      <c r="AO2234" s="27"/>
      <c r="AP2234" s="27"/>
    </row>
    <row r="2235" ht="12.75" customHeight="1">
      <c r="A2235" s="16"/>
      <c r="B2235" s="128"/>
      <c r="C2235" s="129"/>
      <c r="D2235" s="96"/>
      <c r="E2235" s="96"/>
      <c r="F2235" s="130"/>
      <c r="G2235" s="27"/>
      <c r="H2235" s="131"/>
      <c r="I2235" s="127"/>
      <c r="J2235" s="132"/>
      <c r="K2235" s="127"/>
      <c r="L2235" s="96"/>
      <c r="M2235" s="127"/>
      <c r="N2235" s="127"/>
      <c r="O2235" s="127"/>
      <c r="P2235" s="1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  <c r="AN2235" s="27"/>
      <c r="AO2235" s="27"/>
      <c r="AP2235" s="27"/>
    </row>
    <row r="2236" ht="12.75" customHeight="1">
      <c r="A2236" s="16"/>
      <c r="B2236" s="128"/>
      <c r="C2236" s="129"/>
      <c r="D2236" s="96"/>
      <c r="E2236" s="96"/>
      <c r="F2236" s="130"/>
      <c r="G2236" s="27"/>
      <c r="H2236" s="131"/>
      <c r="I2236" s="127"/>
      <c r="J2236" s="132"/>
      <c r="K2236" s="127"/>
      <c r="L2236" s="96"/>
      <c r="M2236" s="127"/>
      <c r="N2236" s="127"/>
      <c r="O2236" s="127"/>
      <c r="P2236" s="1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</row>
    <row r="2237" ht="12.75" customHeight="1">
      <c r="A2237" s="16"/>
      <c r="B2237" s="128"/>
      <c r="C2237" s="129"/>
      <c r="D2237" s="96"/>
      <c r="E2237" s="96"/>
      <c r="F2237" s="130"/>
      <c r="G2237" s="27"/>
      <c r="H2237" s="131"/>
      <c r="I2237" s="127"/>
      <c r="J2237" s="132"/>
      <c r="K2237" s="127"/>
      <c r="L2237" s="96"/>
      <c r="M2237" s="127"/>
      <c r="N2237" s="127"/>
      <c r="O2237" s="127"/>
      <c r="P2237" s="1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</row>
    <row r="2238" ht="12.75" customHeight="1">
      <c r="A2238" s="16"/>
      <c r="B2238" s="128"/>
      <c r="C2238" s="129"/>
      <c r="D2238" s="96"/>
      <c r="E2238" s="96"/>
      <c r="F2238" s="130"/>
      <c r="G2238" s="27"/>
      <c r="H2238" s="131"/>
      <c r="I2238" s="127"/>
      <c r="J2238" s="132"/>
      <c r="K2238" s="127"/>
      <c r="L2238" s="96"/>
      <c r="M2238" s="127"/>
      <c r="N2238" s="127"/>
      <c r="O2238" s="127"/>
      <c r="P2238" s="1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</row>
    <row r="2239" ht="12.75" customHeight="1">
      <c r="A2239" s="16"/>
      <c r="B2239" s="128"/>
      <c r="C2239" s="129"/>
      <c r="D2239" s="96"/>
      <c r="E2239" s="96"/>
      <c r="F2239" s="130"/>
      <c r="G2239" s="27"/>
      <c r="H2239" s="131"/>
      <c r="I2239" s="127"/>
      <c r="J2239" s="132"/>
      <c r="K2239" s="127"/>
      <c r="L2239" s="96"/>
      <c r="M2239" s="127"/>
      <c r="N2239" s="127"/>
      <c r="O2239" s="127"/>
      <c r="P2239" s="1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  <c r="AN2239" s="27"/>
      <c r="AO2239" s="27"/>
      <c r="AP2239" s="27"/>
    </row>
    <row r="2240" ht="12.75" customHeight="1">
      <c r="A2240" s="16"/>
      <c r="B2240" s="128"/>
      <c r="C2240" s="129"/>
      <c r="D2240" s="96"/>
      <c r="E2240" s="96"/>
      <c r="F2240" s="130"/>
      <c r="G2240" s="27"/>
      <c r="H2240" s="131"/>
      <c r="I2240" s="127"/>
      <c r="J2240" s="132"/>
      <c r="K2240" s="127"/>
      <c r="L2240" s="96"/>
      <c r="M2240" s="127"/>
      <c r="N2240" s="127"/>
      <c r="O2240" s="127"/>
      <c r="P2240" s="1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  <c r="AN2240" s="27"/>
      <c r="AO2240" s="27"/>
      <c r="AP2240" s="27"/>
    </row>
    <row r="2241" ht="12.75" customHeight="1">
      <c r="A2241" s="16"/>
      <c r="B2241" s="128"/>
      <c r="C2241" s="129"/>
      <c r="D2241" s="96"/>
      <c r="E2241" s="96"/>
      <c r="F2241" s="130"/>
      <c r="G2241" s="27"/>
      <c r="H2241" s="131"/>
      <c r="I2241" s="127"/>
      <c r="J2241" s="132"/>
      <c r="K2241" s="127"/>
      <c r="L2241" s="96"/>
      <c r="M2241" s="127"/>
      <c r="N2241" s="127"/>
      <c r="O2241" s="127"/>
      <c r="P2241" s="1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  <c r="AN2241" s="27"/>
      <c r="AO2241" s="27"/>
      <c r="AP2241" s="27"/>
    </row>
    <row r="2242" ht="12.75" customHeight="1">
      <c r="A2242" s="16"/>
      <c r="B2242" s="128"/>
      <c r="C2242" s="129"/>
      <c r="D2242" s="96"/>
      <c r="E2242" s="96"/>
      <c r="F2242" s="130"/>
      <c r="G2242" s="27"/>
      <c r="H2242" s="131"/>
      <c r="I2242" s="127"/>
      <c r="J2242" s="132"/>
      <c r="K2242" s="127"/>
      <c r="L2242" s="96"/>
      <c r="M2242" s="127"/>
      <c r="N2242" s="127"/>
      <c r="O2242" s="127"/>
      <c r="P2242" s="1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  <c r="AN2242" s="27"/>
      <c r="AO2242" s="27"/>
      <c r="AP2242" s="27"/>
    </row>
    <row r="2243" ht="12.75" customHeight="1">
      <c r="A2243" s="16"/>
      <c r="B2243" s="128"/>
      <c r="C2243" s="129"/>
      <c r="D2243" s="96"/>
      <c r="E2243" s="96"/>
      <c r="F2243" s="130"/>
      <c r="G2243" s="27"/>
      <c r="H2243" s="131"/>
      <c r="I2243" s="127"/>
      <c r="J2243" s="132"/>
      <c r="K2243" s="127"/>
      <c r="L2243" s="96"/>
      <c r="M2243" s="127"/>
      <c r="N2243" s="127"/>
      <c r="O2243" s="127"/>
      <c r="P2243" s="1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  <c r="AN2243" s="27"/>
      <c r="AO2243" s="27"/>
      <c r="AP2243" s="27"/>
    </row>
    <row r="2244" ht="12.75" customHeight="1">
      <c r="A2244" s="16"/>
      <c r="B2244" s="128"/>
      <c r="C2244" s="129"/>
      <c r="D2244" s="96"/>
      <c r="E2244" s="96"/>
      <c r="F2244" s="130"/>
      <c r="G2244" s="27"/>
      <c r="H2244" s="131"/>
      <c r="I2244" s="127"/>
      <c r="J2244" s="132"/>
      <c r="K2244" s="127"/>
      <c r="L2244" s="96"/>
      <c r="M2244" s="127"/>
      <c r="N2244" s="127"/>
      <c r="O2244" s="127"/>
      <c r="P2244" s="1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  <c r="AN2244" s="27"/>
      <c r="AO2244" s="27"/>
      <c r="AP2244" s="27"/>
    </row>
    <row r="2245" ht="12.75" customHeight="1">
      <c r="A2245" s="16"/>
      <c r="B2245" s="128"/>
      <c r="C2245" s="129"/>
      <c r="D2245" s="96"/>
      <c r="E2245" s="96"/>
      <c r="F2245" s="130"/>
      <c r="G2245" s="27"/>
      <c r="H2245" s="131"/>
      <c r="I2245" s="127"/>
      <c r="J2245" s="132"/>
      <c r="K2245" s="127"/>
      <c r="L2245" s="96"/>
      <c r="M2245" s="127"/>
      <c r="N2245" s="127"/>
      <c r="O2245" s="127"/>
      <c r="P2245" s="1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  <c r="AN2245" s="27"/>
      <c r="AO2245" s="27"/>
      <c r="AP2245" s="27"/>
    </row>
    <row r="2246" ht="12.75" customHeight="1">
      <c r="A2246" s="16"/>
      <c r="B2246" s="128"/>
      <c r="C2246" s="129"/>
      <c r="D2246" s="96"/>
      <c r="E2246" s="96"/>
      <c r="F2246" s="130"/>
      <c r="G2246" s="27"/>
      <c r="H2246" s="131"/>
      <c r="I2246" s="127"/>
      <c r="J2246" s="132"/>
      <c r="K2246" s="127"/>
      <c r="L2246" s="96"/>
      <c r="M2246" s="127"/>
      <c r="N2246" s="127"/>
      <c r="O2246" s="127"/>
      <c r="P2246" s="1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  <c r="AN2246" s="27"/>
      <c r="AO2246" s="27"/>
      <c r="AP2246" s="27"/>
    </row>
    <row r="2247" ht="12.75" customHeight="1">
      <c r="A2247" s="16"/>
      <c r="B2247" s="128"/>
      <c r="C2247" s="129"/>
      <c r="D2247" s="96"/>
      <c r="E2247" s="96"/>
      <c r="F2247" s="130"/>
      <c r="G2247" s="27"/>
      <c r="H2247" s="131"/>
      <c r="I2247" s="127"/>
      <c r="J2247" s="132"/>
      <c r="K2247" s="127"/>
      <c r="L2247" s="96"/>
      <c r="M2247" s="127"/>
      <c r="N2247" s="127"/>
      <c r="O2247" s="127"/>
      <c r="P2247" s="1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  <c r="AN2247" s="27"/>
      <c r="AO2247" s="27"/>
      <c r="AP2247" s="27"/>
    </row>
    <row r="2248" ht="12.75" customHeight="1">
      <c r="A2248" s="16"/>
      <c r="B2248" s="128"/>
      <c r="C2248" s="129"/>
      <c r="D2248" s="96"/>
      <c r="E2248" s="96"/>
      <c r="F2248" s="130"/>
      <c r="G2248" s="27"/>
      <c r="H2248" s="131"/>
      <c r="I2248" s="127"/>
      <c r="J2248" s="132"/>
      <c r="K2248" s="127"/>
      <c r="L2248" s="96"/>
      <c r="M2248" s="127"/>
      <c r="N2248" s="127"/>
      <c r="O2248" s="127"/>
      <c r="P2248" s="1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  <c r="AN2248" s="27"/>
      <c r="AO2248" s="27"/>
      <c r="AP2248" s="27"/>
    </row>
    <row r="2249" ht="12.75" customHeight="1">
      <c r="A2249" s="16"/>
      <c r="B2249" s="128"/>
      <c r="C2249" s="129"/>
      <c r="D2249" s="96"/>
      <c r="E2249" s="96"/>
      <c r="F2249" s="130"/>
      <c r="G2249" s="27"/>
      <c r="H2249" s="131"/>
      <c r="I2249" s="127"/>
      <c r="J2249" s="132"/>
      <c r="K2249" s="127"/>
      <c r="L2249" s="96"/>
      <c r="M2249" s="127"/>
      <c r="N2249" s="127"/>
      <c r="O2249" s="127"/>
      <c r="P2249" s="1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  <c r="AN2249" s="27"/>
      <c r="AO2249" s="27"/>
      <c r="AP2249" s="27"/>
    </row>
    <row r="2250" ht="12.75" customHeight="1">
      <c r="A2250" s="16"/>
      <c r="B2250" s="128"/>
      <c r="C2250" s="129"/>
      <c r="D2250" s="96"/>
      <c r="E2250" s="96"/>
      <c r="F2250" s="130"/>
      <c r="G2250" s="27"/>
      <c r="H2250" s="131"/>
      <c r="I2250" s="127"/>
      <c r="J2250" s="132"/>
      <c r="K2250" s="127"/>
      <c r="L2250" s="96"/>
      <c r="M2250" s="127"/>
      <c r="N2250" s="127"/>
      <c r="O2250" s="127"/>
      <c r="P2250" s="1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  <c r="AN2250" s="27"/>
      <c r="AO2250" s="27"/>
      <c r="AP2250" s="27"/>
    </row>
    <row r="2251" ht="12.75" customHeight="1">
      <c r="A2251" s="16"/>
      <c r="B2251" s="128"/>
      <c r="C2251" s="129"/>
      <c r="D2251" s="96"/>
      <c r="E2251" s="96"/>
      <c r="F2251" s="130"/>
      <c r="G2251" s="27"/>
      <c r="H2251" s="131"/>
      <c r="I2251" s="127"/>
      <c r="J2251" s="132"/>
      <c r="K2251" s="127"/>
      <c r="L2251" s="96"/>
      <c r="M2251" s="127"/>
      <c r="N2251" s="127"/>
      <c r="O2251" s="127"/>
      <c r="P2251" s="1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</row>
    <row r="2252" ht="12.75" customHeight="1">
      <c r="A2252" s="16"/>
      <c r="B2252" s="128"/>
      <c r="C2252" s="129"/>
      <c r="D2252" s="96"/>
      <c r="E2252" s="96"/>
      <c r="F2252" s="130"/>
      <c r="G2252" s="27"/>
      <c r="H2252" s="131"/>
      <c r="I2252" s="127"/>
      <c r="J2252" s="132"/>
      <c r="K2252" s="127"/>
      <c r="L2252" s="96"/>
      <c r="M2252" s="127"/>
      <c r="N2252" s="127"/>
      <c r="O2252" s="127"/>
      <c r="P2252" s="1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  <c r="AN2252" s="27"/>
      <c r="AO2252" s="27"/>
      <c r="AP2252" s="27"/>
    </row>
    <row r="2253" ht="12.75" customHeight="1">
      <c r="A2253" s="16"/>
      <c r="B2253" s="128"/>
      <c r="C2253" s="129"/>
      <c r="D2253" s="96"/>
      <c r="E2253" s="96"/>
      <c r="F2253" s="130"/>
      <c r="G2253" s="27"/>
      <c r="H2253" s="131"/>
      <c r="I2253" s="127"/>
      <c r="J2253" s="132"/>
      <c r="K2253" s="127"/>
      <c r="L2253" s="96"/>
      <c r="M2253" s="127"/>
      <c r="N2253" s="127"/>
      <c r="O2253" s="127"/>
      <c r="P2253" s="1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  <c r="AN2253" s="27"/>
      <c r="AO2253" s="27"/>
      <c r="AP2253" s="27"/>
    </row>
    <row r="2254" ht="12.75" customHeight="1">
      <c r="A2254" s="16"/>
      <c r="B2254" s="128"/>
      <c r="C2254" s="129"/>
      <c r="D2254" s="96"/>
      <c r="E2254" s="96"/>
      <c r="F2254" s="130"/>
      <c r="G2254" s="27"/>
      <c r="H2254" s="131"/>
      <c r="I2254" s="127"/>
      <c r="J2254" s="132"/>
      <c r="K2254" s="127"/>
      <c r="L2254" s="96"/>
      <c r="M2254" s="127"/>
      <c r="N2254" s="127"/>
      <c r="O2254" s="127"/>
      <c r="P2254" s="1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  <c r="AN2254" s="27"/>
      <c r="AO2254" s="27"/>
      <c r="AP2254" s="27"/>
    </row>
    <row r="2255" ht="12.75" customHeight="1">
      <c r="A2255" s="16"/>
      <c r="B2255" s="128"/>
      <c r="C2255" s="129"/>
      <c r="D2255" s="96"/>
      <c r="E2255" s="96"/>
      <c r="F2255" s="130"/>
      <c r="G2255" s="27"/>
      <c r="H2255" s="131"/>
      <c r="I2255" s="127"/>
      <c r="J2255" s="132"/>
      <c r="K2255" s="127"/>
      <c r="L2255" s="96"/>
      <c r="M2255" s="127"/>
      <c r="N2255" s="127"/>
      <c r="O2255" s="127"/>
      <c r="P2255" s="1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  <c r="AN2255" s="27"/>
      <c r="AO2255" s="27"/>
      <c r="AP2255" s="27"/>
    </row>
    <row r="2256" ht="12.75" customHeight="1">
      <c r="A2256" s="16"/>
      <c r="B2256" s="128"/>
      <c r="C2256" s="129"/>
      <c r="D2256" s="96"/>
      <c r="E2256" s="96"/>
      <c r="F2256" s="130"/>
      <c r="G2256" s="27"/>
      <c r="H2256" s="131"/>
      <c r="I2256" s="127"/>
      <c r="J2256" s="132"/>
      <c r="K2256" s="127"/>
      <c r="L2256" s="96"/>
      <c r="M2256" s="127"/>
      <c r="N2256" s="127"/>
      <c r="O2256" s="127"/>
      <c r="P2256" s="1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</row>
    <row r="2257" ht="12.75" customHeight="1">
      <c r="A2257" s="16"/>
      <c r="B2257" s="128"/>
      <c r="C2257" s="129"/>
      <c r="D2257" s="96"/>
      <c r="E2257" s="96"/>
      <c r="F2257" s="130"/>
      <c r="G2257" s="27"/>
      <c r="H2257" s="131"/>
      <c r="I2257" s="127"/>
      <c r="J2257" s="132"/>
      <c r="K2257" s="127"/>
      <c r="L2257" s="96"/>
      <c r="M2257" s="127"/>
      <c r="N2257" s="127"/>
      <c r="O2257" s="127"/>
      <c r="P2257" s="1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  <c r="AN2257" s="27"/>
      <c r="AO2257" s="27"/>
      <c r="AP2257" s="27"/>
    </row>
    <row r="2258" ht="12.75" customHeight="1">
      <c r="A2258" s="16"/>
      <c r="B2258" s="128"/>
      <c r="C2258" s="129"/>
      <c r="D2258" s="96"/>
      <c r="E2258" s="96"/>
      <c r="F2258" s="130"/>
      <c r="G2258" s="27"/>
      <c r="H2258" s="131"/>
      <c r="I2258" s="127"/>
      <c r="J2258" s="132"/>
      <c r="K2258" s="127"/>
      <c r="L2258" s="96"/>
      <c r="M2258" s="127"/>
      <c r="N2258" s="127"/>
      <c r="O2258" s="127"/>
      <c r="P2258" s="1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  <c r="AN2258" s="27"/>
      <c r="AO2258" s="27"/>
      <c r="AP2258" s="27"/>
    </row>
    <row r="2259" ht="12.75" customHeight="1">
      <c r="A2259" s="16"/>
      <c r="B2259" s="128"/>
      <c r="C2259" s="129"/>
      <c r="D2259" s="96"/>
      <c r="E2259" s="96"/>
      <c r="F2259" s="130"/>
      <c r="G2259" s="27"/>
      <c r="H2259" s="131"/>
      <c r="I2259" s="127"/>
      <c r="J2259" s="132"/>
      <c r="K2259" s="127"/>
      <c r="L2259" s="96"/>
      <c r="M2259" s="127"/>
      <c r="N2259" s="127"/>
      <c r="O2259" s="127"/>
      <c r="P2259" s="1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</row>
    <row r="2260" ht="12.75" customHeight="1">
      <c r="A2260" s="16"/>
      <c r="B2260" s="128"/>
      <c r="C2260" s="129"/>
      <c r="D2260" s="96"/>
      <c r="E2260" s="96"/>
      <c r="F2260" s="130"/>
      <c r="G2260" s="27"/>
      <c r="H2260" s="131"/>
      <c r="I2260" s="127"/>
      <c r="J2260" s="132"/>
      <c r="K2260" s="127"/>
      <c r="L2260" s="96"/>
      <c r="M2260" s="127"/>
      <c r="N2260" s="127"/>
      <c r="O2260" s="127"/>
      <c r="P2260" s="1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</row>
    <row r="2261" ht="12.75" customHeight="1">
      <c r="A2261" s="16"/>
      <c r="B2261" s="128"/>
      <c r="C2261" s="129"/>
      <c r="D2261" s="96"/>
      <c r="E2261" s="96"/>
      <c r="F2261" s="130"/>
      <c r="G2261" s="27"/>
      <c r="H2261" s="131"/>
      <c r="I2261" s="127"/>
      <c r="J2261" s="132"/>
      <c r="K2261" s="127"/>
      <c r="L2261" s="96"/>
      <c r="M2261" s="127"/>
      <c r="N2261" s="127"/>
      <c r="O2261" s="127"/>
      <c r="P2261" s="1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</row>
    <row r="2262" ht="12.75" customHeight="1">
      <c r="A2262" s="16"/>
      <c r="B2262" s="128"/>
      <c r="C2262" s="129"/>
      <c r="D2262" s="96"/>
      <c r="E2262" s="96"/>
      <c r="F2262" s="130"/>
      <c r="G2262" s="27"/>
      <c r="H2262" s="131"/>
      <c r="I2262" s="127"/>
      <c r="J2262" s="132"/>
      <c r="K2262" s="127"/>
      <c r="L2262" s="96"/>
      <c r="M2262" s="127"/>
      <c r="N2262" s="127"/>
      <c r="O2262" s="127"/>
      <c r="P2262" s="1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</row>
    <row r="2263" ht="12.75" customHeight="1">
      <c r="A2263" s="16"/>
      <c r="B2263" s="128"/>
      <c r="C2263" s="129"/>
      <c r="D2263" s="96"/>
      <c r="E2263" s="96"/>
      <c r="F2263" s="130"/>
      <c r="G2263" s="27"/>
      <c r="H2263" s="131"/>
      <c r="I2263" s="127"/>
      <c r="J2263" s="132"/>
      <c r="K2263" s="127"/>
      <c r="L2263" s="96"/>
      <c r="M2263" s="127"/>
      <c r="N2263" s="127"/>
      <c r="O2263" s="127"/>
      <c r="P2263" s="1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</row>
    <row r="2264" ht="12.75" customHeight="1">
      <c r="A2264" s="16"/>
      <c r="B2264" s="128"/>
      <c r="C2264" s="129"/>
      <c r="D2264" s="96"/>
      <c r="E2264" s="96"/>
      <c r="F2264" s="130"/>
      <c r="G2264" s="27"/>
      <c r="H2264" s="131"/>
      <c r="I2264" s="127"/>
      <c r="J2264" s="132"/>
      <c r="K2264" s="127"/>
      <c r="L2264" s="96"/>
      <c r="M2264" s="127"/>
      <c r="N2264" s="127"/>
      <c r="O2264" s="127"/>
      <c r="P2264" s="1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</row>
    <row r="2265" ht="12.75" customHeight="1">
      <c r="A2265" s="16"/>
      <c r="B2265" s="128"/>
      <c r="C2265" s="129"/>
      <c r="D2265" s="96"/>
      <c r="E2265" s="96"/>
      <c r="F2265" s="130"/>
      <c r="G2265" s="27"/>
      <c r="H2265" s="131"/>
      <c r="I2265" s="127"/>
      <c r="J2265" s="132"/>
      <c r="K2265" s="127"/>
      <c r="L2265" s="96"/>
      <c r="M2265" s="127"/>
      <c r="N2265" s="127"/>
      <c r="O2265" s="127"/>
      <c r="P2265" s="1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</row>
    <row r="2266" ht="12.75" customHeight="1">
      <c r="A2266" s="16"/>
      <c r="B2266" s="128"/>
      <c r="C2266" s="129"/>
      <c r="D2266" s="96"/>
      <c r="E2266" s="96"/>
      <c r="F2266" s="130"/>
      <c r="G2266" s="27"/>
      <c r="H2266" s="131"/>
      <c r="I2266" s="127"/>
      <c r="J2266" s="132"/>
      <c r="K2266" s="127"/>
      <c r="L2266" s="96"/>
      <c r="M2266" s="127"/>
      <c r="N2266" s="127"/>
      <c r="O2266" s="127"/>
      <c r="P2266" s="1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</row>
    <row r="2267" ht="12.75" customHeight="1">
      <c r="A2267" s="16"/>
      <c r="B2267" s="128"/>
      <c r="C2267" s="129"/>
      <c r="D2267" s="96"/>
      <c r="E2267" s="96"/>
      <c r="F2267" s="130"/>
      <c r="G2267" s="27"/>
      <c r="H2267" s="131"/>
      <c r="I2267" s="127"/>
      <c r="J2267" s="132"/>
      <c r="K2267" s="127"/>
      <c r="L2267" s="96"/>
      <c r="M2267" s="127"/>
      <c r="N2267" s="127"/>
      <c r="O2267" s="127"/>
      <c r="P2267" s="1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</row>
    <row r="2268" ht="12.75" customHeight="1">
      <c r="A2268" s="16"/>
      <c r="B2268" s="128"/>
      <c r="C2268" s="129"/>
      <c r="D2268" s="96"/>
      <c r="E2268" s="96"/>
      <c r="F2268" s="130"/>
      <c r="G2268" s="27"/>
      <c r="H2268" s="131"/>
      <c r="I2268" s="127"/>
      <c r="J2268" s="132"/>
      <c r="K2268" s="127"/>
      <c r="L2268" s="96"/>
      <c r="M2268" s="127"/>
      <c r="N2268" s="127"/>
      <c r="O2268" s="127"/>
      <c r="P2268" s="1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</row>
    <row r="2269" ht="12.75" customHeight="1">
      <c r="A2269" s="16"/>
      <c r="B2269" s="128"/>
      <c r="C2269" s="129"/>
      <c r="D2269" s="96"/>
      <c r="E2269" s="96"/>
      <c r="F2269" s="130"/>
      <c r="G2269" s="27"/>
      <c r="H2269" s="131"/>
      <c r="I2269" s="127"/>
      <c r="J2269" s="132"/>
      <c r="K2269" s="127"/>
      <c r="L2269" s="96"/>
      <c r="M2269" s="127"/>
      <c r="N2269" s="127"/>
      <c r="O2269" s="127"/>
      <c r="P2269" s="1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</row>
    <row r="2270" ht="12.75" customHeight="1">
      <c r="A2270" s="16"/>
      <c r="B2270" s="128"/>
      <c r="C2270" s="129"/>
      <c r="D2270" s="96"/>
      <c r="E2270" s="96"/>
      <c r="F2270" s="130"/>
      <c r="G2270" s="27"/>
      <c r="H2270" s="131"/>
      <c r="I2270" s="127"/>
      <c r="J2270" s="132"/>
      <c r="K2270" s="127"/>
      <c r="L2270" s="96"/>
      <c r="M2270" s="127"/>
      <c r="N2270" s="127"/>
      <c r="O2270" s="127"/>
      <c r="P2270" s="1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  <c r="AO2270" s="27"/>
      <c r="AP2270" s="27"/>
    </row>
    <row r="2271" ht="12.75" customHeight="1">
      <c r="A2271" s="16"/>
      <c r="B2271" s="128"/>
      <c r="C2271" s="129"/>
      <c r="D2271" s="96"/>
      <c r="E2271" s="96"/>
      <c r="F2271" s="130"/>
      <c r="G2271" s="27"/>
      <c r="H2271" s="131"/>
      <c r="I2271" s="127"/>
      <c r="J2271" s="132"/>
      <c r="K2271" s="127"/>
      <c r="L2271" s="96"/>
      <c r="M2271" s="127"/>
      <c r="N2271" s="127"/>
      <c r="O2271" s="127"/>
      <c r="P2271" s="1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  <c r="AN2271" s="27"/>
      <c r="AO2271" s="27"/>
      <c r="AP2271" s="27"/>
    </row>
    <row r="2272" ht="12.75" customHeight="1">
      <c r="A2272" s="16"/>
      <c r="B2272" s="128"/>
      <c r="C2272" s="129"/>
      <c r="D2272" s="96"/>
      <c r="E2272" s="96"/>
      <c r="F2272" s="130"/>
      <c r="G2272" s="27"/>
      <c r="H2272" s="131"/>
      <c r="I2272" s="127"/>
      <c r="J2272" s="132"/>
      <c r="K2272" s="127"/>
      <c r="L2272" s="96"/>
      <c r="M2272" s="127"/>
      <c r="N2272" s="127"/>
      <c r="O2272" s="127"/>
      <c r="P2272" s="1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  <c r="AN2272" s="27"/>
      <c r="AO2272" s="27"/>
      <c r="AP2272" s="27"/>
    </row>
    <row r="2273" ht="12.75" customHeight="1">
      <c r="A2273" s="16"/>
      <c r="B2273" s="128"/>
      <c r="C2273" s="129"/>
      <c r="D2273" s="96"/>
      <c r="E2273" s="96"/>
      <c r="F2273" s="130"/>
      <c r="G2273" s="27"/>
      <c r="H2273" s="131"/>
      <c r="I2273" s="127"/>
      <c r="J2273" s="132"/>
      <c r="K2273" s="127"/>
      <c r="L2273" s="96"/>
      <c r="M2273" s="127"/>
      <c r="N2273" s="127"/>
      <c r="O2273" s="127"/>
      <c r="P2273" s="1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  <c r="AN2273" s="27"/>
      <c r="AO2273" s="27"/>
      <c r="AP2273" s="27"/>
    </row>
    <row r="2274" ht="12.75" customHeight="1">
      <c r="A2274" s="16"/>
      <c r="B2274" s="128"/>
      <c r="C2274" s="129"/>
      <c r="D2274" s="96"/>
      <c r="E2274" s="96"/>
      <c r="F2274" s="130"/>
      <c r="G2274" s="27"/>
      <c r="H2274" s="131"/>
      <c r="I2274" s="127"/>
      <c r="J2274" s="132"/>
      <c r="K2274" s="127"/>
      <c r="L2274" s="96"/>
      <c r="M2274" s="127"/>
      <c r="N2274" s="127"/>
      <c r="O2274" s="127"/>
      <c r="P2274" s="1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  <c r="AN2274" s="27"/>
      <c r="AO2274" s="27"/>
      <c r="AP2274" s="27"/>
    </row>
    <row r="2275" ht="12.75" customHeight="1">
      <c r="A2275" s="16"/>
      <c r="B2275" s="128"/>
      <c r="C2275" s="129"/>
      <c r="D2275" s="96"/>
      <c r="E2275" s="96"/>
      <c r="F2275" s="130"/>
      <c r="G2275" s="27"/>
      <c r="H2275" s="131"/>
      <c r="I2275" s="127"/>
      <c r="J2275" s="132"/>
      <c r="K2275" s="127"/>
      <c r="L2275" s="96"/>
      <c r="M2275" s="127"/>
      <c r="N2275" s="127"/>
      <c r="O2275" s="127"/>
      <c r="P2275" s="1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  <c r="AN2275" s="27"/>
      <c r="AO2275" s="27"/>
      <c r="AP2275" s="27"/>
    </row>
    <row r="2276" ht="12.75" customHeight="1">
      <c r="A2276" s="16"/>
      <c r="B2276" s="128"/>
      <c r="C2276" s="129"/>
      <c r="D2276" s="96"/>
      <c r="E2276" s="96"/>
      <c r="F2276" s="130"/>
      <c r="G2276" s="27"/>
      <c r="H2276" s="131"/>
      <c r="I2276" s="127"/>
      <c r="J2276" s="132"/>
      <c r="K2276" s="127"/>
      <c r="L2276" s="96"/>
      <c r="M2276" s="127"/>
      <c r="N2276" s="127"/>
      <c r="O2276" s="127"/>
      <c r="P2276" s="1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</row>
    <row r="2277" ht="12.75" customHeight="1">
      <c r="A2277" s="16"/>
      <c r="B2277" s="128"/>
      <c r="C2277" s="129"/>
      <c r="D2277" s="96"/>
      <c r="E2277" s="96"/>
      <c r="F2277" s="130"/>
      <c r="G2277" s="27"/>
      <c r="H2277" s="131"/>
      <c r="I2277" s="127"/>
      <c r="J2277" s="132"/>
      <c r="K2277" s="127"/>
      <c r="L2277" s="96"/>
      <c r="M2277" s="127"/>
      <c r="N2277" s="127"/>
      <c r="O2277" s="127"/>
      <c r="P2277" s="1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</row>
    <row r="2278" ht="12.75" customHeight="1">
      <c r="A2278" s="16"/>
      <c r="B2278" s="128"/>
      <c r="C2278" s="129"/>
      <c r="D2278" s="96"/>
      <c r="E2278" s="96"/>
      <c r="F2278" s="130"/>
      <c r="G2278" s="27"/>
      <c r="H2278" s="131"/>
      <c r="I2278" s="127"/>
      <c r="J2278" s="132"/>
      <c r="K2278" s="127"/>
      <c r="L2278" s="96"/>
      <c r="M2278" s="127"/>
      <c r="N2278" s="127"/>
      <c r="O2278" s="127"/>
      <c r="P2278" s="1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  <c r="AN2278" s="27"/>
      <c r="AO2278" s="27"/>
      <c r="AP2278" s="27"/>
    </row>
    <row r="2279" ht="12.75" customHeight="1">
      <c r="A2279" s="16"/>
      <c r="B2279" s="128"/>
      <c r="C2279" s="129"/>
      <c r="D2279" s="96"/>
      <c r="E2279" s="96"/>
      <c r="F2279" s="130"/>
      <c r="G2279" s="27"/>
      <c r="H2279" s="131"/>
      <c r="I2279" s="127"/>
      <c r="J2279" s="132"/>
      <c r="K2279" s="127"/>
      <c r="L2279" s="96"/>
      <c r="M2279" s="127"/>
      <c r="N2279" s="127"/>
      <c r="O2279" s="127"/>
      <c r="P2279" s="1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  <c r="AN2279" s="27"/>
      <c r="AO2279" s="27"/>
      <c r="AP2279" s="27"/>
    </row>
    <row r="2280" ht="12.75" customHeight="1">
      <c r="A2280" s="16"/>
      <c r="B2280" s="128"/>
      <c r="C2280" s="129"/>
      <c r="D2280" s="96"/>
      <c r="E2280" s="96"/>
      <c r="F2280" s="130"/>
      <c r="G2280" s="27"/>
      <c r="H2280" s="131"/>
      <c r="I2280" s="127"/>
      <c r="J2280" s="132"/>
      <c r="K2280" s="127"/>
      <c r="L2280" s="96"/>
      <c r="M2280" s="127"/>
      <c r="N2280" s="127"/>
      <c r="O2280" s="127"/>
      <c r="P2280" s="1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  <c r="AN2280" s="27"/>
      <c r="AO2280" s="27"/>
      <c r="AP2280" s="27"/>
    </row>
    <row r="2281" ht="12.75" customHeight="1">
      <c r="A2281" s="16"/>
      <c r="B2281" s="128"/>
      <c r="C2281" s="129"/>
      <c r="D2281" s="96"/>
      <c r="E2281" s="96"/>
      <c r="F2281" s="130"/>
      <c r="G2281" s="27"/>
      <c r="H2281" s="131"/>
      <c r="I2281" s="127"/>
      <c r="J2281" s="132"/>
      <c r="K2281" s="127"/>
      <c r="L2281" s="96"/>
      <c r="M2281" s="127"/>
      <c r="N2281" s="127"/>
      <c r="O2281" s="127"/>
      <c r="P2281" s="1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  <c r="AN2281" s="27"/>
      <c r="AO2281" s="27"/>
      <c r="AP2281" s="27"/>
    </row>
    <row r="2282" ht="12.75" customHeight="1">
      <c r="A2282" s="16"/>
      <c r="B2282" s="128"/>
      <c r="C2282" s="129"/>
      <c r="D2282" s="96"/>
      <c r="E2282" s="96"/>
      <c r="F2282" s="130"/>
      <c r="G2282" s="27"/>
      <c r="H2282" s="131"/>
      <c r="I2282" s="127"/>
      <c r="J2282" s="132"/>
      <c r="K2282" s="127"/>
      <c r="L2282" s="96"/>
      <c r="M2282" s="127"/>
      <c r="N2282" s="127"/>
      <c r="O2282" s="127"/>
      <c r="P2282" s="1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  <c r="AN2282" s="27"/>
      <c r="AO2282" s="27"/>
      <c r="AP2282" s="27"/>
    </row>
    <row r="2283" ht="12.75" customHeight="1">
      <c r="A2283" s="16"/>
      <c r="B2283" s="128"/>
      <c r="C2283" s="129"/>
      <c r="D2283" s="96"/>
      <c r="E2283" s="96"/>
      <c r="F2283" s="130"/>
      <c r="G2283" s="27"/>
      <c r="H2283" s="131"/>
      <c r="I2283" s="127"/>
      <c r="J2283" s="132"/>
      <c r="K2283" s="127"/>
      <c r="L2283" s="96"/>
      <c r="M2283" s="127"/>
      <c r="N2283" s="127"/>
      <c r="O2283" s="127"/>
      <c r="P2283" s="1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  <c r="AN2283" s="27"/>
      <c r="AO2283" s="27"/>
      <c r="AP2283" s="27"/>
    </row>
    <row r="2284" ht="12.75" customHeight="1">
      <c r="A2284" s="16"/>
      <c r="B2284" s="128"/>
      <c r="C2284" s="129"/>
      <c r="D2284" s="96"/>
      <c r="E2284" s="96"/>
      <c r="F2284" s="130"/>
      <c r="G2284" s="27"/>
      <c r="H2284" s="131"/>
      <c r="I2284" s="127"/>
      <c r="J2284" s="132"/>
      <c r="K2284" s="127"/>
      <c r="L2284" s="96"/>
      <c r="M2284" s="127"/>
      <c r="N2284" s="127"/>
      <c r="O2284" s="127"/>
      <c r="P2284" s="1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  <c r="AN2284" s="27"/>
      <c r="AO2284" s="27"/>
      <c r="AP2284" s="27"/>
    </row>
    <row r="2285" ht="12.75" customHeight="1">
      <c r="A2285" s="16"/>
      <c r="B2285" s="128"/>
      <c r="C2285" s="129"/>
      <c r="D2285" s="96"/>
      <c r="E2285" s="96"/>
      <c r="F2285" s="130"/>
      <c r="G2285" s="27"/>
      <c r="H2285" s="131"/>
      <c r="I2285" s="127"/>
      <c r="J2285" s="132"/>
      <c r="K2285" s="127"/>
      <c r="L2285" s="96"/>
      <c r="M2285" s="127"/>
      <c r="N2285" s="127"/>
      <c r="O2285" s="127"/>
      <c r="P2285" s="1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  <c r="AN2285" s="27"/>
      <c r="AO2285" s="27"/>
      <c r="AP2285" s="27"/>
    </row>
    <row r="2286" ht="12.75" customHeight="1">
      <c r="A2286" s="16"/>
      <c r="B2286" s="128"/>
      <c r="C2286" s="129"/>
      <c r="D2286" s="96"/>
      <c r="E2286" s="96"/>
      <c r="F2286" s="130"/>
      <c r="G2286" s="27"/>
      <c r="H2286" s="131"/>
      <c r="I2286" s="127"/>
      <c r="J2286" s="132"/>
      <c r="K2286" s="127"/>
      <c r="L2286" s="96"/>
      <c r="M2286" s="127"/>
      <c r="N2286" s="127"/>
      <c r="O2286" s="127"/>
      <c r="P2286" s="1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  <c r="AN2286" s="27"/>
      <c r="AO2286" s="27"/>
      <c r="AP2286" s="27"/>
    </row>
    <row r="2287" ht="12.75" customHeight="1">
      <c r="A2287" s="16"/>
      <c r="B2287" s="128"/>
      <c r="C2287" s="129"/>
      <c r="D2287" s="96"/>
      <c r="E2287" s="96"/>
      <c r="F2287" s="130"/>
      <c r="G2287" s="27"/>
      <c r="H2287" s="131"/>
      <c r="I2287" s="127"/>
      <c r="J2287" s="132"/>
      <c r="K2287" s="127"/>
      <c r="L2287" s="96"/>
      <c r="M2287" s="127"/>
      <c r="N2287" s="127"/>
      <c r="O2287" s="127"/>
      <c r="P2287" s="1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</row>
    <row r="2288" ht="12.75" customHeight="1">
      <c r="A2288" s="16"/>
      <c r="B2288" s="128"/>
      <c r="C2288" s="129"/>
      <c r="D2288" s="96"/>
      <c r="E2288" s="96"/>
      <c r="F2288" s="130"/>
      <c r="G2288" s="27"/>
      <c r="H2288" s="131"/>
      <c r="I2288" s="127"/>
      <c r="J2288" s="132"/>
      <c r="K2288" s="127"/>
      <c r="L2288" s="96"/>
      <c r="M2288" s="127"/>
      <c r="N2288" s="127"/>
      <c r="O2288" s="127"/>
      <c r="P2288" s="1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  <c r="AN2288" s="27"/>
      <c r="AO2288" s="27"/>
      <c r="AP2288" s="27"/>
    </row>
    <row r="2289" ht="12.75" customHeight="1">
      <c r="A2289" s="16"/>
      <c r="B2289" s="128"/>
      <c r="C2289" s="129"/>
      <c r="D2289" s="96"/>
      <c r="E2289" s="96"/>
      <c r="F2289" s="130"/>
      <c r="G2289" s="27"/>
      <c r="H2289" s="131"/>
      <c r="I2289" s="127"/>
      <c r="J2289" s="132"/>
      <c r="K2289" s="127"/>
      <c r="L2289" s="96"/>
      <c r="M2289" s="127"/>
      <c r="N2289" s="127"/>
      <c r="O2289" s="127"/>
      <c r="P2289" s="1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  <c r="AN2289" s="27"/>
      <c r="AO2289" s="27"/>
      <c r="AP2289" s="27"/>
    </row>
    <row r="2290" ht="12.75" customHeight="1">
      <c r="A2290" s="16"/>
      <c r="B2290" s="128"/>
      <c r="C2290" s="129"/>
      <c r="D2290" s="96"/>
      <c r="E2290" s="96"/>
      <c r="F2290" s="130"/>
      <c r="G2290" s="27"/>
      <c r="H2290" s="131"/>
      <c r="I2290" s="127"/>
      <c r="J2290" s="132"/>
      <c r="K2290" s="127"/>
      <c r="L2290" s="96"/>
      <c r="M2290" s="127"/>
      <c r="N2290" s="127"/>
      <c r="O2290" s="127"/>
      <c r="P2290" s="1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  <c r="AN2290" s="27"/>
      <c r="AO2290" s="27"/>
      <c r="AP2290" s="27"/>
    </row>
    <row r="2291" ht="12.75" customHeight="1">
      <c r="A2291" s="16"/>
      <c r="B2291" s="128"/>
      <c r="C2291" s="129"/>
      <c r="D2291" s="96"/>
      <c r="E2291" s="96"/>
      <c r="F2291" s="130"/>
      <c r="G2291" s="27"/>
      <c r="H2291" s="131"/>
      <c r="I2291" s="127"/>
      <c r="J2291" s="132"/>
      <c r="K2291" s="127"/>
      <c r="L2291" s="96"/>
      <c r="M2291" s="127"/>
      <c r="N2291" s="127"/>
      <c r="O2291" s="127"/>
      <c r="P2291" s="1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  <c r="AN2291" s="27"/>
      <c r="AO2291" s="27"/>
      <c r="AP2291" s="27"/>
    </row>
    <row r="2292" ht="12.75" customHeight="1">
      <c r="A2292" s="16"/>
      <c r="B2292" s="128"/>
      <c r="C2292" s="129"/>
      <c r="D2292" s="96"/>
      <c r="E2292" s="96"/>
      <c r="F2292" s="130"/>
      <c r="G2292" s="27"/>
      <c r="H2292" s="131"/>
      <c r="I2292" s="127"/>
      <c r="J2292" s="132"/>
      <c r="K2292" s="127"/>
      <c r="L2292" s="96"/>
      <c r="M2292" s="127"/>
      <c r="N2292" s="127"/>
      <c r="O2292" s="127"/>
      <c r="P2292" s="1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</row>
    <row r="2293" ht="12.75" customHeight="1">
      <c r="A2293" s="16"/>
      <c r="B2293" s="128"/>
      <c r="C2293" s="129"/>
      <c r="D2293" s="96"/>
      <c r="E2293" s="96"/>
      <c r="F2293" s="130"/>
      <c r="G2293" s="27"/>
      <c r="H2293" s="131"/>
      <c r="I2293" s="127"/>
      <c r="J2293" s="132"/>
      <c r="K2293" s="127"/>
      <c r="L2293" s="96"/>
      <c r="M2293" s="127"/>
      <c r="N2293" s="127"/>
      <c r="O2293" s="127"/>
      <c r="P2293" s="1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  <c r="AN2293" s="27"/>
      <c r="AO2293" s="27"/>
      <c r="AP2293" s="27"/>
    </row>
    <row r="2294" ht="12.75" customHeight="1">
      <c r="A2294" s="16"/>
      <c r="B2294" s="128"/>
      <c r="C2294" s="129"/>
      <c r="D2294" s="96"/>
      <c r="E2294" s="96"/>
      <c r="F2294" s="130"/>
      <c r="G2294" s="27"/>
      <c r="H2294" s="131"/>
      <c r="I2294" s="127"/>
      <c r="J2294" s="132"/>
      <c r="K2294" s="127"/>
      <c r="L2294" s="96"/>
      <c r="M2294" s="127"/>
      <c r="N2294" s="127"/>
      <c r="O2294" s="127"/>
      <c r="P2294" s="1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  <c r="AN2294" s="27"/>
      <c r="AO2294" s="27"/>
      <c r="AP2294" s="27"/>
    </row>
    <row r="2295" ht="12.75" customHeight="1">
      <c r="A2295" s="16"/>
      <c r="B2295" s="128"/>
      <c r="C2295" s="129"/>
      <c r="D2295" s="96"/>
      <c r="E2295" s="96"/>
      <c r="F2295" s="130"/>
      <c r="G2295" s="27"/>
      <c r="H2295" s="131"/>
      <c r="I2295" s="127"/>
      <c r="J2295" s="132"/>
      <c r="K2295" s="127"/>
      <c r="L2295" s="96"/>
      <c r="M2295" s="127"/>
      <c r="N2295" s="127"/>
      <c r="O2295" s="127"/>
      <c r="P2295" s="1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</row>
    <row r="2296" ht="12.75" customHeight="1">
      <c r="A2296" s="16"/>
      <c r="B2296" s="128"/>
      <c r="C2296" s="129"/>
      <c r="D2296" s="96"/>
      <c r="E2296" s="96"/>
      <c r="F2296" s="130"/>
      <c r="G2296" s="27"/>
      <c r="H2296" s="131"/>
      <c r="I2296" s="127"/>
      <c r="J2296" s="132"/>
      <c r="K2296" s="127"/>
      <c r="L2296" s="96"/>
      <c r="M2296" s="127"/>
      <c r="N2296" s="127"/>
      <c r="O2296" s="127"/>
      <c r="P2296" s="1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  <c r="AN2296" s="27"/>
      <c r="AO2296" s="27"/>
      <c r="AP2296" s="27"/>
    </row>
    <row r="2297" ht="12.75" customHeight="1">
      <c r="A2297" s="16"/>
      <c r="B2297" s="128"/>
      <c r="C2297" s="129"/>
      <c r="D2297" s="96"/>
      <c r="E2297" s="96"/>
      <c r="F2297" s="130"/>
      <c r="G2297" s="27"/>
      <c r="H2297" s="131"/>
      <c r="I2297" s="127"/>
      <c r="J2297" s="132"/>
      <c r="K2297" s="127"/>
      <c r="L2297" s="96"/>
      <c r="M2297" s="127"/>
      <c r="N2297" s="127"/>
      <c r="O2297" s="127"/>
      <c r="P2297" s="1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  <c r="AN2297" s="27"/>
      <c r="AO2297" s="27"/>
      <c r="AP2297" s="27"/>
    </row>
    <row r="2298" ht="12.75" customHeight="1">
      <c r="A2298" s="16"/>
      <c r="B2298" s="128"/>
      <c r="C2298" s="129"/>
      <c r="D2298" s="96"/>
      <c r="E2298" s="96"/>
      <c r="F2298" s="130"/>
      <c r="G2298" s="27"/>
      <c r="H2298" s="131"/>
      <c r="I2298" s="127"/>
      <c r="J2298" s="132"/>
      <c r="K2298" s="127"/>
      <c r="L2298" s="96"/>
      <c r="M2298" s="127"/>
      <c r="N2298" s="127"/>
      <c r="O2298" s="127"/>
      <c r="P2298" s="1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</row>
    <row r="2299" ht="12.75" customHeight="1">
      <c r="A2299" s="16"/>
      <c r="B2299" s="128"/>
      <c r="C2299" s="129"/>
      <c r="D2299" s="96"/>
      <c r="E2299" s="96"/>
      <c r="F2299" s="130"/>
      <c r="G2299" s="27"/>
      <c r="H2299" s="131"/>
      <c r="I2299" s="127"/>
      <c r="J2299" s="132"/>
      <c r="K2299" s="127"/>
      <c r="L2299" s="96"/>
      <c r="M2299" s="127"/>
      <c r="N2299" s="127"/>
      <c r="O2299" s="127"/>
      <c r="P2299" s="1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  <c r="AN2299" s="27"/>
      <c r="AO2299" s="27"/>
      <c r="AP2299" s="27"/>
    </row>
    <row r="2300" ht="12.75" customHeight="1">
      <c r="A2300" s="16"/>
      <c r="B2300" s="128"/>
      <c r="C2300" s="129"/>
      <c r="D2300" s="96"/>
      <c r="E2300" s="96"/>
      <c r="F2300" s="130"/>
      <c r="G2300" s="27"/>
      <c r="H2300" s="131"/>
      <c r="I2300" s="127"/>
      <c r="J2300" s="132"/>
      <c r="K2300" s="127"/>
      <c r="L2300" s="96"/>
      <c r="M2300" s="127"/>
      <c r="N2300" s="127"/>
      <c r="O2300" s="127"/>
      <c r="P2300" s="1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  <c r="AN2300" s="27"/>
      <c r="AO2300" s="27"/>
      <c r="AP2300" s="27"/>
    </row>
    <row r="2301" ht="12.75" customHeight="1">
      <c r="A2301" s="16"/>
      <c r="B2301" s="128"/>
      <c r="C2301" s="129"/>
      <c r="D2301" s="96"/>
      <c r="E2301" s="96"/>
      <c r="F2301" s="130"/>
      <c r="G2301" s="27"/>
      <c r="H2301" s="131"/>
      <c r="I2301" s="127"/>
      <c r="J2301" s="132"/>
      <c r="K2301" s="127"/>
      <c r="L2301" s="96"/>
      <c r="M2301" s="127"/>
      <c r="N2301" s="127"/>
      <c r="O2301" s="127"/>
      <c r="P2301" s="1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  <c r="AN2301" s="27"/>
      <c r="AO2301" s="27"/>
      <c r="AP2301" s="27"/>
    </row>
    <row r="2302" ht="12.75" customHeight="1">
      <c r="A2302" s="16"/>
      <c r="B2302" s="128"/>
      <c r="C2302" s="129"/>
      <c r="D2302" s="96"/>
      <c r="E2302" s="96"/>
      <c r="F2302" s="130"/>
      <c r="G2302" s="27"/>
      <c r="H2302" s="131"/>
      <c r="I2302" s="127"/>
      <c r="J2302" s="132"/>
      <c r="K2302" s="127"/>
      <c r="L2302" s="96"/>
      <c r="M2302" s="127"/>
      <c r="N2302" s="127"/>
      <c r="O2302" s="127"/>
      <c r="P2302" s="1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  <c r="AN2302" s="27"/>
      <c r="AO2302" s="27"/>
      <c r="AP2302" s="27"/>
    </row>
    <row r="2303" ht="12.75" customHeight="1">
      <c r="A2303" s="16"/>
      <c r="B2303" s="128"/>
      <c r="C2303" s="129"/>
      <c r="D2303" s="96"/>
      <c r="E2303" s="96"/>
      <c r="F2303" s="130"/>
      <c r="G2303" s="27"/>
      <c r="H2303" s="131"/>
      <c r="I2303" s="127"/>
      <c r="J2303" s="132"/>
      <c r="K2303" s="127"/>
      <c r="L2303" s="96"/>
      <c r="M2303" s="127"/>
      <c r="N2303" s="127"/>
      <c r="O2303" s="127"/>
      <c r="P2303" s="1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  <c r="AN2303" s="27"/>
      <c r="AO2303" s="27"/>
      <c r="AP2303" s="27"/>
    </row>
    <row r="2304" ht="12.75" customHeight="1">
      <c r="A2304" s="16"/>
      <c r="B2304" s="128"/>
      <c r="C2304" s="129"/>
      <c r="D2304" s="96"/>
      <c r="E2304" s="96"/>
      <c r="F2304" s="130"/>
      <c r="G2304" s="27"/>
      <c r="H2304" s="131"/>
      <c r="I2304" s="127"/>
      <c r="J2304" s="132"/>
      <c r="K2304" s="127"/>
      <c r="L2304" s="96"/>
      <c r="M2304" s="127"/>
      <c r="N2304" s="127"/>
      <c r="O2304" s="127"/>
      <c r="P2304" s="1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  <c r="AN2304" s="27"/>
      <c r="AO2304" s="27"/>
      <c r="AP2304" s="27"/>
    </row>
    <row r="2305" ht="12.75" customHeight="1">
      <c r="A2305" s="16"/>
      <c r="B2305" s="128"/>
      <c r="C2305" s="129"/>
      <c r="D2305" s="96"/>
      <c r="E2305" s="96"/>
      <c r="F2305" s="130"/>
      <c r="G2305" s="27"/>
      <c r="H2305" s="131"/>
      <c r="I2305" s="127"/>
      <c r="J2305" s="132"/>
      <c r="K2305" s="127"/>
      <c r="L2305" s="96"/>
      <c r="M2305" s="127"/>
      <c r="N2305" s="127"/>
      <c r="O2305" s="127"/>
      <c r="P2305" s="1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  <c r="AN2305" s="27"/>
      <c r="AO2305" s="27"/>
      <c r="AP2305" s="27"/>
    </row>
    <row r="2306" ht="12.75" customHeight="1">
      <c r="A2306" s="16"/>
      <c r="B2306" s="128"/>
      <c r="C2306" s="129"/>
      <c r="D2306" s="96"/>
      <c r="E2306" s="96"/>
      <c r="F2306" s="130"/>
      <c r="G2306" s="27"/>
      <c r="H2306" s="131"/>
      <c r="I2306" s="127"/>
      <c r="J2306" s="132"/>
      <c r="K2306" s="127"/>
      <c r="L2306" s="96"/>
      <c r="M2306" s="127"/>
      <c r="N2306" s="127"/>
      <c r="O2306" s="127"/>
      <c r="P2306" s="1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  <c r="AN2306" s="27"/>
      <c r="AO2306" s="27"/>
      <c r="AP2306" s="27"/>
    </row>
    <row r="2307" ht="12.75" customHeight="1">
      <c r="A2307" s="16"/>
      <c r="B2307" s="128"/>
      <c r="C2307" s="129"/>
      <c r="D2307" s="96"/>
      <c r="E2307" s="96"/>
      <c r="F2307" s="130"/>
      <c r="G2307" s="27"/>
      <c r="H2307" s="131"/>
      <c r="I2307" s="127"/>
      <c r="J2307" s="132"/>
      <c r="K2307" s="127"/>
      <c r="L2307" s="96"/>
      <c r="M2307" s="127"/>
      <c r="N2307" s="127"/>
      <c r="O2307" s="127"/>
      <c r="P2307" s="1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  <c r="AN2307" s="27"/>
      <c r="AO2307" s="27"/>
      <c r="AP2307" s="27"/>
    </row>
    <row r="2308" ht="12.75" customHeight="1">
      <c r="A2308" s="16"/>
      <c r="B2308" s="128"/>
      <c r="C2308" s="129"/>
      <c r="D2308" s="96"/>
      <c r="E2308" s="96"/>
      <c r="F2308" s="130"/>
      <c r="G2308" s="27"/>
      <c r="H2308" s="131"/>
      <c r="I2308" s="127"/>
      <c r="J2308" s="132"/>
      <c r="K2308" s="127"/>
      <c r="L2308" s="96"/>
      <c r="M2308" s="127"/>
      <c r="N2308" s="127"/>
      <c r="O2308" s="127"/>
      <c r="P2308" s="1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  <c r="AN2308" s="27"/>
      <c r="AO2308" s="27"/>
      <c r="AP2308" s="27"/>
    </row>
    <row r="2309" ht="12.75" customHeight="1">
      <c r="A2309" s="16"/>
      <c r="B2309" s="128"/>
      <c r="C2309" s="129"/>
      <c r="D2309" s="96"/>
      <c r="E2309" s="96"/>
      <c r="F2309" s="130"/>
      <c r="G2309" s="27"/>
      <c r="H2309" s="131"/>
      <c r="I2309" s="127"/>
      <c r="J2309" s="132"/>
      <c r="K2309" s="127"/>
      <c r="L2309" s="96"/>
      <c r="M2309" s="127"/>
      <c r="N2309" s="127"/>
      <c r="O2309" s="127"/>
      <c r="P2309" s="1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  <c r="AN2309" s="27"/>
      <c r="AO2309" s="27"/>
      <c r="AP2309" s="27"/>
    </row>
    <row r="2310" ht="12.75" customHeight="1">
      <c r="A2310" s="16"/>
      <c r="B2310" s="128"/>
      <c r="C2310" s="129"/>
      <c r="D2310" s="96"/>
      <c r="E2310" s="96"/>
      <c r="F2310" s="130"/>
      <c r="G2310" s="27"/>
      <c r="H2310" s="131"/>
      <c r="I2310" s="127"/>
      <c r="J2310" s="132"/>
      <c r="K2310" s="127"/>
      <c r="L2310" s="96"/>
      <c r="M2310" s="127"/>
      <c r="N2310" s="127"/>
      <c r="O2310" s="127"/>
      <c r="P2310" s="1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  <c r="AN2310" s="27"/>
      <c r="AO2310" s="27"/>
      <c r="AP2310" s="27"/>
    </row>
    <row r="2311" ht="12.75" customHeight="1">
      <c r="A2311" s="16"/>
      <c r="B2311" s="128"/>
      <c r="C2311" s="129"/>
      <c r="D2311" s="96"/>
      <c r="E2311" s="96"/>
      <c r="F2311" s="130"/>
      <c r="G2311" s="27"/>
      <c r="H2311" s="131"/>
      <c r="I2311" s="127"/>
      <c r="J2311" s="132"/>
      <c r="K2311" s="127"/>
      <c r="L2311" s="96"/>
      <c r="M2311" s="127"/>
      <c r="N2311" s="127"/>
      <c r="O2311" s="127"/>
      <c r="P2311" s="1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  <c r="AN2311" s="27"/>
      <c r="AO2311" s="27"/>
      <c r="AP2311" s="27"/>
    </row>
    <row r="2312" ht="12.75" customHeight="1">
      <c r="A2312" s="16"/>
      <c r="B2312" s="128"/>
      <c r="C2312" s="129"/>
      <c r="D2312" s="96"/>
      <c r="E2312" s="96"/>
      <c r="F2312" s="130"/>
      <c r="G2312" s="27"/>
      <c r="H2312" s="131"/>
      <c r="I2312" s="127"/>
      <c r="J2312" s="132"/>
      <c r="K2312" s="127"/>
      <c r="L2312" s="96"/>
      <c r="M2312" s="127"/>
      <c r="N2312" s="127"/>
      <c r="O2312" s="127"/>
      <c r="P2312" s="1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  <c r="AN2312" s="27"/>
      <c r="AO2312" s="27"/>
      <c r="AP2312" s="27"/>
    </row>
    <row r="2313" ht="12.75" customHeight="1">
      <c r="A2313" s="16"/>
      <c r="B2313" s="128"/>
      <c r="C2313" s="129"/>
      <c r="D2313" s="96"/>
      <c r="E2313" s="96"/>
      <c r="F2313" s="130"/>
      <c r="G2313" s="27"/>
      <c r="H2313" s="131"/>
      <c r="I2313" s="127"/>
      <c r="J2313" s="132"/>
      <c r="K2313" s="127"/>
      <c r="L2313" s="96"/>
      <c r="M2313" s="127"/>
      <c r="N2313" s="127"/>
      <c r="O2313" s="127"/>
      <c r="P2313" s="1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  <c r="AN2313" s="27"/>
      <c r="AO2313" s="27"/>
      <c r="AP2313" s="27"/>
    </row>
    <row r="2314" ht="12.75" customHeight="1">
      <c r="A2314" s="16"/>
      <c r="B2314" s="128"/>
      <c r="C2314" s="129"/>
      <c r="D2314" s="96"/>
      <c r="E2314" s="96"/>
      <c r="F2314" s="130"/>
      <c r="G2314" s="27"/>
      <c r="H2314" s="131"/>
      <c r="I2314" s="127"/>
      <c r="J2314" s="132"/>
      <c r="K2314" s="127"/>
      <c r="L2314" s="96"/>
      <c r="M2314" s="127"/>
      <c r="N2314" s="127"/>
      <c r="O2314" s="127"/>
      <c r="P2314" s="1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  <c r="AN2314" s="27"/>
      <c r="AO2314" s="27"/>
      <c r="AP2314" s="27"/>
    </row>
    <row r="2315" ht="12.75" customHeight="1">
      <c r="A2315" s="16"/>
      <c r="B2315" s="128"/>
      <c r="C2315" s="129"/>
      <c r="D2315" s="96"/>
      <c r="E2315" s="96"/>
      <c r="F2315" s="130"/>
      <c r="G2315" s="27"/>
      <c r="H2315" s="131"/>
      <c r="I2315" s="127"/>
      <c r="J2315" s="132"/>
      <c r="K2315" s="127"/>
      <c r="L2315" s="96"/>
      <c r="M2315" s="127"/>
      <c r="N2315" s="127"/>
      <c r="O2315" s="127"/>
      <c r="P2315" s="1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  <c r="AN2315" s="27"/>
      <c r="AO2315" s="27"/>
      <c r="AP2315" s="27"/>
    </row>
    <row r="2316" ht="12.75" customHeight="1">
      <c r="A2316" s="16"/>
      <c r="B2316" s="128"/>
      <c r="C2316" s="129"/>
      <c r="D2316" s="96"/>
      <c r="E2316" s="96"/>
      <c r="F2316" s="130"/>
      <c r="G2316" s="27"/>
      <c r="H2316" s="131"/>
      <c r="I2316" s="127"/>
      <c r="J2316" s="132"/>
      <c r="K2316" s="127"/>
      <c r="L2316" s="96"/>
      <c r="M2316" s="127"/>
      <c r="N2316" s="127"/>
      <c r="O2316" s="127"/>
      <c r="P2316" s="1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  <c r="AN2316" s="27"/>
      <c r="AO2316" s="27"/>
      <c r="AP2316" s="27"/>
    </row>
    <row r="2317" ht="12.75" customHeight="1">
      <c r="A2317" s="16"/>
      <c r="B2317" s="128"/>
      <c r="C2317" s="129"/>
      <c r="D2317" s="96"/>
      <c r="E2317" s="96"/>
      <c r="F2317" s="130"/>
      <c r="G2317" s="27"/>
      <c r="H2317" s="131"/>
      <c r="I2317" s="127"/>
      <c r="J2317" s="132"/>
      <c r="K2317" s="127"/>
      <c r="L2317" s="96"/>
      <c r="M2317" s="127"/>
      <c r="N2317" s="127"/>
      <c r="O2317" s="127"/>
      <c r="P2317" s="1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  <c r="AN2317" s="27"/>
      <c r="AO2317" s="27"/>
      <c r="AP2317" s="27"/>
    </row>
    <row r="2318" ht="12.75" customHeight="1">
      <c r="A2318" s="16"/>
      <c r="B2318" s="128"/>
      <c r="C2318" s="129"/>
      <c r="D2318" s="96"/>
      <c r="E2318" s="96"/>
      <c r="F2318" s="130"/>
      <c r="G2318" s="27"/>
      <c r="H2318" s="131"/>
      <c r="I2318" s="127"/>
      <c r="J2318" s="132"/>
      <c r="K2318" s="127"/>
      <c r="L2318" s="96"/>
      <c r="M2318" s="127"/>
      <c r="N2318" s="127"/>
      <c r="O2318" s="127"/>
      <c r="P2318" s="1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  <c r="AN2318" s="27"/>
      <c r="AO2318" s="27"/>
      <c r="AP2318" s="27"/>
    </row>
    <row r="2319" ht="12.75" customHeight="1">
      <c r="A2319" s="16"/>
      <c r="B2319" s="128"/>
      <c r="C2319" s="129"/>
      <c r="D2319" s="96"/>
      <c r="E2319" s="96"/>
      <c r="F2319" s="130"/>
      <c r="G2319" s="27"/>
      <c r="H2319" s="131"/>
      <c r="I2319" s="127"/>
      <c r="J2319" s="132"/>
      <c r="K2319" s="127"/>
      <c r="L2319" s="96"/>
      <c r="M2319" s="127"/>
      <c r="N2319" s="127"/>
      <c r="O2319" s="127"/>
      <c r="P2319" s="1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  <c r="AN2319" s="27"/>
      <c r="AO2319" s="27"/>
      <c r="AP2319" s="27"/>
    </row>
    <row r="2320" ht="12.75" customHeight="1">
      <c r="A2320" s="16"/>
      <c r="B2320" s="128"/>
      <c r="C2320" s="129"/>
      <c r="D2320" s="96"/>
      <c r="E2320" s="96"/>
      <c r="F2320" s="130"/>
      <c r="G2320" s="27"/>
      <c r="H2320" s="131"/>
      <c r="I2320" s="127"/>
      <c r="J2320" s="132"/>
      <c r="K2320" s="127"/>
      <c r="L2320" s="96"/>
      <c r="M2320" s="127"/>
      <c r="N2320" s="127"/>
      <c r="O2320" s="127"/>
      <c r="P2320" s="1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  <c r="AN2320" s="27"/>
      <c r="AO2320" s="27"/>
      <c r="AP2320" s="27"/>
    </row>
    <row r="2321" ht="12.75" customHeight="1">
      <c r="A2321" s="16"/>
      <c r="B2321" s="128"/>
      <c r="C2321" s="129"/>
      <c r="D2321" s="96"/>
      <c r="E2321" s="96"/>
      <c r="F2321" s="130"/>
      <c r="G2321" s="27"/>
      <c r="H2321" s="131"/>
      <c r="I2321" s="127"/>
      <c r="J2321" s="132"/>
      <c r="K2321" s="127"/>
      <c r="L2321" s="96"/>
      <c r="M2321" s="127"/>
      <c r="N2321" s="127"/>
      <c r="O2321" s="127"/>
      <c r="P2321" s="1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</row>
    <row r="2322" ht="12.75" customHeight="1">
      <c r="A2322" s="16"/>
      <c r="B2322" s="128"/>
      <c r="C2322" s="129"/>
      <c r="D2322" s="96"/>
      <c r="E2322" s="96"/>
      <c r="F2322" s="130"/>
      <c r="G2322" s="27"/>
      <c r="H2322" s="131"/>
      <c r="I2322" s="127"/>
      <c r="J2322" s="132"/>
      <c r="K2322" s="127"/>
      <c r="L2322" s="96"/>
      <c r="M2322" s="127"/>
      <c r="N2322" s="127"/>
      <c r="O2322" s="127"/>
      <c r="P2322" s="1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  <c r="AN2322" s="27"/>
      <c r="AO2322" s="27"/>
      <c r="AP2322" s="27"/>
    </row>
    <row r="2323" ht="12.75" customHeight="1">
      <c r="A2323" s="16"/>
      <c r="B2323" s="128"/>
      <c r="C2323" s="129"/>
      <c r="D2323" s="96"/>
      <c r="E2323" s="96"/>
      <c r="F2323" s="130"/>
      <c r="G2323" s="27"/>
      <c r="H2323" s="131"/>
      <c r="I2323" s="127"/>
      <c r="J2323" s="132"/>
      <c r="K2323" s="127"/>
      <c r="L2323" s="96"/>
      <c r="M2323" s="127"/>
      <c r="N2323" s="127"/>
      <c r="O2323" s="127"/>
      <c r="P2323" s="1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  <c r="AN2323" s="27"/>
      <c r="AO2323" s="27"/>
      <c r="AP2323" s="27"/>
    </row>
    <row r="2324" ht="12.75" customHeight="1">
      <c r="A2324" s="16"/>
      <c r="B2324" s="128"/>
      <c r="C2324" s="129"/>
      <c r="D2324" s="96"/>
      <c r="E2324" s="96"/>
      <c r="F2324" s="130"/>
      <c r="G2324" s="27"/>
      <c r="H2324" s="131"/>
      <c r="I2324" s="127"/>
      <c r="J2324" s="132"/>
      <c r="K2324" s="127"/>
      <c r="L2324" s="96"/>
      <c r="M2324" s="127"/>
      <c r="N2324" s="127"/>
      <c r="O2324" s="127"/>
      <c r="P2324" s="1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  <c r="AN2324" s="27"/>
      <c r="AO2324" s="27"/>
      <c r="AP2324" s="27"/>
    </row>
    <row r="2325" ht="12.75" customHeight="1">
      <c r="A2325" s="16"/>
      <c r="B2325" s="128"/>
      <c r="C2325" s="129"/>
      <c r="D2325" s="96"/>
      <c r="E2325" s="96"/>
      <c r="F2325" s="130"/>
      <c r="G2325" s="27"/>
      <c r="H2325" s="131"/>
      <c r="I2325" s="127"/>
      <c r="J2325" s="132"/>
      <c r="K2325" s="127"/>
      <c r="L2325" s="96"/>
      <c r="M2325" s="127"/>
      <c r="N2325" s="127"/>
      <c r="O2325" s="127"/>
      <c r="P2325" s="1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  <c r="AN2325" s="27"/>
      <c r="AO2325" s="27"/>
      <c r="AP2325" s="27"/>
    </row>
    <row r="2326" ht="12.75" customHeight="1">
      <c r="A2326" s="16"/>
      <c r="B2326" s="128"/>
      <c r="C2326" s="129"/>
      <c r="D2326" s="96"/>
      <c r="E2326" s="96"/>
      <c r="F2326" s="130"/>
      <c r="G2326" s="27"/>
      <c r="H2326" s="131"/>
      <c r="I2326" s="127"/>
      <c r="J2326" s="132"/>
      <c r="K2326" s="127"/>
      <c r="L2326" s="96"/>
      <c r="M2326" s="127"/>
      <c r="N2326" s="127"/>
      <c r="O2326" s="127"/>
      <c r="P2326" s="1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  <c r="AN2326" s="27"/>
      <c r="AO2326" s="27"/>
      <c r="AP2326" s="27"/>
    </row>
    <row r="2327" ht="12.75" customHeight="1">
      <c r="A2327" s="16"/>
      <c r="B2327" s="128"/>
      <c r="C2327" s="129"/>
      <c r="D2327" s="96"/>
      <c r="E2327" s="96"/>
      <c r="F2327" s="130"/>
      <c r="G2327" s="27"/>
      <c r="H2327" s="131"/>
      <c r="I2327" s="127"/>
      <c r="J2327" s="132"/>
      <c r="K2327" s="127"/>
      <c r="L2327" s="96"/>
      <c r="M2327" s="127"/>
      <c r="N2327" s="127"/>
      <c r="O2327" s="127"/>
      <c r="P2327" s="1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  <c r="AN2327" s="27"/>
      <c r="AO2327" s="27"/>
      <c r="AP2327" s="27"/>
    </row>
    <row r="2328" ht="12.75" customHeight="1">
      <c r="A2328" s="16"/>
      <c r="B2328" s="128"/>
      <c r="C2328" s="129"/>
      <c r="D2328" s="96"/>
      <c r="E2328" s="96"/>
      <c r="F2328" s="130"/>
      <c r="G2328" s="27"/>
      <c r="H2328" s="131"/>
      <c r="I2328" s="127"/>
      <c r="J2328" s="132"/>
      <c r="K2328" s="127"/>
      <c r="L2328" s="96"/>
      <c r="M2328" s="127"/>
      <c r="N2328" s="127"/>
      <c r="O2328" s="127"/>
      <c r="P2328" s="1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</row>
    <row r="2329" ht="12.75" customHeight="1">
      <c r="A2329" s="16"/>
      <c r="B2329" s="128"/>
      <c r="C2329" s="129"/>
      <c r="D2329" s="96"/>
      <c r="E2329" s="96"/>
      <c r="F2329" s="130"/>
      <c r="G2329" s="27"/>
      <c r="H2329" s="131"/>
      <c r="I2329" s="127"/>
      <c r="J2329" s="132"/>
      <c r="K2329" s="127"/>
      <c r="L2329" s="96"/>
      <c r="M2329" s="127"/>
      <c r="N2329" s="127"/>
      <c r="O2329" s="127"/>
      <c r="P2329" s="1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  <c r="AN2329" s="27"/>
      <c r="AO2329" s="27"/>
      <c r="AP2329" s="27"/>
    </row>
    <row r="2330" ht="12.75" customHeight="1">
      <c r="A2330" s="16"/>
      <c r="B2330" s="128"/>
      <c r="C2330" s="129"/>
      <c r="D2330" s="96"/>
      <c r="E2330" s="96"/>
      <c r="F2330" s="130"/>
      <c r="G2330" s="27"/>
      <c r="H2330" s="131"/>
      <c r="I2330" s="127"/>
      <c r="J2330" s="132"/>
      <c r="K2330" s="127"/>
      <c r="L2330" s="96"/>
      <c r="M2330" s="127"/>
      <c r="N2330" s="127"/>
      <c r="O2330" s="127"/>
      <c r="P2330" s="1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  <c r="AN2330" s="27"/>
      <c r="AO2330" s="27"/>
      <c r="AP2330" s="27"/>
    </row>
    <row r="2331" ht="12.75" customHeight="1">
      <c r="A2331" s="16"/>
      <c r="B2331" s="128"/>
      <c r="C2331" s="129"/>
      <c r="D2331" s="96"/>
      <c r="E2331" s="96"/>
      <c r="F2331" s="130"/>
      <c r="G2331" s="27"/>
      <c r="H2331" s="131"/>
      <c r="I2331" s="127"/>
      <c r="J2331" s="132"/>
      <c r="K2331" s="127"/>
      <c r="L2331" s="96"/>
      <c r="M2331" s="127"/>
      <c r="N2331" s="127"/>
      <c r="O2331" s="127"/>
      <c r="P2331" s="1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  <c r="AN2331" s="27"/>
      <c r="AO2331" s="27"/>
      <c r="AP2331" s="27"/>
    </row>
    <row r="2332" ht="12.75" customHeight="1">
      <c r="A2332" s="16"/>
      <c r="B2332" s="128"/>
      <c r="C2332" s="129"/>
      <c r="D2332" s="96"/>
      <c r="E2332" s="96"/>
      <c r="F2332" s="130"/>
      <c r="G2332" s="27"/>
      <c r="H2332" s="131"/>
      <c r="I2332" s="127"/>
      <c r="J2332" s="132"/>
      <c r="K2332" s="127"/>
      <c r="L2332" s="96"/>
      <c r="M2332" s="127"/>
      <c r="N2332" s="127"/>
      <c r="O2332" s="127"/>
      <c r="P2332" s="1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  <c r="AN2332" s="27"/>
      <c r="AO2332" s="27"/>
      <c r="AP2332" s="27"/>
    </row>
    <row r="2333" ht="12.75" customHeight="1">
      <c r="A2333" s="16"/>
      <c r="B2333" s="128"/>
      <c r="C2333" s="129"/>
      <c r="D2333" s="96"/>
      <c r="E2333" s="96"/>
      <c r="F2333" s="130"/>
      <c r="G2333" s="27"/>
      <c r="H2333" s="131"/>
      <c r="I2333" s="127"/>
      <c r="J2333" s="132"/>
      <c r="K2333" s="127"/>
      <c r="L2333" s="96"/>
      <c r="M2333" s="127"/>
      <c r="N2333" s="127"/>
      <c r="O2333" s="127"/>
      <c r="P2333" s="1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  <c r="AN2333" s="27"/>
      <c r="AO2333" s="27"/>
      <c r="AP2333" s="27"/>
    </row>
    <row r="2334" ht="12.75" customHeight="1">
      <c r="A2334" s="16"/>
      <c r="B2334" s="128"/>
      <c r="C2334" s="129"/>
      <c r="D2334" s="96"/>
      <c r="E2334" s="96"/>
      <c r="F2334" s="130"/>
      <c r="G2334" s="27"/>
      <c r="H2334" s="131"/>
      <c r="I2334" s="127"/>
      <c r="J2334" s="132"/>
      <c r="K2334" s="127"/>
      <c r="L2334" s="96"/>
      <c r="M2334" s="127"/>
      <c r="N2334" s="127"/>
      <c r="O2334" s="127"/>
      <c r="P2334" s="1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  <c r="AN2334" s="27"/>
      <c r="AO2334" s="27"/>
      <c r="AP2334" s="27"/>
    </row>
    <row r="2335" ht="12.75" customHeight="1">
      <c r="A2335" s="16"/>
      <c r="B2335" s="128"/>
      <c r="C2335" s="129"/>
      <c r="D2335" s="96"/>
      <c r="E2335" s="96"/>
      <c r="F2335" s="130"/>
      <c r="G2335" s="27"/>
      <c r="H2335" s="131"/>
      <c r="I2335" s="127"/>
      <c r="J2335" s="132"/>
      <c r="K2335" s="127"/>
      <c r="L2335" s="96"/>
      <c r="M2335" s="127"/>
      <c r="N2335" s="127"/>
      <c r="O2335" s="127"/>
      <c r="P2335" s="1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  <c r="AN2335" s="27"/>
      <c r="AO2335" s="27"/>
      <c r="AP2335" s="27"/>
    </row>
    <row r="2336" ht="12.75" customHeight="1">
      <c r="A2336" s="16"/>
      <c r="B2336" s="128"/>
      <c r="C2336" s="129"/>
      <c r="D2336" s="96"/>
      <c r="E2336" s="96"/>
      <c r="F2336" s="130"/>
      <c r="G2336" s="27"/>
      <c r="H2336" s="131"/>
      <c r="I2336" s="127"/>
      <c r="J2336" s="132"/>
      <c r="K2336" s="127"/>
      <c r="L2336" s="96"/>
      <c r="M2336" s="127"/>
      <c r="N2336" s="127"/>
      <c r="O2336" s="127"/>
      <c r="P2336" s="1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  <c r="AN2336" s="27"/>
      <c r="AO2336" s="27"/>
      <c r="AP2336" s="27"/>
    </row>
    <row r="2337" ht="12.75" customHeight="1">
      <c r="A2337" s="16"/>
      <c r="B2337" s="128"/>
      <c r="C2337" s="129"/>
      <c r="D2337" s="96"/>
      <c r="E2337" s="96"/>
      <c r="F2337" s="130"/>
      <c r="G2337" s="27"/>
      <c r="H2337" s="131"/>
      <c r="I2337" s="127"/>
      <c r="J2337" s="132"/>
      <c r="K2337" s="127"/>
      <c r="L2337" s="96"/>
      <c r="M2337" s="127"/>
      <c r="N2337" s="127"/>
      <c r="O2337" s="127"/>
      <c r="P2337" s="1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  <c r="AN2337" s="27"/>
      <c r="AO2337" s="27"/>
      <c r="AP2337" s="27"/>
    </row>
    <row r="2338" ht="12.75" customHeight="1">
      <c r="A2338" s="16"/>
      <c r="B2338" s="128"/>
      <c r="C2338" s="129"/>
      <c r="D2338" s="96"/>
      <c r="E2338" s="96"/>
      <c r="F2338" s="130"/>
      <c r="G2338" s="27"/>
      <c r="H2338" s="131"/>
      <c r="I2338" s="127"/>
      <c r="J2338" s="132"/>
      <c r="K2338" s="127"/>
      <c r="L2338" s="96"/>
      <c r="M2338" s="127"/>
      <c r="N2338" s="127"/>
      <c r="O2338" s="127"/>
      <c r="P2338" s="1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  <c r="AN2338" s="27"/>
      <c r="AO2338" s="27"/>
      <c r="AP2338" s="27"/>
    </row>
    <row r="2339" ht="12.75" customHeight="1">
      <c r="A2339" s="16"/>
      <c r="B2339" s="128"/>
      <c r="C2339" s="129"/>
      <c r="D2339" s="96"/>
      <c r="E2339" s="96"/>
      <c r="F2339" s="130"/>
      <c r="G2339" s="27"/>
      <c r="H2339" s="131"/>
      <c r="I2339" s="127"/>
      <c r="J2339" s="132"/>
      <c r="K2339" s="127"/>
      <c r="L2339" s="96"/>
      <c r="M2339" s="127"/>
      <c r="N2339" s="127"/>
      <c r="O2339" s="127"/>
      <c r="P2339" s="1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  <c r="AN2339" s="27"/>
      <c r="AO2339" s="27"/>
      <c r="AP2339" s="27"/>
    </row>
    <row r="2340" ht="12.75" customHeight="1">
      <c r="A2340" s="16"/>
      <c r="B2340" s="128"/>
      <c r="C2340" s="129"/>
      <c r="D2340" s="96"/>
      <c r="E2340" s="96"/>
      <c r="F2340" s="130"/>
      <c r="G2340" s="27"/>
      <c r="H2340" s="131"/>
      <c r="I2340" s="127"/>
      <c r="J2340" s="132"/>
      <c r="K2340" s="127"/>
      <c r="L2340" s="96"/>
      <c r="M2340" s="127"/>
      <c r="N2340" s="127"/>
      <c r="O2340" s="127"/>
      <c r="P2340" s="1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  <c r="AN2340" s="27"/>
      <c r="AO2340" s="27"/>
      <c r="AP2340" s="27"/>
    </row>
    <row r="2341" ht="12.75" customHeight="1">
      <c r="A2341" s="16"/>
      <c r="B2341" s="128"/>
      <c r="C2341" s="129"/>
      <c r="D2341" s="96"/>
      <c r="E2341" s="96"/>
      <c r="F2341" s="130"/>
      <c r="G2341" s="27"/>
      <c r="H2341" s="131"/>
      <c r="I2341" s="127"/>
      <c r="J2341" s="132"/>
      <c r="K2341" s="127"/>
      <c r="L2341" s="96"/>
      <c r="M2341" s="127"/>
      <c r="N2341" s="127"/>
      <c r="O2341" s="127"/>
      <c r="P2341" s="1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  <c r="AN2341" s="27"/>
      <c r="AO2341" s="27"/>
      <c r="AP2341" s="27"/>
    </row>
    <row r="2342" ht="12.75" customHeight="1">
      <c r="A2342" s="16"/>
      <c r="B2342" s="128"/>
      <c r="C2342" s="129"/>
      <c r="D2342" s="96"/>
      <c r="E2342" s="96"/>
      <c r="F2342" s="130"/>
      <c r="G2342" s="27"/>
      <c r="H2342" s="131"/>
      <c r="I2342" s="127"/>
      <c r="J2342" s="132"/>
      <c r="K2342" s="127"/>
      <c r="L2342" s="96"/>
      <c r="M2342" s="127"/>
      <c r="N2342" s="127"/>
      <c r="O2342" s="127"/>
      <c r="P2342" s="1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  <c r="AN2342" s="27"/>
      <c r="AO2342" s="27"/>
      <c r="AP2342" s="27"/>
    </row>
    <row r="2343" ht="12.75" customHeight="1">
      <c r="A2343" s="16"/>
      <c r="B2343" s="128"/>
      <c r="C2343" s="129"/>
      <c r="D2343" s="96"/>
      <c r="E2343" s="96"/>
      <c r="F2343" s="130"/>
      <c r="G2343" s="27"/>
      <c r="H2343" s="131"/>
      <c r="I2343" s="127"/>
      <c r="J2343" s="132"/>
      <c r="K2343" s="127"/>
      <c r="L2343" s="96"/>
      <c r="M2343" s="127"/>
      <c r="N2343" s="127"/>
      <c r="O2343" s="127"/>
      <c r="P2343" s="1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  <c r="AN2343" s="27"/>
      <c r="AO2343" s="27"/>
      <c r="AP2343" s="27"/>
    </row>
    <row r="2344" ht="12.75" customHeight="1">
      <c r="A2344" s="16"/>
      <c r="B2344" s="128"/>
      <c r="C2344" s="129"/>
      <c r="D2344" s="96"/>
      <c r="E2344" s="96"/>
      <c r="F2344" s="130"/>
      <c r="G2344" s="27"/>
      <c r="H2344" s="131"/>
      <c r="I2344" s="127"/>
      <c r="J2344" s="132"/>
      <c r="K2344" s="127"/>
      <c r="L2344" s="96"/>
      <c r="M2344" s="127"/>
      <c r="N2344" s="127"/>
      <c r="O2344" s="127"/>
      <c r="P2344" s="1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  <c r="AN2344" s="27"/>
      <c r="AO2344" s="27"/>
      <c r="AP2344" s="27"/>
    </row>
    <row r="2345" ht="12.75" customHeight="1">
      <c r="A2345" s="16"/>
      <c r="B2345" s="128"/>
      <c r="C2345" s="129"/>
      <c r="D2345" s="96"/>
      <c r="E2345" s="96"/>
      <c r="F2345" s="130"/>
      <c r="G2345" s="27"/>
      <c r="H2345" s="131"/>
      <c r="I2345" s="127"/>
      <c r="J2345" s="132"/>
      <c r="K2345" s="127"/>
      <c r="L2345" s="96"/>
      <c r="M2345" s="127"/>
      <c r="N2345" s="127"/>
      <c r="O2345" s="127"/>
      <c r="P2345" s="1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  <c r="AN2345" s="27"/>
      <c r="AO2345" s="27"/>
      <c r="AP2345" s="27"/>
    </row>
    <row r="2346" ht="12.75" customHeight="1">
      <c r="A2346" s="16"/>
      <c r="B2346" s="128"/>
      <c r="C2346" s="129"/>
      <c r="D2346" s="96"/>
      <c r="E2346" s="96"/>
      <c r="F2346" s="130"/>
      <c r="G2346" s="27"/>
      <c r="H2346" s="131"/>
      <c r="I2346" s="127"/>
      <c r="J2346" s="132"/>
      <c r="K2346" s="127"/>
      <c r="L2346" s="96"/>
      <c r="M2346" s="127"/>
      <c r="N2346" s="127"/>
      <c r="O2346" s="127"/>
      <c r="P2346" s="1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  <c r="AN2346" s="27"/>
      <c r="AO2346" s="27"/>
      <c r="AP2346" s="27"/>
    </row>
    <row r="2347" ht="12.75" customHeight="1">
      <c r="A2347" s="16"/>
      <c r="B2347" s="128"/>
      <c r="C2347" s="129"/>
      <c r="D2347" s="96"/>
      <c r="E2347" s="96"/>
      <c r="F2347" s="130"/>
      <c r="G2347" s="27"/>
      <c r="H2347" s="131"/>
      <c r="I2347" s="127"/>
      <c r="J2347" s="132"/>
      <c r="K2347" s="127"/>
      <c r="L2347" s="96"/>
      <c r="M2347" s="127"/>
      <c r="N2347" s="127"/>
      <c r="O2347" s="127"/>
      <c r="P2347" s="1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27"/>
      <c r="AM2347" s="27"/>
      <c r="AN2347" s="27"/>
      <c r="AO2347" s="27"/>
      <c r="AP2347" s="27"/>
    </row>
    <row r="2348" ht="12.75" customHeight="1">
      <c r="A2348" s="16"/>
      <c r="B2348" s="128"/>
      <c r="C2348" s="129"/>
      <c r="D2348" s="96"/>
      <c r="E2348" s="96"/>
      <c r="F2348" s="130"/>
      <c r="G2348" s="27"/>
      <c r="H2348" s="131"/>
      <c r="I2348" s="127"/>
      <c r="J2348" s="132"/>
      <c r="K2348" s="127"/>
      <c r="L2348" s="96"/>
      <c r="M2348" s="127"/>
      <c r="N2348" s="127"/>
      <c r="O2348" s="127"/>
      <c r="P2348" s="1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  <c r="AN2348" s="27"/>
      <c r="AO2348" s="27"/>
      <c r="AP2348" s="27"/>
    </row>
    <row r="2349" ht="12.75" customHeight="1">
      <c r="A2349" s="16"/>
      <c r="B2349" s="128"/>
      <c r="C2349" s="129"/>
      <c r="D2349" s="96"/>
      <c r="E2349" s="96"/>
      <c r="F2349" s="130"/>
      <c r="G2349" s="27"/>
      <c r="H2349" s="131"/>
      <c r="I2349" s="127"/>
      <c r="J2349" s="132"/>
      <c r="K2349" s="127"/>
      <c r="L2349" s="96"/>
      <c r="M2349" s="127"/>
      <c r="N2349" s="127"/>
      <c r="O2349" s="127"/>
      <c r="P2349" s="1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  <c r="AO2349" s="27"/>
      <c r="AP2349" s="27"/>
    </row>
    <row r="2350" ht="12.75" customHeight="1">
      <c r="A2350" s="16"/>
      <c r="B2350" s="128"/>
      <c r="C2350" s="129"/>
      <c r="D2350" s="96"/>
      <c r="E2350" s="96"/>
      <c r="F2350" s="130"/>
      <c r="G2350" s="27"/>
      <c r="H2350" s="131"/>
      <c r="I2350" s="127"/>
      <c r="J2350" s="132"/>
      <c r="K2350" s="127"/>
      <c r="L2350" s="96"/>
      <c r="M2350" s="127"/>
      <c r="N2350" s="127"/>
      <c r="O2350" s="127"/>
      <c r="P2350" s="1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  <c r="AN2350" s="27"/>
      <c r="AO2350" s="27"/>
      <c r="AP2350" s="27"/>
    </row>
    <row r="2351" ht="12.75" customHeight="1">
      <c r="A2351" s="16"/>
      <c r="B2351" s="128"/>
      <c r="C2351" s="129"/>
      <c r="D2351" s="96"/>
      <c r="E2351" s="96"/>
      <c r="F2351" s="130"/>
      <c r="G2351" s="27"/>
      <c r="H2351" s="131"/>
      <c r="I2351" s="127"/>
      <c r="J2351" s="132"/>
      <c r="K2351" s="127"/>
      <c r="L2351" s="96"/>
      <c r="M2351" s="127"/>
      <c r="N2351" s="127"/>
      <c r="O2351" s="127"/>
      <c r="P2351" s="1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  <c r="AN2351" s="27"/>
      <c r="AO2351" s="27"/>
      <c r="AP2351" s="27"/>
    </row>
    <row r="2352" ht="12.75" customHeight="1">
      <c r="A2352" s="16"/>
      <c r="B2352" s="128"/>
      <c r="C2352" s="129"/>
      <c r="D2352" s="96"/>
      <c r="E2352" s="96"/>
      <c r="F2352" s="130"/>
      <c r="G2352" s="27"/>
      <c r="H2352" s="131"/>
      <c r="I2352" s="127"/>
      <c r="J2352" s="132"/>
      <c r="K2352" s="127"/>
      <c r="L2352" s="96"/>
      <c r="M2352" s="127"/>
      <c r="N2352" s="127"/>
      <c r="O2352" s="127"/>
      <c r="P2352" s="1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  <c r="AN2352" s="27"/>
      <c r="AO2352" s="27"/>
      <c r="AP2352" s="27"/>
    </row>
    <row r="2353" ht="12.75" customHeight="1">
      <c r="A2353" s="16"/>
      <c r="B2353" s="128"/>
      <c r="C2353" s="129"/>
      <c r="D2353" s="96"/>
      <c r="E2353" s="96"/>
      <c r="F2353" s="130"/>
      <c r="G2353" s="27"/>
      <c r="H2353" s="131"/>
      <c r="I2353" s="127"/>
      <c r="J2353" s="132"/>
      <c r="K2353" s="127"/>
      <c r="L2353" s="96"/>
      <c r="M2353" s="127"/>
      <c r="N2353" s="127"/>
      <c r="O2353" s="127"/>
      <c r="P2353" s="1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  <c r="AN2353" s="27"/>
      <c r="AO2353" s="27"/>
      <c r="AP2353" s="27"/>
    </row>
    <row r="2354" ht="12.75" customHeight="1">
      <c r="A2354" s="16"/>
      <c r="B2354" s="128"/>
      <c r="C2354" s="129"/>
      <c r="D2354" s="96"/>
      <c r="E2354" s="96"/>
      <c r="F2354" s="130"/>
      <c r="G2354" s="27"/>
      <c r="H2354" s="131"/>
      <c r="I2354" s="127"/>
      <c r="J2354" s="132"/>
      <c r="K2354" s="127"/>
      <c r="L2354" s="96"/>
      <c r="M2354" s="127"/>
      <c r="N2354" s="127"/>
      <c r="O2354" s="127"/>
      <c r="P2354" s="1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  <c r="AN2354" s="27"/>
      <c r="AO2354" s="27"/>
      <c r="AP2354" s="27"/>
    </row>
    <row r="2355" ht="12.75" customHeight="1">
      <c r="A2355" s="16"/>
      <c r="B2355" s="128"/>
      <c r="C2355" s="129"/>
      <c r="D2355" s="96"/>
      <c r="E2355" s="96"/>
      <c r="F2355" s="130"/>
      <c r="G2355" s="27"/>
      <c r="H2355" s="131"/>
      <c r="I2355" s="127"/>
      <c r="J2355" s="132"/>
      <c r="K2355" s="127"/>
      <c r="L2355" s="96"/>
      <c r="M2355" s="127"/>
      <c r="N2355" s="127"/>
      <c r="O2355" s="127"/>
      <c r="P2355" s="1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  <c r="AN2355" s="27"/>
      <c r="AO2355" s="27"/>
      <c r="AP2355" s="27"/>
    </row>
    <row r="2356" ht="12.75" customHeight="1">
      <c r="A2356" s="16"/>
      <c r="B2356" s="128"/>
      <c r="C2356" s="129"/>
      <c r="D2356" s="96"/>
      <c r="E2356" s="96"/>
      <c r="F2356" s="130"/>
      <c r="G2356" s="27"/>
      <c r="H2356" s="131"/>
      <c r="I2356" s="127"/>
      <c r="J2356" s="132"/>
      <c r="K2356" s="127"/>
      <c r="L2356" s="96"/>
      <c r="M2356" s="127"/>
      <c r="N2356" s="127"/>
      <c r="O2356" s="127"/>
      <c r="P2356" s="1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  <c r="AN2356" s="27"/>
      <c r="AO2356" s="27"/>
      <c r="AP2356" s="27"/>
    </row>
    <row r="2357" ht="12.75" customHeight="1">
      <c r="A2357" s="16"/>
      <c r="B2357" s="128"/>
      <c r="C2357" s="129"/>
      <c r="D2357" s="96"/>
      <c r="E2357" s="96"/>
      <c r="F2357" s="130"/>
      <c r="G2357" s="27"/>
      <c r="H2357" s="131"/>
      <c r="I2357" s="127"/>
      <c r="J2357" s="132"/>
      <c r="K2357" s="127"/>
      <c r="L2357" s="96"/>
      <c r="M2357" s="127"/>
      <c r="N2357" s="127"/>
      <c r="O2357" s="127"/>
      <c r="P2357" s="1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  <c r="AN2357" s="27"/>
      <c r="AO2357" s="27"/>
      <c r="AP2357" s="27"/>
    </row>
    <row r="2358" ht="12.75" customHeight="1">
      <c r="A2358" s="16"/>
      <c r="B2358" s="128"/>
      <c r="C2358" s="129"/>
      <c r="D2358" s="96"/>
      <c r="E2358" s="96"/>
      <c r="F2358" s="130"/>
      <c r="G2358" s="27"/>
      <c r="H2358" s="131"/>
      <c r="I2358" s="127"/>
      <c r="J2358" s="132"/>
      <c r="K2358" s="127"/>
      <c r="L2358" s="96"/>
      <c r="M2358" s="127"/>
      <c r="N2358" s="127"/>
      <c r="O2358" s="127"/>
      <c r="P2358" s="1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  <c r="AN2358" s="27"/>
      <c r="AO2358" s="27"/>
      <c r="AP2358" s="27"/>
    </row>
    <row r="2359" ht="12.75" customHeight="1">
      <c r="A2359" s="16"/>
      <c r="B2359" s="128"/>
      <c r="C2359" s="129"/>
      <c r="D2359" s="96"/>
      <c r="E2359" s="96"/>
      <c r="F2359" s="130"/>
      <c r="G2359" s="27"/>
      <c r="H2359" s="131"/>
      <c r="I2359" s="127"/>
      <c r="J2359" s="132"/>
      <c r="K2359" s="127"/>
      <c r="L2359" s="96"/>
      <c r="M2359" s="127"/>
      <c r="N2359" s="127"/>
      <c r="O2359" s="127"/>
      <c r="P2359" s="1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  <c r="AN2359" s="27"/>
      <c r="AO2359" s="27"/>
      <c r="AP2359" s="27"/>
    </row>
    <row r="2360" ht="12.75" customHeight="1">
      <c r="A2360" s="16"/>
      <c r="B2360" s="128"/>
      <c r="C2360" s="129"/>
      <c r="D2360" s="96"/>
      <c r="E2360" s="96"/>
      <c r="F2360" s="130"/>
      <c r="G2360" s="27"/>
      <c r="H2360" s="131"/>
      <c r="I2360" s="127"/>
      <c r="J2360" s="132"/>
      <c r="K2360" s="127"/>
      <c r="L2360" s="96"/>
      <c r="M2360" s="127"/>
      <c r="N2360" s="127"/>
      <c r="O2360" s="127"/>
      <c r="P2360" s="1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  <c r="AN2360" s="27"/>
      <c r="AO2360" s="27"/>
      <c r="AP2360" s="27"/>
    </row>
    <row r="2361" ht="12.75" customHeight="1">
      <c r="A2361" s="16"/>
      <c r="B2361" s="128"/>
      <c r="C2361" s="129"/>
      <c r="D2361" s="96"/>
      <c r="E2361" s="96"/>
      <c r="F2361" s="130"/>
      <c r="G2361" s="27"/>
      <c r="H2361" s="131"/>
      <c r="I2361" s="127"/>
      <c r="J2361" s="132"/>
      <c r="K2361" s="127"/>
      <c r="L2361" s="96"/>
      <c r="M2361" s="127"/>
      <c r="N2361" s="127"/>
      <c r="O2361" s="127"/>
      <c r="P2361" s="1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  <c r="AN2361" s="27"/>
      <c r="AO2361" s="27"/>
      <c r="AP2361" s="27"/>
    </row>
    <row r="2362" ht="12.75" customHeight="1">
      <c r="A2362" s="16"/>
      <c r="B2362" s="128"/>
      <c r="C2362" s="129"/>
      <c r="D2362" s="96"/>
      <c r="E2362" s="96"/>
      <c r="F2362" s="130"/>
      <c r="G2362" s="27"/>
      <c r="H2362" s="131"/>
      <c r="I2362" s="127"/>
      <c r="J2362" s="132"/>
      <c r="K2362" s="127"/>
      <c r="L2362" s="96"/>
      <c r="M2362" s="127"/>
      <c r="N2362" s="127"/>
      <c r="O2362" s="127"/>
      <c r="P2362" s="1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  <c r="AN2362" s="27"/>
      <c r="AO2362" s="27"/>
      <c r="AP2362" s="27"/>
    </row>
    <row r="2363" ht="12.75" customHeight="1">
      <c r="A2363" s="16"/>
      <c r="B2363" s="128"/>
      <c r="C2363" s="129"/>
      <c r="D2363" s="96"/>
      <c r="E2363" s="96"/>
      <c r="F2363" s="130"/>
      <c r="G2363" s="27"/>
      <c r="H2363" s="131"/>
      <c r="I2363" s="127"/>
      <c r="J2363" s="132"/>
      <c r="K2363" s="127"/>
      <c r="L2363" s="96"/>
      <c r="M2363" s="127"/>
      <c r="N2363" s="127"/>
      <c r="O2363" s="127"/>
      <c r="P2363" s="1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  <c r="AF2363" s="27"/>
      <c r="AG2363" s="27"/>
      <c r="AH2363" s="27"/>
      <c r="AI2363" s="27"/>
      <c r="AJ2363" s="27"/>
      <c r="AK2363" s="27"/>
      <c r="AL2363" s="27"/>
      <c r="AM2363" s="27"/>
      <c r="AN2363" s="27"/>
      <c r="AO2363" s="27"/>
      <c r="AP2363" s="27"/>
    </row>
    <row r="2364" ht="12.75" customHeight="1">
      <c r="A2364" s="16"/>
      <c r="B2364" s="128"/>
      <c r="C2364" s="129"/>
      <c r="D2364" s="96"/>
      <c r="E2364" s="96"/>
      <c r="F2364" s="130"/>
      <c r="G2364" s="27"/>
      <c r="H2364" s="131"/>
      <c r="I2364" s="127"/>
      <c r="J2364" s="132"/>
      <c r="K2364" s="127"/>
      <c r="L2364" s="96"/>
      <c r="M2364" s="127"/>
      <c r="N2364" s="127"/>
      <c r="O2364" s="127"/>
      <c r="P2364" s="1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  <c r="AN2364" s="27"/>
      <c r="AO2364" s="27"/>
      <c r="AP2364" s="27"/>
    </row>
    <row r="2365" ht="12.75" customHeight="1">
      <c r="A2365" s="16"/>
      <c r="B2365" s="128"/>
      <c r="C2365" s="129"/>
      <c r="D2365" s="96"/>
      <c r="E2365" s="96"/>
      <c r="F2365" s="130"/>
      <c r="G2365" s="27"/>
      <c r="H2365" s="131"/>
      <c r="I2365" s="127"/>
      <c r="J2365" s="132"/>
      <c r="K2365" s="127"/>
      <c r="L2365" s="96"/>
      <c r="M2365" s="127"/>
      <c r="N2365" s="127"/>
      <c r="O2365" s="127"/>
      <c r="P2365" s="1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  <c r="AN2365" s="27"/>
      <c r="AO2365" s="27"/>
      <c r="AP2365" s="27"/>
    </row>
    <row r="2366" ht="12.75" customHeight="1">
      <c r="A2366" s="16"/>
      <c r="B2366" s="128"/>
      <c r="C2366" s="129"/>
      <c r="D2366" s="96"/>
      <c r="E2366" s="96"/>
      <c r="F2366" s="130"/>
      <c r="G2366" s="27"/>
      <c r="H2366" s="131"/>
      <c r="I2366" s="127"/>
      <c r="J2366" s="132"/>
      <c r="K2366" s="127"/>
      <c r="L2366" s="96"/>
      <c r="M2366" s="127"/>
      <c r="N2366" s="127"/>
      <c r="O2366" s="127"/>
      <c r="P2366" s="1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  <c r="AN2366" s="27"/>
      <c r="AO2366" s="27"/>
      <c r="AP2366" s="27"/>
    </row>
    <row r="2367" ht="12.75" customHeight="1">
      <c r="A2367" s="16"/>
      <c r="B2367" s="128"/>
      <c r="C2367" s="129"/>
      <c r="D2367" s="96"/>
      <c r="E2367" s="96"/>
      <c r="F2367" s="130"/>
      <c r="G2367" s="27"/>
      <c r="H2367" s="131"/>
      <c r="I2367" s="127"/>
      <c r="J2367" s="132"/>
      <c r="K2367" s="127"/>
      <c r="L2367" s="96"/>
      <c r="M2367" s="127"/>
      <c r="N2367" s="127"/>
      <c r="O2367" s="127"/>
      <c r="P2367" s="1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27"/>
      <c r="AM2367" s="27"/>
      <c r="AN2367" s="27"/>
      <c r="AO2367" s="27"/>
      <c r="AP2367" s="27"/>
    </row>
    <row r="2368" ht="12.75" customHeight="1">
      <c r="A2368" s="16"/>
      <c r="B2368" s="128"/>
      <c r="C2368" s="129"/>
      <c r="D2368" s="96"/>
      <c r="E2368" s="96"/>
      <c r="F2368" s="130"/>
      <c r="G2368" s="27"/>
      <c r="H2368" s="131"/>
      <c r="I2368" s="127"/>
      <c r="J2368" s="132"/>
      <c r="K2368" s="127"/>
      <c r="L2368" s="96"/>
      <c r="M2368" s="127"/>
      <c r="N2368" s="127"/>
      <c r="O2368" s="127"/>
      <c r="P2368" s="1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  <c r="AF2368" s="27"/>
      <c r="AG2368" s="27"/>
      <c r="AH2368" s="27"/>
      <c r="AI2368" s="27"/>
      <c r="AJ2368" s="27"/>
      <c r="AK2368" s="27"/>
      <c r="AL2368" s="27"/>
      <c r="AM2368" s="27"/>
      <c r="AN2368" s="27"/>
      <c r="AO2368" s="27"/>
      <c r="AP2368" s="27"/>
    </row>
    <row r="2369" ht="12.75" customHeight="1">
      <c r="A2369" s="16"/>
      <c r="B2369" s="128"/>
      <c r="C2369" s="129"/>
      <c r="D2369" s="96"/>
      <c r="E2369" s="96"/>
      <c r="F2369" s="130"/>
      <c r="G2369" s="27"/>
      <c r="H2369" s="131"/>
      <c r="I2369" s="127"/>
      <c r="J2369" s="132"/>
      <c r="K2369" s="127"/>
      <c r="L2369" s="96"/>
      <c r="M2369" s="127"/>
      <c r="N2369" s="127"/>
      <c r="O2369" s="127"/>
      <c r="P2369" s="1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  <c r="AF2369" s="27"/>
      <c r="AG2369" s="27"/>
      <c r="AH2369" s="27"/>
      <c r="AI2369" s="27"/>
      <c r="AJ2369" s="27"/>
      <c r="AK2369" s="27"/>
      <c r="AL2369" s="27"/>
      <c r="AM2369" s="27"/>
      <c r="AN2369" s="27"/>
      <c r="AO2369" s="27"/>
      <c r="AP2369" s="27"/>
    </row>
    <row r="2370" ht="12.75" customHeight="1">
      <c r="A2370" s="16"/>
      <c r="B2370" s="128"/>
      <c r="C2370" s="129"/>
      <c r="D2370" s="96"/>
      <c r="E2370" s="96"/>
      <c r="F2370" s="130"/>
      <c r="G2370" s="27"/>
      <c r="H2370" s="131"/>
      <c r="I2370" s="127"/>
      <c r="J2370" s="132"/>
      <c r="K2370" s="127"/>
      <c r="L2370" s="96"/>
      <c r="M2370" s="127"/>
      <c r="N2370" s="127"/>
      <c r="O2370" s="127"/>
      <c r="P2370" s="1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  <c r="AF2370" s="27"/>
      <c r="AG2370" s="27"/>
      <c r="AH2370" s="27"/>
      <c r="AI2370" s="27"/>
      <c r="AJ2370" s="27"/>
      <c r="AK2370" s="27"/>
      <c r="AL2370" s="27"/>
      <c r="AM2370" s="27"/>
      <c r="AN2370" s="27"/>
      <c r="AO2370" s="27"/>
      <c r="AP2370" s="27"/>
    </row>
    <row r="2371" ht="12.75" customHeight="1">
      <c r="A2371" s="16"/>
      <c r="B2371" s="128"/>
      <c r="C2371" s="129"/>
      <c r="D2371" s="96"/>
      <c r="E2371" s="96"/>
      <c r="F2371" s="130"/>
      <c r="G2371" s="27"/>
      <c r="H2371" s="131"/>
      <c r="I2371" s="127"/>
      <c r="J2371" s="132"/>
      <c r="K2371" s="127"/>
      <c r="L2371" s="96"/>
      <c r="M2371" s="127"/>
      <c r="N2371" s="127"/>
      <c r="O2371" s="127"/>
      <c r="P2371" s="1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  <c r="AN2371" s="27"/>
      <c r="AO2371" s="27"/>
      <c r="AP2371" s="27"/>
    </row>
    <row r="2372" ht="12.75" customHeight="1">
      <c r="A2372" s="16"/>
      <c r="B2372" s="128"/>
      <c r="C2372" s="129"/>
      <c r="D2372" s="96"/>
      <c r="E2372" s="96"/>
      <c r="F2372" s="130"/>
      <c r="G2372" s="27"/>
      <c r="H2372" s="131"/>
      <c r="I2372" s="127"/>
      <c r="J2372" s="132"/>
      <c r="K2372" s="127"/>
      <c r="L2372" s="96"/>
      <c r="M2372" s="127"/>
      <c r="N2372" s="127"/>
      <c r="O2372" s="127"/>
      <c r="P2372" s="1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  <c r="AN2372" s="27"/>
      <c r="AO2372" s="27"/>
      <c r="AP2372" s="27"/>
    </row>
    <row r="2373" ht="12.75" customHeight="1">
      <c r="A2373" s="16"/>
      <c r="B2373" s="128"/>
      <c r="C2373" s="129"/>
      <c r="D2373" s="96"/>
      <c r="E2373" s="96"/>
      <c r="F2373" s="130"/>
      <c r="G2373" s="27"/>
      <c r="H2373" s="131"/>
      <c r="I2373" s="127"/>
      <c r="J2373" s="132"/>
      <c r="K2373" s="127"/>
      <c r="L2373" s="96"/>
      <c r="M2373" s="127"/>
      <c r="N2373" s="127"/>
      <c r="O2373" s="127"/>
      <c r="P2373" s="1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  <c r="AN2373" s="27"/>
      <c r="AO2373" s="27"/>
      <c r="AP2373" s="27"/>
    </row>
    <row r="2374" ht="12.75" customHeight="1">
      <c r="A2374" s="16"/>
      <c r="B2374" s="128"/>
      <c r="C2374" s="129"/>
      <c r="D2374" s="96"/>
      <c r="E2374" s="96"/>
      <c r="F2374" s="130"/>
      <c r="G2374" s="27"/>
      <c r="H2374" s="131"/>
      <c r="I2374" s="127"/>
      <c r="J2374" s="132"/>
      <c r="K2374" s="127"/>
      <c r="L2374" s="96"/>
      <c r="M2374" s="127"/>
      <c r="N2374" s="127"/>
      <c r="O2374" s="127"/>
      <c r="P2374" s="1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  <c r="AF2374" s="27"/>
      <c r="AG2374" s="27"/>
      <c r="AH2374" s="27"/>
      <c r="AI2374" s="27"/>
      <c r="AJ2374" s="27"/>
      <c r="AK2374" s="27"/>
      <c r="AL2374" s="27"/>
      <c r="AM2374" s="27"/>
      <c r="AN2374" s="27"/>
      <c r="AO2374" s="27"/>
      <c r="AP2374" s="27"/>
    </row>
    <row r="2375" ht="12.75" customHeight="1">
      <c r="A2375" s="16"/>
      <c r="B2375" s="128"/>
      <c r="C2375" s="129"/>
      <c r="D2375" s="96"/>
      <c r="E2375" s="96"/>
      <c r="F2375" s="130"/>
      <c r="G2375" s="27"/>
      <c r="H2375" s="131"/>
      <c r="I2375" s="127"/>
      <c r="J2375" s="132"/>
      <c r="K2375" s="127"/>
      <c r="L2375" s="96"/>
      <c r="M2375" s="127"/>
      <c r="N2375" s="127"/>
      <c r="O2375" s="127"/>
      <c r="P2375" s="1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  <c r="AF2375" s="27"/>
      <c r="AG2375" s="27"/>
      <c r="AH2375" s="27"/>
      <c r="AI2375" s="27"/>
      <c r="AJ2375" s="27"/>
      <c r="AK2375" s="27"/>
      <c r="AL2375" s="27"/>
      <c r="AM2375" s="27"/>
      <c r="AN2375" s="27"/>
      <c r="AO2375" s="27"/>
      <c r="AP2375" s="27"/>
    </row>
    <row r="2376" ht="12.75" customHeight="1">
      <c r="A2376" s="16"/>
      <c r="B2376" s="128"/>
      <c r="C2376" s="129"/>
      <c r="D2376" s="96"/>
      <c r="E2376" s="96"/>
      <c r="F2376" s="130"/>
      <c r="G2376" s="27"/>
      <c r="H2376" s="131"/>
      <c r="I2376" s="127"/>
      <c r="J2376" s="132"/>
      <c r="K2376" s="127"/>
      <c r="L2376" s="96"/>
      <c r="M2376" s="127"/>
      <c r="N2376" s="127"/>
      <c r="O2376" s="127"/>
      <c r="P2376" s="1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  <c r="AF2376" s="27"/>
      <c r="AG2376" s="27"/>
      <c r="AH2376" s="27"/>
      <c r="AI2376" s="27"/>
      <c r="AJ2376" s="27"/>
      <c r="AK2376" s="27"/>
      <c r="AL2376" s="27"/>
      <c r="AM2376" s="27"/>
      <c r="AN2376" s="27"/>
      <c r="AO2376" s="27"/>
      <c r="AP2376" s="27"/>
    </row>
    <row r="2377" ht="12.75" customHeight="1">
      <c r="A2377" s="16"/>
      <c r="B2377" s="128"/>
      <c r="C2377" s="129"/>
      <c r="D2377" s="96"/>
      <c r="E2377" s="96"/>
      <c r="F2377" s="130"/>
      <c r="G2377" s="27"/>
      <c r="H2377" s="131"/>
      <c r="I2377" s="127"/>
      <c r="J2377" s="132"/>
      <c r="K2377" s="127"/>
      <c r="L2377" s="96"/>
      <c r="M2377" s="127"/>
      <c r="N2377" s="127"/>
      <c r="O2377" s="127"/>
      <c r="P2377" s="1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</row>
    <row r="2378" ht="12.75" customHeight="1">
      <c r="A2378" s="16"/>
      <c r="B2378" s="128"/>
      <c r="C2378" s="129"/>
      <c r="D2378" s="96"/>
      <c r="E2378" s="96"/>
      <c r="F2378" s="130"/>
      <c r="G2378" s="27"/>
      <c r="H2378" s="131"/>
      <c r="I2378" s="127"/>
      <c r="J2378" s="132"/>
      <c r="K2378" s="127"/>
      <c r="L2378" s="96"/>
      <c r="M2378" s="127"/>
      <c r="N2378" s="127"/>
      <c r="O2378" s="127"/>
      <c r="P2378" s="1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</row>
    <row r="2379" ht="12.75" customHeight="1">
      <c r="A2379" s="16"/>
      <c r="B2379" s="128"/>
      <c r="C2379" s="129"/>
      <c r="D2379" s="96"/>
      <c r="E2379" s="96"/>
      <c r="F2379" s="130"/>
      <c r="G2379" s="27"/>
      <c r="H2379" s="131"/>
      <c r="I2379" s="127"/>
      <c r="J2379" s="132"/>
      <c r="K2379" s="127"/>
      <c r="L2379" s="96"/>
      <c r="M2379" s="127"/>
      <c r="N2379" s="127"/>
      <c r="O2379" s="127"/>
      <c r="P2379" s="1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</row>
    <row r="2380" ht="12.75" customHeight="1">
      <c r="A2380" s="16"/>
      <c r="B2380" s="128"/>
      <c r="C2380" s="129"/>
      <c r="D2380" s="96"/>
      <c r="E2380" s="96"/>
      <c r="F2380" s="130"/>
      <c r="G2380" s="27"/>
      <c r="H2380" s="131"/>
      <c r="I2380" s="127"/>
      <c r="J2380" s="132"/>
      <c r="K2380" s="127"/>
      <c r="L2380" s="96"/>
      <c r="M2380" s="127"/>
      <c r="N2380" s="127"/>
      <c r="O2380" s="127"/>
      <c r="P2380" s="1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  <c r="AO2380" s="27"/>
      <c r="AP2380" s="27"/>
    </row>
    <row r="2381" ht="12.75" customHeight="1">
      <c r="A2381" s="16"/>
      <c r="B2381" s="128"/>
      <c r="C2381" s="129"/>
      <c r="D2381" s="96"/>
      <c r="E2381" s="96"/>
      <c r="F2381" s="130"/>
      <c r="G2381" s="27"/>
      <c r="H2381" s="131"/>
      <c r="I2381" s="127"/>
      <c r="J2381" s="132"/>
      <c r="K2381" s="127"/>
      <c r="L2381" s="96"/>
      <c r="M2381" s="127"/>
      <c r="N2381" s="127"/>
      <c r="O2381" s="127"/>
      <c r="P2381" s="1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  <c r="AN2381" s="27"/>
      <c r="AO2381" s="27"/>
      <c r="AP2381" s="27"/>
    </row>
    <row r="2382" ht="12.75" customHeight="1">
      <c r="A2382" s="16"/>
      <c r="B2382" s="128"/>
      <c r="C2382" s="129"/>
      <c r="D2382" s="96"/>
      <c r="E2382" s="96"/>
      <c r="F2382" s="130"/>
      <c r="G2382" s="27"/>
      <c r="H2382" s="131"/>
      <c r="I2382" s="127"/>
      <c r="J2382" s="132"/>
      <c r="K2382" s="127"/>
      <c r="L2382" s="96"/>
      <c r="M2382" s="127"/>
      <c r="N2382" s="127"/>
      <c r="O2382" s="127"/>
      <c r="P2382" s="1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</row>
    <row r="2383" ht="12.75" customHeight="1">
      <c r="A2383" s="16"/>
      <c r="B2383" s="128"/>
      <c r="C2383" s="129"/>
      <c r="D2383" s="96"/>
      <c r="E2383" s="96"/>
      <c r="F2383" s="130"/>
      <c r="G2383" s="27"/>
      <c r="H2383" s="131"/>
      <c r="I2383" s="127"/>
      <c r="J2383" s="132"/>
      <c r="K2383" s="127"/>
      <c r="L2383" s="96"/>
      <c r="M2383" s="127"/>
      <c r="N2383" s="127"/>
      <c r="O2383" s="127"/>
      <c r="P2383" s="1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  <c r="AN2383" s="27"/>
      <c r="AO2383" s="27"/>
      <c r="AP2383" s="27"/>
    </row>
    <row r="2384" ht="12.75" customHeight="1">
      <c r="A2384" s="16"/>
      <c r="B2384" s="128"/>
      <c r="C2384" s="129"/>
      <c r="D2384" s="96"/>
      <c r="E2384" s="96"/>
      <c r="F2384" s="130"/>
      <c r="G2384" s="27"/>
      <c r="H2384" s="131"/>
      <c r="I2384" s="127"/>
      <c r="J2384" s="132"/>
      <c r="K2384" s="127"/>
      <c r="L2384" s="96"/>
      <c r="M2384" s="127"/>
      <c r="N2384" s="127"/>
      <c r="O2384" s="127"/>
      <c r="P2384" s="1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  <c r="AN2384" s="27"/>
      <c r="AO2384" s="27"/>
      <c r="AP2384" s="27"/>
    </row>
    <row r="2385" ht="12.75" customHeight="1">
      <c r="A2385" s="16"/>
      <c r="B2385" s="128"/>
      <c r="C2385" s="129"/>
      <c r="D2385" s="96"/>
      <c r="E2385" s="96"/>
      <c r="F2385" s="130"/>
      <c r="G2385" s="27"/>
      <c r="H2385" s="131"/>
      <c r="I2385" s="127"/>
      <c r="J2385" s="132"/>
      <c r="K2385" s="127"/>
      <c r="L2385" s="96"/>
      <c r="M2385" s="127"/>
      <c r="N2385" s="127"/>
      <c r="O2385" s="127"/>
      <c r="P2385" s="1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  <c r="AN2385" s="27"/>
      <c r="AO2385" s="27"/>
      <c r="AP2385" s="27"/>
    </row>
    <row r="2386" ht="12.75" customHeight="1">
      <c r="A2386" s="16"/>
      <c r="B2386" s="128"/>
      <c r="C2386" s="129"/>
      <c r="D2386" s="96"/>
      <c r="E2386" s="96"/>
      <c r="F2386" s="130"/>
      <c r="G2386" s="27"/>
      <c r="H2386" s="131"/>
      <c r="I2386" s="127"/>
      <c r="J2386" s="132"/>
      <c r="K2386" s="127"/>
      <c r="L2386" s="96"/>
      <c r="M2386" s="127"/>
      <c r="N2386" s="127"/>
      <c r="O2386" s="127"/>
      <c r="P2386" s="1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  <c r="AN2386" s="27"/>
      <c r="AO2386" s="27"/>
      <c r="AP2386" s="27"/>
    </row>
    <row r="2387" ht="12.75" customHeight="1">
      <c r="A2387" s="16"/>
      <c r="B2387" s="128"/>
      <c r="C2387" s="129"/>
      <c r="D2387" s="96"/>
      <c r="E2387" s="96"/>
      <c r="F2387" s="130"/>
      <c r="G2387" s="27"/>
      <c r="H2387" s="131"/>
      <c r="I2387" s="127"/>
      <c r="J2387" s="132"/>
      <c r="K2387" s="127"/>
      <c r="L2387" s="96"/>
      <c r="M2387" s="127"/>
      <c r="N2387" s="127"/>
      <c r="O2387" s="127"/>
      <c r="P2387" s="1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  <c r="AN2387" s="27"/>
      <c r="AO2387" s="27"/>
      <c r="AP2387" s="27"/>
    </row>
    <row r="2388" ht="12.75" customHeight="1">
      <c r="A2388" s="16"/>
      <c r="B2388" s="128"/>
      <c r="C2388" s="129"/>
      <c r="D2388" s="96"/>
      <c r="E2388" s="96"/>
      <c r="F2388" s="130"/>
      <c r="G2388" s="27"/>
      <c r="H2388" s="131"/>
      <c r="I2388" s="127"/>
      <c r="J2388" s="132"/>
      <c r="K2388" s="127"/>
      <c r="L2388" s="96"/>
      <c r="M2388" s="127"/>
      <c r="N2388" s="127"/>
      <c r="O2388" s="127"/>
      <c r="P2388" s="1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</row>
    <row r="2389" ht="12.75" customHeight="1">
      <c r="A2389" s="16"/>
      <c r="B2389" s="128"/>
      <c r="C2389" s="129"/>
      <c r="D2389" s="96"/>
      <c r="E2389" s="96"/>
      <c r="F2389" s="130"/>
      <c r="G2389" s="27"/>
      <c r="H2389" s="131"/>
      <c r="I2389" s="127"/>
      <c r="J2389" s="132"/>
      <c r="K2389" s="127"/>
      <c r="L2389" s="96"/>
      <c r="M2389" s="127"/>
      <c r="N2389" s="127"/>
      <c r="O2389" s="127"/>
      <c r="P2389" s="1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  <c r="AN2389" s="27"/>
      <c r="AO2389" s="27"/>
      <c r="AP2389" s="27"/>
    </row>
    <row r="2390" ht="12.75" customHeight="1">
      <c r="A2390" s="16"/>
      <c r="B2390" s="128"/>
      <c r="C2390" s="129"/>
      <c r="D2390" s="96"/>
      <c r="E2390" s="96"/>
      <c r="F2390" s="130"/>
      <c r="G2390" s="27"/>
      <c r="H2390" s="131"/>
      <c r="I2390" s="127"/>
      <c r="J2390" s="132"/>
      <c r="K2390" s="127"/>
      <c r="L2390" s="96"/>
      <c r="M2390" s="127"/>
      <c r="N2390" s="127"/>
      <c r="O2390" s="127"/>
      <c r="P2390" s="1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  <c r="AN2390" s="27"/>
      <c r="AO2390" s="27"/>
      <c r="AP2390" s="27"/>
    </row>
    <row r="2391" ht="12.75" customHeight="1">
      <c r="A2391" s="16"/>
      <c r="B2391" s="128"/>
      <c r="C2391" s="129"/>
      <c r="D2391" s="96"/>
      <c r="E2391" s="96"/>
      <c r="F2391" s="130"/>
      <c r="G2391" s="27"/>
      <c r="H2391" s="131"/>
      <c r="I2391" s="127"/>
      <c r="J2391" s="132"/>
      <c r="K2391" s="127"/>
      <c r="L2391" s="96"/>
      <c r="M2391" s="127"/>
      <c r="N2391" s="127"/>
      <c r="O2391" s="127"/>
      <c r="P2391" s="1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  <c r="AN2391" s="27"/>
      <c r="AO2391" s="27"/>
      <c r="AP2391" s="27"/>
    </row>
    <row r="2392" ht="12.75" customHeight="1">
      <c r="A2392" s="16"/>
      <c r="B2392" s="128"/>
      <c r="C2392" s="129"/>
      <c r="D2392" s="96"/>
      <c r="E2392" s="96"/>
      <c r="F2392" s="130"/>
      <c r="G2392" s="27"/>
      <c r="H2392" s="131"/>
      <c r="I2392" s="127"/>
      <c r="J2392" s="132"/>
      <c r="K2392" s="127"/>
      <c r="L2392" s="96"/>
      <c r="M2392" s="127"/>
      <c r="N2392" s="127"/>
      <c r="O2392" s="127"/>
      <c r="P2392" s="1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</row>
    <row r="2393" ht="12.75" customHeight="1">
      <c r="A2393" s="16"/>
      <c r="B2393" s="128"/>
      <c r="C2393" s="129"/>
      <c r="D2393" s="96"/>
      <c r="E2393" s="96"/>
      <c r="F2393" s="130"/>
      <c r="G2393" s="27"/>
      <c r="H2393" s="131"/>
      <c r="I2393" s="127"/>
      <c r="J2393" s="132"/>
      <c r="K2393" s="127"/>
      <c r="L2393" s="96"/>
      <c r="M2393" s="127"/>
      <c r="N2393" s="127"/>
      <c r="O2393" s="127"/>
      <c r="P2393" s="1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</row>
    <row r="2394" ht="12.75" customHeight="1">
      <c r="A2394" s="16"/>
      <c r="B2394" s="128"/>
      <c r="C2394" s="129"/>
      <c r="D2394" s="96"/>
      <c r="E2394" s="96"/>
      <c r="F2394" s="130"/>
      <c r="G2394" s="27"/>
      <c r="H2394" s="131"/>
      <c r="I2394" s="127"/>
      <c r="J2394" s="132"/>
      <c r="K2394" s="127"/>
      <c r="L2394" s="96"/>
      <c r="M2394" s="127"/>
      <c r="N2394" s="127"/>
      <c r="O2394" s="127"/>
      <c r="P2394" s="1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  <c r="AN2394" s="27"/>
      <c r="AO2394" s="27"/>
      <c r="AP2394" s="27"/>
    </row>
    <row r="2395" ht="12.75" customHeight="1">
      <c r="A2395" s="16"/>
      <c r="B2395" s="128"/>
      <c r="C2395" s="129"/>
      <c r="D2395" s="96"/>
      <c r="E2395" s="96"/>
      <c r="F2395" s="130"/>
      <c r="G2395" s="27"/>
      <c r="H2395" s="131"/>
      <c r="I2395" s="127"/>
      <c r="J2395" s="132"/>
      <c r="K2395" s="127"/>
      <c r="L2395" s="96"/>
      <c r="M2395" s="127"/>
      <c r="N2395" s="127"/>
      <c r="O2395" s="127"/>
      <c r="P2395" s="1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  <c r="AN2395" s="27"/>
      <c r="AO2395" s="27"/>
      <c r="AP2395" s="27"/>
    </row>
    <row r="2396" ht="12.75" customHeight="1">
      <c r="A2396" s="16"/>
      <c r="B2396" s="128"/>
      <c r="C2396" s="129"/>
      <c r="D2396" s="96"/>
      <c r="E2396" s="96"/>
      <c r="F2396" s="130"/>
      <c r="G2396" s="27"/>
      <c r="H2396" s="131"/>
      <c r="I2396" s="127"/>
      <c r="J2396" s="132"/>
      <c r="K2396" s="127"/>
      <c r="L2396" s="96"/>
      <c r="M2396" s="127"/>
      <c r="N2396" s="127"/>
      <c r="O2396" s="127"/>
      <c r="P2396" s="1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  <c r="AN2396" s="27"/>
      <c r="AO2396" s="27"/>
      <c r="AP2396" s="27"/>
    </row>
    <row r="2397" ht="12.75" customHeight="1">
      <c r="A2397" s="16"/>
      <c r="B2397" s="128"/>
      <c r="C2397" s="129"/>
      <c r="D2397" s="96"/>
      <c r="E2397" s="96"/>
      <c r="F2397" s="130"/>
      <c r="G2397" s="27"/>
      <c r="H2397" s="131"/>
      <c r="I2397" s="127"/>
      <c r="J2397" s="132"/>
      <c r="K2397" s="127"/>
      <c r="L2397" s="96"/>
      <c r="M2397" s="127"/>
      <c r="N2397" s="127"/>
      <c r="O2397" s="127"/>
      <c r="P2397" s="1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  <c r="AN2397" s="27"/>
      <c r="AO2397" s="27"/>
      <c r="AP2397" s="27"/>
    </row>
    <row r="2398" ht="12.75" customHeight="1">
      <c r="A2398" s="16"/>
      <c r="B2398" s="128"/>
      <c r="C2398" s="129"/>
      <c r="D2398" s="96"/>
      <c r="E2398" s="96"/>
      <c r="F2398" s="130"/>
      <c r="G2398" s="27"/>
      <c r="H2398" s="131"/>
      <c r="I2398" s="127"/>
      <c r="J2398" s="132"/>
      <c r="K2398" s="127"/>
      <c r="L2398" s="96"/>
      <c r="M2398" s="127"/>
      <c r="N2398" s="127"/>
      <c r="O2398" s="127"/>
      <c r="P2398" s="1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</row>
    <row r="2399" ht="12.75" customHeight="1">
      <c r="A2399" s="16"/>
      <c r="B2399" s="128"/>
      <c r="C2399" s="129"/>
      <c r="D2399" s="96"/>
      <c r="E2399" s="96"/>
      <c r="F2399" s="130"/>
      <c r="G2399" s="27"/>
      <c r="H2399" s="131"/>
      <c r="I2399" s="127"/>
      <c r="J2399" s="132"/>
      <c r="K2399" s="127"/>
      <c r="L2399" s="96"/>
      <c r="M2399" s="127"/>
      <c r="N2399" s="127"/>
      <c r="O2399" s="127"/>
      <c r="P2399" s="1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  <c r="AN2399" s="27"/>
      <c r="AO2399" s="27"/>
      <c r="AP2399" s="27"/>
    </row>
    <row r="2400" ht="12.75" customHeight="1">
      <c r="A2400" s="16"/>
      <c r="B2400" s="128"/>
      <c r="C2400" s="129"/>
      <c r="D2400" s="96"/>
      <c r="E2400" s="96"/>
      <c r="F2400" s="130"/>
      <c r="G2400" s="27"/>
      <c r="H2400" s="131"/>
      <c r="I2400" s="127"/>
      <c r="J2400" s="132"/>
      <c r="K2400" s="127"/>
      <c r="L2400" s="96"/>
      <c r="M2400" s="127"/>
      <c r="N2400" s="127"/>
      <c r="O2400" s="127"/>
      <c r="P2400" s="1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</row>
    <row r="2401" ht="12.75" customHeight="1">
      <c r="A2401" s="16"/>
      <c r="B2401" s="128"/>
      <c r="C2401" s="129"/>
      <c r="D2401" s="96"/>
      <c r="E2401" s="96"/>
      <c r="F2401" s="130"/>
      <c r="G2401" s="27"/>
      <c r="H2401" s="131"/>
      <c r="I2401" s="127"/>
      <c r="J2401" s="132"/>
      <c r="K2401" s="127"/>
      <c r="L2401" s="96"/>
      <c r="M2401" s="127"/>
      <c r="N2401" s="127"/>
      <c r="O2401" s="127"/>
      <c r="P2401" s="1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  <c r="AN2401" s="27"/>
      <c r="AO2401" s="27"/>
      <c r="AP2401" s="27"/>
    </row>
    <row r="2402" ht="12.75" customHeight="1">
      <c r="A2402" s="16"/>
      <c r="B2402" s="128"/>
      <c r="C2402" s="129"/>
      <c r="D2402" s="96"/>
      <c r="E2402" s="96"/>
      <c r="F2402" s="130"/>
      <c r="G2402" s="27"/>
      <c r="H2402" s="131"/>
      <c r="I2402" s="127"/>
      <c r="J2402" s="132"/>
      <c r="K2402" s="127"/>
      <c r="L2402" s="96"/>
      <c r="M2402" s="127"/>
      <c r="N2402" s="127"/>
      <c r="O2402" s="127"/>
      <c r="P2402" s="1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  <c r="AN2402" s="27"/>
      <c r="AO2402" s="27"/>
      <c r="AP2402" s="27"/>
    </row>
    <row r="2403" ht="12.75" customHeight="1">
      <c r="A2403" s="16"/>
      <c r="B2403" s="128"/>
      <c r="C2403" s="129"/>
      <c r="D2403" s="96"/>
      <c r="E2403" s="96"/>
      <c r="F2403" s="130"/>
      <c r="G2403" s="27"/>
      <c r="H2403" s="131"/>
      <c r="I2403" s="127"/>
      <c r="J2403" s="132"/>
      <c r="K2403" s="127"/>
      <c r="L2403" s="96"/>
      <c r="M2403" s="127"/>
      <c r="N2403" s="127"/>
      <c r="O2403" s="127"/>
      <c r="P2403" s="1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  <c r="AO2403" s="27"/>
      <c r="AP2403" s="27"/>
    </row>
    <row r="2404" ht="12.75" customHeight="1">
      <c r="A2404" s="16"/>
      <c r="B2404" s="128"/>
      <c r="C2404" s="129"/>
      <c r="D2404" s="96"/>
      <c r="E2404" s="96"/>
      <c r="F2404" s="130"/>
      <c r="G2404" s="27"/>
      <c r="H2404" s="131"/>
      <c r="I2404" s="127"/>
      <c r="J2404" s="132"/>
      <c r="K2404" s="127"/>
      <c r="L2404" s="96"/>
      <c r="M2404" s="127"/>
      <c r="N2404" s="127"/>
      <c r="O2404" s="127"/>
      <c r="P2404" s="1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  <c r="AN2404" s="27"/>
      <c r="AO2404" s="27"/>
      <c r="AP2404" s="27"/>
    </row>
    <row r="2405" ht="12.75" customHeight="1">
      <c r="A2405" s="16"/>
      <c r="B2405" s="128"/>
      <c r="C2405" s="129"/>
      <c r="D2405" s="96"/>
      <c r="E2405" s="96"/>
      <c r="F2405" s="130"/>
      <c r="G2405" s="27"/>
      <c r="H2405" s="131"/>
      <c r="I2405" s="127"/>
      <c r="J2405" s="132"/>
      <c r="K2405" s="127"/>
      <c r="L2405" s="96"/>
      <c r="M2405" s="127"/>
      <c r="N2405" s="127"/>
      <c r="O2405" s="127"/>
      <c r="P2405" s="1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  <c r="AN2405" s="27"/>
      <c r="AO2405" s="27"/>
      <c r="AP2405" s="27"/>
    </row>
    <row r="2406" ht="12.75" customHeight="1">
      <c r="A2406" s="16"/>
      <c r="B2406" s="128"/>
      <c r="C2406" s="129"/>
      <c r="D2406" s="96"/>
      <c r="E2406" s="96"/>
      <c r="F2406" s="130"/>
      <c r="G2406" s="27"/>
      <c r="H2406" s="131"/>
      <c r="I2406" s="127"/>
      <c r="J2406" s="132"/>
      <c r="K2406" s="127"/>
      <c r="L2406" s="96"/>
      <c r="M2406" s="127"/>
      <c r="N2406" s="127"/>
      <c r="O2406" s="127"/>
      <c r="P2406" s="1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  <c r="AN2406" s="27"/>
      <c r="AO2406" s="27"/>
      <c r="AP2406" s="27"/>
    </row>
    <row r="2407" ht="12.75" customHeight="1">
      <c r="A2407" s="16"/>
      <c r="B2407" s="128"/>
      <c r="C2407" s="129"/>
      <c r="D2407" s="96"/>
      <c r="E2407" s="96"/>
      <c r="F2407" s="130"/>
      <c r="G2407" s="27"/>
      <c r="H2407" s="131"/>
      <c r="I2407" s="127"/>
      <c r="J2407" s="132"/>
      <c r="K2407" s="127"/>
      <c r="L2407" s="96"/>
      <c r="M2407" s="127"/>
      <c r="N2407" s="127"/>
      <c r="O2407" s="127"/>
      <c r="P2407" s="1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  <c r="AN2407" s="27"/>
      <c r="AO2407" s="27"/>
      <c r="AP2407" s="27"/>
    </row>
    <row r="2408" ht="12.75" customHeight="1">
      <c r="A2408" s="16"/>
      <c r="B2408" s="128"/>
      <c r="C2408" s="129"/>
      <c r="D2408" s="96"/>
      <c r="E2408" s="96"/>
      <c r="F2408" s="130"/>
      <c r="G2408" s="27"/>
      <c r="H2408" s="131"/>
      <c r="I2408" s="127"/>
      <c r="J2408" s="132"/>
      <c r="K2408" s="127"/>
      <c r="L2408" s="96"/>
      <c r="M2408" s="127"/>
      <c r="N2408" s="127"/>
      <c r="O2408" s="127"/>
      <c r="P2408" s="1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  <c r="AN2408" s="27"/>
      <c r="AO2408" s="27"/>
      <c r="AP2408" s="27"/>
    </row>
    <row r="2409" ht="12.75" customHeight="1">
      <c r="A2409" s="16"/>
      <c r="B2409" s="128"/>
      <c r="C2409" s="129"/>
      <c r="D2409" s="96"/>
      <c r="E2409" s="96"/>
      <c r="F2409" s="130"/>
      <c r="G2409" s="27"/>
      <c r="H2409" s="131"/>
      <c r="I2409" s="127"/>
      <c r="J2409" s="132"/>
      <c r="K2409" s="127"/>
      <c r="L2409" s="96"/>
      <c r="M2409" s="127"/>
      <c r="N2409" s="127"/>
      <c r="O2409" s="127"/>
      <c r="P2409" s="1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  <c r="AN2409" s="27"/>
      <c r="AO2409" s="27"/>
      <c r="AP2409" s="27"/>
    </row>
    <row r="2410" ht="12.75" customHeight="1">
      <c r="A2410" s="16"/>
      <c r="B2410" s="128"/>
      <c r="C2410" s="129"/>
      <c r="D2410" s="96"/>
      <c r="E2410" s="96"/>
      <c r="F2410" s="130"/>
      <c r="G2410" s="27"/>
      <c r="H2410" s="131"/>
      <c r="I2410" s="127"/>
      <c r="J2410" s="132"/>
      <c r="K2410" s="127"/>
      <c r="L2410" s="96"/>
      <c r="M2410" s="127"/>
      <c r="N2410" s="127"/>
      <c r="O2410" s="127"/>
      <c r="P2410" s="1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  <c r="AN2410" s="27"/>
      <c r="AO2410" s="27"/>
      <c r="AP2410" s="27"/>
    </row>
    <row r="2411" ht="12.75" customHeight="1">
      <c r="A2411" s="16"/>
      <c r="B2411" s="128"/>
      <c r="C2411" s="129"/>
      <c r="D2411" s="96"/>
      <c r="E2411" s="96"/>
      <c r="F2411" s="130"/>
      <c r="G2411" s="27"/>
      <c r="H2411" s="131"/>
      <c r="I2411" s="127"/>
      <c r="J2411" s="132"/>
      <c r="K2411" s="127"/>
      <c r="L2411" s="96"/>
      <c r="M2411" s="127"/>
      <c r="N2411" s="127"/>
      <c r="O2411" s="127"/>
      <c r="P2411" s="1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</row>
    <row r="2412" ht="12.75" customHeight="1">
      <c r="A2412" s="16"/>
      <c r="B2412" s="128"/>
      <c r="C2412" s="129"/>
      <c r="D2412" s="96"/>
      <c r="E2412" s="96"/>
      <c r="F2412" s="130"/>
      <c r="G2412" s="27"/>
      <c r="H2412" s="131"/>
      <c r="I2412" s="127"/>
      <c r="J2412" s="132"/>
      <c r="K2412" s="127"/>
      <c r="L2412" s="96"/>
      <c r="M2412" s="127"/>
      <c r="N2412" s="127"/>
      <c r="O2412" s="127"/>
      <c r="P2412" s="1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  <c r="AN2412" s="27"/>
      <c r="AO2412" s="27"/>
      <c r="AP2412" s="27"/>
    </row>
    <row r="2413" ht="12.75" customHeight="1">
      <c r="A2413" s="16"/>
      <c r="B2413" s="128"/>
      <c r="C2413" s="129"/>
      <c r="D2413" s="96"/>
      <c r="E2413" s="96"/>
      <c r="F2413" s="130"/>
      <c r="G2413" s="27"/>
      <c r="H2413" s="131"/>
      <c r="I2413" s="127"/>
      <c r="J2413" s="132"/>
      <c r="K2413" s="127"/>
      <c r="L2413" s="96"/>
      <c r="M2413" s="127"/>
      <c r="N2413" s="127"/>
      <c r="O2413" s="127"/>
      <c r="P2413" s="1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27"/>
      <c r="AM2413" s="27"/>
      <c r="AN2413" s="27"/>
      <c r="AO2413" s="27"/>
      <c r="AP2413" s="27"/>
    </row>
    <row r="2414" ht="12.75" customHeight="1">
      <c r="A2414" s="16"/>
      <c r="B2414" s="128"/>
      <c r="C2414" s="129"/>
      <c r="D2414" s="96"/>
      <c r="E2414" s="96"/>
      <c r="F2414" s="130"/>
      <c r="G2414" s="27"/>
      <c r="H2414" s="131"/>
      <c r="I2414" s="127"/>
      <c r="J2414" s="132"/>
      <c r="K2414" s="127"/>
      <c r="L2414" s="96"/>
      <c r="M2414" s="127"/>
      <c r="N2414" s="127"/>
      <c r="O2414" s="127"/>
      <c r="P2414" s="1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  <c r="AN2414" s="27"/>
      <c r="AO2414" s="27"/>
      <c r="AP2414" s="27"/>
    </row>
    <row r="2415" ht="12.75" customHeight="1">
      <c r="A2415" s="16"/>
      <c r="B2415" s="128"/>
      <c r="C2415" s="129"/>
      <c r="D2415" s="96"/>
      <c r="E2415" s="96"/>
      <c r="F2415" s="130"/>
      <c r="G2415" s="27"/>
      <c r="H2415" s="131"/>
      <c r="I2415" s="127"/>
      <c r="J2415" s="132"/>
      <c r="K2415" s="127"/>
      <c r="L2415" s="96"/>
      <c r="M2415" s="127"/>
      <c r="N2415" s="127"/>
      <c r="O2415" s="127"/>
      <c r="P2415" s="1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  <c r="AN2415" s="27"/>
      <c r="AO2415" s="27"/>
      <c r="AP2415" s="27"/>
    </row>
    <row r="2416" ht="12.75" customHeight="1">
      <c r="A2416" s="16"/>
      <c r="B2416" s="128"/>
      <c r="C2416" s="129"/>
      <c r="D2416" s="96"/>
      <c r="E2416" s="96"/>
      <c r="F2416" s="130"/>
      <c r="G2416" s="27"/>
      <c r="H2416" s="131"/>
      <c r="I2416" s="127"/>
      <c r="J2416" s="132"/>
      <c r="K2416" s="127"/>
      <c r="L2416" s="96"/>
      <c r="M2416" s="127"/>
      <c r="N2416" s="127"/>
      <c r="O2416" s="127"/>
      <c r="P2416" s="1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  <c r="AN2416" s="27"/>
      <c r="AO2416" s="27"/>
      <c r="AP2416" s="27"/>
    </row>
    <row r="2417" ht="12.75" customHeight="1">
      <c r="A2417" s="16"/>
      <c r="B2417" s="128"/>
      <c r="C2417" s="129"/>
      <c r="D2417" s="96"/>
      <c r="E2417" s="96"/>
      <c r="F2417" s="130"/>
      <c r="G2417" s="27"/>
      <c r="H2417" s="131"/>
      <c r="I2417" s="127"/>
      <c r="J2417" s="132"/>
      <c r="K2417" s="127"/>
      <c r="L2417" s="96"/>
      <c r="M2417" s="127"/>
      <c r="N2417" s="127"/>
      <c r="O2417" s="127"/>
      <c r="P2417" s="1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  <c r="AN2417" s="27"/>
      <c r="AO2417" s="27"/>
      <c r="AP2417" s="27"/>
    </row>
    <row r="2418" ht="12.75" customHeight="1">
      <c r="A2418" s="16"/>
      <c r="B2418" s="128"/>
      <c r="C2418" s="129"/>
      <c r="D2418" s="96"/>
      <c r="E2418" s="96"/>
      <c r="F2418" s="130"/>
      <c r="G2418" s="27"/>
      <c r="H2418" s="131"/>
      <c r="I2418" s="127"/>
      <c r="J2418" s="132"/>
      <c r="K2418" s="127"/>
      <c r="L2418" s="96"/>
      <c r="M2418" s="127"/>
      <c r="N2418" s="127"/>
      <c r="O2418" s="127"/>
      <c r="P2418" s="1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  <c r="AN2418" s="27"/>
      <c r="AO2418" s="27"/>
      <c r="AP2418" s="27"/>
    </row>
    <row r="2419" ht="12.75" customHeight="1">
      <c r="A2419" s="16"/>
      <c r="B2419" s="128"/>
      <c r="C2419" s="129"/>
      <c r="D2419" s="96"/>
      <c r="E2419" s="96"/>
      <c r="F2419" s="130"/>
      <c r="G2419" s="27"/>
      <c r="H2419" s="131"/>
      <c r="I2419" s="127"/>
      <c r="J2419" s="132"/>
      <c r="K2419" s="127"/>
      <c r="L2419" s="96"/>
      <c r="M2419" s="127"/>
      <c r="N2419" s="127"/>
      <c r="O2419" s="127"/>
      <c r="P2419" s="1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</row>
    <row r="2420" ht="12.75" customHeight="1">
      <c r="A2420" s="16"/>
      <c r="B2420" s="128"/>
      <c r="C2420" s="129"/>
      <c r="D2420" s="96"/>
      <c r="E2420" s="96"/>
      <c r="F2420" s="130"/>
      <c r="G2420" s="27"/>
      <c r="H2420" s="131"/>
      <c r="I2420" s="127"/>
      <c r="J2420" s="132"/>
      <c r="K2420" s="127"/>
      <c r="L2420" s="96"/>
      <c r="M2420" s="127"/>
      <c r="N2420" s="127"/>
      <c r="O2420" s="127"/>
      <c r="P2420" s="1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  <c r="AN2420" s="27"/>
      <c r="AO2420" s="27"/>
      <c r="AP2420" s="27"/>
    </row>
    <row r="2421" ht="12.75" customHeight="1">
      <c r="A2421" s="16"/>
      <c r="B2421" s="128"/>
      <c r="C2421" s="129"/>
      <c r="D2421" s="96"/>
      <c r="E2421" s="96"/>
      <c r="F2421" s="130"/>
      <c r="G2421" s="27"/>
      <c r="H2421" s="131"/>
      <c r="I2421" s="127"/>
      <c r="J2421" s="132"/>
      <c r="K2421" s="127"/>
      <c r="L2421" s="96"/>
      <c r="M2421" s="127"/>
      <c r="N2421" s="127"/>
      <c r="O2421" s="127"/>
      <c r="P2421" s="1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  <c r="AN2421" s="27"/>
      <c r="AO2421" s="27"/>
      <c r="AP2421" s="27"/>
    </row>
    <row r="2422" ht="12.75" customHeight="1">
      <c r="A2422" s="16"/>
      <c r="B2422" s="128"/>
      <c r="C2422" s="129"/>
      <c r="D2422" s="96"/>
      <c r="E2422" s="96"/>
      <c r="F2422" s="130"/>
      <c r="G2422" s="27"/>
      <c r="H2422" s="131"/>
      <c r="I2422" s="127"/>
      <c r="J2422" s="132"/>
      <c r="K2422" s="127"/>
      <c r="L2422" s="96"/>
      <c r="M2422" s="127"/>
      <c r="N2422" s="127"/>
      <c r="O2422" s="127"/>
      <c r="P2422" s="1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  <c r="AN2422" s="27"/>
      <c r="AO2422" s="27"/>
      <c r="AP2422" s="27"/>
    </row>
    <row r="2423" ht="12.75" customHeight="1">
      <c r="A2423" s="16"/>
      <c r="B2423" s="128"/>
      <c r="C2423" s="129"/>
      <c r="D2423" s="96"/>
      <c r="E2423" s="96"/>
      <c r="F2423" s="130"/>
      <c r="G2423" s="27"/>
      <c r="H2423" s="131"/>
      <c r="I2423" s="127"/>
      <c r="J2423" s="132"/>
      <c r="K2423" s="127"/>
      <c r="L2423" s="96"/>
      <c r="M2423" s="127"/>
      <c r="N2423" s="127"/>
      <c r="O2423" s="127"/>
      <c r="P2423" s="1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  <c r="AN2423" s="27"/>
      <c r="AO2423" s="27"/>
      <c r="AP2423" s="27"/>
    </row>
    <row r="2424" ht="12.75" customHeight="1">
      <c r="A2424" s="16"/>
      <c r="B2424" s="128"/>
      <c r="C2424" s="129"/>
      <c r="D2424" s="96"/>
      <c r="E2424" s="96"/>
      <c r="F2424" s="130"/>
      <c r="G2424" s="27"/>
      <c r="H2424" s="131"/>
      <c r="I2424" s="127"/>
      <c r="J2424" s="132"/>
      <c r="K2424" s="127"/>
      <c r="L2424" s="96"/>
      <c r="M2424" s="127"/>
      <c r="N2424" s="127"/>
      <c r="O2424" s="127"/>
      <c r="P2424" s="1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  <c r="AN2424" s="27"/>
      <c r="AO2424" s="27"/>
      <c r="AP2424" s="27"/>
    </row>
    <row r="2425" ht="12.75" customHeight="1">
      <c r="A2425" s="16"/>
      <c r="B2425" s="128"/>
      <c r="C2425" s="129"/>
      <c r="D2425" s="96"/>
      <c r="E2425" s="96"/>
      <c r="F2425" s="130"/>
      <c r="G2425" s="27"/>
      <c r="H2425" s="131"/>
      <c r="I2425" s="127"/>
      <c r="J2425" s="132"/>
      <c r="K2425" s="127"/>
      <c r="L2425" s="96"/>
      <c r="M2425" s="127"/>
      <c r="N2425" s="127"/>
      <c r="O2425" s="127"/>
      <c r="P2425" s="1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  <c r="AN2425" s="27"/>
      <c r="AO2425" s="27"/>
      <c r="AP2425" s="27"/>
    </row>
    <row r="2426" ht="12.75" customHeight="1">
      <c r="A2426" s="16"/>
      <c r="B2426" s="128"/>
      <c r="C2426" s="129"/>
      <c r="D2426" s="96"/>
      <c r="E2426" s="96"/>
      <c r="F2426" s="130"/>
      <c r="G2426" s="27"/>
      <c r="H2426" s="131"/>
      <c r="I2426" s="127"/>
      <c r="J2426" s="132"/>
      <c r="K2426" s="127"/>
      <c r="L2426" s="96"/>
      <c r="M2426" s="127"/>
      <c r="N2426" s="127"/>
      <c r="O2426" s="127"/>
      <c r="P2426" s="1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  <c r="AN2426" s="27"/>
      <c r="AO2426" s="27"/>
      <c r="AP2426" s="27"/>
    </row>
    <row r="2427" ht="12.75" customHeight="1">
      <c r="A2427" s="16"/>
      <c r="B2427" s="128"/>
      <c r="C2427" s="129"/>
      <c r="D2427" s="96"/>
      <c r="E2427" s="96"/>
      <c r="F2427" s="130"/>
      <c r="G2427" s="27"/>
      <c r="H2427" s="131"/>
      <c r="I2427" s="127"/>
      <c r="J2427" s="132"/>
      <c r="K2427" s="127"/>
      <c r="L2427" s="96"/>
      <c r="M2427" s="127"/>
      <c r="N2427" s="127"/>
      <c r="O2427" s="127"/>
      <c r="P2427" s="1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  <c r="AN2427" s="27"/>
      <c r="AO2427" s="27"/>
      <c r="AP2427" s="27"/>
    </row>
    <row r="2428" ht="12.75" customHeight="1">
      <c r="A2428" s="16"/>
      <c r="B2428" s="128"/>
      <c r="C2428" s="129"/>
      <c r="D2428" s="96"/>
      <c r="E2428" s="96"/>
      <c r="F2428" s="130"/>
      <c r="G2428" s="27"/>
      <c r="H2428" s="131"/>
      <c r="I2428" s="127"/>
      <c r="J2428" s="132"/>
      <c r="K2428" s="127"/>
      <c r="L2428" s="96"/>
      <c r="M2428" s="127"/>
      <c r="N2428" s="127"/>
      <c r="O2428" s="127"/>
      <c r="P2428" s="1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  <c r="AN2428" s="27"/>
      <c r="AO2428" s="27"/>
      <c r="AP2428" s="27"/>
    </row>
    <row r="2429" ht="12.75" customHeight="1">
      <c r="A2429" s="16"/>
      <c r="B2429" s="128"/>
      <c r="C2429" s="129"/>
      <c r="D2429" s="96"/>
      <c r="E2429" s="96"/>
      <c r="F2429" s="130"/>
      <c r="G2429" s="27"/>
      <c r="H2429" s="131"/>
      <c r="I2429" s="127"/>
      <c r="J2429" s="132"/>
      <c r="K2429" s="127"/>
      <c r="L2429" s="96"/>
      <c r="M2429" s="127"/>
      <c r="N2429" s="127"/>
      <c r="O2429" s="127"/>
      <c r="P2429" s="1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</row>
    <row r="2430" ht="12.75" customHeight="1">
      <c r="A2430" s="16"/>
      <c r="B2430" s="128"/>
      <c r="C2430" s="129"/>
      <c r="D2430" s="96"/>
      <c r="E2430" s="96"/>
      <c r="F2430" s="130"/>
      <c r="G2430" s="27"/>
      <c r="H2430" s="131"/>
      <c r="I2430" s="127"/>
      <c r="J2430" s="132"/>
      <c r="K2430" s="127"/>
      <c r="L2430" s="96"/>
      <c r="M2430" s="127"/>
      <c r="N2430" s="127"/>
      <c r="O2430" s="127"/>
      <c r="P2430" s="1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  <c r="AN2430" s="27"/>
      <c r="AO2430" s="27"/>
      <c r="AP2430" s="27"/>
    </row>
    <row r="2431" ht="12.75" customHeight="1">
      <c r="A2431" s="16"/>
      <c r="B2431" s="128"/>
      <c r="C2431" s="129"/>
      <c r="D2431" s="96"/>
      <c r="E2431" s="96"/>
      <c r="F2431" s="130"/>
      <c r="G2431" s="27"/>
      <c r="H2431" s="131"/>
      <c r="I2431" s="127"/>
      <c r="J2431" s="132"/>
      <c r="K2431" s="127"/>
      <c r="L2431" s="96"/>
      <c r="M2431" s="127"/>
      <c r="N2431" s="127"/>
      <c r="O2431" s="127"/>
      <c r="P2431" s="1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  <c r="AN2431" s="27"/>
      <c r="AO2431" s="27"/>
      <c r="AP2431" s="27"/>
    </row>
    <row r="2432" ht="12.75" customHeight="1">
      <c r="A2432" s="16"/>
      <c r="B2432" s="128"/>
      <c r="C2432" s="129"/>
      <c r="D2432" s="96"/>
      <c r="E2432" s="96"/>
      <c r="F2432" s="130"/>
      <c r="G2432" s="27"/>
      <c r="H2432" s="131"/>
      <c r="I2432" s="127"/>
      <c r="J2432" s="132"/>
      <c r="K2432" s="127"/>
      <c r="L2432" s="96"/>
      <c r="M2432" s="127"/>
      <c r="N2432" s="127"/>
      <c r="O2432" s="127"/>
      <c r="P2432" s="1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  <c r="AN2432" s="27"/>
      <c r="AO2432" s="27"/>
      <c r="AP2432" s="27"/>
    </row>
    <row r="2433" ht="12.75" customHeight="1">
      <c r="A2433" s="16"/>
      <c r="B2433" s="128"/>
      <c r="C2433" s="129"/>
      <c r="D2433" s="96"/>
      <c r="E2433" s="96"/>
      <c r="F2433" s="130"/>
      <c r="G2433" s="27"/>
      <c r="H2433" s="131"/>
      <c r="I2433" s="127"/>
      <c r="J2433" s="132"/>
      <c r="K2433" s="127"/>
      <c r="L2433" s="96"/>
      <c r="M2433" s="127"/>
      <c r="N2433" s="127"/>
      <c r="O2433" s="127"/>
      <c r="P2433" s="1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  <c r="AN2433" s="27"/>
      <c r="AO2433" s="27"/>
      <c r="AP2433" s="27"/>
    </row>
    <row r="2434" ht="12.75" customHeight="1">
      <c r="A2434" s="16"/>
      <c r="B2434" s="128"/>
      <c r="C2434" s="129"/>
      <c r="D2434" s="96"/>
      <c r="E2434" s="96"/>
      <c r="F2434" s="130"/>
      <c r="G2434" s="27"/>
      <c r="H2434" s="131"/>
      <c r="I2434" s="127"/>
      <c r="J2434" s="132"/>
      <c r="K2434" s="127"/>
      <c r="L2434" s="96"/>
      <c r="M2434" s="127"/>
      <c r="N2434" s="127"/>
      <c r="O2434" s="127"/>
      <c r="P2434" s="1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</row>
    <row r="2435" ht="12.75" customHeight="1">
      <c r="A2435" s="16"/>
      <c r="B2435" s="128"/>
      <c r="C2435" s="129"/>
      <c r="D2435" s="96"/>
      <c r="E2435" s="96"/>
      <c r="F2435" s="130"/>
      <c r="G2435" s="27"/>
      <c r="H2435" s="131"/>
      <c r="I2435" s="127"/>
      <c r="J2435" s="132"/>
      <c r="K2435" s="127"/>
      <c r="L2435" s="96"/>
      <c r="M2435" s="127"/>
      <c r="N2435" s="127"/>
      <c r="O2435" s="127"/>
      <c r="P2435" s="1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  <c r="AN2435" s="27"/>
      <c r="AO2435" s="27"/>
      <c r="AP2435" s="27"/>
    </row>
    <row r="2436" ht="12.75" customHeight="1">
      <c r="A2436" s="16"/>
      <c r="B2436" s="128"/>
      <c r="C2436" s="129"/>
      <c r="D2436" s="96"/>
      <c r="E2436" s="96"/>
      <c r="F2436" s="130"/>
      <c r="G2436" s="27"/>
      <c r="H2436" s="131"/>
      <c r="I2436" s="127"/>
      <c r="J2436" s="132"/>
      <c r="K2436" s="127"/>
      <c r="L2436" s="96"/>
      <c r="M2436" s="127"/>
      <c r="N2436" s="127"/>
      <c r="O2436" s="127"/>
      <c r="P2436" s="1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</row>
    <row r="2437" ht="12.75" customHeight="1">
      <c r="A2437" s="16"/>
      <c r="B2437" s="128"/>
      <c r="C2437" s="129"/>
      <c r="D2437" s="96"/>
      <c r="E2437" s="96"/>
      <c r="F2437" s="130"/>
      <c r="G2437" s="27"/>
      <c r="H2437" s="131"/>
      <c r="I2437" s="127"/>
      <c r="J2437" s="132"/>
      <c r="K2437" s="127"/>
      <c r="L2437" s="96"/>
      <c r="M2437" s="127"/>
      <c r="N2437" s="127"/>
      <c r="O2437" s="127"/>
      <c r="P2437" s="1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  <c r="AN2437" s="27"/>
      <c r="AO2437" s="27"/>
      <c r="AP2437" s="27"/>
    </row>
    <row r="2438" ht="12.75" customHeight="1">
      <c r="A2438" s="16"/>
      <c r="B2438" s="128"/>
      <c r="C2438" s="129"/>
      <c r="D2438" s="96"/>
      <c r="E2438" s="96"/>
      <c r="F2438" s="130"/>
      <c r="G2438" s="27"/>
      <c r="H2438" s="131"/>
      <c r="I2438" s="127"/>
      <c r="J2438" s="132"/>
      <c r="K2438" s="127"/>
      <c r="L2438" s="96"/>
      <c r="M2438" s="127"/>
      <c r="N2438" s="127"/>
      <c r="O2438" s="127"/>
      <c r="P2438" s="1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  <c r="AN2438" s="27"/>
      <c r="AO2438" s="27"/>
      <c r="AP2438" s="27"/>
    </row>
    <row r="2439" ht="12.75" customHeight="1">
      <c r="A2439" s="16"/>
      <c r="B2439" s="128"/>
      <c r="C2439" s="129"/>
      <c r="D2439" s="96"/>
      <c r="E2439" s="96"/>
      <c r="F2439" s="130"/>
      <c r="G2439" s="27"/>
      <c r="H2439" s="131"/>
      <c r="I2439" s="127"/>
      <c r="J2439" s="132"/>
      <c r="K2439" s="127"/>
      <c r="L2439" s="96"/>
      <c r="M2439" s="127"/>
      <c r="N2439" s="127"/>
      <c r="O2439" s="127"/>
      <c r="P2439" s="1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  <c r="AN2439" s="27"/>
      <c r="AO2439" s="27"/>
      <c r="AP2439" s="27"/>
    </row>
    <row r="2440" ht="12.75" customHeight="1">
      <c r="A2440" s="16"/>
      <c r="B2440" s="128"/>
      <c r="C2440" s="129"/>
      <c r="D2440" s="96"/>
      <c r="E2440" s="96"/>
      <c r="F2440" s="130"/>
      <c r="G2440" s="27"/>
      <c r="H2440" s="131"/>
      <c r="I2440" s="127"/>
      <c r="J2440" s="132"/>
      <c r="K2440" s="127"/>
      <c r="L2440" s="96"/>
      <c r="M2440" s="127"/>
      <c r="N2440" s="127"/>
      <c r="O2440" s="127"/>
      <c r="P2440" s="1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  <c r="AN2440" s="27"/>
      <c r="AO2440" s="27"/>
      <c r="AP2440" s="27"/>
    </row>
    <row r="2441" ht="12.75" customHeight="1">
      <c r="A2441" s="16"/>
      <c r="B2441" s="128"/>
      <c r="C2441" s="129"/>
      <c r="D2441" s="96"/>
      <c r="E2441" s="96"/>
      <c r="F2441" s="130"/>
      <c r="G2441" s="27"/>
      <c r="H2441" s="131"/>
      <c r="I2441" s="127"/>
      <c r="J2441" s="132"/>
      <c r="K2441" s="127"/>
      <c r="L2441" s="96"/>
      <c r="M2441" s="127"/>
      <c r="N2441" s="127"/>
      <c r="O2441" s="127"/>
      <c r="P2441" s="1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  <c r="AN2441" s="27"/>
      <c r="AO2441" s="27"/>
      <c r="AP2441" s="27"/>
    </row>
    <row r="2442" ht="12.75" customHeight="1">
      <c r="A2442" s="16"/>
      <c r="B2442" s="128"/>
      <c r="C2442" s="129"/>
      <c r="D2442" s="96"/>
      <c r="E2442" s="96"/>
      <c r="F2442" s="130"/>
      <c r="G2442" s="27"/>
      <c r="H2442" s="131"/>
      <c r="I2442" s="127"/>
      <c r="J2442" s="132"/>
      <c r="K2442" s="127"/>
      <c r="L2442" s="96"/>
      <c r="M2442" s="127"/>
      <c r="N2442" s="127"/>
      <c r="O2442" s="127"/>
      <c r="P2442" s="1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  <c r="AN2442" s="27"/>
      <c r="AO2442" s="27"/>
      <c r="AP2442" s="27"/>
    </row>
    <row r="2443" ht="12.75" customHeight="1">
      <c r="A2443" s="16"/>
      <c r="B2443" s="128"/>
      <c r="C2443" s="129"/>
      <c r="D2443" s="96"/>
      <c r="E2443" s="96"/>
      <c r="F2443" s="130"/>
      <c r="G2443" s="27"/>
      <c r="H2443" s="131"/>
      <c r="I2443" s="127"/>
      <c r="J2443" s="132"/>
      <c r="K2443" s="127"/>
      <c r="L2443" s="96"/>
      <c r="M2443" s="127"/>
      <c r="N2443" s="127"/>
      <c r="O2443" s="127"/>
      <c r="P2443" s="1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  <c r="AN2443" s="27"/>
      <c r="AO2443" s="27"/>
      <c r="AP2443" s="27"/>
    </row>
    <row r="2444" ht="12.75" customHeight="1">
      <c r="A2444" s="16"/>
      <c r="B2444" s="128"/>
      <c r="C2444" s="129"/>
      <c r="D2444" s="96"/>
      <c r="E2444" s="96"/>
      <c r="F2444" s="130"/>
      <c r="G2444" s="27"/>
      <c r="H2444" s="131"/>
      <c r="I2444" s="127"/>
      <c r="J2444" s="132"/>
      <c r="K2444" s="127"/>
      <c r="L2444" s="96"/>
      <c r="M2444" s="127"/>
      <c r="N2444" s="127"/>
      <c r="O2444" s="127"/>
      <c r="P2444" s="1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  <c r="AN2444" s="27"/>
      <c r="AO2444" s="27"/>
      <c r="AP2444" s="27"/>
    </row>
    <row r="2445" ht="12.75" customHeight="1">
      <c r="A2445" s="16"/>
      <c r="B2445" s="128"/>
      <c r="C2445" s="129"/>
      <c r="D2445" s="96"/>
      <c r="E2445" s="96"/>
      <c r="F2445" s="130"/>
      <c r="G2445" s="27"/>
      <c r="H2445" s="131"/>
      <c r="I2445" s="127"/>
      <c r="J2445" s="132"/>
      <c r="K2445" s="127"/>
      <c r="L2445" s="96"/>
      <c r="M2445" s="127"/>
      <c r="N2445" s="127"/>
      <c r="O2445" s="127"/>
      <c r="P2445" s="1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  <c r="AN2445" s="27"/>
      <c r="AO2445" s="27"/>
      <c r="AP2445" s="27"/>
    </row>
    <row r="2446" ht="12.75" customHeight="1">
      <c r="A2446" s="16"/>
      <c r="B2446" s="128"/>
      <c r="C2446" s="129"/>
      <c r="D2446" s="96"/>
      <c r="E2446" s="96"/>
      <c r="F2446" s="130"/>
      <c r="G2446" s="27"/>
      <c r="H2446" s="131"/>
      <c r="I2446" s="127"/>
      <c r="J2446" s="132"/>
      <c r="K2446" s="127"/>
      <c r="L2446" s="96"/>
      <c r="M2446" s="127"/>
      <c r="N2446" s="127"/>
      <c r="O2446" s="127"/>
      <c r="P2446" s="1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  <c r="AN2446" s="27"/>
      <c r="AO2446" s="27"/>
      <c r="AP2446" s="27"/>
    </row>
    <row r="2447" ht="12.75" customHeight="1">
      <c r="A2447" s="16"/>
      <c r="B2447" s="128"/>
      <c r="C2447" s="129"/>
      <c r="D2447" s="96"/>
      <c r="E2447" s="96"/>
      <c r="F2447" s="130"/>
      <c r="G2447" s="27"/>
      <c r="H2447" s="131"/>
      <c r="I2447" s="127"/>
      <c r="J2447" s="132"/>
      <c r="K2447" s="127"/>
      <c r="L2447" s="96"/>
      <c r="M2447" s="127"/>
      <c r="N2447" s="127"/>
      <c r="O2447" s="127"/>
      <c r="P2447" s="1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  <c r="AN2447" s="27"/>
      <c r="AO2447" s="27"/>
      <c r="AP2447" s="27"/>
    </row>
    <row r="2448" ht="12.75" customHeight="1">
      <c r="A2448" s="16"/>
      <c r="B2448" s="128"/>
      <c r="C2448" s="129"/>
      <c r="D2448" s="96"/>
      <c r="E2448" s="96"/>
      <c r="F2448" s="130"/>
      <c r="G2448" s="27"/>
      <c r="H2448" s="131"/>
      <c r="I2448" s="127"/>
      <c r="J2448" s="132"/>
      <c r="K2448" s="127"/>
      <c r="L2448" s="96"/>
      <c r="M2448" s="127"/>
      <c r="N2448" s="127"/>
      <c r="O2448" s="127"/>
      <c r="P2448" s="1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  <c r="AN2448" s="27"/>
      <c r="AO2448" s="27"/>
      <c r="AP2448" s="27"/>
    </row>
    <row r="2449" ht="12.75" customHeight="1">
      <c r="A2449" s="16"/>
      <c r="B2449" s="128"/>
      <c r="C2449" s="129"/>
      <c r="D2449" s="96"/>
      <c r="E2449" s="96"/>
      <c r="F2449" s="130"/>
      <c r="G2449" s="27"/>
      <c r="H2449" s="131"/>
      <c r="I2449" s="127"/>
      <c r="J2449" s="132"/>
      <c r="K2449" s="127"/>
      <c r="L2449" s="96"/>
      <c r="M2449" s="127"/>
      <c r="N2449" s="127"/>
      <c r="O2449" s="127"/>
      <c r="P2449" s="1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  <c r="AN2449" s="27"/>
      <c r="AO2449" s="27"/>
      <c r="AP2449" s="27"/>
    </row>
    <row r="2450" ht="12.75" customHeight="1">
      <c r="A2450" s="16"/>
      <c r="B2450" s="128"/>
      <c r="C2450" s="129"/>
      <c r="D2450" s="96"/>
      <c r="E2450" s="96"/>
      <c r="F2450" s="130"/>
      <c r="G2450" s="27"/>
      <c r="H2450" s="131"/>
      <c r="I2450" s="127"/>
      <c r="J2450" s="132"/>
      <c r="K2450" s="127"/>
      <c r="L2450" s="96"/>
      <c r="M2450" s="127"/>
      <c r="N2450" s="127"/>
      <c r="O2450" s="127"/>
      <c r="P2450" s="1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  <c r="AN2450" s="27"/>
      <c r="AO2450" s="27"/>
      <c r="AP2450" s="27"/>
    </row>
    <row r="2451" ht="12.75" customHeight="1">
      <c r="A2451" s="16"/>
      <c r="B2451" s="128"/>
      <c r="C2451" s="129"/>
      <c r="D2451" s="96"/>
      <c r="E2451" s="96"/>
      <c r="F2451" s="130"/>
      <c r="G2451" s="27"/>
      <c r="H2451" s="131"/>
      <c r="I2451" s="127"/>
      <c r="J2451" s="132"/>
      <c r="K2451" s="127"/>
      <c r="L2451" s="96"/>
      <c r="M2451" s="127"/>
      <c r="N2451" s="127"/>
      <c r="O2451" s="127"/>
      <c r="P2451" s="1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  <c r="AN2451" s="27"/>
      <c r="AO2451" s="27"/>
      <c r="AP2451" s="27"/>
    </row>
    <row r="2452" ht="12.75" customHeight="1">
      <c r="A2452" s="16"/>
      <c r="B2452" s="128"/>
      <c r="C2452" s="129"/>
      <c r="D2452" s="96"/>
      <c r="E2452" s="96"/>
      <c r="F2452" s="130"/>
      <c r="G2452" s="27"/>
      <c r="H2452" s="131"/>
      <c r="I2452" s="127"/>
      <c r="J2452" s="132"/>
      <c r="K2452" s="127"/>
      <c r="L2452" s="96"/>
      <c r="M2452" s="127"/>
      <c r="N2452" s="127"/>
      <c r="O2452" s="127"/>
      <c r="P2452" s="1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  <c r="AN2452" s="27"/>
      <c r="AO2452" s="27"/>
      <c r="AP2452" s="27"/>
    </row>
    <row r="2453" ht="12.75" customHeight="1">
      <c r="A2453" s="16"/>
      <c r="B2453" s="128"/>
      <c r="C2453" s="129"/>
      <c r="D2453" s="96"/>
      <c r="E2453" s="96"/>
      <c r="F2453" s="130"/>
      <c r="G2453" s="27"/>
      <c r="H2453" s="131"/>
      <c r="I2453" s="127"/>
      <c r="J2453" s="132"/>
      <c r="K2453" s="127"/>
      <c r="L2453" s="96"/>
      <c r="M2453" s="127"/>
      <c r="N2453" s="127"/>
      <c r="O2453" s="127"/>
      <c r="P2453" s="1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  <c r="AN2453" s="27"/>
      <c r="AO2453" s="27"/>
      <c r="AP2453" s="27"/>
    </row>
    <row r="2454" ht="12.75" customHeight="1">
      <c r="A2454" s="16"/>
      <c r="B2454" s="128"/>
      <c r="C2454" s="129"/>
      <c r="D2454" s="96"/>
      <c r="E2454" s="96"/>
      <c r="F2454" s="130"/>
      <c r="G2454" s="27"/>
      <c r="H2454" s="131"/>
      <c r="I2454" s="127"/>
      <c r="J2454" s="132"/>
      <c r="K2454" s="127"/>
      <c r="L2454" s="96"/>
      <c r="M2454" s="127"/>
      <c r="N2454" s="127"/>
      <c r="O2454" s="127"/>
      <c r="P2454" s="1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  <c r="AN2454" s="27"/>
      <c r="AO2454" s="27"/>
      <c r="AP2454" s="27"/>
    </row>
    <row r="2455" ht="12.75" customHeight="1">
      <c r="A2455" s="16"/>
      <c r="B2455" s="128"/>
      <c r="C2455" s="129"/>
      <c r="D2455" s="96"/>
      <c r="E2455" s="96"/>
      <c r="F2455" s="130"/>
      <c r="G2455" s="27"/>
      <c r="H2455" s="131"/>
      <c r="I2455" s="127"/>
      <c r="J2455" s="132"/>
      <c r="K2455" s="127"/>
      <c r="L2455" s="96"/>
      <c r="M2455" s="127"/>
      <c r="N2455" s="127"/>
      <c r="O2455" s="127"/>
      <c r="P2455" s="1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</row>
    <row r="2456" ht="12.75" customHeight="1">
      <c r="A2456" s="16"/>
      <c r="B2456" s="128"/>
      <c r="C2456" s="129"/>
      <c r="D2456" s="96"/>
      <c r="E2456" s="96"/>
      <c r="F2456" s="130"/>
      <c r="G2456" s="27"/>
      <c r="H2456" s="131"/>
      <c r="I2456" s="127"/>
      <c r="J2456" s="132"/>
      <c r="K2456" s="127"/>
      <c r="L2456" s="96"/>
      <c r="M2456" s="127"/>
      <c r="N2456" s="127"/>
      <c r="O2456" s="127"/>
      <c r="P2456" s="1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  <c r="AN2456" s="27"/>
      <c r="AO2456" s="27"/>
      <c r="AP2456" s="27"/>
    </row>
    <row r="2457" ht="12.75" customHeight="1">
      <c r="A2457" s="16"/>
      <c r="B2457" s="128"/>
      <c r="C2457" s="129"/>
      <c r="D2457" s="96"/>
      <c r="E2457" s="96"/>
      <c r="F2457" s="130"/>
      <c r="G2457" s="27"/>
      <c r="H2457" s="131"/>
      <c r="I2457" s="127"/>
      <c r="J2457" s="132"/>
      <c r="K2457" s="127"/>
      <c r="L2457" s="96"/>
      <c r="M2457" s="127"/>
      <c r="N2457" s="127"/>
      <c r="O2457" s="127"/>
      <c r="P2457" s="1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  <c r="AN2457" s="27"/>
      <c r="AO2457" s="27"/>
      <c r="AP2457" s="27"/>
    </row>
    <row r="2458" ht="12.75" customHeight="1">
      <c r="A2458" s="16"/>
      <c r="B2458" s="128"/>
      <c r="C2458" s="129"/>
      <c r="D2458" s="96"/>
      <c r="E2458" s="96"/>
      <c r="F2458" s="130"/>
      <c r="G2458" s="27"/>
      <c r="H2458" s="131"/>
      <c r="I2458" s="127"/>
      <c r="J2458" s="132"/>
      <c r="K2458" s="127"/>
      <c r="L2458" s="96"/>
      <c r="M2458" s="127"/>
      <c r="N2458" s="127"/>
      <c r="O2458" s="127"/>
      <c r="P2458" s="1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  <c r="AN2458" s="27"/>
      <c r="AO2458" s="27"/>
      <c r="AP2458" s="27"/>
    </row>
    <row r="2459" ht="12.75" customHeight="1">
      <c r="A2459" s="16"/>
      <c r="B2459" s="128"/>
      <c r="C2459" s="129"/>
      <c r="D2459" s="96"/>
      <c r="E2459" s="96"/>
      <c r="F2459" s="130"/>
      <c r="G2459" s="27"/>
      <c r="H2459" s="131"/>
      <c r="I2459" s="127"/>
      <c r="J2459" s="132"/>
      <c r="K2459" s="127"/>
      <c r="L2459" s="96"/>
      <c r="M2459" s="127"/>
      <c r="N2459" s="127"/>
      <c r="O2459" s="127"/>
      <c r="P2459" s="1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  <c r="AN2459" s="27"/>
      <c r="AO2459" s="27"/>
      <c r="AP2459" s="27"/>
    </row>
    <row r="2460" ht="12.75" customHeight="1">
      <c r="A2460" s="16"/>
      <c r="B2460" s="128"/>
      <c r="C2460" s="129"/>
      <c r="D2460" s="96"/>
      <c r="E2460" s="96"/>
      <c r="F2460" s="130"/>
      <c r="G2460" s="27"/>
      <c r="H2460" s="131"/>
      <c r="I2460" s="127"/>
      <c r="J2460" s="132"/>
      <c r="K2460" s="127"/>
      <c r="L2460" s="96"/>
      <c r="M2460" s="127"/>
      <c r="N2460" s="127"/>
      <c r="O2460" s="127"/>
      <c r="P2460" s="1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  <c r="AN2460" s="27"/>
      <c r="AO2460" s="27"/>
      <c r="AP2460" s="27"/>
    </row>
    <row r="2461" ht="12.75" customHeight="1">
      <c r="A2461" s="16"/>
      <c r="B2461" s="128"/>
      <c r="C2461" s="129"/>
      <c r="D2461" s="96"/>
      <c r="E2461" s="96"/>
      <c r="F2461" s="130"/>
      <c r="G2461" s="27"/>
      <c r="H2461" s="131"/>
      <c r="I2461" s="127"/>
      <c r="J2461" s="132"/>
      <c r="K2461" s="127"/>
      <c r="L2461" s="96"/>
      <c r="M2461" s="127"/>
      <c r="N2461" s="127"/>
      <c r="O2461" s="127"/>
      <c r="P2461" s="1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  <c r="AN2461" s="27"/>
      <c r="AO2461" s="27"/>
      <c r="AP2461" s="27"/>
    </row>
    <row r="2462" ht="12.75" customHeight="1">
      <c r="A2462" s="16"/>
      <c r="B2462" s="128"/>
      <c r="C2462" s="129"/>
      <c r="D2462" s="96"/>
      <c r="E2462" s="96"/>
      <c r="F2462" s="130"/>
      <c r="G2462" s="27"/>
      <c r="H2462" s="131"/>
      <c r="I2462" s="127"/>
      <c r="J2462" s="132"/>
      <c r="K2462" s="127"/>
      <c r="L2462" s="96"/>
      <c r="M2462" s="127"/>
      <c r="N2462" s="127"/>
      <c r="O2462" s="127"/>
      <c r="P2462" s="1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  <c r="AN2462" s="27"/>
      <c r="AO2462" s="27"/>
      <c r="AP2462" s="27"/>
    </row>
    <row r="2463" ht="12.75" customHeight="1">
      <c r="A2463" s="16"/>
      <c r="B2463" s="128"/>
      <c r="C2463" s="129"/>
      <c r="D2463" s="96"/>
      <c r="E2463" s="96"/>
      <c r="F2463" s="130"/>
      <c r="G2463" s="27"/>
      <c r="H2463" s="131"/>
      <c r="I2463" s="127"/>
      <c r="J2463" s="132"/>
      <c r="K2463" s="127"/>
      <c r="L2463" s="96"/>
      <c r="M2463" s="127"/>
      <c r="N2463" s="127"/>
      <c r="O2463" s="127"/>
      <c r="P2463" s="1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  <c r="AN2463" s="27"/>
      <c r="AO2463" s="27"/>
      <c r="AP2463" s="27"/>
    </row>
    <row r="2464" ht="12.75" customHeight="1">
      <c r="A2464" s="16"/>
      <c r="B2464" s="128"/>
      <c r="C2464" s="129"/>
      <c r="D2464" s="96"/>
      <c r="E2464" s="96"/>
      <c r="F2464" s="130"/>
      <c r="G2464" s="27"/>
      <c r="H2464" s="131"/>
      <c r="I2464" s="127"/>
      <c r="J2464" s="132"/>
      <c r="K2464" s="127"/>
      <c r="L2464" s="96"/>
      <c r="M2464" s="127"/>
      <c r="N2464" s="127"/>
      <c r="O2464" s="127"/>
      <c r="P2464" s="1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  <c r="AN2464" s="27"/>
      <c r="AO2464" s="27"/>
      <c r="AP2464" s="27"/>
    </row>
    <row r="2465" ht="12.75" customHeight="1">
      <c r="A2465" s="16"/>
      <c r="B2465" s="128"/>
      <c r="C2465" s="129"/>
      <c r="D2465" s="96"/>
      <c r="E2465" s="96"/>
      <c r="F2465" s="130"/>
      <c r="G2465" s="27"/>
      <c r="H2465" s="131"/>
      <c r="I2465" s="127"/>
      <c r="J2465" s="132"/>
      <c r="K2465" s="127"/>
      <c r="L2465" s="96"/>
      <c r="M2465" s="127"/>
      <c r="N2465" s="127"/>
      <c r="O2465" s="127"/>
      <c r="P2465" s="1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</row>
    <row r="2466" ht="12.75" customHeight="1">
      <c r="A2466" s="16"/>
      <c r="B2466" s="128"/>
      <c r="C2466" s="129"/>
      <c r="D2466" s="96"/>
      <c r="E2466" s="96"/>
      <c r="F2466" s="130"/>
      <c r="G2466" s="27"/>
      <c r="H2466" s="131"/>
      <c r="I2466" s="127"/>
      <c r="J2466" s="132"/>
      <c r="K2466" s="127"/>
      <c r="L2466" s="96"/>
      <c r="M2466" s="127"/>
      <c r="N2466" s="127"/>
      <c r="O2466" s="127"/>
      <c r="P2466" s="1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  <c r="AN2466" s="27"/>
      <c r="AO2466" s="27"/>
      <c r="AP2466" s="27"/>
    </row>
    <row r="2467" ht="12.75" customHeight="1">
      <c r="A2467" s="16"/>
      <c r="B2467" s="128"/>
      <c r="C2467" s="129"/>
      <c r="D2467" s="96"/>
      <c r="E2467" s="96"/>
      <c r="F2467" s="130"/>
      <c r="G2467" s="27"/>
      <c r="H2467" s="131"/>
      <c r="I2467" s="127"/>
      <c r="J2467" s="132"/>
      <c r="K2467" s="127"/>
      <c r="L2467" s="96"/>
      <c r="M2467" s="127"/>
      <c r="N2467" s="127"/>
      <c r="O2467" s="127"/>
      <c r="P2467" s="1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  <c r="AN2467" s="27"/>
      <c r="AO2467" s="27"/>
      <c r="AP2467" s="27"/>
    </row>
    <row r="2468" ht="12.75" customHeight="1">
      <c r="A2468" s="16"/>
      <c r="B2468" s="128"/>
      <c r="C2468" s="129"/>
      <c r="D2468" s="96"/>
      <c r="E2468" s="96"/>
      <c r="F2468" s="130"/>
      <c r="G2468" s="27"/>
      <c r="H2468" s="131"/>
      <c r="I2468" s="127"/>
      <c r="J2468" s="132"/>
      <c r="K2468" s="127"/>
      <c r="L2468" s="96"/>
      <c r="M2468" s="127"/>
      <c r="N2468" s="127"/>
      <c r="O2468" s="127"/>
      <c r="P2468" s="1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  <c r="AN2468" s="27"/>
      <c r="AO2468" s="27"/>
      <c r="AP2468" s="27"/>
    </row>
    <row r="2469" ht="12.75" customHeight="1">
      <c r="A2469" s="16"/>
      <c r="B2469" s="128"/>
      <c r="C2469" s="129"/>
      <c r="D2469" s="96"/>
      <c r="E2469" s="96"/>
      <c r="F2469" s="130"/>
      <c r="G2469" s="27"/>
      <c r="H2469" s="131"/>
      <c r="I2469" s="127"/>
      <c r="J2469" s="132"/>
      <c r="K2469" s="127"/>
      <c r="L2469" s="96"/>
      <c r="M2469" s="127"/>
      <c r="N2469" s="127"/>
      <c r="O2469" s="127"/>
      <c r="P2469" s="1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  <c r="AN2469" s="27"/>
      <c r="AO2469" s="27"/>
      <c r="AP2469" s="27"/>
    </row>
    <row r="2470" ht="12.75" customHeight="1">
      <c r="A2470" s="16"/>
      <c r="B2470" s="128"/>
      <c r="C2470" s="129"/>
      <c r="D2470" s="96"/>
      <c r="E2470" s="96"/>
      <c r="F2470" s="130"/>
      <c r="G2470" s="27"/>
      <c r="H2470" s="131"/>
      <c r="I2470" s="127"/>
      <c r="J2470" s="132"/>
      <c r="K2470" s="127"/>
      <c r="L2470" s="96"/>
      <c r="M2470" s="127"/>
      <c r="N2470" s="127"/>
      <c r="O2470" s="127"/>
      <c r="P2470" s="1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  <c r="AN2470" s="27"/>
      <c r="AO2470" s="27"/>
      <c r="AP2470" s="27"/>
    </row>
    <row r="2471" ht="12.75" customHeight="1">
      <c r="A2471" s="16"/>
      <c r="B2471" s="128"/>
      <c r="C2471" s="129"/>
      <c r="D2471" s="96"/>
      <c r="E2471" s="96"/>
      <c r="F2471" s="130"/>
      <c r="G2471" s="27"/>
      <c r="H2471" s="131"/>
      <c r="I2471" s="127"/>
      <c r="J2471" s="132"/>
      <c r="K2471" s="127"/>
      <c r="L2471" s="96"/>
      <c r="M2471" s="127"/>
      <c r="N2471" s="127"/>
      <c r="O2471" s="127"/>
      <c r="P2471" s="1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  <c r="AO2471" s="27"/>
      <c r="AP2471" s="27"/>
    </row>
    <row r="2472" ht="12.75" customHeight="1">
      <c r="A2472" s="16"/>
      <c r="B2472" s="128"/>
      <c r="C2472" s="129"/>
      <c r="D2472" s="96"/>
      <c r="E2472" s="96"/>
      <c r="F2472" s="130"/>
      <c r="G2472" s="27"/>
      <c r="H2472" s="131"/>
      <c r="I2472" s="127"/>
      <c r="J2472" s="132"/>
      <c r="K2472" s="127"/>
      <c r="L2472" s="96"/>
      <c r="M2472" s="127"/>
      <c r="N2472" s="127"/>
      <c r="O2472" s="127"/>
      <c r="P2472" s="1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  <c r="AN2472" s="27"/>
      <c r="AO2472" s="27"/>
      <c r="AP2472" s="27"/>
    </row>
    <row r="2473" ht="12.75" customHeight="1">
      <c r="A2473" s="16"/>
      <c r="B2473" s="128"/>
      <c r="C2473" s="129"/>
      <c r="D2473" s="96"/>
      <c r="E2473" s="96"/>
      <c r="F2473" s="130"/>
      <c r="G2473" s="27"/>
      <c r="H2473" s="131"/>
      <c r="I2473" s="127"/>
      <c r="J2473" s="132"/>
      <c r="K2473" s="127"/>
      <c r="L2473" s="96"/>
      <c r="M2473" s="127"/>
      <c r="N2473" s="127"/>
      <c r="O2473" s="127"/>
      <c r="P2473" s="1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  <c r="AN2473" s="27"/>
      <c r="AO2473" s="27"/>
      <c r="AP2473" s="27"/>
    </row>
    <row r="2474" ht="12.75" customHeight="1">
      <c r="A2474" s="16"/>
      <c r="B2474" s="128"/>
      <c r="C2474" s="129"/>
      <c r="D2474" s="96"/>
      <c r="E2474" s="96"/>
      <c r="F2474" s="130"/>
      <c r="G2474" s="27"/>
      <c r="H2474" s="131"/>
      <c r="I2474" s="127"/>
      <c r="J2474" s="132"/>
      <c r="K2474" s="127"/>
      <c r="L2474" s="96"/>
      <c r="M2474" s="127"/>
      <c r="N2474" s="127"/>
      <c r="O2474" s="127"/>
      <c r="P2474" s="1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  <c r="AN2474" s="27"/>
      <c r="AO2474" s="27"/>
      <c r="AP2474" s="27"/>
    </row>
    <row r="2475" ht="12.75" customHeight="1">
      <c r="A2475" s="16"/>
      <c r="B2475" s="128"/>
      <c r="C2475" s="129"/>
      <c r="D2475" s="96"/>
      <c r="E2475" s="96"/>
      <c r="F2475" s="130"/>
      <c r="G2475" s="27"/>
      <c r="H2475" s="131"/>
      <c r="I2475" s="127"/>
      <c r="J2475" s="132"/>
      <c r="K2475" s="127"/>
      <c r="L2475" s="96"/>
      <c r="M2475" s="127"/>
      <c r="N2475" s="127"/>
      <c r="O2475" s="127"/>
      <c r="P2475" s="1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  <c r="AN2475" s="27"/>
      <c r="AO2475" s="27"/>
      <c r="AP2475" s="27"/>
    </row>
    <row r="2476" ht="12.75" customHeight="1">
      <c r="A2476" s="16"/>
      <c r="B2476" s="128"/>
      <c r="C2476" s="129"/>
      <c r="D2476" s="96"/>
      <c r="E2476" s="96"/>
      <c r="F2476" s="130"/>
      <c r="G2476" s="27"/>
      <c r="H2476" s="131"/>
      <c r="I2476" s="127"/>
      <c r="J2476" s="132"/>
      <c r="K2476" s="127"/>
      <c r="L2476" s="96"/>
      <c r="M2476" s="127"/>
      <c r="N2476" s="127"/>
      <c r="O2476" s="127"/>
      <c r="P2476" s="1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</row>
    <row r="2477" ht="12.75" customHeight="1">
      <c r="A2477" s="16"/>
      <c r="B2477" s="128"/>
      <c r="C2477" s="129"/>
      <c r="D2477" s="96"/>
      <c r="E2477" s="96"/>
      <c r="F2477" s="130"/>
      <c r="G2477" s="27"/>
      <c r="H2477" s="131"/>
      <c r="I2477" s="127"/>
      <c r="J2477" s="132"/>
      <c r="K2477" s="127"/>
      <c r="L2477" s="96"/>
      <c r="M2477" s="127"/>
      <c r="N2477" s="127"/>
      <c r="O2477" s="127"/>
      <c r="P2477" s="1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  <c r="AF2477" s="27"/>
      <c r="AG2477" s="27"/>
      <c r="AH2477" s="27"/>
      <c r="AI2477" s="27"/>
      <c r="AJ2477" s="27"/>
      <c r="AK2477" s="27"/>
      <c r="AL2477" s="27"/>
      <c r="AM2477" s="27"/>
      <c r="AN2477" s="27"/>
      <c r="AO2477" s="27"/>
      <c r="AP2477" s="27"/>
    </row>
    <row r="2478" ht="12.75" customHeight="1">
      <c r="A2478" s="16"/>
      <c r="B2478" s="128"/>
      <c r="C2478" s="129"/>
      <c r="D2478" s="96"/>
      <c r="E2478" s="96"/>
      <c r="F2478" s="130"/>
      <c r="G2478" s="27"/>
      <c r="H2478" s="131"/>
      <c r="I2478" s="127"/>
      <c r="J2478" s="132"/>
      <c r="K2478" s="127"/>
      <c r="L2478" s="96"/>
      <c r="M2478" s="127"/>
      <c r="N2478" s="127"/>
      <c r="O2478" s="127"/>
      <c r="P2478" s="1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  <c r="AN2478" s="27"/>
      <c r="AO2478" s="27"/>
      <c r="AP2478" s="27"/>
    </row>
    <row r="2479" ht="12.75" customHeight="1">
      <c r="A2479" s="16"/>
      <c r="B2479" s="128"/>
      <c r="C2479" s="129"/>
      <c r="D2479" s="96"/>
      <c r="E2479" s="96"/>
      <c r="F2479" s="130"/>
      <c r="G2479" s="27"/>
      <c r="H2479" s="131"/>
      <c r="I2479" s="127"/>
      <c r="J2479" s="132"/>
      <c r="K2479" s="127"/>
      <c r="L2479" s="96"/>
      <c r="M2479" s="127"/>
      <c r="N2479" s="127"/>
      <c r="O2479" s="127"/>
      <c r="P2479" s="1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  <c r="AN2479" s="27"/>
      <c r="AO2479" s="27"/>
      <c r="AP2479" s="27"/>
    </row>
    <row r="2480" ht="12.75" customHeight="1">
      <c r="A2480" s="16"/>
      <c r="B2480" s="128"/>
      <c r="C2480" s="129"/>
      <c r="D2480" s="96"/>
      <c r="E2480" s="96"/>
      <c r="F2480" s="130"/>
      <c r="G2480" s="27"/>
      <c r="H2480" s="131"/>
      <c r="I2480" s="127"/>
      <c r="J2480" s="132"/>
      <c r="K2480" s="127"/>
      <c r="L2480" s="96"/>
      <c r="M2480" s="127"/>
      <c r="N2480" s="127"/>
      <c r="O2480" s="127"/>
      <c r="P2480" s="1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  <c r="AN2480" s="27"/>
      <c r="AO2480" s="27"/>
      <c r="AP2480" s="27"/>
    </row>
    <row r="2481" ht="12.75" customHeight="1">
      <c r="A2481" s="16"/>
      <c r="B2481" s="128"/>
      <c r="C2481" s="129"/>
      <c r="D2481" s="96"/>
      <c r="E2481" s="96"/>
      <c r="F2481" s="130"/>
      <c r="G2481" s="27"/>
      <c r="H2481" s="131"/>
      <c r="I2481" s="127"/>
      <c r="J2481" s="132"/>
      <c r="K2481" s="127"/>
      <c r="L2481" s="96"/>
      <c r="M2481" s="127"/>
      <c r="N2481" s="127"/>
      <c r="O2481" s="127"/>
      <c r="P2481" s="1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  <c r="AN2481" s="27"/>
      <c r="AO2481" s="27"/>
      <c r="AP2481" s="27"/>
    </row>
    <row r="2482" ht="12.75" customHeight="1">
      <c r="A2482" s="16"/>
      <c r="B2482" s="128"/>
      <c r="C2482" s="129"/>
      <c r="D2482" s="96"/>
      <c r="E2482" s="96"/>
      <c r="F2482" s="130"/>
      <c r="G2482" s="27"/>
      <c r="H2482" s="131"/>
      <c r="I2482" s="127"/>
      <c r="J2482" s="132"/>
      <c r="K2482" s="127"/>
      <c r="L2482" s="96"/>
      <c r="M2482" s="127"/>
      <c r="N2482" s="127"/>
      <c r="O2482" s="127"/>
      <c r="P2482" s="1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  <c r="AN2482" s="27"/>
      <c r="AO2482" s="27"/>
      <c r="AP2482" s="27"/>
    </row>
    <row r="2483" ht="12.75" customHeight="1">
      <c r="A2483" s="16"/>
      <c r="B2483" s="128"/>
      <c r="C2483" s="129"/>
      <c r="D2483" s="96"/>
      <c r="E2483" s="96"/>
      <c r="F2483" s="130"/>
      <c r="G2483" s="27"/>
      <c r="H2483" s="131"/>
      <c r="I2483" s="127"/>
      <c r="J2483" s="132"/>
      <c r="K2483" s="127"/>
      <c r="L2483" s="96"/>
      <c r="M2483" s="127"/>
      <c r="N2483" s="127"/>
      <c r="O2483" s="127"/>
      <c r="P2483" s="1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</row>
    <row r="2484" ht="12.75" customHeight="1">
      <c r="A2484" s="16"/>
      <c r="B2484" s="128"/>
      <c r="C2484" s="129"/>
      <c r="D2484" s="96"/>
      <c r="E2484" s="96"/>
      <c r="F2484" s="130"/>
      <c r="G2484" s="27"/>
      <c r="H2484" s="131"/>
      <c r="I2484" s="127"/>
      <c r="J2484" s="132"/>
      <c r="K2484" s="127"/>
      <c r="L2484" s="96"/>
      <c r="M2484" s="127"/>
      <c r="N2484" s="127"/>
      <c r="O2484" s="127"/>
      <c r="P2484" s="1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</row>
    <row r="2485" ht="12.75" customHeight="1">
      <c r="A2485" s="16"/>
      <c r="B2485" s="128"/>
      <c r="C2485" s="129"/>
      <c r="D2485" s="96"/>
      <c r="E2485" s="96"/>
      <c r="F2485" s="130"/>
      <c r="G2485" s="27"/>
      <c r="H2485" s="131"/>
      <c r="I2485" s="127"/>
      <c r="J2485" s="132"/>
      <c r="K2485" s="127"/>
      <c r="L2485" s="96"/>
      <c r="M2485" s="127"/>
      <c r="N2485" s="127"/>
      <c r="O2485" s="127"/>
      <c r="P2485" s="1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  <c r="AN2485" s="27"/>
      <c r="AO2485" s="27"/>
      <c r="AP2485" s="27"/>
    </row>
    <row r="2486" ht="12.75" customHeight="1">
      <c r="A2486" s="16"/>
      <c r="B2486" s="128"/>
      <c r="C2486" s="129"/>
      <c r="D2486" s="96"/>
      <c r="E2486" s="96"/>
      <c r="F2486" s="130"/>
      <c r="G2486" s="27"/>
      <c r="H2486" s="131"/>
      <c r="I2486" s="127"/>
      <c r="J2486" s="132"/>
      <c r="K2486" s="127"/>
      <c r="L2486" s="96"/>
      <c r="M2486" s="127"/>
      <c r="N2486" s="127"/>
      <c r="O2486" s="127"/>
      <c r="P2486" s="1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  <c r="AF2486" s="27"/>
      <c r="AG2486" s="27"/>
      <c r="AH2486" s="27"/>
      <c r="AI2486" s="27"/>
      <c r="AJ2486" s="27"/>
      <c r="AK2486" s="27"/>
      <c r="AL2486" s="27"/>
      <c r="AM2486" s="27"/>
      <c r="AN2486" s="27"/>
      <c r="AO2486" s="27"/>
      <c r="AP2486" s="27"/>
    </row>
    <row r="2487" ht="12.75" customHeight="1">
      <c r="A2487" s="16"/>
      <c r="B2487" s="128"/>
      <c r="C2487" s="129"/>
      <c r="D2487" s="96"/>
      <c r="E2487" s="96"/>
      <c r="F2487" s="130"/>
      <c r="G2487" s="27"/>
      <c r="H2487" s="131"/>
      <c r="I2487" s="127"/>
      <c r="J2487" s="132"/>
      <c r="K2487" s="127"/>
      <c r="L2487" s="96"/>
      <c r="M2487" s="127"/>
      <c r="N2487" s="127"/>
      <c r="O2487" s="127"/>
      <c r="P2487" s="1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</row>
    <row r="2488" ht="12.75" customHeight="1">
      <c r="A2488" s="16"/>
      <c r="B2488" s="128"/>
      <c r="C2488" s="129"/>
      <c r="D2488" s="96"/>
      <c r="E2488" s="96"/>
      <c r="F2488" s="130"/>
      <c r="G2488" s="27"/>
      <c r="H2488" s="131"/>
      <c r="I2488" s="127"/>
      <c r="J2488" s="132"/>
      <c r="K2488" s="127"/>
      <c r="L2488" s="96"/>
      <c r="M2488" s="127"/>
      <c r="N2488" s="127"/>
      <c r="O2488" s="127"/>
      <c r="P2488" s="1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  <c r="AN2488" s="27"/>
      <c r="AO2488" s="27"/>
      <c r="AP2488" s="27"/>
    </row>
    <row r="2489" ht="12.75" customHeight="1">
      <c r="A2489" s="16"/>
      <c r="B2489" s="128"/>
      <c r="C2489" s="129"/>
      <c r="D2489" s="96"/>
      <c r="E2489" s="96"/>
      <c r="F2489" s="130"/>
      <c r="G2489" s="27"/>
      <c r="H2489" s="131"/>
      <c r="I2489" s="127"/>
      <c r="J2489" s="132"/>
      <c r="K2489" s="127"/>
      <c r="L2489" s="96"/>
      <c r="M2489" s="127"/>
      <c r="N2489" s="127"/>
      <c r="O2489" s="127"/>
      <c r="P2489" s="1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  <c r="AN2489" s="27"/>
      <c r="AO2489" s="27"/>
      <c r="AP2489" s="27"/>
    </row>
    <row r="2490" ht="12.75" customHeight="1">
      <c r="A2490" s="16"/>
      <c r="B2490" s="128"/>
      <c r="C2490" s="129"/>
      <c r="D2490" s="96"/>
      <c r="E2490" s="96"/>
      <c r="F2490" s="130"/>
      <c r="G2490" s="27"/>
      <c r="H2490" s="131"/>
      <c r="I2490" s="127"/>
      <c r="J2490" s="132"/>
      <c r="K2490" s="127"/>
      <c r="L2490" s="96"/>
      <c r="M2490" s="127"/>
      <c r="N2490" s="127"/>
      <c r="O2490" s="127"/>
      <c r="P2490" s="1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  <c r="AN2490" s="27"/>
      <c r="AO2490" s="27"/>
      <c r="AP2490" s="27"/>
    </row>
    <row r="2491" ht="12.75" customHeight="1">
      <c r="A2491" s="16"/>
      <c r="B2491" s="128"/>
      <c r="C2491" s="129"/>
      <c r="D2491" s="96"/>
      <c r="E2491" s="96"/>
      <c r="F2491" s="130"/>
      <c r="G2491" s="27"/>
      <c r="H2491" s="131"/>
      <c r="I2491" s="127"/>
      <c r="J2491" s="132"/>
      <c r="K2491" s="127"/>
      <c r="L2491" s="96"/>
      <c r="M2491" s="127"/>
      <c r="N2491" s="127"/>
      <c r="O2491" s="127"/>
      <c r="P2491" s="1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  <c r="AF2491" s="27"/>
      <c r="AG2491" s="27"/>
      <c r="AH2491" s="27"/>
      <c r="AI2491" s="27"/>
      <c r="AJ2491" s="27"/>
      <c r="AK2491" s="27"/>
      <c r="AL2491" s="27"/>
      <c r="AM2491" s="27"/>
      <c r="AN2491" s="27"/>
      <c r="AO2491" s="27"/>
      <c r="AP2491" s="27"/>
    </row>
    <row r="2492" ht="12.75" customHeight="1">
      <c r="A2492" s="16"/>
      <c r="B2492" s="128"/>
      <c r="C2492" s="129"/>
      <c r="D2492" s="96"/>
      <c r="E2492" s="96"/>
      <c r="F2492" s="130"/>
      <c r="G2492" s="27"/>
      <c r="H2492" s="131"/>
      <c r="I2492" s="127"/>
      <c r="J2492" s="132"/>
      <c r="K2492" s="127"/>
      <c r="L2492" s="96"/>
      <c r="M2492" s="127"/>
      <c r="N2492" s="127"/>
      <c r="O2492" s="127"/>
      <c r="P2492" s="1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  <c r="AF2492" s="27"/>
      <c r="AG2492" s="27"/>
      <c r="AH2492" s="27"/>
      <c r="AI2492" s="27"/>
      <c r="AJ2492" s="27"/>
      <c r="AK2492" s="27"/>
      <c r="AL2492" s="27"/>
      <c r="AM2492" s="27"/>
      <c r="AN2492" s="27"/>
      <c r="AO2492" s="27"/>
      <c r="AP2492" s="27"/>
    </row>
    <row r="2493" ht="12.75" customHeight="1">
      <c r="A2493" s="16"/>
      <c r="B2493" s="128"/>
      <c r="C2493" s="129"/>
      <c r="D2493" s="96"/>
      <c r="E2493" s="96"/>
      <c r="F2493" s="130"/>
      <c r="G2493" s="27"/>
      <c r="H2493" s="131"/>
      <c r="I2493" s="127"/>
      <c r="J2493" s="132"/>
      <c r="K2493" s="127"/>
      <c r="L2493" s="96"/>
      <c r="M2493" s="127"/>
      <c r="N2493" s="127"/>
      <c r="O2493" s="127"/>
      <c r="P2493" s="1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  <c r="AF2493" s="27"/>
      <c r="AG2493" s="27"/>
      <c r="AH2493" s="27"/>
      <c r="AI2493" s="27"/>
      <c r="AJ2493" s="27"/>
      <c r="AK2493" s="27"/>
      <c r="AL2493" s="27"/>
      <c r="AM2493" s="27"/>
      <c r="AN2493" s="27"/>
      <c r="AO2493" s="27"/>
      <c r="AP2493" s="27"/>
    </row>
    <row r="2494" ht="12.75" customHeight="1">
      <c r="A2494" s="16"/>
      <c r="B2494" s="128"/>
      <c r="C2494" s="129"/>
      <c r="D2494" s="96"/>
      <c r="E2494" s="96"/>
      <c r="F2494" s="130"/>
      <c r="G2494" s="27"/>
      <c r="H2494" s="131"/>
      <c r="I2494" s="127"/>
      <c r="J2494" s="132"/>
      <c r="K2494" s="127"/>
      <c r="L2494" s="96"/>
      <c r="M2494" s="127"/>
      <c r="N2494" s="127"/>
      <c r="O2494" s="127"/>
      <c r="P2494" s="1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  <c r="AF2494" s="27"/>
      <c r="AG2494" s="27"/>
      <c r="AH2494" s="27"/>
      <c r="AI2494" s="27"/>
      <c r="AJ2494" s="27"/>
      <c r="AK2494" s="27"/>
      <c r="AL2494" s="27"/>
      <c r="AM2494" s="27"/>
      <c r="AN2494" s="27"/>
      <c r="AO2494" s="27"/>
      <c r="AP2494" s="27"/>
    </row>
    <row r="2495" ht="12.75" customHeight="1">
      <c r="A2495" s="16"/>
      <c r="B2495" s="128"/>
      <c r="C2495" s="129"/>
      <c r="D2495" s="96"/>
      <c r="E2495" s="96"/>
      <c r="F2495" s="130"/>
      <c r="G2495" s="27"/>
      <c r="H2495" s="131"/>
      <c r="I2495" s="127"/>
      <c r="J2495" s="132"/>
      <c r="K2495" s="127"/>
      <c r="L2495" s="96"/>
      <c r="M2495" s="127"/>
      <c r="N2495" s="127"/>
      <c r="O2495" s="127"/>
      <c r="P2495" s="1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  <c r="AN2495" s="27"/>
      <c r="AO2495" s="27"/>
      <c r="AP2495" s="27"/>
    </row>
    <row r="2496" ht="12.75" customHeight="1">
      <c r="A2496" s="16"/>
      <c r="B2496" s="128"/>
      <c r="C2496" s="129"/>
      <c r="D2496" s="96"/>
      <c r="E2496" s="96"/>
      <c r="F2496" s="130"/>
      <c r="G2496" s="27"/>
      <c r="H2496" s="131"/>
      <c r="I2496" s="127"/>
      <c r="J2496" s="132"/>
      <c r="K2496" s="127"/>
      <c r="L2496" s="96"/>
      <c r="M2496" s="127"/>
      <c r="N2496" s="127"/>
      <c r="O2496" s="127"/>
      <c r="P2496" s="1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  <c r="AF2496" s="27"/>
      <c r="AG2496" s="27"/>
      <c r="AH2496" s="27"/>
      <c r="AI2496" s="27"/>
      <c r="AJ2496" s="27"/>
      <c r="AK2496" s="27"/>
      <c r="AL2496" s="27"/>
      <c r="AM2496" s="27"/>
      <c r="AN2496" s="27"/>
      <c r="AO2496" s="27"/>
      <c r="AP2496" s="27"/>
    </row>
    <row r="2497" ht="12.75" customHeight="1">
      <c r="A2497" s="16"/>
      <c r="B2497" s="128"/>
      <c r="C2497" s="129"/>
      <c r="D2497" s="96"/>
      <c r="E2497" s="96"/>
      <c r="F2497" s="130"/>
      <c r="G2497" s="27"/>
      <c r="H2497" s="131"/>
      <c r="I2497" s="127"/>
      <c r="J2497" s="132"/>
      <c r="K2497" s="127"/>
      <c r="L2497" s="96"/>
      <c r="M2497" s="127"/>
      <c r="N2497" s="127"/>
      <c r="O2497" s="127"/>
      <c r="P2497" s="1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  <c r="AF2497" s="27"/>
      <c r="AG2497" s="27"/>
      <c r="AH2497" s="27"/>
      <c r="AI2497" s="27"/>
      <c r="AJ2497" s="27"/>
      <c r="AK2497" s="27"/>
      <c r="AL2497" s="27"/>
      <c r="AM2497" s="27"/>
      <c r="AN2497" s="27"/>
      <c r="AO2497" s="27"/>
      <c r="AP2497" s="27"/>
    </row>
    <row r="2498" ht="12.75" customHeight="1">
      <c r="A2498" s="16"/>
      <c r="B2498" s="128"/>
      <c r="C2498" s="129"/>
      <c r="D2498" s="96"/>
      <c r="E2498" s="96"/>
      <c r="F2498" s="130"/>
      <c r="G2498" s="27"/>
      <c r="H2498" s="131"/>
      <c r="I2498" s="127"/>
      <c r="J2498" s="132"/>
      <c r="K2498" s="127"/>
      <c r="L2498" s="96"/>
      <c r="M2498" s="127"/>
      <c r="N2498" s="127"/>
      <c r="O2498" s="127"/>
      <c r="P2498" s="1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  <c r="AF2498" s="27"/>
      <c r="AG2498" s="27"/>
      <c r="AH2498" s="27"/>
      <c r="AI2498" s="27"/>
      <c r="AJ2498" s="27"/>
      <c r="AK2498" s="27"/>
      <c r="AL2498" s="27"/>
      <c r="AM2498" s="27"/>
      <c r="AN2498" s="27"/>
      <c r="AO2498" s="27"/>
      <c r="AP2498" s="27"/>
    </row>
    <row r="2499" ht="12.75" customHeight="1">
      <c r="A2499" s="16"/>
      <c r="B2499" s="128"/>
      <c r="C2499" s="129"/>
      <c r="D2499" s="96"/>
      <c r="E2499" s="96"/>
      <c r="F2499" s="130"/>
      <c r="G2499" s="27"/>
      <c r="H2499" s="131"/>
      <c r="I2499" s="127"/>
      <c r="J2499" s="132"/>
      <c r="K2499" s="127"/>
      <c r="L2499" s="96"/>
      <c r="M2499" s="127"/>
      <c r="N2499" s="127"/>
      <c r="O2499" s="127"/>
      <c r="P2499" s="1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  <c r="AN2499" s="27"/>
      <c r="AO2499" s="27"/>
      <c r="AP2499" s="27"/>
    </row>
    <row r="2500" ht="12.75" customHeight="1">
      <c r="A2500" s="16"/>
      <c r="B2500" s="128"/>
      <c r="C2500" s="129"/>
      <c r="D2500" s="96"/>
      <c r="E2500" s="96"/>
      <c r="F2500" s="130"/>
      <c r="G2500" s="27"/>
      <c r="H2500" s="131"/>
      <c r="I2500" s="127"/>
      <c r="J2500" s="132"/>
      <c r="K2500" s="127"/>
      <c r="L2500" s="96"/>
      <c r="M2500" s="127"/>
      <c r="N2500" s="127"/>
      <c r="O2500" s="127"/>
      <c r="P2500" s="1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  <c r="AF2500" s="27"/>
      <c r="AG2500" s="27"/>
      <c r="AH2500" s="27"/>
      <c r="AI2500" s="27"/>
      <c r="AJ2500" s="27"/>
      <c r="AK2500" s="27"/>
      <c r="AL2500" s="27"/>
      <c r="AM2500" s="27"/>
      <c r="AN2500" s="27"/>
      <c r="AO2500" s="27"/>
      <c r="AP2500" s="27"/>
    </row>
    <row r="2501" ht="12.75" customHeight="1">
      <c r="A2501" s="16"/>
      <c r="B2501" s="128"/>
      <c r="C2501" s="129"/>
      <c r="D2501" s="96"/>
      <c r="E2501" s="96"/>
      <c r="F2501" s="130"/>
      <c r="G2501" s="27"/>
      <c r="H2501" s="131"/>
      <c r="I2501" s="127"/>
      <c r="J2501" s="132"/>
      <c r="K2501" s="127"/>
      <c r="L2501" s="96"/>
      <c r="M2501" s="127"/>
      <c r="N2501" s="127"/>
      <c r="O2501" s="127"/>
      <c r="P2501" s="1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  <c r="AF2501" s="27"/>
      <c r="AG2501" s="27"/>
      <c r="AH2501" s="27"/>
      <c r="AI2501" s="27"/>
      <c r="AJ2501" s="27"/>
      <c r="AK2501" s="27"/>
      <c r="AL2501" s="27"/>
      <c r="AM2501" s="27"/>
      <c r="AN2501" s="27"/>
      <c r="AO2501" s="27"/>
      <c r="AP2501" s="27"/>
    </row>
    <row r="2502" ht="12.75" customHeight="1">
      <c r="A2502" s="16"/>
      <c r="B2502" s="128"/>
      <c r="C2502" s="129"/>
      <c r="D2502" s="96"/>
      <c r="E2502" s="96"/>
      <c r="F2502" s="130"/>
      <c r="G2502" s="27"/>
      <c r="H2502" s="131"/>
      <c r="I2502" s="127"/>
      <c r="J2502" s="132"/>
      <c r="K2502" s="127"/>
      <c r="L2502" s="96"/>
      <c r="M2502" s="127"/>
      <c r="N2502" s="127"/>
      <c r="O2502" s="127"/>
      <c r="P2502" s="1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  <c r="AF2502" s="27"/>
      <c r="AG2502" s="27"/>
      <c r="AH2502" s="27"/>
      <c r="AI2502" s="27"/>
      <c r="AJ2502" s="27"/>
      <c r="AK2502" s="27"/>
      <c r="AL2502" s="27"/>
      <c r="AM2502" s="27"/>
      <c r="AN2502" s="27"/>
      <c r="AO2502" s="27"/>
      <c r="AP2502" s="27"/>
    </row>
    <row r="2503" ht="12.75" customHeight="1">
      <c r="A2503" s="16"/>
      <c r="B2503" s="128"/>
      <c r="C2503" s="129"/>
      <c r="D2503" s="96"/>
      <c r="E2503" s="96"/>
      <c r="F2503" s="130"/>
      <c r="G2503" s="27"/>
      <c r="H2503" s="131"/>
      <c r="I2503" s="127"/>
      <c r="J2503" s="132"/>
      <c r="K2503" s="127"/>
      <c r="L2503" s="96"/>
      <c r="M2503" s="127"/>
      <c r="N2503" s="127"/>
      <c r="O2503" s="127"/>
      <c r="P2503" s="1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  <c r="AF2503" s="27"/>
      <c r="AG2503" s="27"/>
      <c r="AH2503" s="27"/>
      <c r="AI2503" s="27"/>
      <c r="AJ2503" s="27"/>
      <c r="AK2503" s="27"/>
      <c r="AL2503" s="27"/>
      <c r="AM2503" s="27"/>
      <c r="AN2503" s="27"/>
      <c r="AO2503" s="27"/>
      <c r="AP2503" s="27"/>
    </row>
    <row r="2504" ht="12.75" customHeight="1">
      <c r="A2504" s="16"/>
      <c r="B2504" s="128"/>
      <c r="C2504" s="129"/>
      <c r="D2504" s="96"/>
      <c r="E2504" s="96"/>
      <c r="F2504" s="130"/>
      <c r="G2504" s="27"/>
      <c r="H2504" s="131"/>
      <c r="I2504" s="127"/>
      <c r="J2504" s="132"/>
      <c r="K2504" s="127"/>
      <c r="L2504" s="96"/>
      <c r="M2504" s="127"/>
      <c r="N2504" s="127"/>
      <c r="O2504" s="127"/>
      <c r="P2504" s="1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  <c r="AN2504" s="27"/>
      <c r="AO2504" s="27"/>
      <c r="AP2504" s="27"/>
    </row>
    <row r="2505" ht="12.75" customHeight="1">
      <c r="A2505" s="16"/>
      <c r="B2505" s="128"/>
      <c r="C2505" s="129"/>
      <c r="D2505" s="96"/>
      <c r="E2505" s="96"/>
      <c r="F2505" s="130"/>
      <c r="G2505" s="27"/>
      <c r="H2505" s="131"/>
      <c r="I2505" s="127"/>
      <c r="J2505" s="132"/>
      <c r="K2505" s="127"/>
      <c r="L2505" s="96"/>
      <c r="M2505" s="127"/>
      <c r="N2505" s="127"/>
      <c r="O2505" s="127"/>
      <c r="P2505" s="1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  <c r="AN2505" s="27"/>
      <c r="AO2505" s="27"/>
      <c r="AP2505" s="27"/>
    </row>
    <row r="2506" ht="12.75" customHeight="1">
      <c r="A2506" s="16"/>
      <c r="B2506" s="128"/>
      <c r="C2506" s="129"/>
      <c r="D2506" s="96"/>
      <c r="E2506" s="96"/>
      <c r="F2506" s="130"/>
      <c r="G2506" s="27"/>
      <c r="H2506" s="131"/>
      <c r="I2506" s="127"/>
      <c r="J2506" s="132"/>
      <c r="K2506" s="127"/>
      <c r="L2506" s="96"/>
      <c r="M2506" s="127"/>
      <c r="N2506" s="127"/>
      <c r="O2506" s="127"/>
      <c r="P2506" s="1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  <c r="AO2506" s="27"/>
      <c r="AP2506" s="27"/>
    </row>
    <row r="2507" ht="12.75" customHeight="1">
      <c r="A2507" s="16"/>
      <c r="B2507" s="128"/>
      <c r="C2507" s="129"/>
      <c r="D2507" s="96"/>
      <c r="E2507" s="96"/>
      <c r="F2507" s="130"/>
      <c r="G2507" s="27"/>
      <c r="H2507" s="131"/>
      <c r="I2507" s="127"/>
      <c r="J2507" s="132"/>
      <c r="K2507" s="127"/>
      <c r="L2507" s="96"/>
      <c r="M2507" s="127"/>
      <c r="N2507" s="127"/>
      <c r="O2507" s="127"/>
      <c r="P2507" s="1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  <c r="AN2507" s="27"/>
      <c r="AO2507" s="27"/>
      <c r="AP2507" s="27"/>
    </row>
    <row r="2508" ht="12.75" customHeight="1">
      <c r="A2508" s="16"/>
      <c r="B2508" s="128"/>
      <c r="C2508" s="129"/>
      <c r="D2508" s="96"/>
      <c r="E2508" s="96"/>
      <c r="F2508" s="130"/>
      <c r="G2508" s="27"/>
      <c r="H2508" s="131"/>
      <c r="I2508" s="127"/>
      <c r="J2508" s="132"/>
      <c r="K2508" s="127"/>
      <c r="L2508" s="96"/>
      <c r="M2508" s="127"/>
      <c r="N2508" s="127"/>
      <c r="O2508" s="127"/>
      <c r="P2508" s="1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</row>
    <row r="2509" ht="12.75" customHeight="1">
      <c r="A2509" s="16"/>
      <c r="B2509" s="128"/>
      <c r="C2509" s="129"/>
      <c r="D2509" s="96"/>
      <c r="E2509" s="96"/>
      <c r="F2509" s="130"/>
      <c r="G2509" s="27"/>
      <c r="H2509" s="131"/>
      <c r="I2509" s="127"/>
      <c r="J2509" s="132"/>
      <c r="K2509" s="127"/>
      <c r="L2509" s="96"/>
      <c r="M2509" s="127"/>
      <c r="N2509" s="127"/>
      <c r="O2509" s="127"/>
      <c r="P2509" s="1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  <c r="AN2509" s="27"/>
      <c r="AO2509" s="27"/>
      <c r="AP2509" s="27"/>
    </row>
    <row r="2510" ht="12.75" customHeight="1">
      <c r="A2510" s="16"/>
      <c r="B2510" s="128"/>
      <c r="C2510" s="129"/>
      <c r="D2510" s="96"/>
      <c r="E2510" s="96"/>
      <c r="F2510" s="130"/>
      <c r="G2510" s="27"/>
      <c r="H2510" s="131"/>
      <c r="I2510" s="127"/>
      <c r="J2510" s="132"/>
      <c r="K2510" s="127"/>
      <c r="L2510" s="96"/>
      <c r="M2510" s="127"/>
      <c r="N2510" s="127"/>
      <c r="O2510" s="127"/>
      <c r="P2510" s="1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  <c r="AN2510" s="27"/>
      <c r="AO2510" s="27"/>
      <c r="AP2510" s="27"/>
    </row>
    <row r="2511" ht="12.75" customHeight="1">
      <c r="A2511" s="16"/>
      <c r="B2511" s="128"/>
      <c r="C2511" s="129"/>
      <c r="D2511" s="96"/>
      <c r="E2511" s="96"/>
      <c r="F2511" s="130"/>
      <c r="G2511" s="27"/>
      <c r="H2511" s="131"/>
      <c r="I2511" s="127"/>
      <c r="J2511" s="132"/>
      <c r="K2511" s="127"/>
      <c r="L2511" s="96"/>
      <c r="M2511" s="127"/>
      <c r="N2511" s="127"/>
      <c r="O2511" s="127"/>
      <c r="P2511" s="1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  <c r="AN2511" s="27"/>
      <c r="AO2511" s="27"/>
      <c r="AP2511" s="27"/>
    </row>
    <row r="2512" ht="12.75" customHeight="1">
      <c r="A2512" s="16"/>
      <c r="B2512" s="128"/>
      <c r="C2512" s="129"/>
      <c r="D2512" s="96"/>
      <c r="E2512" s="96"/>
      <c r="F2512" s="130"/>
      <c r="G2512" s="27"/>
      <c r="H2512" s="131"/>
      <c r="I2512" s="127"/>
      <c r="J2512" s="132"/>
      <c r="K2512" s="127"/>
      <c r="L2512" s="96"/>
      <c r="M2512" s="127"/>
      <c r="N2512" s="127"/>
      <c r="O2512" s="127"/>
      <c r="P2512" s="1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  <c r="AN2512" s="27"/>
      <c r="AO2512" s="27"/>
      <c r="AP2512" s="27"/>
    </row>
    <row r="2513" ht="12.75" customHeight="1">
      <c r="A2513" s="16"/>
      <c r="B2513" s="128"/>
      <c r="C2513" s="129"/>
      <c r="D2513" s="96"/>
      <c r="E2513" s="96"/>
      <c r="F2513" s="130"/>
      <c r="G2513" s="27"/>
      <c r="H2513" s="131"/>
      <c r="I2513" s="127"/>
      <c r="J2513" s="132"/>
      <c r="K2513" s="127"/>
      <c r="L2513" s="96"/>
      <c r="M2513" s="127"/>
      <c r="N2513" s="127"/>
      <c r="O2513" s="127"/>
      <c r="P2513" s="1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</row>
    <row r="2514" ht="12.75" customHeight="1">
      <c r="A2514" s="16"/>
      <c r="B2514" s="128"/>
      <c r="C2514" s="129"/>
      <c r="D2514" s="96"/>
      <c r="E2514" s="96"/>
      <c r="F2514" s="130"/>
      <c r="G2514" s="27"/>
      <c r="H2514" s="131"/>
      <c r="I2514" s="127"/>
      <c r="J2514" s="132"/>
      <c r="K2514" s="127"/>
      <c r="L2514" s="96"/>
      <c r="M2514" s="127"/>
      <c r="N2514" s="127"/>
      <c r="O2514" s="127"/>
      <c r="P2514" s="1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</row>
    <row r="2515" ht="12.75" customHeight="1">
      <c r="A2515" s="16"/>
      <c r="B2515" s="128"/>
      <c r="C2515" s="129"/>
      <c r="D2515" s="96"/>
      <c r="E2515" s="96"/>
      <c r="F2515" s="130"/>
      <c r="G2515" s="27"/>
      <c r="H2515" s="131"/>
      <c r="I2515" s="127"/>
      <c r="J2515" s="132"/>
      <c r="K2515" s="127"/>
      <c r="L2515" s="96"/>
      <c r="M2515" s="127"/>
      <c r="N2515" s="127"/>
      <c r="O2515" s="127"/>
      <c r="P2515" s="1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  <c r="AN2515" s="27"/>
      <c r="AO2515" s="27"/>
      <c r="AP2515" s="27"/>
    </row>
    <row r="2516" ht="12.75" customHeight="1">
      <c r="A2516" s="16"/>
      <c r="B2516" s="128"/>
      <c r="C2516" s="129"/>
      <c r="D2516" s="96"/>
      <c r="E2516" s="96"/>
      <c r="F2516" s="130"/>
      <c r="G2516" s="27"/>
      <c r="H2516" s="131"/>
      <c r="I2516" s="127"/>
      <c r="J2516" s="132"/>
      <c r="K2516" s="127"/>
      <c r="L2516" s="96"/>
      <c r="M2516" s="127"/>
      <c r="N2516" s="127"/>
      <c r="O2516" s="127"/>
      <c r="P2516" s="1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  <c r="AN2516" s="27"/>
      <c r="AO2516" s="27"/>
      <c r="AP2516" s="27"/>
    </row>
    <row r="2517" ht="12.75" customHeight="1">
      <c r="A2517" s="16"/>
      <c r="B2517" s="128"/>
      <c r="C2517" s="129"/>
      <c r="D2517" s="96"/>
      <c r="E2517" s="96"/>
      <c r="F2517" s="130"/>
      <c r="G2517" s="27"/>
      <c r="H2517" s="131"/>
      <c r="I2517" s="127"/>
      <c r="J2517" s="132"/>
      <c r="K2517" s="127"/>
      <c r="L2517" s="96"/>
      <c r="M2517" s="127"/>
      <c r="N2517" s="127"/>
      <c r="O2517" s="127"/>
      <c r="P2517" s="1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  <c r="AN2517" s="27"/>
      <c r="AO2517" s="27"/>
      <c r="AP2517" s="27"/>
    </row>
    <row r="2518" ht="12.75" customHeight="1">
      <c r="A2518" s="16"/>
      <c r="B2518" s="128"/>
      <c r="C2518" s="129"/>
      <c r="D2518" s="96"/>
      <c r="E2518" s="96"/>
      <c r="F2518" s="130"/>
      <c r="G2518" s="27"/>
      <c r="H2518" s="131"/>
      <c r="I2518" s="127"/>
      <c r="J2518" s="132"/>
      <c r="K2518" s="127"/>
      <c r="L2518" s="96"/>
      <c r="M2518" s="127"/>
      <c r="N2518" s="127"/>
      <c r="O2518" s="127"/>
      <c r="P2518" s="1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  <c r="AN2518" s="27"/>
      <c r="AO2518" s="27"/>
      <c r="AP2518" s="27"/>
    </row>
    <row r="2519" ht="12.75" customHeight="1">
      <c r="A2519" s="16"/>
      <c r="B2519" s="128"/>
      <c r="C2519" s="129"/>
      <c r="D2519" s="96"/>
      <c r="E2519" s="96"/>
      <c r="F2519" s="130"/>
      <c r="G2519" s="27"/>
      <c r="H2519" s="131"/>
      <c r="I2519" s="127"/>
      <c r="J2519" s="132"/>
      <c r="K2519" s="127"/>
      <c r="L2519" s="96"/>
      <c r="M2519" s="127"/>
      <c r="N2519" s="127"/>
      <c r="O2519" s="127"/>
      <c r="P2519" s="1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  <c r="AN2519" s="27"/>
      <c r="AO2519" s="27"/>
      <c r="AP2519" s="27"/>
    </row>
    <row r="2520" ht="12.75" customHeight="1">
      <c r="A2520" s="16"/>
      <c r="B2520" s="128"/>
      <c r="C2520" s="129"/>
      <c r="D2520" s="96"/>
      <c r="E2520" s="96"/>
      <c r="F2520" s="130"/>
      <c r="G2520" s="27"/>
      <c r="H2520" s="131"/>
      <c r="I2520" s="127"/>
      <c r="J2520" s="132"/>
      <c r="K2520" s="127"/>
      <c r="L2520" s="96"/>
      <c r="M2520" s="127"/>
      <c r="N2520" s="127"/>
      <c r="O2520" s="127"/>
      <c r="P2520" s="1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  <c r="AN2520" s="27"/>
      <c r="AO2520" s="27"/>
      <c r="AP2520" s="27"/>
    </row>
    <row r="2521" ht="12.75" customHeight="1">
      <c r="A2521" s="16"/>
      <c r="B2521" s="128"/>
      <c r="C2521" s="129"/>
      <c r="D2521" s="96"/>
      <c r="E2521" s="96"/>
      <c r="F2521" s="130"/>
      <c r="G2521" s="27"/>
      <c r="H2521" s="131"/>
      <c r="I2521" s="127"/>
      <c r="J2521" s="132"/>
      <c r="K2521" s="127"/>
      <c r="L2521" s="96"/>
      <c r="M2521" s="127"/>
      <c r="N2521" s="127"/>
      <c r="O2521" s="127"/>
      <c r="P2521" s="1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</row>
    <row r="2522" ht="12.75" customHeight="1">
      <c r="A2522" s="16"/>
      <c r="B2522" s="128"/>
      <c r="C2522" s="129"/>
      <c r="D2522" s="96"/>
      <c r="E2522" s="96"/>
      <c r="F2522" s="130"/>
      <c r="G2522" s="27"/>
      <c r="H2522" s="131"/>
      <c r="I2522" s="127"/>
      <c r="J2522" s="132"/>
      <c r="K2522" s="127"/>
      <c r="L2522" s="96"/>
      <c r="M2522" s="127"/>
      <c r="N2522" s="127"/>
      <c r="O2522" s="127"/>
      <c r="P2522" s="1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  <c r="AN2522" s="27"/>
      <c r="AO2522" s="27"/>
      <c r="AP2522" s="27"/>
    </row>
    <row r="2523" ht="12.75" customHeight="1">
      <c r="A2523" s="16"/>
      <c r="B2523" s="128"/>
      <c r="C2523" s="129"/>
      <c r="D2523" s="96"/>
      <c r="E2523" s="96"/>
      <c r="F2523" s="130"/>
      <c r="G2523" s="27"/>
      <c r="H2523" s="131"/>
      <c r="I2523" s="127"/>
      <c r="J2523" s="132"/>
      <c r="K2523" s="127"/>
      <c r="L2523" s="96"/>
      <c r="M2523" s="127"/>
      <c r="N2523" s="127"/>
      <c r="O2523" s="127"/>
      <c r="P2523" s="1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  <c r="AN2523" s="27"/>
      <c r="AO2523" s="27"/>
      <c r="AP2523" s="27"/>
    </row>
    <row r="2524" ht="12.75" customHeight="1">
      <c r="A2524" s="16"/>
      <c r="B2524" s="128"/>
      <c r="C2524" s="129"/>
      <c r="D2524" s="96"/>
      <c r="E2524" s="96"/>
      <c r="F2524" s="130"/>
      <c r="G2524" s="27"/>
      <c r="H2524" s="131"/>
      <c r="I2524" s="127"/>
      <c r="J2524" s="132"/>
      <c r="K2524" s="127"/>
      <c r="L2524" s="96"/>
      <c r="M2524" s="127"/>
      <c r="N2524" s="127"/>
      <c r="O2524" s="127"/>
      <c r="P2524" s="1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</row>
    <row r="2525" ht="12.75" customHeight="1">
      <c r="A2525" s="16"/>
      <c r="B2525" s="128"/>
      <c r="C2525" s="129"/>
      <c r="D2525" s="96"/>
      <c r="E2525" s="96"/>
      <c r="F2525" s="130"/>
      <c r="G2525" s="27"/>
      <c r="H2525" s="131"/>
      <c r="I2525" s="127"/>
      <c r="J2525" s="132"/>
      <c r="K2525" s="127"/>
      <c r="L2525" s="96"/>
      <c r="M2525" s="127"/>
      <c r="N2525" s="127"/>
      <c r="O2525" s="127"/>
      <c r="P2525" s="1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</row>
    <row r="2526" ht="12.75" customHeight="1">
      <c r="A2526" s="16"/>
      <c r="B2526" s="128"/>
      <c r="C2526" s="129"/>
      <c r="D2526" s="96"/>
      <c r="E2526" s="96"/>
      <c r="F2526" s="130"/>
      <c r="G2526" s="27"/>
      <c r="H2526" s="131"/>
      <c r="I2526" s="127"/>
      <c r="J2526" s="132"/>
      <c r="K2526" s="127"/>
      <c r="L2526" s="96"/>
      <c r="M2526" s="127"/>
      <c r="N2526" s="127"/>
      <c r="O2526" s="127"/>
      <c r="P2526" s="1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  <c r="AN2526" s="27"/>
      <c r="AO2526" s="27"/>
      <c r="AP2526" s="27"/>
    </row>
    <row r="2527" ht="12.75" customHeight="1">
      <c r="A2527" s="16"/>
      <c r="B2527" s="128"/>
      <c r="C2527" s="129"/>
      <c r="D2527" s="96"/>
      <c r="E2527" s="96"/>
      <c r="F2527" s="130"/>
      <c r="G2527" s="27"/>
      <c r="H2527" s="131"/>
      <c r="I2527" s="127"/>
      <c r="J2527" s="132"/>
      <c r="K2527" s="127"/>
      <c r="L2527" s="96"/>
      <c r="M2527" s="127"/>
      <c r="N2527" s="127"/>
      <c r="O2527" s="127"/>
      <c r="P2527" s="1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  <c r="AN2527" s="27"/>
      <c r="AO2527" s="27"/>
      <c r="AP2527" s="27"/>
    </row>
    <row r="2528" ht="12.75" customHeight="1">
      <c r="A2528" s="16"/>
      <c r="B2528" s="128"/>
      <c r="C2528" s="129"/>
      <c r="D2528" s="96"/>
      <c r="E2528" s="96"/>
      <c r="F2528" s="130"/>
      <c r="G2528" s="27"/>
      <c r="H2528" s="131"/>
      <c r="I2528" s="127"/>
      <c r="J2528" s="132"/>
      <c r="K2528" s="127"/>
      <c r="L2528" s="96"/>
      <c r="M2528" s="127"/>
      <c r="N2528" s="127"/>
      <c r="O2528" s="127"/>
      <c r="P2528" s="1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  <c r="AN2528" s="27"/>
      <c r="AO2528" s="27"/>
      <c r="AP2528" s="27"/>
    </row>
    <row r="2529" ht="12.75" customHeight="1">
      <c r="A2529" s="16"/>
      <c r="B2529" s="128"/>
      <c r="C2529" s="129"/>
      <c r="D2529" s="96"/>
      <c r="E2529" s="96"/>
      <c r="F2529" s="130"/>
      <c r="G2529" s="27"/>
      <c r="H2529" s="131"/>
      <c r="I2529" s="127"/>
      <c r="J2529" s="132"/>
      <c r="K2529" s="127"/>
      <c r="L2529" s="96"/>
      <c r="M2529" s="127"/>
      <c r="N2529" s="127"/>
      <c r="O2529" s="127"/>
      <c r="P2529" s="1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  <c r="AO2529" s="27"/>
      <c r="AP2529" s="27"/>
    </row>
    <row r="2530" ht="12.75" customHeight="1">
      <c r="A2530" s="16"/>
      <c r="B2530" s="128"/>
      <c r="C2530" s="129"/>
      <c r="D2530" s="96"/>
      <c r="E2530" s="96"/>
      <c r="F2530" s="130"/>
      <c r="G2530" s="27"/>
      <c r="H2530" s="131"/>
      <c r="I2530" s="127"/>
      <c r="J2530" s="132"/>
      <c r="K2530" s="127"/>
      <c r="L2530" s="96"/>
      <c r="M2530" s="127"/>
      <c r="N2530" s="127"/>
      <c r="O2530" s="127"/>
      <c r="P2530" s="1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  <c r="AN2530" s="27"/>
      <c r="AO2530" s="27"/>
      <c r="AP2530" s="27"/>
    </row>
    <row r="2531" ht="12.75" customHeight="1">
      <c r="A2531" s="16"/>
      <c r="B2531" s="128"/>
      <c r="C2531" s="129"/>
      <c r="D2531" s="96"/>
      <c r="E2531" s="96"/>
      <c r="F2531" s="130"/>
      <c r="G2531" s="27"/>
      <c r="H2531" s="131"/>
      <c r="I2531" s="127"/>
      <c r="J2531" s="132"/>
      <c r="K2531" s="127"/>
      <c r="L2531" s="96"/>
      <c r="M2531" s="127"/>
      <c r="N2531" s="127"/>
      <c r="O2531" s="127"/>
      <c r="P2531" s="1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  <c r="AN2531" s="27"/>
      <c r="AO2531" s="27"/>
      <c r="AP2531" s="27"/>
    </row>
    <row r="2532" ht="12.75" customHeight="1">
      <c r="A2532" s="16"/>
      <c r="B2532" s="128"/>
      <c r="C2532" s="129"/>
      <c r="D2532" s="96"/>
      <c r="E2532" s="96"/>
      <c r="F2532" s="130"/>
      <c r="G2532" s="27"/>
      <c r="H2532" s="131"/>
      <c r="I2532" s="127"/>
      <c r="J2532" s="132"/>
      <c r="K2532" s="127"/>
      <c r="L2532" s="96"/>
      <c r="M2532" s="127"/>
      <c r="N2532" s="127"/>
      <c r="O2532" s="127"/>
      <c r="P2532" s="1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  <c r="AN2532" s="27"/>
      <c r="AO2532" s="27"/>
      <c r="AP2532" s="27"/>
    </row>
    <row r="2533" ht="12.75" customHeight="1">
      <c r="A2533" s="16"/>
      <c r="B2533" s="128"/>
      <c r="C2533" s="129"/>
      <c r="D2533" s="96"/>
      <c r="E2533" s="96"/>
      <c r="F2533" s="130"/>
      <c r="G2533" s="27"/>
      <c r="H2533" s="131"/>
      <c r="I2533" s="127"/>
      <c r="J2533" s="132"/>
      <c r="K2533" s="127"/>
      <c r="L2533" s="96"/>
      <c r="M2533" s="127"/>
      <c r="N2533" s="127"/>
      <c r="O2533" s="127"/>
      <c r="P2533" s="1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  <c r="AN2533" s="27"/>
      <c r="AO2533" s="27"/>
      <c r="AP2533" s="27"/>
    </row>
    <row r="2534" ht="12.75" customHeight="1">
      <c r="A2534" s="16"/>
      <c r="B2534" s="128"/>
      <c r="C2534" s="129"/>
      <c r="D2534" s="96"/>
      <c r="E2534" s="96"/>
      <c r="F2534" s="130"/>
      <c r="G2534" s="27"/>
      <c r="H2534" s="131"/>
      <c r="I2534" s="127"/>
      <c r="J2534" s="132"/>
      <c r="K2534" s="127"/>
      <c r="L2534" s="96"/>
      <c r="M2534" s="127"/>
      <c r="N2534" s="127"/>
      <c r="O2534" s="127"/>
      <c r="P2534" s="1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  <c r="AN2534" s="27"/>
      <c r="AO2534" s="27"/>
      <c r="AP2534" s="27"/>
    </row>
    <row r="2535" ht="12.75" customHeight="1">
      <c r="A2535" s="16"/>
      <c r="B2535" s="128"/>
      <c r="C2535" s="129"/>
      <c r="D2535" s="96"/>
      <c r="E2535" s="96"/>
      <c r="F2535" s="130"/>
      <c r="G2535" s="27"/>
      <c r="H2535" s="131"/>
      <c r="I2535" s="127"/>
      <c r="J2535" s="132"/>
      <c r="K2535" s="127"/>
      <c r="L2535" s="96"/>
      <c r="M2535" s="127"/>
      <c r="N2535" s="127"/>
      <c r="O2535" s="127"/>
      <c r="P2535" s="1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  <c r="AN2535" s="27"/>
      <c r="AO2535" s="27"/>
      <c r="AP2535" s="27"/>
    </row>
    <row r="2536" ht="12.75" customHeight="1">
      <c r="A2536" s="16"/>
      <c r="B2536" s="128"/>
      <c r="C2536" s="129"/>
      <c r="D2536" s="96"/>
      <c r="E2536" s="96"/>
      <c r="F2536" s="130"/>
      <c r="G2536" s="27"/>
      <c r="H2536" s="131"/>
      <c r="I2536" s="127"/>
      <c r="J2536" s="132"/>
      <c r="K2536" s="127"/>
      <c r="L2536" s="96"/>
      <c r="M2536" s="127"/>
      <c r="N2536" s="127"/>
      <c r="O2536" s="127"/>
      <c r="P2536" s="1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</row>
    <row r="2537" ht="12.75" customHeight="1">
      <c r="A2537" s="16"/>
      <c r="B2537" s="128"/>
      <c r="C2537" s="129"/>
      <c r="D2537" s="96"/>
      <c r="E2537" s="96"/>
      <c r="F2537" s="130"/>
      <c r="G2537" s="27"/>
      <c r="H2537" s="131"/>
      <c r="I2537" s="127"/>
      <c r="J2537" s="132"/>
      <c r="K2537" s="127"/>
      <c r="L2537" s="96"/>
      <c r="M2537" s="127"/>
      <c r="N2537" s="127"/>
      <c r="O2537" s="127"/>
      <c r="P2537" s="1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  <c r="AN2537" s="27"/>
      <c r="AO2537" s="27"/>
      <c r="AP2537" s="27"/>
    </row>
    <row r="2538" ht="12.75" customHeight="1">
      <c r="A2538" s="16"/>
      <c r="B2538" s="128"/>
      <c r="C2538" s="129"/>
      <c r="D2538" s="96"/>
      <c r="E2538" s="96"/>
      <c r="F2538" s="130"/>
      <c r="G2538" s="27"/>
      <c r="H2538" s="131"/>
      <c r="I2538" s="127"/>
      <c r="J2538" s="132"/>
      <c r="K2538" s="127"/>
      <c r="L2538" s="96"/>
      <c r="M2538" s="127"/>
      <c r="N2538" s="127"/>
      <c r="O2538" s="127"/>
      <c r="P2538" s="1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  <c r="AN2538" s="27"/>
      <c r="AO2538" s="27"/>
      <c r="AP2538" s="27"/>
    </row>
    <row r="2539" ht="12.75" customHeight="1">
      <c r="A2539" s="16"/>
      <c r="B2539" s="128"/>
      <c r="C2539" s="129"/>
      <c r="D2539" s="96"/>
      <c r="E2539" s="96"/>
      <c r="F2539" s="130"/>
      <c r="G2539" s="27"/>
      <c r="H2539" s="131"/>
      <c r="I2539" s="127"/>
      <c r="J2539" s="132"/>
      <c r="K2539" s="127"/>
      <c r="L2539" s="96"/>
      <c r="M2539" s="127"/>
      <c r="N2539" s="127"/>
      <c r="O2539" s="127"/>
      <c r="P2539" s="1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  <c r="AN2539" s="27"/>
      <c r="AO2539" s="27"/>
      <c r="AP2539" s="27"/>
    </row>
    <row r="2540" ht="12.75" customHeight="1">
      <c r="A2540" s="16"/>
      <c r="B2540" s="128"/>
      <c r="C2540" s="129"/>
      <c r="D2540" s="96"/>
      <c r="E2540" s="96"/>
      <c r="F2540" s="130"/>
      <c r="G2540" s="27"/>
      <c r="H2540" s="131"/>
      <c r="I2540" s="127"/>
      <c r="J2540" s="132"/>
      <c r="K2540" s="127"/>
      <c r="L2540" s="96"/>
      <c r="M2540" s="127"/>
      <c r="N2540" s="127"/>
      <c r="O2540" s="127"/>
      <c r="P2540" s="1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  <c r="AN2540" s="27"/>
      <c r="AO2540" s="27"/>
      <c r="AP2540" s="27"/>
    </row>
    <row r="2541" ht="12.75" customHeight="1">
      <c r="A2541" s="16"/>
      <c r="B2541" s="128"/>
      <c r="C2541" s="129"/>
      <c r="D2541" s="96"/>
      <c r="E2541" s="96"/>
      <c r="F2541" s="130"/>
      <c r="G2541" s="27"/>
      <c r="H2541" s="131"/>
      <c r="I2541" s="127"/>
      <c r="J2541" s="132"/>
      <c r="K2541" s="127"/>
      <c r="L2541" s="96"/>
      <c r="M2541" s="127"/>
      <c r="N2541" s="127"/>
      <c r="O2541" s="127"/>
      <c r="P2541" s="1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</row>
    <row r="2542" ht="12.75" customHeight="1">
      <c r="A2542" s="16"/>
      <c r="B2542" s="128"/>
      <c r="C2542" s="129"/>
      <c r="D2542" s="96"/>
      <c r="E2542" s="96"/>
      <c r="F2542" s="130"/>
      <c r="G2542" s="27"/>
      <c r="H2542" s="131"/>
      <c r="I2542" s="127"/>
      <c r="J2542" s="132"/>
      <c r="K2542" s="127"/>
      <c r="L2542" s="96"/>
      <c r="M2542" s="127"/>
      <c r="N2542" s="127"/>
      <c r="O2542" s="127"/>
      <c r="P2542" s="1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  <c r="AN2542" s="27"/>
      <c r="AO2542" s="27"/>
      <c r="AP2542" s="27"/>
    </row>
    <row r="2543" ht="12.75" customHeight="1">
      <c r="A2543" s="16"/>
      <c r="B2543" s="128"/>
      <c r="C2543" s="129"/>
      <c r="D2543" s="96"/>
      <c r="E2543" s="96"/>
      <c r="F2543" s="130"/>
      <c r="G2543" s="27"/>
      <c r="H2543" s="131"/>
      <c r="I2543" s="127"/>
      <c r="J2543" s="132"/>
      <c r="K2543" s="127"/>
      <c r="L2543" s="96"/>
      <c r="M2543" s="127"/>
      <c r="N2543" s="127"/>
      <c r="O2543" s="127"/>
      <c r="P2543" s="1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  <c r="AN2543" s="27"/>
      <c r="AO2543" s="27"/>
      <c r="AP2543" s="27"/>
    </row>
    <row r="2544" ht="12.75" customHeight="1">
      <c r="A2544" s="16"/>
      <c r="B2544" s="128"/>
      <c r="C2544" s="129"/>
      <c r="D2544" s="96"/>
      <c r="E2544" s="96"/>
      <c r="F2544" s="130"/>
      <c r="G2544" s="27"/>
      <c r="H2544" s="131"/>
      <c r="I2544" s="127"/>
      <c r="J2544" s="132"/>
      <c r="K2544" s="127"/>
      <c r="L2544" s="96"/>
      <c r="M2544" s="127"/>
      <c r="N2544" s="127"/>
      <c r="O2544" s="127"/>
      <c r="P2544" s="1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  <c r="AN2544" s="27"/>
      <c r="AO2544" s="27"/>
      <c r="AP2544" s="27"/>
    </row>
    <row r="2545" ht="12.75" customHeight="1">
      <c r="A2545" s="16"/>
      <c r="B2545" s="128"/>
      <c r="C2545" s="129"/>
      <c r="D2545" s="96"/>
      <c r="E2545" s="96"/>
      <c r="F2545" s="130"/>
      <c r="G2545" s="27"/>
      <c r="H2545" s="131"/>
      <c r="I2545" s="127"/>
      <c r="J2545" s="132"/>
      <c r="K2545" s="127"/>
      <c r="L2545" s="96"/>
      <c r="M2545" s="127"/>
      <c r="N2545" s="127"/>
      <c r="O2545" s="127"/>
      <c r="P2545" s="1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  <c r="AN2545" s="27"/>
      <c r="AO2545" s="27"/>
      <c r="AP2545" s="27"/>
    </row>
    <row r="2546" ht="12.75" customHeight="1">
      <c r="A2546" s="16"/>
      <c r="B2546" s="128"/>
      <c r="C2546" s="129"/>
      <c r="D2546" s="96"/>
      <c r="E2546" s="96"/>
      <c r="F2546" s="130"/>
      <c r="G2546" s="27"/>
      <c r="H2546" s="131"/>
      <c r="I2546" s="127"/>
      <c r="J2546" s="132"/>
      <c r="K2546" s="127"/>
      <c r="L2546" s="96"/>
      <c r="M2546" s="127"/>
      <c r="N2546" s="127"/>
      <c r="O2546" s="127"/>
      <c r="P2546" s="1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</row>
    <row r="2547" ht="12.75" customHeight="1">
      <c r="A2547" s="16"/>
      <c r="B2547" s="128"/>
      <c r="C2547" s="129"/>
      <c r="D2547" s="96"/>
      <c r="E2547" s="96"/>
      <c r="F2547" s="130"/>
      <c r="G2547" s="27"/>
      <c r="H2547" s="131"/>
      <c r="I2547" s="127"/>
      <c r="J2547" s="132"/>
      <c r="K2547" s="127"/>
      <c r="L2547" s="96"/>
      <c r="M2547" s="127"/>
      <c r="N2547" s="127"/>
      <c r="O2547" s="127"/>
      <c r="P2547" s="1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  <c r="AF2547" s="27"/>
      <c r="AG2547" s="27"/>
      <c r="AH2547" s="27"/>
      <c r="AI2547" s="27"/>
      <c r="AJ2547" s="27"/>
      <c r="AK2547" s="27"/>
      <c r="AL2547" s="27"/>
      <c r="AM2547" s="27"/>
      <c r="AN2547" s="27"/>
      <c r="AO2547" s="27"/>
      <c r="AP2547" s="27"/>
    </row>
    <row r="2548" ht="12.75" customHeight="1">
      <c r="A2548" s="16"/>
      <c r="B2548" s="128"/>
      <c r="C2548" s="129"/>
      <c r="D2548" s="96"/>
      <c r="E2548" s="96"/>
      <c r="F2548" s="130"/>
      <c r="G2548" s="27"/>
      <c r="H2548" s="131"/>
      <c r="I2548" s="127"/>
      <c r="J2548" s="132"/>
      <c r="K2548" s="127"/>
      <c r="L2548" s="96"/>
      <c r="M2548" s="127"/>
      <c r="N2548" s="127"/>
      <c r="O2548" s="127"/>
      <c r="P2548" s="1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</row>
    <row r="2549" ht="12.75" customHeight="1">
      <c r="A2549" s="16"/>
      <c r="B2549" s="128"/>
      <c r="C2549" s="129"/>
      <c r="D2549" s="96"/>
      <c r="E2549" s="96"/>
      <c r="F2549" s="130"/>
      <c r="G2549" s="27"/>
      <c r="H2549" s="131"/>
      <c r="I2549" s="127"/>
      <c r="J2549" s="132"/>
      <c r="K2549" s="127"/>
      <c r="L2549" s="96"/>
      <c r="M2549" s="127"/>
      <c r="N2549" s="127"/>
      <c r="O2549" s="127"/>
      <c r="P2549" s="1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  <c r="AN2549" s="27"/>
      <c r="AO2549" s="27"/>
      <c r="AP2549" s="27"/>
    </row>
    <row r="2550" ht="12.75" customHeight="1">
      <c r="A2550" s="16"/>
      <c r="B2550" s="128"/>
      <c r="C2550" s="129"/>
      <c r="D2550" s="96"/>
      <c r="E2550" s="96"/>
      <c r="F2550" s="130"/>
      <c r="G2550" s="27"/>
      <c r="H2550" s="131"/>
      <c r="I2550" s="127"/>
      <c r="J2550" s="132"/>
      <c r="K2550" s="127"/>
      <c r="L2550" s="96"/>
      <c r="M2550" s="127"/>
      <c r="N2550" s="127"/>
      <c r="O2550" s="127"/>
      <c r="P2550" s="1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  <c r="AN2550" s="27"/>
      <c r="AO2550" s="27"/>
      <c r="AP2550" s="27"/>
    </row>
    <row r="2551" ht="12.75" customHeight="1">
      <c r="A2551" s="16"/>
      <c r="B2551" s="128"/>
      <c r="C2551" s="129"/>
      <c r="D2551" s="96"/>
      <c r="E2551" s="96"/>
      <c r="F2551" s="130"/>
      <c r="G2551" s="27"/>
      <c r="H2551" s="131"/>
      <c r="I2551" s="127"/>
      <c r="J2551" s="132"/>
      <c r="K2551" s="127"/>
      <c r="L2551" s="96"/>
      <c r="M2551" s="127"/>
      <c r="N2551" s="127"/>
      <c r="O2551" s="127"/>
      <c r="P2551" s="1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  <c r="AN2551" s="27"/>
      <c r="AO2551" s="27"/>
      <c r="AP2551" s="27"/>
    </row>
    <row r="2552" ht="12.75" customHeight="1">
      <c r="A2552" s="16"/>
      <c r="B2552" s="128"/>
      <c r="C2552" s="129"/>
      <c r="D2552" s="96"/>
      <c r="E2552" s="96"/>
      <c r="F2552" s="130"/>
      <c r="G2552" s="27"/>
      <c r="H2552" s="131"/>
      <c r="I2552" s="127"/>
      <c r="J2552" s="132"/>
      <c r="K2552" s="127"/>
      <c r="L2552" s="96"/>
      <c r="M2552" s="127"/>
      <c r="N2552" s="127"/>
      <c r="O2552" s="127"/>
      <c r="P2552" s="1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</row>
    <row r="2553" ht="12.75" customHeight="1">
      <c r="A2553" s="16"/>
      <c r="B2553" s="128"/>
      <c r="C2553" s="129"/>
      <c r="D2553" s="96"/>
      <c r="E2553" s="96"/>
      <c r="F2553" s="130"/>
      <c r="G2553" s="27"/>
      <c r="H2553" s="131"/>
      <c r="I2553" s="127"/>
      <c r="J2553" s="132"/>
      <c r="K2553" s="127"/>
      <c r="L2553" s="96"/>
      <c r="M2553" s="127"/>
      <c r="N2553" s="127"/>
      <c r="O2553" s="127"/>
      <c r="P2553" s="1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  <c r="AN2553" s="27"/>
      <c r="AO2553" s="27"/>
      <c r="AP2553" s="27"/>
    </row>
    <row r="2554" ht="12.75" customHeight="1">
      <c r="A2554" s="16"/>
      <c r="B2554" s="128"/>
      <c r="C2554" s="129"/>
      <c r="D2554" s="96"/>
      <c r="E2554" s="96"/>
      <c r="F2554" s="130"/>
      <c r="G2554" s="27"/>
      <c r="H2554" s="131"/>
      <c r="I2554" s="127"/>
      <c r="J2554" s="132"/>
      <c r="K2554" s="127"/>
      <c r="L2554" s="96"/>
      <c r="M2554" s="127"/>
      <c r="N2554" s="127"/>
      <c r="O2554" s="127"/>
      <c r="P2554" s="1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  <c r="AN2554" s="27"/>
      <c r="AO2554" s="27"/>
      <c r="AP2554" s="27"/>
    </row>
    <row r="2555" ht="12.75" customHeight="1">
      <c r="A2555" s="16"/>
      <c r="B2555" s="128"/>
      <c r="C2555" s="129"/>
      <c r="D2555" s="96"/>
      <c r="E2555" s="96"/>
      <c r="F2555" s="130"/>
      <c r="G2555" s="27"/>
      <c r="H2555" s="131"/>
      <c r="I2555" s="127"/>
      <c r="J2555" s="132"/>
      <c r="K2555" s="127"/>
      <c r="L2555" s="96"/>
      <c r="M2555" s="127"/>
      <c r="N2555" s="127"/>
      <c r="O2555" s="127"/>
      <c r="P2555" s="1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  <c r="AN2555" s="27"/>
      <c r="AO2555" s="27"/>
      <c r="AP2555" s="27"/>
    </row>
    <row r="2556" ht="12.75" customHeight="1">
      <c r="A2556" s="16"/>
      <c r="B2556" s="128"/>
      <c r="C2556" s="129"/>
      <c r="D2556" s="96"/>
      <c r="E2556" s="96"/>
      <c r="F2556" s="130"/>
      <c r="G2556" s="27"/>
      <c r="H2556" s="131"/>
      <c r="I2556" s="127"/>
      <c r="J2556" s="132"/>
      <c r="K2556" s="127"/>
      <c r="L2556" s="96"/>
      <c r="M2556" s="127"/>
      <c r="N2556" s="127"/>
      <c r="O2556" s="127"/>
      <c r="P2556" s="1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</row>
    <row r="2557" ht="12.75" customHeight="1">
      <c r="A2557" s="16"/>
      <c r="B2557" s="128"/>
      <c r="C2557" s="129"/>
      <c r="D2557" s="96"/>
      <c r="E2557" s="96"/>
      <c r="F2557" s="130"/>
      <c r="G2557" s="27"/>
      <c r="H2557" s="131"/>
      <c r="I2557" s="127"/>
      <c r="J2557" s="132"/>
      <c r="K2557" s="127"/>
      <c r="L2557" s="96"/>
      <c r="M2557" s="127"/>
      <c r="N2557" s="127"/>
      <c r="O2557" s="127"/>
      <c r="P2557" s="1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  <c r="AN2557" s="27"/>
      <c r="AO2557" s="27"/>
      <c r="AP2557" s="27"/>
    </row>
    <row r="2558" ht="12.75" customHeight="1">
      <c r="A2558" s="16"/>
      <c r="B2558" s="128"/>
      <c r="C2558" s="129"/>
      <c r="D2558" s="96"/>
      <c r="E2558" s="96"/>
      <c r="F2558" s="130"/>
      <c r="G2558" s="27"/>
      <c r="H2558" s="131"/>
      <c r="I2558" s="127"/>
      <c r="J2558" s="132"/>
      <c r="K2558" s="127"/>
      <c r="L2558" s="96"/>
      <c r="M2558" s="127"/>
      <c r="N2558" s="127"/>
      <c r="O2558" s="127"/>
      <c r="P2558" s="1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</row>
    <row r="2559" ht="12.75" customHeight="1">
      <c r="A2559" s="16"/>
      <c r="B2559" s="128"/>
      <c r="C2559" s="129"/>
      <c r="D2559" s="96"/>
      <c r="E2559" s="96"/>
      <c r="F2559" s="130"/>
      <c r="G2559" s="27"/>
      <c r="H2559" s="131"/>
      <c r="I2559" s="127"/>
      <c r="J2559" s="132"/>
      <c r="K2559" s="127"/>
      <c r="L2559" s="96"/>
      <c r="M2559" s="127"/>
      <c r="N2559" s="127"/>
      <c r="O2559" s="127"/>
      <c r="P2559" s="1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  <c r="AN2559" s="27"/>
      <c r="AO2559" s="27"/>
      <c r="AP2559" s="27"/>
    </row>
    <row r="2560" ht="12.75" customHeight="1">
      <c r="A2560" s="16"/>
      <c r="B2560" s="128"/>
      <c r="C2560" s="129"/>
      <c r="D2560" s="96"/>
      <c r="E2560" s="96"/>
      <c r="F2560" s="130"/>
      <c r="G2560" s="27"/>
      <c r="H2560" s="131"/>
      <c r="I2560" s="127"/>
      <c r="J2560" s="132"/>
      <c r="K2560" s="127"/>
      <c r="L2560" s="96"/>
      <c r="M2560" s="127"/>
      <c r="N2560" s="127"/>
      <c r="O2560" s="127"/>
      <c r="P2560" s="1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  <c r="AN2560" s="27"/>
      <c r="AO2560" s="27"/>
      <c r="AP2560" s="27"/>
    </row>
    <row r="2561" ht="12.75" customHeight="1">
      <c r="A2561" s="16"/>
      <c r="B2561" s="128"/>
      <c r="C2561" s="129"/>
      <c r="D2561" s="96"/>
      <c r="E2561" s="96"/>
      <c r="F2561" s="130"/>
      <c r="G2561" s="27"/>
      <c r="H2561" s="131"/>
      <c r="I2561" s="127"/>
      <c r="J2561" s="132"/>
      <c r="K2561" s="127"/>
      <c r="L2561" s="96"/>
      <c r="M2561" s="127"/>
      <c r="N2561" s="127"/>
      <c r="O2561" s="127"/>
      <c r="P2561" s="1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  <c r="AN2561" s="27"/>
      <c r="AO2561" s="27"/>
      <c r="AP2561" s="27"/>
    </row>
    <row r="2562" ht="12.75" customHeight="1">
      <c r="A2562" s="16"/>
      <c r="B2562" s="128"/>
      <c r="C2562" s="129"/>
      <c r="D2562" s="96"/>
      <c r="E2562" s="96"/>
      <c r="F2562" s="130"/>
      <c r="G2562" s="27"/>
      <c r="H2562" s="131"/>
      <c r="I2562" s="127"/>
      <c r="J2562" s="132"/>
      <c r="K2562" s="127"/>
      <c r="L2562" s="96"/>
      <c r="M2562" s="127"/>
      <c r="N2562" s="127"/>
      <c r="O2562" s="127"/>
      <c r="P2562" s="1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  <c r="AN2562" s="27"/>
      <c r="AO2562" s="27"/>
      <c r="AP2562" s="27"/>
    </row>
    <row r="2563" ht="12.75" customHeight="1">
      <c r="A2563" s="16"/>
      <c r="B2563" s="128"/>
      <c r="C2563" s="129"/>
      <c r="D2563" s="96"/>
      <c r="E2563" s="96"/>
      <c r="F2563" s="130"/>
      <c r="G2563" s="27"/>
      <c r="H2563" s="131"/>
      <c r="I2563" s="127"/>
      <c r="J2563" s="132"/>
      <c r="K2563" s="127"/>
      <c r="L2563" s="96"/>
      <c r="M2563" s="127"/>
      <c r="N2563" s="127"/>
      <c r="O2563" s="127"/>
      <c r="P2563" s="1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  <c r="AN2563" s="27"/>
      <c r="AO2563" s="27"/>
      <c r="AP2563" s="27"/>
    </row>
    <row r="2564" ht="12.75" customHeight="1">
      <c r="A2564" s="16"/>
      <c r="B2564" s="128"/>
      <c r="C2564" s="129"/>
      <c r="D2564" s="96"/>
      <c r="E2564" s="96"/>
      <c r="F2564" s="130"/>
      <c r="G2564" s="27"/>
      <c r="H2564" s="131"/>
      <c r="I2564" s="127"/>
      <c r="J2564" s="132"/>
      <c r="K2564" s="127"/>
      <c r="L2564" s="96"/>
      <c r="M2564" s="127"/>
      <c r="N2564" s="127"/>
      <c r="O2564" s="127"/>
      <c r="P2564" s="1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  <c r="AN2564" s="27"/>
      <c r="AO2564" s="27"/>
      <c r="AP2564" s="27"/>
    </row>
    <row r="2565" ht="12.75" customHeight="1">
      <c r="A2565" s="16"/>
      <c r="B2565" s="128"/>
      <c r="C2565" s="129"/>
      <c r="D2565" s="96"/>
      <c r="E2565" s="96"/>
      <c r="F2565" s="130"/>
      <c r="G2565" s="27"/>
      <c r="H2565" s="131"/>
      <c r="I2565" s="127"/>
      <c r="J2565" s="132"/>
      <c r="K2565" s="127"/>
      <c r="L2565" s="96"/>
      <c r="M2565" s="127"/>
      <c r="N2565" s="127"/>
      <c r="O2565" s="127"/>
      <c r="P2565" s="1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  <c r="AN2565" s="27"/>
      <c r="AO2565" s="27"/>
      <c r="AP2565" s="27"/>
    </row>
    <row r="2566" ht="12.75" customHeight="1">
      <c r="A2566" s="16"/>
      <c r="B2566" s="128"/>
      <c r="C2566" s="129"/>
      <c r="D2566" s="96"/>
      <c r="E2566" s="96"/>
      <c r="F2566" s="130"/>
      <c r="G2566" s="27"/>
      <c r="H2566" s="131"/>
      <c r="I2566" s="127"/>
      <c r="J2566" s="132"/>
      <c r="K2566" s="127"/>
      <c r="L2566" s="96"/>
      <c r="M2566" s="127"/>
      <c r="N2566" s="127"/>
      <c r="O2566" s="127"/>
      <c r="P2566" s="1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  <c r="AN2566" s="27"/>
      <c r="AO2566" s="27"/>
      <c r="AP2566" s="27"/>
    </row>
    <row r="2567" ht="12.75" customHeight="1">
      <c r="A2567" s="16"/>
      <c r="B2567" s="128"/>
      <c r="C2567" s="129"/>
      <c r="D2567" s="96"/>
      <c r="E2567" s="96"/>
      <c r="F2567" s="130"/>
      <c r="G2567" s="27"/>
      <c r="H2567" s="131"/>
      <c r="I2567" s="127"/>
      <c r="J2567" s="132"/>
      <c r="K2567" s="127"/>
      <c r="L2567" s="96"/>
      <c r="M2567" s="127"/>
      <c r="N2567" s="127"/>
      <c r="O2567" s="127"/>
      <c r="P2567" s="1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  <c r="AN2567" s="27"/>
      <c r="AO2567" s="27"/>
      <c r="AP2567" s="27"/>
    </row>
    <row r="2568" ht="12.75" customHeight="1">
      <c r="A2568" s="16"/>
      <c r="B2568" s="128"/>
      <c r="C2568" s="129"/>
      <c r="D2568" s="96"/>
      <c r="E2568" s="96"/>
      <c r="F2568" s="130"/>
      <c r="G2568" s="27"/>
      <c r="H2568" s="131"/>
      <c r="I2568" s="127"/>
      <c r="J2568" s="132"/>
      <c r="K2568" s="127"/>
      <c r="L2568" s="96"/>
      <c r="M2568" s="127"/>
      <c r="N2568" s="127"/>
      <c r="O2568" s="127"/>
      <c r="P2568" s="1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  <c r="AN2568" s="27"/>
      <c r="AO2568" s="27"/>
      <c r="AP2568" s="27"/>
    </row>
    <row r="2569" ht="12.75" customHeight="1">
      <c r="A2569" s="16"/>
      <c r="B2569" s="128"/>
      <c r="C2569" s="129"/>
      <c r="D2569" s="96"/>
      <c r="E2569" s="96"/>
      <c r="F2569" s="130"/>
      <c r="G2569" s="27"/>
      <c r="H2569" s="131"/>
      <c r="I2569" s="127"/>
      <c r="J2569" s="132"/>
      <c r="K2569" s="127"/>
      <c r="L2569" s="96"/>
      <c r="M2569" s="127"/>
      <c r="N2569" s="127"/>
      <c r="O2569" s="127"/>
      <c r="P2569" s="1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  <c r="AN2569" s="27"/>
      <c r="AO2569" s="27"/>
      <c r="AP2569" s="27"/>
    </row>
    <row r="2570" ht="12.75" customHeight="1">
      <c r="A2570" s="16"/>
      <c r="B2570" s="128"/>
      <c r="C2570" s="129"/>
      <c r="D2570" s="96"/>
      <c r="E2570" s="96"/>
      <c r="F2570" s="130"/>
      <c r="G2570" s="27"/>
      <c r="H2570" s="131"/>
      <c r="I2570" s="127"/>
      <c r="J2570" s="132"/>
      <c r="K2570" s="127"/>
      <c r="L2570" s="96"/>
      <c r="M2570" s="127"/>
      <c r="N2570" s="127"/>
      <c r="O2570" s="127"/>
      <c r="P2570" s="1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  <c r="AN2570" s="27"/>
      <c r="AO2570" s="27"/>
      <c r="AP2570" s="27"/>
    </row>
    <row r="2571" ht="12.75" customHeight="1">
      <c r="A2571" s="16"/>
      <c r="B2571" s="128"/>
      <c r="C2571" s="129"/>
      <c r="D2571" s="96"/>
      <c r="E2571" s="96"/>
      <c r="F2571" s="130"/>
      <c r="G2571" s="27"/>
      <c r="H2571" s="131"/>
      <c r="I2571" s="127"/>
      <c r="J2571" s="132"/>
      <c r="K2571" s="127"/>
      <c r="L2571" s="96"/>
      <c r="M2571" s="127"/>
      <c r="N2571" s="127"/>
      <c r="O2571" s="127"/>
      <c r="P2571" s="1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  <c r="AN2571" s="27"/>
      <c r="AO2571" s="27"/>
      <c r="AP2571" s="27"/>
    </row>
    <row r="2572" ht="12.75" customHeight="1">
      <c r="A2572" s="16"/>
      <c r="B2572" s="128"/>
      <c r="C2572" s="129"/>
      <c r="D2572" s="96"/>
      <c r="E2572" s="96"/>
      <c r="F2572" s="130"/>
      <c r="G2572" s="27"/>
      <c r="H2572" s="131"/>
      <c r="I2572" s="127"/>
      <c r="J2572" s="132"/>
      <c r="K2572" s="127"/>
      <c r="L2572" s="96"/>
      <c r="M2572" s="127"/>
      <c r="N2572" s="127"/>
      <c r="O2572" s="127"/>
      <c r="P2572" s="1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  <c r="AN2572" s="27"/>
      <c r="AO2572" s="27"/>
      <c r="AP2572" s="27"/>
    </row>
    <row r="2573" ht="12.75" customHeight="1">
      <c r="A2573" s="16"/>
      <c r="B2573" s="128"/>
      <c r="C2573" s="129"/>
      <c r="D2573" s="96"/>
      <c r="E2573" s="96"/>
      <c r="F2573" s="130"/>
      <c r="G2573" s="27"/>
      <c r="H2573" s="131"/>
      <c r="I2573" s="127"/>
      <c r="J2573" s="132"/>
      <c r="K2573" s="127"/>
      <c r="L2573" s="96"/>
      <c r="M2573" s="127"/>
      <c r="N2573" s="127"/>
      <c r="O2573" s="127"/>
      <c r="P2573" s="1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  <c r="AN2573" s="27"/>
      <c r="AO2573" s="27"/>
      <c r="AP2573" s="27"/>
    </row>
    <row r="2574" ht="12.75" customHeight="1">
      <c r="A2574" s="16"/>
      <c r="B2574" s="128"/>
      <c r="C2574" s="129"/>
      <c r="D2574" s="96"/>
      <c r="E2574" s="96"/>
      <c r="F2574" s="130"/>
      <c r="G2574" s="27"/>
      <c r="H2574" s="131"/>
      <c r="I2574" s="127"/>
      <c r="J2574" s="132"/>
      <c r="K2574" s="127"/>
      <c r="L2574" s="96"/>
      <c r="M2574" s="127"/>
      <c r="N2574" s="127"/>
      <c r="O2574" s="127"/>
      <c r="P2574" s="1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  <c r="AN2574" s="27"/>
      <c r="AO2574" s="27"/>
      <c r="AP2574" s="27"/>
    </row>
    <row r="2575" ht="12.75" customHeight="1">
      <c r="A2575" s="16"/>
      <c r="B2575" s="128"/>
      <c r="C2575" s="129"/>
      <c r="D2575" s="96"/>
      <c r="E2575" s="96"/>
      <c r="F2575" s="130"/>
      <c r="G2575" s="27"/>
      <c r="H2575" s="131"/>
      <c r="I2575" s="127"/>
      <c r="J2575" s="132"/>
      <c r="K2575" s="127"/>
      <c r="L2575" s="96"/>
      <c r="M2575" s="127"/>
      <c r="N2575" s="127"/>
      <c r="O2575" s="127"/>
      <c r="P2575" s="1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  <c r="AO2575" s="27"/>
      <c r="AP2575" s="27"/>
    </row>
    <row r="2576" ht="12.75" customHeight="1">
      <c r="A2576" s="16"/>
      <c r="B2576" s="128"/>
      <c r="C2576" s="129"/>
      <c r="D2576" s="96"/>
      <c r="E2576" s="96"/>
      <c r="F2576" s="130"/>
      <c r="G2576" s="27"/>
      <c r="H2576" s="131"/>
      <c r="I2576" s="127"/>
      <c r="J2576" s="132"/>
      <c r="K2576" s="127"/>
      <c r="L2576" s="96"/>
      <c r="M2576" s="127"/>
      <c r="N2576" s="127"/>
      <c r="O2576" s="127"/>
      <c r="P2576" s="1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  <c r="AN2576" s="27"/>
      <c r="AO2576" s="27"/>
      <c r="AP2576" s="27"/>
    </row>
    <row r="2577" ht="12.75" customHeight="1">
      <c r="A2577" s="16"/>
      <c r="B2577" s="128"/>
      <c r="C2577" s="129"/>
      <c r="D2577" s="96"/>
      <c r="E2577" s="96"/>
      <c r="F2577" s="130"/>
      <c r="G2577" s="27"/>
      <c r="H2577" s="131"/>
      <c r="I2577" s="127"/>
      <c r="J2577" s="132"/>
      <c r="K2577" s="127"/>
      <c r="L2577" s="96"/>
      <c r="M2577" s="127"/>
      <c r="N2577" s="127"/>
      <c r="O2577" s="127"/>
      <c r="P2577" s="1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  <c r="AN2577" s="27"/>
      <c r="AO2577" s="27"/>
      <c r="AP2577" s="27"/>
    </row>
    <row r="2578" ht="12.75" customHeight="1">
      <c r="A2578" s="16"/>
      <c r="B2578" s="128"/>
      <c r="C2578" s="129"/>
      <c r="D2578" s="96"/>
      <c r="E2578" s="96"/>
      <c r="F2578" s="130"/>
      <c r="G2578" s="27"/>
      <c r="H2578" s="131"/>
      <c r="I2578" s="127"/>
      <c r="J2578" s="132"/>
      <c r="K2578" s="127"/>
      <c r="L2578" s="96"/>
      <c r="M2578" s="127"/>
      <c r="N2578" s="127"/>
      <c r="O2578" s="127"/>
      <c r="P2578" s="1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  <c r="AN2578" s="27"/>
      <c r="AO2578" s="27"/>
      <c r="AP2578" s="27"/>
    </row>
    <row r="2579" ht="12.75" customHeight="1">
      <c r="A2579" s="16"/>
      <c r="B2579" s="128"/>
      <c r="C2579" s="129"/>
      <c r="D2579" s="96"/>
      <c r="E2579" s="96"/>
      <c r="F2579" s="130"/>
      <c r="G2579" s="27"/>
      <c r="H2579" s="131"/>
      <c r="I2579" s="127"/>
      <c r="J2579" s="132"/>
      <c r="K2579" s="127"/>
      <c r="L2579" s="96"/>
      <c r="M2579" s="127"/>
      <c r="N2579" s="127"/>
      <c r="O2579" s="127"/>
      <c r="P2579" s="1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  <c r="AN2579" s="27"/>
      <c r="AO2579" s="27"/>
      <c r="AP2579" s="27"/>
    </row>
    <row r="2580" ht="12.75" customHeight="1">
      <c r="A2580" s="16"/>
      <c r="B2580" s="128"/>
      <c r="C2580" s="129"/>
      <c r="D2580" s="96"/>
      <c r="E2580" s="96"/>
      <c r="F2580" s="130"/>
      <c r="G2580" s="27"/>
      <c r="H2580" s="131"/>
      <c r="I2580" s="127"/>
      <c r="J2580" s="132"/>
      <c r="K2580" s="127"/>
      <c r="L2580" s="96"/>
      <c r="M2580" s="127"/>
      <c r="N2580" s="127"/>
      <c r="O2580" s="127"/>
      <c r="P2580" s="1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  <c r="AN2580" s="27"/>
      <c r="AO2580" s="27"/>
      <c r="AP2580" s="27"/>
    </row>
    <row r="2581" ht="12.75" customHeight="1">
      <c r="A2581" s="16"/>
      <c r="B2581" s="128"/>
      <c r="C2581" s="129"/>
      <c r="D2581" s="96"/>
      <c r="E2581" s="96"/>
      <c r="F2581" s="130"/>
      <c r="G2581" s="27"/>
      <c r="H2581" s="131"/>
      <c r="I2581" s="127"/>
      <c r="J2581" s="132"/>
      <c r="K2581" s="127"/>
      <c r="L2581" s="96"/>
      <c r="M2581" s="127"/>
      <c r="N2581" s="127"/>
      <c r="O2581" s="127"/>
      <c r="P2581" s="1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  <c r="AN2581" s="27"/>
      <c r="AO2581" s="27"/>
      <c r="AP2581" s="27"/>
    </row>
    <row r="2582" ht="12.75" customHeight="1">
      <c r="A2582" s="16"/>
      <c r="B2582" s="128"/>
      <c r="C2582" s="129"/>
      <c r="D2582" s="96"/>
      <c r="E2582" s="96"/>
      <c r="F2582" s="130"/>
      <c r="G2582" s="27"/>
      <c r="H2582" s="131"/>
      <c r="I2582" s="127"/>
      <c r="J2582" s="132"/>
      <c r="K2582" s="127"/>
      <c r="L2582" s="96"/>
      <c r="M2582" s="127"/>
      <c r="N2582" s="127"/>
      <c r="O2582" s="127"/>
      <c r="P2582" s="1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  <c r="AN2582" s="27"/>
      <c r="AO2582" s="27"/>
      <c r="AP2582" s="27"/>
    </row>
    <row r="2583" ht="12.75" customHeight="1">
      <c r="A2583" s="16"/>
      <c r="B2583" s="128"/>
      <c r="C2583" s="129"/>
      <c r="D2583" s="96"/>
      <c r="E2583" s="96"/>
      <c r="F2583" s="130"/>
      <c r="G2583" s="27"/>
      <c r="H2583" s="131"/>
      <c r="I2583" s="127"/>
      <c r="J2583" s="132"/>
      <c r="K2583" s="127"/>
      <c r="L2583" s="96"/>
      <c r="M2583" s="127"/>
      <c r="N2583" s="127"/>
      <c r="O2583" s="127"/>
      <c r="P2583" s="1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</row>
    <row r="2584" ht="12.75" customHeight="1">
      <c r="A2584" s="16"/>
      <c r="B2584" s="128"/>
      <c r="C2584" s="129"/>
      <c r="D2584" s="96"/>
      <c r="E2584" s="96"/>
      <c r="F2584" s="130"/>
      <c r="G2584" s="27"/>
      <c r="H2584" s="131"/>
      <c r="I2584" s="127"/>
      <c r="J2584" s="132"/>
      <c r="K2584" s="127"/>
      <c r="L2584" s="96"/>
      <c r="M2584" s="127"/>
      <c r="N2584" s="127"/>
      <c r="O2584" s="127"/>
      <c r="P2584" s="1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</row>
    <row r="2585" ht="12.75" customHeight="1">
      <c r="A2585" s="16"/>
      <c r="B2585" s="128"/>
      <c r="C2585" s="129"/>
      <c r="D2585" s="96"/>
      <c r="E2585" s="96"/>
      <c r="F2585" s="130"/>
      <c r="G2585" s="27"/>
      <c r="H2585" s="131"/>
      <c r="I2585" s="127"/>
      <c r="J2585" s="132"/>
      <c r="K2585" s="127"/>
      <c r="L2585" s="96"/>
      <c r="M2585" s="127"/>
      <c r="N2585" s="127"/>
      <c r="O2585" s="127"/>
      <c r="P2585" s="1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  <c r="AN2585" s="27"/>
      <c r="AO2585" s="27"/>
      <c r="AP2585" s="27"/>
    </row>
    <row r="2586" ht="12.75" customHeight="1">
      <c r="A2586" s="16"/>
      <c r="B2586" s="128"/>
      <c r="C2586" s="129"/>
      <c r="D2586" s="96"/>
      <c r="E2586" s="96"/>
      <c r="F2586" s="130"/>
      <c r="G2586" s="27"/>
      <c r="H2586" s="131"/>
      <c r="I2586" s="127"/>
      <c r="J2586" s="132"/>
      <c r="K2586" s="127"/>
      <c r="L2586" s="96"/>
      <c r="M2586" s="127"/>
      <c r="N2586" s="127"/>
      <c r="O2586" s="127"/>
      <c r="P2586" s="1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  <c r="AN2586" s="27"/>
      <c r="AO2586" s="27"/>
      <c r="AP2586" s="27"/>
    </row>
    <row r="2587" ht="12.75" customHeight="1">
      <c r="A2587" s="16"/>
      <c r="B2587" s="128"/>
      <c r="C2587" s="129"/>
      <c r="D2587" s="96"/>
      <c r="E2587" s="96"/>
      <c r="F2587" s="130"/>
      <c r="G2587" s="27"/>
      <c r="H2587" s="131"/>
      <c r="I2587" s="127"/>
      <c r="J2587" s="132"/>
      <c r="K2587" s="127"/>
      <c r="L2587" s="96"/>
      <c r="M2587" s="127"/>
      <c r="N2587" s="127"/>
      <c r="O2587" s="127"/>
      <c r="P2587" s="1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  <c r="AO2587" s="27"/>
      <c r="AP2587" s="27"/>
    </row>
    <row r="2588" ht="12.75" customHeight="1">
      <c r="A2588" s="16"/>
      <c r="B2588" s="128"/>
      <c r="C2588" s="129"/>
      <c r="D2588" s="96"/>
      <c r="E2588" s="96"/>
      <c r="F2588" s="130"/>
      <c r="G2588" s="27"/>
      <c r="H2588" s="131"/>
      <c r="I2588" s="127"/>
      <c r="J2588" s="132"/>
      <c r="K2588" s="127"/>
      <c r="L2588" s="96"/>
      <c r="M2588" s="127"/>
      <c r="N2588" s="127"/>
      <c r="O2588" s="127"/>
      <c r="P2588" s="1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  <c r="AN2588" s="27"/>
      <c r="AO2588" s="27"/>
      <c r="AP2588" s="27"/>
    </row>
    <row r="2589" ht="12.75" customHeight="1">
      <c r="A2589" s="16"/>
      <c r="B2589" s="128"/>
      <c r="C2589" s="129"/>
      <c r="D2589" s="96"/>
      <c r="E2589" s="96"/>
      <c r="F2589" s="130"/>
      <c r="G2589" s="27"/>
      <c r="H2589" s="131"/>
      <c r="I2589" s="127"/>
      <c r="J2589" s="132"/>
      <c r="K2589" s="127"/>
      <c r="L2589" s="96"/>
      <c r="M2589" s="127"/>
      <c r="N2589" s="127"/>
      <c r="O2589" s="127"/>
      <c r="P2589" s="1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  <c r="AN2589" s="27"/>
      <c r="AO2589" s="27"/>
      <c r="AP2589" s="27"/>
    </row>
    <row r="2590" ht="12.75" customHeight="1">
      <c r="A2590" s="16"/>
      <c r="B2590" s="128"/>
      <c r="C2590" s="129"/>
      <c r="D2590" s="96"/>
      <c r="E2590" s="96"/>
      <c r="F2590" s="130"/>
      <c r="G2590" s="27"/>
      <c r="H2590" s="131"/>
      <c r="I2590" s="127"/>
      <c r="J2590" s="132"/>
      <c r="K2590" s="127"/>
      <c r="L2590" s="96"/>
      <c r="M2590" s="127"/>
      <c r="N2590" s="127"/>
      <c r="O2590" s="127"/>
      <c r="P2590" s="1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  <c r="AN2590" s="27"/>
      <c r="AO2590" s="27"/>
      <c r="AP2590" s="27"/>
    </row>
    <row r="2591" ht="12.75" customHeight="1">
      <c r="A2591" s="16"/>
      <c r="B2591" s="128"/>
      <c r="C2591" s="129"/>
      <c r="D2591" s="96"/>
      <c r="E2591" s="96"/>
      <c r="F2591" s="130"/>
      <c r="G2591" s="27"/>
      <c r="H2591" s="131"/>
      <c r="I2591" s="127"/>
      <c r="J2591" s="132"/>
      <c r="K2591" s="127"/>
      <c r="L2591" s="96"/>
      <c r="M2591" s="127"/>
      <c r="N2591" s="127"/>
      <c r="O2591" s="127"/>
      <c r="P2591" s="1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  <c r="AN2591" s="27"/>
      <c r="AO2591" s="27"/>
      <c r="AP2591" s="27"/>
    </row>
    <row r="2592" ht="12.75" customHeight="1">
      <c r="A2592" s="16"/>
      <c r="B2592" s="128"/>
      <c r="C2592" s="129"/>
      <c r="D2592" s="96"/>
      <c r="E2592" s="96"/>
      <c r="F2592" s="130"/>
      <c r="G2592" s="27"/>
      <c r="H2592" s="131"/>
      <c r="I2592" s="127"/>
      <c r="J2592" s="132"/>
      <c r="K2592" s="127"/>
      <c r="L2592" s="96"/>
      <c r="M2592" s="127"/>
      <c r="N2592" s="127"/>
      <c r="O2592" s="127"/>
      <c r="P2592" s="1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  <c r="AN2592" s="27"/>
      <c r="AO2592" s="27"/>
      <c r="AP2592" s="27"/>
    </row>
    <row r="2593" ht="12.75" customHeight="1">
      <c r="A2593" s="16"/>
      <c r="B2593" s="128"/>
      <c r="C2593" s="129"/>
      <c r="D2593" s="96"/>
      <c r="E2593" s="96"/>
      <c r="F2593" s="130"/>
      <c r="G2593" s="27"/>
      <c r="H2593" s="131"/>
      <c r="I2593" s="127"/>
      <c r="J2593" s="132"/>
      <c r="K2593" s="127"/>
      <c r="L2593" s="96"/>
      <c r="M2593" s="127"/>
      <c r="N2593" s="127"/>
      <c r="O2593" s="127"/>
      <c r="P2593" s="1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</row>
    <row r="2594" ht="12.75" customHeight="1">
      <c r="A2594" s="16"/>
      <c r="B2594" s="128"/>
      <c r="C2594" s="129"/>
      <c r="D2594" s="96"/>
      <c r="E2594" s="96"/>
      <c r="F2594" s="130"/>
      <c r="G2594" s="27"/>
      <c r="H2594" s="131"/>
      <c r="I2594" s="127"/>
      <c r="J2594" s="132"/>
      <c r="K2594" s="127"/>
      <c r="L2594" s="96"/>
      <c r="M2594" s="127"/>
      <c r="N2594" s="127"/>
      <c r="O2594" s="127"/>
      <c r="P2594" s="1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  <c r="AN2594" s="27"/>
      <c r="AO2594" s="27"/>
      <c r="AP2594" s="27"/>
    </row>
    <row r="2595" ht="12.75" customHeight="1">
      <c r="A2595" s="16"/>
      <c r="B2595" s="128"/>
      <c r="C2595" s="129"/>
      <c r="D2595" s="96"/>
      <c r="E2595" s="96"/>
      <c r="F2595" s="130"/>
      <c r="G2595" s="27"/>
      <c r="H2595" s="131"/>
      <c r="I2595" s="127"/>
      <c r="J2595" s="132"/>
      <c r="K2595" s="127"/>
      <c r="L2595" s="96"/>
      <c r="M2595" s="127"/>
      <c r="N2595" s="127"/>
      <c r="O2595" s="127"/>
      <c r="P2595" s="1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  <c r="AN2595" s="27"/>
      <c r="AO2595" s="27"/>
      <c r="AP2595" s="27"/>
    </row>
    <row r="2596" ht="12.75" customHeight="1">
      <c r="A2596" s="16"/>
      <c r="B2596" s="128"/>
      <c r="C2596" s="129"/>
      <c r="D2596" s="96"/>
      <c r="E2596" s="96"/>
      <c r="F2596" s="130"/>
      <c r="G2596" s="27"/>
      <c r="H2596" s="131"/>
      <c r="I2596" s="127"/>
      <c r="J2596" s="132"/>
      <c r="K2596" s="127"/>
      <c r="L2596" s="96"/>
      <c r="M2596" s="127"/>
      <c r="N2596" s="127"/>
      <c r="O2596" s="127"/>
      <c r="P2596" s="1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  <c r="AN2596" s="27"/>
      <c r="AO2596" s="27"/>
      <c r="AP2596" s="27"/>
    </row>
    <row r="2597" ht="12.75" customHeight="1">
      <c r="A2597" s="16"/>
      <c r="B2597" s="128"/>
      <c r="C2597" s="129"/>
      <c r="D2597" s="96"/>
      <c r="E2597" s="96"/>
      <c r="F2597" s="130"/>
      <c r="G2597" s="27"/>
      <c r="H2597" s="131"/>
      <c r="I2597" s="127"/>
      <c r="J2597" s="132"/>
      <c r="K2597" s="127"/>
      <c r="L2597" s="96"/>
      <c r="M2597" s="127"/>
      <c r="N2597" s="127"/>
      <c r="O2597" s="127"/>
      <c r="P2597" s="1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  <c r="AN2597" s="27"/>
      <c r="AO2597" s="27"/>
      <c r="AP2597" s="27"/>
    </row>
    <row r="2598" ht="12.75" customHeight="1">
      <c r="A2598" s="16"/>
      <c r="B2598" s="128"/>
      <c r="C2598" s="129"/>
      <c r="D2598" s="96"/>
      <c r="E2598" s="96"/>
      <c r="F2598" s="130"/>
      <c r="G2598" s="27"/>
      <c r="H2598" s="131"/>
      <c r="I2598" s="127"/>
      <c r="J2598" s="132"/>
      <c r="K2598" s="127"/>
      <c r="L2598" s="96"/>
      <c r="M2598" s="127"/>
      <c r="N2598" s="127"/>
      <c r="O2598" s="127"/>
      <c r="P2598" s="1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  <c r="AN2598" s="27"/>
      <c r="AO2598" s="27"/>
      <c r="AP2598" s="27"/>
    </row>
    <row r="2599" ht="12.75" customHeight="1">
      <c r="A2599" s="16"/>
      <c r="B2599" s="128"/>
      <c r="C2599" s="129"/>
      <c r="D2599" s="96"/>
      <c r="E2599" s="96"/>
      <c r="F2599" s="130"/>
      <c r="G2599" s="27"/>
      <c r="H2599" s="131"/>
      <c r="I2599" s="127"/>
      <c r="J2599" s="132"/>
      <c r="K2599" s="127"/>
      <c r="L2599" s="96"/>
      <c r="M2599" s="127"/>
      <c r="N2599" s="127"/>
      <c r="O2599" s="127"/>
      <c r="P2599" s="1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  <c r="AN2599" s="27"/>
      <c r="AO2599" s="27"/>
      <c r="AP2599" s="27"/>
    </row>
    <row r="2600" ht="12.75" customHeight="1">
      <c r="A2600" s="16"/>
      <c r="B2600" s="128"/>
      <c r="C2600" s="129"/>
      <c r="D2600" s="96"/>
      <c r="E2600" s="96"/>
      <c r="F2600" s="130"/>
      <c r="G2600" s="27"/>
      <c r="H2600" s="131"/>
      <c r="I2600" s="127"/>
      <c r="J2600" s="132"/>
      <c r="K2600" s="127"/>
      <c r="L2600" s="96"/>
      <c r="M2600" s="127"/>
      <c r="N2600" s="127"/>
      <c r="O2600" s="127"/>
      <c r="P2600" s="1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  <c r="AN2600" s="27"/>
      <c r="AO2600" s="27"/>
      <c r="AP2600" s="27"/>
    </row>
    <row r="2601" ht="12.75" customHeight="1">
      <c r="A2601" s="16"/>
      <c r="B2601" s="128"/>
      <c r="C2601" s="129"/>
      <c r="D2601" s="96"/>
      <c r="E2601" s="96"/>
      <c r="F2601" s="130"/>
      <c r="G2601" s="27"/>
      <c r="H2601" s="131"/>
      <c r="I2601" s="127"/>
      <c r="J2601" s="132"/>
      <c r="K2601" s="127"/>
      <c r="L2601" s="96"/>
      <c r="M2601" s="127"/>
      <c r="N2601" s="127"/>
      <c r="O2601" s="127"/>
      <c r="P2601" s="1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  <c r="AN2601" s="27"/>
      <c r="AO2601" s="27"/>
      <c r="AP2601" s="27"/>
    </row>
    <row r="2602" ht="12.75" customHeight="1">
      <c r="A2602" s="16"/>
      <c r="B2602" s="128"/>
      <c r="C2602" s="129"/>
      <c r="D2602" s="96"/>
      <c r="E2602" s="96"/>
      <c r="F2602" s="130"/>
      <c r="G2602" s="27"/>
      <c r="H2602" s="131"/>
      <c r="I2602" s="127"/>
      <c r="J2602" s="132"/>
      <c r="K2602" s="127"/>
      <c r="L2602" s="96"/>
      <c r="M2602" s="127"/>
      <c r="N2602" s="127"/>
      <c r="O2602" s="127"/>
      <c r="P2602" s="1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  <c r="AN2602" s="27"/>
      <c r="AO2602" s="27"/>
      <c r="AP2602" s="27"/>
    </row>
    <row r="2603" ht="12.75" customHeight="1">
      <c r="A2603" s="16"/>
      <c r="B2603" s="128"/>
      <c r="C2603" s="129"/>
      <c r="D2603" s="96"/>
      <c r="E2603" s="96"/>
      <c r="F2603" s="130"/>
      <c r="G2603" s="27"/>
      <c r="H2603" s="131"/>
      <c r="I2603" s="127"/>
      <c r="J2603" s="132"/>
      <c r="K2603" s="127"/>
      <c r="L2603" s="96"/>
      <c r="M2603" s="127"/>
      <c r="N2603" s="127"/>
      <c r="O2603" s="127"/>
      <c r="P2603" s="1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  <c r="AN2603" s="27"/>
      <c r="AO2603" s="27"/>
      <c r="AP2603" s="27"/>
    </row>
    <row r="2604" ht="12.75" customHeight="1">
      <c r="A2604" s="16"/>
      <c r="B2604" s="128"/>
      <c r="C2604" s="129"/>
      <c r="D2604" s="96"/>
      <c r="E2604" s="96"/>
      <c r="F2604" s="130"/>
      <c r="G2604" s="27"/>
      <c r="H2604" s="131"/>
      <c r="I2604" s="127"/>
      <c r="J2604" s="132"/>
      <c r="K2604" s="127"/>
      <c r="L2604" s="96"/>
      <c r="M2604" s="127"/>
      <c r="N2604" s="127"/>
      <c r="O2604" s="127"/>
      <c r="P2604" s="1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</row>
    <row r="2605" ht="12.75" customHeight="1">
      <c r="A2605" s="16"/>
      <c r="B2605" s="128"/>
      <c r="C2605" s="129"/>
      <c r="D2605" s="96"/>
      <c r="E2605" s="96"/>
      <c r="F2605" s="130"/>
      <c r="G2605" s="27"/>
      <c r="H2605" s="131"/>
      <c r="I2605" s="127"/>
      <c r="J2605" s="132"/>
      <c r="K2605" s="127"/>
      <c r="L2605" s="96"/>
      <c r="M2605" s="127"/>
      <c r="N2605" s="127"/>
      <c r="O2605" s="127"/>
      <c r="P2605" s="1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  <c r="AN2605" s="27"/>
      <c r="AO2605" s="27"/>
      <c r="AP2605" s="27"/>
    </row>
    <row r="2606" ht="12.75" customHeight="1">
      <c r="A2606" s="16"/>
      <c r="B2606" s="128"/>
      <c r="C2606" s="129"/>
      <c r="D2606" s="96"/>
      <c r="E2606" s="96"/>
      <c r="F2606" s="130"/>
      <c r="G2606" s="27"/>
      <c r="H2606" s="131"/>
      <c r="I2606" s="127"/>
      <c r="J2606" s="132"/>
      <c r="K2606" s="127"/>
      <c r="L2606" s="96"/>
      <c r="M2606" s="127"/>
      <c r="N2606" s="127"/>
      <c r="O2606" s="127"/>
      <c r="P2606" s="1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  <c r="AN2606" s="27"/>
      <c r="AO2606" s="27"/>
      <c r="AP2606" s="27"/>
    </row>
    <row r="2607" ht="12.75" customHeight="1">
      <c r="A2607" s="16"/>
      <c r="B2607" s="128"/>
      <c r="C2607" s="129"/>
      <c r="D2607" s="96"/>
      <c r="E2607" s="96"/>
      <c r="F2607" s="130"/>
      <c r="G2607" s="27"/>
      <c r="H2607" s="131"/>
      <c r="I2607" s="127"/>
      <c r="J2607" s="132"/>
      <c r="K2607" s="127"/>
      <c r="L2607" s="96"/>
      <c r="M2607" s="127"/>
      <c r="N2607" s="127"/>
      <c r="O2607" s="127"/>
      <c r="P2607" s="1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  <c r="AN2607" s="27"/>
      <c r="AO2607" s="27"/>
      <c r="AP2607" s="27"/>
    </row>
    <row r="2608" ht="12.75" customHeight="1">
      <c r="A2608" s="16"/>
      <c r="B2608" s="128"/>
      <c r="C2608" s="129"/>
      <c r="D2608" s="96"/>
      <c r="E2608" s="96"/>
      <c r="F2608" s="130"/>
      <c r="G2608" s="27"/>
      <c r="H2608" s="131"/>
      <c r="I2608" s="127"/>
      <c r="J2608" s="132"/>
      <c r="K2608" s="127"/>
      <c r="L2608" s="96"/>
      <c r="M2608" s="127"/>
      <c r="N2608" s="127"/>
      <c r="O2608" s="127"/>
      <c r="P2608" s="1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  <c r="AN2608" s="27"/>
      <c r="AO2608" s="27"/>
      <c r="AP2608" s="27"/>
    </row>
    <row r="2609" ht="12.75" customHeight="1">
      <c r="A2609" s="16"/>
      <c r="B2609" s="128"/>
      <c r="C2609" s="129"/>
      <c r="D2609" s="96"/>
      <c r="E2609" s="96"/>
      <c r="F2609" s="130"/>
      <c r="G2609" s="27"/>
      <c r="H2609" s="131"/>
      <c r="I2609" s="127"/>
      <c r="J2609" s="132"/>
      <c r="K2609" s="127"/>
      <c r="L2609" s="96"/>
      <c r="M2609" s="127"/>
      <c r="N2609" s="127"/>
      <c r="O2609" s="127"/>
      <c r="P2609" s="1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</row>
    <row r="2610" ht="12.75" customHeight="1">
      <c r="A2610" s="16"/>
      <c r="B2610" s="128"/>
      <c r="C2610" s="129"/>
      <c r="D2610" s="96"/>
      <c r="E2610" s="96"/>
      <c r="F2610" s="130"/>
      <c r="G2610" s="27"/>
      <c r="H2610" s="131"/>
      <c r="I2610" s="127"/>
      <c r="J2610" s="132"/>
      <c r="K2610" s="127"/>
      <c r="L2610" s="96"/>
      <c r="M2610" s="127"/>
      <c r="N2610" s="127"/>
      <c r="O2610" s="127"/>
      <c r="P2610" s="1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  <c r="AN2610" s="27"/>
      <c r="AO2610" s="27"/>
      <c r="AP2610" s="27"/>
    </row>
    <row r="2611" ht="12.75" customHeight="1">
      <c r="A2611" s="16"/>
      <c r="B2611" s="128"/>
      <c r="C2611" s="129"/>
      <c r="D2611" s="96"/>
      <c r="E2611" s="96"/>
      <c r="F2611" s="130"/>
      <c r="G2611" s="27"/>
      <c r="H2611" s="131"/>
      <c r="I2611" s="127"/>
      <c r="J2611" s="132"/>
      <c r="K2611" s="127"/>
      <c r="L2611" s="96"/>
      <c r="M2611" s="127"/>
      <c r="N2611" s="127"/>
      <c r="O2611" s="127"/>
      <c r="P2611" s="1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  <c r="AN2611" s="27"/>
      <c r="AO2611" s="27"/>
      <c r="AP2611" s="27"/>
    </row>
    <row r="2612" ht="12.75" customHeight="1">
      <c r="A2612" s="16"/>
      <c r="B2612" s="128"/>
      <c r="C2612" s="129"/>
      <c r="D2612" s="96"/>
      <c r="E2612" s="96"/>
      <c r="F2612" s="130"/>
      <c r="G2612" s="27"/>
      <c r="H2612" s="131"/>
      <c r="I2612" s="127"/>
      <c r="J2612" s="132"/>
      <c r="K2612" s="127"/>
      <c r="L2612" s="96"/>
      <c r="M2612" s="127"/>
      <c r="N2612" s="127"/>
      <c r="O2612" s="127"/>
      <c r="P2612" s="1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  <c r="AN2612" s="27"/>
      <c r="AO2612" s="27"/>
      <c r="AP2612" s="27"/>
    </row>
    <row r="2613" ht="12.75" customHeight="1">
      <c r="A2613" s="16"/>
      <c r="B2613" s="128"/>
      <c r="C2613" s="129"/>
      <c r="D2613" s="96"/>
      <c r="E2613" s="96"/>
      <c r="F2613" s="130"/>
      <c r="G2613" s="27"/>
      <c r="H2613" s="131"/>
      <c r="I2613" s="127"/>
      <c r="J2613" s="132"/>
      <c r="K2613" s="127"/>
      <c r="L2613" s="96"/>
      <c r="M2613" s="127"/>
      <c r="N2613" s="127"/>
      <c r="O2613" s="127"/>
      <c r="P2613" s="1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  <c r="AN2613" s="27"/>
      <c r="AO2613" s="27"/>
      <c r="AP2613" s="27"/>
    </row>
    <row r="2614" ht="12.75" customHeight="1">
      <c r="A2614" s="16"/>
      <c r="B2614" s="128"/>
      <c r="C2614" s="129"/>
      <c r="D2614" s="96"/>
      <c r="E2614" s="96"/>
      <c r="F2614" s="130"/>
      <c r="G2614" s="27"/>
      <c r="H2614" s="131"/>
      <c r="I2614" s="127"/>
      <c r="J2614" s="132"/>
      <c r="K2614" s="127"/>
      <c r="L2614" s="96"/>
      <c r="M2614" s="127"/>
      <c r="N2614" s="127"/>
      <c r="O2614" s="127"/>
      <c r="P2614" s="1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  <c r="AN2614" s="27"/>
      <c r="AO2614" s="27"/>
      <c r="AP2614" s="27"/>
    </row>
    <row r="2615" ht="12.75" customHeight="1">
      <c r="A2615" s="16"/>
      <c r="B2615" s="128"/>
      <c r="C2615" s="129"/>
      <c r="D2615" s="96"/>
      <c r="E2615" s="96"/>
      <c r="F2615" s="130"/>
      <c r="G2615" s="27"/>
      <c r="H2615" s="131"/>
      <c r="I2615" s="127"/>
      <c r="J2615" s="132"/>
      <c r="K2615" s="127"/>
      <c r="L2615" s="96"/>
      <c r="M2615" s="127"/>
      <c r="N2615" s="127"/>
      <c r="O2615" s="127"/>
      <c r="P2615" s="1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  <c r="AN2615" s="27"/>
      <c r="AO2615" s="27"/>
      <c r="AP2615" s="27"/>
    </row>
    <row r="2616" ht="12.75" customHeight="1">
      <c r="A2616" s="16"/>
      <c r="B2616" s="128"/>
      <c r="C2616" s="129"/>
      <c r="D2616" s="96"/>
      <c r="E2616" s="96"/>
      <c r="F2616" s="130"/>
      <c r="G2616" s="27"/>
      <c r="H2616" s="131"/>
      <c r="I2616" s="127"/>
      <c r="J2616" s="132"/>
      <c r="K2616" s="127"/>
      <c r="L2616" s="96"/>
      <c r="M2616" s="127"/>
      <c r="N2616" s="127"/>
      <c r="O2616" s="127"/>
      <c r="P2616" s="1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  <c r="AN2616" s="27"/>
      <c r="AO2616" s="27"/>
      <c r="AP2616" s="27"/>
    </row>
    <row r="2617" ht="12.75" customHeight="1">
      <c r="A2617" s="16"/>
      <c r="B2617" s="128"/>
      <c r="C2617" s="129"/>
      <c r="D2617" s="96"/>
      <c r="E2617" s="96"/>
      <c r="F2617" s="130"/>
      <c r="G2617" s="27"/>
      <c r="H2617" s="131"/>
      <c r="I2617" s="127"/>
      <c r="J2617" s="132"/>
      <c r="K2617" s="127"/>
      <c r="L2617" s="96"/>
      <c r="M2617" s="127"/>
      <c r="N2617" s="127"/>
      <c r="O2617" s="127"/>
      <c r="P2617" s="1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  <c r="AN2617" s="27"/>
      <c r="AO2617" s="27"/>
      <c r="AP2617" s="27"/>
    </row>
    <row r="2618" ht="12.75" customHeight="1">
      <c r="A2618" s="16"/>
      <c r="B2618" s="128"/>
      <c r="C2618" s="129"/>
      <c r="D2618" s="96"/>
      <c r="E2618" s="96"/>
      <c r="F2618" s="130"/>
      <c r="G2618" s="27"/>
      <c r="H2618" s="131"/>
      <c r="I2618" s="127"/>
      <c r="J2618" s="132"/>
      <c r="K2618" s="127"/>
      <c r="L2618" s="96"/>
      <c r="M2618" s="127"/>
      <c r="N2618" s="127"/>
      <c r="O2618" s="127"/>
      <c r="P2618" s="1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  <c r="AN2618" s="27"/>
      <c r="AO2618" s="27"/>
      <c r="AP2618" s="27"/>
    </row>
    <row r="2619" ht="12.75" customHeight="1">
      <c r="A2619" s="16"/>
      <c r="B2619" s="128"/>
      <c r="C2619" s="129"/>
      <c r="D2619" s="96"/>
      <c r="E2619" s="96"/>
      <c r="F2619" s="130"/>
      <c r="G2619" s="27"/>
      <c r="H2619" s="131"/>
      <c r="I2619" s="127"/>
      <c r="J2619" s="132"/>
      <c r="K2619" s="127"/>
      <c r="L2619" s="96"/>
      <c r="M2619" s="127"/>
      <c r="N2619" s="127"/>
      <c r="O2619" s="127"/>
      <c r="P2619" s="1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  <c r="AN2619" s="27"/>
      <c r="AO2619" s="27"/>
      <c r="AP2619" s="27"/>
    </row>
    <row r="2620" ht="12.75" customHeight="1">
      <c r="A2620" s="16"/>
      <c r="B2620" s="128"/>
      <c r="C2620" s="129"/>
      <c r="D2620" s="96"/>
      <c r="E2620" s="96"/>
      <c r="F2620" s="130"/>
      <c r="G2620" s="27"/>
      <c r="H2620" s="131"/>
      <c r="I2620" s="127"/>
      <c r="J2620" s="132"/>
      <c r="K2620" s="127"/>
      <c r="L2620" s="96"/>
      <c r="M2620" s="127"/>
      <c r="N2620" s="127"/>
      <c r="O2620" s="127"/>
      <c r="P2620" s="1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  <c r="AN2620" s="27"/>
      <c r="AO2620" s="27"/>
      <c r="AP2620" s="27"/>
    </row>
    <row r="2621" ht="12.75" customHeight="1">
      <c r="A2621" s="16"/>
      <c r="B2621" s="128"/>
      <c r="C2621" s="129"/>
      <c r="D2621" s="96"/>
      <c r="E2621" s="96"/>
      <c r="F2621" s="130"/>
      <c r="G2621" s="27"/>
      <c r="H2621" s="131"/>
      <c r="I2621" s="127"/>
      <c r="J2621" s="132"/>
      <c r="K2621" s="127"/>
      <c r="L2621" s="96"/>
      <c r="M2621" s="127"/>
      <c r="N2621" s="127"/>
      <c r="O2621" s="127"/>
      <c r="P2621" s="1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  <c r="AO2621" s="27"/>
      <c r="AP2621" s="27"/>
    </row>
    <row r="2622" ht="12.75" customHeight="1">
      <c r="A2622" s="16"/>
      <c r="B2622" s="128"/>
      <c r="C2622" s="129"/>
      <c r="D2622" s="96"/>
      <c r="E2622" s="96"/>
      <c r="F2622" s="130"/>
      <c r="G2622" s="27"/>
      <c r="H2622" s="131"/>
      <c r="I2622" s="127"/>
      <c r="J2622" s="132"/>
      <c r="K2622" s="127"/>
      <c r="L2622" s="96"/>
      <c r="M2622" s="127"/>
      <c r="N2622" s="127"/>
      <c r="O2622" s="127"/>
      <c r="P2622" s="1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  <c r="AN2622" s="27"/>
      <c r="AO2622" s="27"/>
      <c r="AP2622" s="27"/>
    </row>
    <row r="2623" ht="12.75" customHeight="1">
      <c r="A2623" s="16"/>
      <c r="B2623" s="128"/>
      <c r="C2623" s="129"/>
      <c r="D2623" s="96"/>
      <c r="E2623" s="96"/>
      <c r="F2623" s="130"/>
      <c r="G2623" s="27"/>
      <c r="H2623" s="131"/>
      <c r="I2623" s="127"/>
      <c r="J2623" s="132"/>
      <c r="K2623" s="127"/>
      <c r="L2623" s="96"/>
      <c r="M2623" s="127"/>
      <c r="N2623" s="127"/>
      <c r="O2623" s="127"/>
      <c r="P2623" s="1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  <c r="AN2623" s="27"/>
      <c r="AO2623" s="27"/>
      <c r="AP2623" s="27"/>
    </row>
    <row r="2624" ht="12.75" customHeight="1">
      <c r="A2624" s="16"/>
      <c r="B2624" s="128"/>
      <c r="C2624" s="129"/>
      <c r="D2624" s="96"/>
      <c r="E2624" s="96"/>
      <c r="F2624" s="130"/>
      <c r="G2624" s="27"/>
      <c r="H2624" s="131"/>
      <c r="I2624" s="127"/>
      <c r="J2624" s="132"/>
      <c r="K2624" s="127"/>
      <c r="L2624" s="96"/>
      <c r="M2624" s="127"/>
      <c r="N2624" s="127"/>
      <c r="O2624" s="127"/>
      <c r="P2624" s="1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  <c r="AN2624" s="27"/>
      <c r="AO2624" s="27"/>
      <c r="AP2624" s="27"/>
    </row>
    <row r="2625" ht="12.75" customHeight="1">
      <c r="A2625" s="16"/>
      <c r="B2625" s="128"/>
      <c r="C2625" s="129"/>
      <c r="D2625" s="96"/>
      <c r="E2625" s="96"/>
      <c r="F2625" s="130"/>
      <c r="G2625" s="27"/>
      <c r="H2625" s="131"/>
      <c r="I2625" s="127"/>
      <c r="J2625" s="132"/>
      <c r="K2625" s="127"/>
      <c r="L2625" s="96"/>
      <c r="M2625" s="127"/>
      <c r="N2625" s="127"/>
      <c r="O2625" s="127"/>
      <c r="P2625" s="1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  <c r="AN2625" s="27"/>
      <c r="AO2625" s="27"/>
      <c r="AP2625" s="27"/>
    </row>
    <row r="2626" ht="12.75" customHeight="1">
      <c r="A2626" s="16"/>
      <c r="B2626" s="128"/>
      <c r="C2626" s="129"/>
      <c r="D2626" s="96"/>
      <c r="E2626" s="96"/>
      <c r="F2626" s="130"/>
      <c r="G2626" s="27"/>
      <c r="H2626" s="131"/>
      <c r="I2626" s="127"/>
      <c r="J2626" s="132"/>
      <c r="K2626" s="127"/>
      <c r="L2626" s="96"/>
      <c r="M2626" s="127"/>
      <c r="N2626" s="127"/>
      <c r="O2626" s="127"/>
      <c r="P2626" s="1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  <c r="AN2626" s="27"/>
      <c r="AO2626" s="27"/>
      <c r="AP2626" s="27"/>
    </row>
    <row r="2627" ht="12.75" customHeight="1">
      <c r="A2627" s="16"/>
      <c r="B2627" s="128"/>
      <c r="C2627" s="129"/>
      <c r="D2627" s="96"/>
      <c r="E2627" s="96"/>
      <c r="F2627" s="130"/>
      <c r="G2627" s="27"/>
      <c r="H2627" s="131"/>
      <c r="I2627" s="127"/>
      <c r="J2627" s="132"/>
      <c r="K2627" s="127"/>
      <c r="L2627" s="96"/>
      <c r="M2627" s="127"/>
      <c r="N2627" s="127"/>
      <c r="O2627" s="127"/>
      <c r="P2627" s="1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  <c r="AN2627" s="27"/>
      <c r="AO2627" s="27"/>
      <c r="AP2627" s="27"/>
    </row>
    <row r="2628" ht="12.75" customHeight="1">
      <c r="A2628" s="16"/>
      <c r="B2628" s="128"/>
      <c r="C2628" s="129"/>
      <c r="D2628" s="96"/>
      <c r="E2628" s="96"/>
      <c r="F2628" s="130"/>
      <c r="G2628" s="27"/>
      <c r="H2628" s="131"/>
      <c r="I2628" s="127"/>
      <c r="J2628" s="132"/>
      <c r="K2628" s="127"/>
      <c r="L2628" s="96"/>
      <c r="M2628" s="127"/>
      <c r="N2628" s="127"/>
      <c r="O2628" s="127"/>
      <c r="P2628" s="1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</row>
    <row r="2629" ht="12.75" customHeight="1">
      <c r="A2629" s="16"/>
      <c r="B2629" s="128"/>
      <c r="C2629" s="129"/>
      <c r="D2629" s="96"/>
      <c r="E2629" s="96"/>
      <c r="F2629" s="130"/>
      <c r="G2629" s="27"/>
      <c r="H2629" s="131"/>
      <c r="I2629" s="127"/>
      <c r="J2629" s="132"/>
      <c r="K2629" s="127"/>
      <c r="L2629" s="96"/>
      <c r="M2629" s="127"/>
      <c r="N2629" s="127"/>
      <c r="O2629" s="127"/>
      <c r="P2629" s="1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  <c r="AN2629" s="27"/>
      <c r="AO2629" s="27"/>
      <c r="AP2629" s="27"/>
    </row>
    <row r="2630" ht="12.75" customHeight="1">
      <c r="A2630" s="16"/>
      <c r="B2630" s="128"/>
      <c r="C2630" s="129"/>
      <c r="D2630" s="96"/>
      <c r="E2630" s="96"/>
      <c r="F2630" s="130"/>
      <c r="G2630" s="27"/>
      <c r="H2630" s="131"/>
      <c r="I2630" s="127"/>
      <c r="J2630" s="132"/>
      <c r="K2630" s="127"/>
      <c r="L2630" s="96"/>
      <c r="M2630" s="127"/>
      <c r="N2630" s="127"/>
      <c r="O2630" s="127"/>
      <c r="P2630" s="1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  <c r="AN2630" s="27"/>
      <c r="AO2630" s="27"/>
      <c r="AP2630" s="27"/>
    </row>
    <row r="2631" ht="12.75" customHeight="1">
      <c r="A2631" s="16"/>
      <c r="B2631" s="128"/>
      <c r="C2631" s="129"/>
      <c r="D2631" s="96"/>
      <c r="E2631" s="96"/>
      <c r="F2631" s="130"/>
      <c r="G2631" s="27"/>
      <c r="H2631" s="131"/>
      <c r="I2631" s="127"/>
      <c r="J2631" s="132"/>
      <c r="K2631" s="127"/>
      <c r="L2631" s="96"/>
      <c r="M2631" s="127"/>
      <c r="N2631" s="127"/>
      <c r="O2631" s="127"/>
      <c r="P2631" s="1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  <c r="AN2631" s="27"/>
      <c r="AO2631" s="27"/>
      <c r="AP2631" s="27"/>
    </row>
    <row r="2632" ht="12.75" customHeight="1">
      <c r="A2632" s="16"/>
      <c r="B2632" s="128"/>
      <c r="C2632" s="129"/>
      <c r="D2632" s="96"/>
      <c r="E2632" s="96"/>
      <c r="F2632" s="130"/>
      <c r="G2632" s="27"/>
      <c r="H2632" s="131"/>
      <c r="I2632" s="127"/>
      <c r="J2632" s="132"/>
      <c r="K2632" s="127"/>
      <c r="L2632" s="96"/>
      <c r="M2632" s="127"/>
      <c r="N2632" s="127"/>
      <c r="O2632" s="127"/>
      <c r="P2632" s="1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  <c r="AN2632" s="27"/>
      <c r="AO2632" s="27"/>
      <c r="AP2632" s="27"/>
    </row>
    <row r="2633" ht="12.75" customHeight="1">
      <c r="A2633" s="16"/>
      <c r="B2633" s="128"/>
      <c r="C2633" s="129"/>
      <c r="D2633" s="96"/>
      <c r="E2633" s="96"/>
      <c r="F2633" s="130"/>
      <c r="G2633" s="27"/>
      <c r="H2633" s="131"/>
      <c r="I2633" s="127"/>
      <c r="J2633" s="132"/>
      <c r="K2633" s="127"/>
      <c r="L2633" s="96"/>
      <c r="M2633" s="127"/>
      <c r="N2633" s="127"/>
      <c r="O2633" s="127"/>
      <c r="P2633" s="1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  <c r="AN2633" s="27"/>
      <c r="AO2633" s="27"/>
      <c r="AP2633" s="27"/>
    </row>
    <row r="2634" ht="12.75" customHeight="1">
      <c r="A2634" s="16"/>
      <c r="B2634" s="128"/>
      <c r="C2634" s="129"/>
      <c r="D2634" s="96"/>
      <c r="E2634" s="96"/>
      <c r="F2634" s="130"/>
      <c r="G2634" s="27"/>
      <c r="H2634" s="131"/>
      <c r="I2634" s="127"/>
      <c r="J2634" s="132"/>
      <c r="K2634" s="127"/>
      <c r="L2634" s="96"/>
      <c r="M2634" s="127"/>
      <c r="N2634" s="127"/>
      <c r="O2634" s="127"/>
      <c r="P2634" s="1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  <c r="AN2634" s="27"/>
      <c r="AO2634" s="27"/>
      <c r="AP2634" s="27"/>
    </row>
    <row r="2635" ht="12.75" customHeight="1">
      <c r="A2635" s="16"/>
      <c r="B2635" s="128"/>
      <c r="C2635" s="129"/>
      <c r="D2635" s="96"/>
      <c r="E2635" s="96"/>
      <c r="F2635" s="130"/>
      <c r="G2635" s="27"/>
      <c r="H2635" s="131"/>
      <c r="I2635" s="127"/>
      <c r="J2635" s="132"/>
      <c r="K2635" s="127"/>
      <c r="L2635" s="96"/>
      <c r="M2635" s="127"/>
      <c r="N2635" s="127"/>
      <c r="O2635" s="127"/>
      <c r="P2635" s="1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  <c r="AN2635" s="27"/>
      <c r="AO2635" s="27"/>
      <c r="AP2635" s="27"/>
    </row>
    <row r="2636" ht="12.75" customHeight="1">
      <c r="A2636" s="16"/>
      <c r="B2636" s="128"/>
      <c r="C2636" s="129"/>
      <c r="D2636" s="96"/>
      <c r="E2636" s="96"/>
      <c r="F2636" s="130"/>
      <c r="G2636" s="27"/>
      <c r="H2636" s="131"/>
      <c r="I2636" s="127"/>
      <c r="J2636" s="132"/>
      <c r="K2636" s="127"/>
      <c r="L2636" s="96"/>
      <c r="M2636" s="127"/>
      <c r="N2636" s="127"/>
      <c r="O2636" s="127"/>
      <c r="P2636" s="1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  <c r="AN2636" s="27"/>
      <c r="AO2636" s="27"/>
      <c r="AP2636" s="27"/>
    </row>
    <row r="2637" ht="12.75" customHeight="1">
      <c r="A2637" s="16"/>
      <c r="B2637" s="128"/>
      <c r="C2637" s="129"/>
      <c r="D2637" s="96"/>
      <c r="E2637" s="96"/>
      <c r="F2637" s="130"/>
      <c r="G2637" s="27"/>
      <c r="H2637" s="131"/>
      <c r="I2637" s="127"/>
      <c r="J2637" s="132"/>
      <c r="K2637" s="127"/>
      <c r="L2637" s="96"/>
      <c r="M2637" s="127"/>
      <c r="N2637" s="127"/>
      <c r="O2637" s="127"/>
      <c r="P2637" s="1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  <c r="AN2637" s="27"/>
      <c r="AO2637" s="27"/>
      <c r="AP2637" s="27"/>
    </row>
    <row r="2638" ht="12.75" customHeight="1">
      <c r="A2638" s="16"/>
      <c r="B2638" s="128"/>
      <c r="C2638" s="129"/>
      <c r="D2638" s="96"/>
      <c r="E2638" s="96"/>
      <c r="F2638" s="130"/>
      <c r="G2638" s="27"/>
      <c r="H2638" s="131"/>
      <c r="I2638" s="127"/>
      <c r="J2638" s="132"/>
      <c r="K2638" s="127"/>
      <c r="L2638" s="96"/>
      <c r="M2638" s="127"/>
      <c r="N2638" s="127"/>
      <c r="O2638" s="127"/>
      <c r="P2638" s="1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  <c r="AN2638" s="27"/>
      <c r="AO2638" s="27"/>
      <c r="AP2638" s="27"/>
    </row>
    <row r="2639" ht="12.75" customHeight="1">
      <c r="A2639" s="16"/>
      <c r="B2639" s="128"/>
      <c r="C2639" s="129"/>
      <c r="D2639" s="96"/>
      <c r="E2639" s="96"/>
      <c r="F2639" s="130"/>
      <c r="G2639" s="27"/>
      <c r="H2639" s="131"/>
      <c r="I2639" s="127"/>
      <c r="J2639" s="132"/>
      <c r="K2639" s="127"/>
      <c r="L2639" s="96"/>
      <c r="M2639" s="127"/>
      <c r="N2639" s="127"/>
      <c r="O2639" s="127"/>
      <c r="P2639" s="1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</row>
    <row r="2640" ht="12.75" customHeight="1">
      <c r="A2640" s="16"/>
      <c r="B2640" s="128"/>
      <c r="C2640" s="129"/>
      <c r="D2640" s="96"/>
      <c r="E2640" s="96"/>
      <c r="F2640" s="130"/>
      <c r="G2640" s="27"/>
      <c r="H2640" s="131"/>
      <c r="I2640" s="127"/>
      <c r="J2640" s="132"/>
      <c r="K2640" s="127"/>
      <c r="L2640" s="96"/>
      <c r="M2640" s="127"/>
      <c r="N2640" s="127"/>
      <c r="O2640" s="127"/>
      <c r="P2640" s="1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  <c r="AN2640" s="27"/>
      <c r="AO2640" s="27"/>
      <c r="AP2640" s="27"/>
    </row>
    <row r="2641" ht="12.75" customHeight="1">
      <c r="A2641" s="16"/>
      <c r="B2641" s="128"/>
      <c r="C2641" s="129"/>
      <c r="D2641" s="96"/>
      <c r="E2641" s="96"/>
      <c r="F2641" s="130"/>
      <c r="G2641" s="27"/>
      <c r="H2641" s="131"/>
      <c r="I2641" s="127"/>
      <c r="J2641" s="132"/>
      <c r="K2641" s="127"/>
      <c r="L2641" s="96"/>
      <c r="M2641" s="127"/>
      <c r="N2641" s="127"/>
      <c r="O2641" s="127"/>
      <c r="P2641" s="1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  <c r="AN2641" s="27"/>
      <c r="AO2641" s="27"/>
      <c r="AP2641" s="27"/>
    </row>
    <row r="2642" ht="12.75" customHeight="1">
      <c r="A2642" s="16"/>
      <c r="B2642" s="128"/>
      <c r="C2642" s="129"/>
      <c r="D2642" s="96"/>
      <c r="E2642" s="96"/>
      <c r="F2642" s="130"/>
      <c r="G2642" s="27"/>
      <c r="H2642" s="131"/>
      <c r="I2642" s="127"/>
      <c r="J2642" s="132"/>
      <c r="K2642" s="127"/>
      <c r="L2642" s="96"/>
      <c r="M2642" s="127"/>
      <c r="N2642" s="127"/>
      <c r="O2642" s="127"/>
      <c r="P2642" s="1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  <c r="AN2642" s="27"/>
      <c r="AO2642" s="27"/>
      <c r="AP2642" s="27"/>
    </row>
    <row r="2643" ht="12.75" customHeight="1">
      <c r="A2643" s="16"/>
      <c r="B2643" s="128"/>
      <c r="C2643" s="129"/>
      <c r="D2643" s="96"/>
      <c r="E2643" s="96"/>
      <c r="F2643" s="130"/>
      <c r="G2643" s="27"/>
      <c r="H2643" s="131"/>
      <c r="I2643" s="127"/>
      <c r="J2643" s="132"/>
      <c r="K2643" s="127"/>
      <c r="L2643" s="96"/>
      <c r="M2643" s="127"/>
      <c r="N2643" s="127"/>
      <c r="O2643" s="127"/>
      <c r="P2643" s="1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  <c r="AN2643" s="27"/>
      <c r="AO2643" s="27"/>
      <c r="AP2643" s="27"/>
    </row>
    <row r="2644" ht="12.75" customHeight="1">
      <c r="A2644" s="16"/>
      <c r="B2644" s="128"/>
      <c r="C2644" s="129"/>
      <c r="D2644" s="96"/>
      <c r="E2644" s="96"/>
      <c r="F2644" s="130"/>
      <c r="G2644" s="27"/>
      <c r="H2644" s="131"/>
      <c r="I2644" s="127"/>
      <c r="J2644" s="132"/>
      <c r="K2644" s="127"/>
      <c r="L2644" s="96"/>
      <c r="M2644" s="127"/>
      <c r="N2644" s="127"/>
      <c r="O2644" s="127"/>
      <c r="P2644" s="1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  <c r="AO2644" s="27"/>
      <c r="AP2644" s="27"/>
    </row>
    <row r="2645" ht="12.75" customHeight="1">
      <c r="A2645" s="16"/>
      <c r="B2645" s="128"/>
      <c r="C2645" s="129"/>
      <c r="D2645" s="96"/>
      <c r="E2645" s="96"/>
      <c r="F2645" s="130"/>
      <c r="G2645" s="27"/>
      <c r="H2645" s="131"/>
      <c r="I2645" s="127"/>
      <c r="J2645" s="132"/>
      <c r="K2645" s="127"/>
      <c r="L2645" s="96"/>
      <c r="M2645" s="127"/>
      <c r="N2645" s="127"/>
      <c r="O2645" s="127"/>
      <c r="P2645" s="1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  <c r="AN2645" s="27"/>
      <c r="AO2645" s="27"/>
      <c r="AP2645" s="27"/>
    </row>
    <row r="2646" ht="12.75" customHeight="1">
      <c r="A2646" s="16"/>
      <c r="B2646" s="128"/>
      <c r="C2646" s="129"/>
      <c r="D2646" s="96"/>
      <c r="E2646" s="96"/>
      <c r="F2646" s="130"/>
      <c r="G2646" s="27"/>
      <c r="H2646" s="131"/>
      <c r="I2646" s="127"/>
      <c r="J2646" s="132"/>
      <c r="K2646" s="127"/>
      <c r="L2646" s="96"/>
      <c r="M2646" s="127"/>
      <c r="N2646" s="127"/>
      <c r="O2646" s="127"/>
      <c r="P2646" s="1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  <c r="AN2646" s="27"/>
      <c r="AO2646" s="27"/>
      <c r="AP2646" s="27"/>
    </row>
    <row r="2647" ht="12.75" customHeight="1">
      <c r="A2647" s="16"/>
      <c r="B2647" s="128"/>
      <c r="C2647" s="129"/>
      <c r="D2647" s="96"/>
      <c r="E2647" s="96"/>
      <c r="F2647" s="130"/>
      <c r="G2647" s="27"/>
      <c r="H2647" s="131"/>
      <c r="I2647" s="127"/>
      <c r="J2647" s="132"/>
      <c r="K2647" s="127"/>
      <c r="L2647" s="96"/>
      <c r="M2647" s="127"/>
      <c r="N2647" s="127"/>
      <c r="O2647" s="127"/>
      <c r="P2647" s="1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  <c r="AN2647" s="27"/>
      <c r="AO2647" s="27"/>
      <c r="AP2647" s="27"/>
    </row>
    <row r="2648" ht="12.75" customHeight="1">
      <c r="A2648" s="16"/>
      <c r="B2648" s="128"/>
      <c r="C2648" s="129"/>
      <c r="D2648" s="96"/>
      <c r="E2648" s="96"/>
      <c r="F2648" s="130"/>
      <c r="G2648" s="27"/>
      <c r="H2648" s="131"/>
      <c r="I2648" s="127"/>
      <c r="J2648" s="132"/>
      <c r="K2648" s="127"/>
      <c r="L2648" s="96"/>
      <c r="M2648" s="127"/>
      <c r="N2648" s="127"/>
      <c r="O2648" s="127"/>
      <c r="P2648" s="1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  <c r="AN2648" s="27"/>
      <c r="AO2648" s="27"/>
      <c r="AP2648" s="27"/>
    </row>
    <row r="2649" ht="12.75" customHeight="1">
      <c r="A2649" s="16"/>
      <c r="B2649" s="128"/>
      <c r="C2649" s="129"/>
      <c r="D2649" s="96"/>
      <c r="E2649" s="96"/>
      <c r="F2649" s="130"/>
      <c r="G2649" s="27"/>
      <c r="H2649" s="131"/>
      <c r="I2649" s="127"/>
      <c r="J2649" s="132"/>
      <c r="K2649" s="127"/>
      <c r="L2649" s="96"/>
      <c r="M2649" s="127"/>
      <c r="N2649" s="127"/>
      <c r="O2649" s="127"/>
      <c r="P2649" s="1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  <c r="AN2649" s="27"/>
      <c r="AO2649" s="27"/>
      <c r="AP2649" s="27"/>
    </row>
    <row r="2650" ht="12.75" customHeight="1">
      <c r="A2650" s="16"/>
      <c r="B2650" s="128"/>
      <c r="C2650" s="129"/>
      <c r="D2650" s="96"/>
      <c r="E2650" s="96"/>
      <c r="F2650" s="130"/>
      <c r="G2650" s="27"/>
      <c r="H2650" s="131"/>
      <c r="I2650" s="127"/>
      <c r="J2650" s="132"/>
      <c r="K2650" s="127"/>
      <c r="L2650" s="96"/>
      <c r="M2650" s="127"/>
      <c r="N2650" s="127"/>
      <c r="O2650" s="127"/>
      <c r="P2650" s="1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  <c r="AN2650" s="27"/>
      <c r="AO2650" s="27"/>
      <c r="AP2650" s="27"/>
    </row>
    <row r="2651" ht="12.75" customHeight="1">
      <c r="A2651" s="16"/>
      <c r="B2651" s="128"/>
      <c r="C2651" s="129"/>
      <c r="D2651" s="96"/>
      <c r="E2651" s="96"/>
      <c r="F2651" s="130"/>
      <c r="G2651" s="27"/>
      <c r="H2651" s="131"/>
      <c r="I2651" s="127"/>
      <c r="J2651" s="132"/>
      <c r="K2651" s="127"/>
      <c r="L2651" s="96"/>
      <c r="M2651" s="127"/>
      <c r="N2651" s="127"/>
      <c r="O2651" s="127"/>
      <c r="P2651" s="1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  <c r="AN2651" s="27"/>
      <c r="AO2651" s="27"/>
      <c r="AP2651" s="27"/>
    </row>
    <row r="2652" ht="12.75" customHeight="1">
      <c r="A2652" s="16"/>
      <c r="B2652" s="128"/>
      <c r="C2652" s="129"/>
      <c r="D2652" s="96"/>
      <c r="E2652" s="96"/>
      <c r="F2652" s="130"/>
      <c r="G2652" s="27"/>
      <c r="H2652" s="131"/>
      <c r="I2652" s="127"/>
      <c r="J2652" s="132"/>
      <c r="K2652" s="127"/>
      <c r="L2652" s="96"/>
      <c r="M2652" s="127"/>
      <c r="N2652" s="127"/>
      <c r="O2652" s="127"/>
      <c r="P2652" s="1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  <c r="AN2652" s="27"/>
      <c r="AO2652" s="27"/>
      <c r="AP2652" s="27"/>
    </row>
    <row r="2653" ht="12.75" customHeight="1">
      <c r="A2653" s="16"/>
      <c r="B2653" s="128"/>
      <c r="C2653" s="129"/>
      <c r="D2653" s="96"/>
      <c r="E2653" s="96"/>
      <c r="F2653" s="130"/>
      <c r="G2653" s="27"/>
      <c r="H2653" s="131"/>
      <c r="I2653" s="127"/>
      <c r="J2653" s="132"/>
      <c r="K2653" s="127"/>
      <c r="L2653" s="96"/>
      <c r="M2653" s="127"/>
      <c r="N2653" s="127"/>
      <c r="O2653" s="127"/>
      <c r="P2653" s="1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  <c r="AN2653" s="27"/>
      <c r="AO2653" s="27"/>
      <c r="AP2653" s="27"/>
    </row>
    <row r="2654" ht="12.75" customHeight="1">
      <c r="A2654" s="16"/>
      <c r="B2654" s="128"/>
      <c r="C2654" s="129"/>
      <c r="D2654" s="96"/>
      <c r="E2654" s="96"/>
      <c r="F2654" s="130"/>
      <c r="G2654" s="27"/>
      <c r="H2654" s="131"/>
      <c r="I2654" s="127"/>
      <c r="J2654" s="132"/>
      <c r="K2654" s="127"/>
      <c r="L2654" s="96"/>
      <c r="M2654" s="127"/>
      <c r="N2654" s="127"/>
      <c r="O2654" s="127"/>
      <c r="P2654" s="1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  <c r="AN2654" s="27"/>
      <c r="AO2654" s="27"/>
      <c r="AP2654" s="27"/>
    </row>
    <row r="2655" ht="12.75" customHeight="1">
      <c r="A2655" s="16"/>
      <c r="B2655" s="128"/>
      <c r="C2655" s="129"/>
      <c r="D2655" s="96"/>
      <c r="E2655" s="96"/>
      <c r="F2655" s="130"/>
      <c r="G2655" s="27"/>
      <c r="H2655" s="131"/>
      <c r="I2655" s="127"/>
      <c r="J2655" s="132"/>
      <c r="K2655" s="127"/>
      <c r="L2655" s="96"/>
      <c r="M2655" s="127"/>
      <c r="N2655" s="127"/>
      <c r="O2655" s="127"/>
      <c r="P2655" s="1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  <c r="AN2655" s="27"/>
      <c r="AO2655" s="27"/>
      <c r="AP2655" s="27"/>
    </row>
    <row r="2656" ht="12.75" customHeight="1">
      <c r="A2656" s="16"/>
      <c r="B2656" s="128"/>
      <c r="C2656" s="129"/>
      <c r="D2656" s="96"/>
      <c r="E2656" s="96"/>
      <c r="F2656" s="130"/>
      <c r="G2656" s="27"/>
      <c r="H2656" s="131"/>
      <c r="I2656" s="127"/>
      <c r="J2656" s="132"/>
      <c r="K2656" s="127"/>
      <c r="L2656" s="96"/>
      <c r="M2656" s="127"/>
      <c r="N2656" s="127"/>
      <c r="O2656" s="127"/>
      <c r="P2656" s="1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  <c r="AN2656" s="27"/>
      <c r="AO2656" s="27"/>
      <c r="AP2656" s="27"/>
    </row>
    <row r="2657" ht="12.75" customHeight="1">
      <c r="A2657" s="16"/>
      <c r="B2657" s="128"/>
      <c r="C2657" s="129"/>
      <c r="D2657" s="96"/>
      <c r="E2657" s="96"/>
      <c r="F2657" s="130"/>
      <c r="G2657" s="27"/>
      <c r="H2657" s="131"/>
      <c r="I2657" s="127"/>
      <c r="J2657" s="132"/>
      <c r="K2657" s="127"/>
      <c r="L2657" s="96"/>
      <c r="M2657" s="127"/>
      <c r="N2657" s="127"/>
      <c r="O2657" s="127"/>
      <c r="P2657" s="1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  <c r="AN2657" s="27"/>
      <c r="AO2657" s="27"/>
      <c r="AP2657" s="27"/>
    </row>
    <row r="2658" ht="12.75" customHeight="1">
      <c r="A2658" s="16"/>
      <c r="B2658" s="128"/>
      <c r="C2658" s="129"/>
      <c r="D2658" s="96"/>
      <c r="E2658" s="96"/>
      <c r="F2658" s="130"/>
      <c r="G2658" s="27"/>
      <c r="H2658" s="131"/>
      <c r="I2658" s="127"/>
      <c r="J2658" s="132"/>
      <c r="K2658" s="127"/>
      <c r="L2658" s="96"/>
      <c r="M2658" s="127"/>
      <c r="N2658" s="127"/>
      <c r="O2658" s="127"/>
      <c r="P2658" s="1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  <c r="AN2658" s="27"/>
      <c r="AO2658" s="27"/>
      <c r="AP2658" s="27"/>
    </row>
    <row r="2659" ht="12.75" customHeight="1">
      <c r="A2659" s="16"/>
      <c r="B2659" s="128"/>
      <c r="C2659" s="129"/>
      <c r="D2659" s="96"/>
      <c r="E2659" s="96"/>
      <c r="F2659" s="130"/>
      <c r="G2659" s="27"/>
      <c r="H2659" s="131"/>
      <c r="I2659" s="127"/>
      <c r="J2659" s="132"/>
      <c r="K2659" s="127"/>
      <c r="L2659" s="96"/>
      <c r="M2659" s="127"/>
      <c r="N2659" s="127"/>
      <c r="O2659" s="127"/>
      <c r="P2659" s="1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  <c r="AN2659" s="27"/>
      <c r="AO2659" s="27"/>
      <c r="AP2659" s="27"/>
    </row>
    <row r="2660" ht="12.75" customHeight="1">
      <c r="A2660" s="16"/>
      <c r="B2660" s="128"/>
      <c r="C2660" s="129"/>
      <c r="D2660" s="96"/>
      <c r="E2660" s="96"/>
      <c r="F2660" s="130"/>
      <c r="G2660" s="27"/>
      <c r="H2660" s="131"/>
      <c r="I2660" s="127"/>
      <c r="J2660" s="132"/>
      <c r="K2660" s="127"/>
      <c r="L2660" s="96"/>
      <c r="M2660" s="127"/>
      <c r="N2660" s="127"/>
      <c r="O2660" s="127"/>
      <c r="P2660" s="1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  <c r="AN2660" s="27"/>
      <c r="AO2660" s="27"/>
      <c r="AP2660" s="27"/>
    </row>
    <row r="2661" ht="12.75" customHeight="1">
      <c r="A2661" s="16"/>
      <c r="B2661" s="128"/>
      <c r="C2661" s="129"/>
      <c r="D2661" s="96"/>
      <c r="E2661" s="96"/>
      <c r="F2661" s="130"/>
      <c r="G2661" s="27"/>
      <c r="H2661" s="131"/>
      <c r="I2661" s="127"/>
      <c r="J2661" s="132"/>
      <c r="K2661" s="127"/>
      <c r="L2661" s="96"/>
      <c r="M2661" s="127"/>
      <c r="N2661" s="127"/>
      <c r="O2661" s="127"/>
      <c r="P2661" s="1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  <c r="AN2661" s="27"/>
      <c r="AO2661" s="27"/>
      <c r="AP2661" s="27"/>
    </row>
    <row r="2662" ht="12.75" customHeight="1">
      <c r="A2662" s="16"/>
      <c r="B2662" s="128"/>
      <c r="C2662" s="129"/>
      <c r="D2662" s="96"/>
      <c r="E2662" s="96"/>
      <c r="F2662" s="130"/>
      <c r="G2662" s="27"/>
      <c r="H2662" s="131"/>
      <c r="I2662" s="127"/>
      <c r="J2662" s="132"/>
      <c r="K2662" s="127"/>
      <c r="L2662" s="96"/>
      <c r="M2662" s="127"/>
      <c r="N2662" s="127"/>
      <c r="O2662" s="127"/>
      <c r="P2662" s="1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  <c r="AN2662" s="27"/>
      <c r="AO2662" s="27"/>
      <c r="AP2662" s="27"/>
    </row>
    <row r="2663" ht="12.75" customHeight="1">
      <c r="A2663" s="16"/>
      <c r="B2663" s="128"/>
      <c r="C2663" s="129"/>
      <c r="D2663" s="96"/>
      <c r="E2663" s="96"/>
      <c r="F2663" s="130"/>
      <c r="G2663" s="27"/>
      <c r="H2663" s="131"/>
      <c r="I2663" s="127"/>
      <c r="J2663" s="132"/>
      <c r="K2663" s="127"/>
      <c r="L2663" s="96"/>
      <c r="M2663" s="127"/>
      <c r="N2663" s="127"/>
      <c r="O2663" s="127"/>
      <c r="P2663" s="1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  <c r="AN2663" s="27"/>
      <c r="AO2663" s="27"/>
      <c r="AP2663" s="27"/>
    </row>
    <row r="2664" ht="12.75" customHeight="1">
      <c r="A2664" s="16"/>
      <c r="B2664" s="128"/>
      <c r="C2664" s="129"/>
      <c r="D2664" s="96"/>
      <c r="E2664" s="96"/>
      <c r="F2664" s="130"/>
      <c r="G2664" s="27"/>
      <c r="H2664" s="131"/>
      <c r="I2664" s="127"/>
      <c r="J2664" s="132"/>
      <c r="K2664" s="127"/>
      <c r="L2664" s="96"/>
      <c r="M2664" s="127"/>
      <c r="N2664" s="127"/>
      <c r="O2664" s="127"/>
      <c r="P2664" s="1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  <c r="AN2664" s="27"/>
      <c r="AO2664" s="27"/>
      <c r="AP2664" s="27"/>
    </row>
    <row r="2665" ht="12.75" customHeight="1">
      <c r="A2665" s="16"/>
      <c r="B2665" s="128"/>
      <c r="C2665" s="129"/>
      <c r="D2665" s="96"/>
      <c r="E2665" s="96"/>
      <c r="F2665" s="130"/>
      <c r="G2665" s="27"/>
      <c r="H2665" s="131"/>
      <c r="I2665" s="127"/>
      <c r="J2665" s="132"/>
      <c r="K2665" s="127"/>
      <c r="L2665" s="96"/>
      <c r="M2665" s="127"/>
      <c r="N2665" s="127"/>
      <c r="O2665" s="127"/>
      <c r="P2665" s="1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  <c r="AN2665" s="27"/>
      <c r="AO2665" s="27"/>
      <c r="AP2665" s="27"/>
    </row>
    <row r="2666" ht="12.75" customHeight="1">
      <c r="A2666" s="16"/>
      <c r="B2666" s="128"/>
      <c r="C2666" s="129"/>
      <c r="D2666" s="96"/>
      <c r="E2666" s="96"/>
      <c r="F2666" s="130"/>
      <c r="G2666" s="27"/>
      <c r="H2666" s="131"/>
      <c r="I2666" s="127"/>
      <c r="J2666" s="132"/>
      <c r="K2666" s="127"/>
      <c r="L2666" s="96"/>
      <c r="M2666" s="127"/>
      <c r="N2666" s="127"/>
      <c r="O2666" s="127"/>
      <c r="P2666" s="1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  <c r="AN2666" s="27"/>
      <c r="AO2666" s="27"/>
      <c r="AP2666" s="27"/>
    </row>
    <row r="2667" ht="12.75" customHeight="1">
      <c r="A2667" s="16"/>
      <c r="B2667" s="128"/>
      <c r="C2667" s="129"/>
      <c r="D2667" s="96"/>
      <c r="E2667" s="96"/>
      <c r="F2667" s="130"/>
      <c r="G2667" s="27"/>
      <c r="H2667" s="131"/>
      <c r="I2667" s="127"/>
      <c r="J2667" s="132"/>
      <c r="K2667" s="127"/>
      <c r="L2667" s="96"/>
      <c r="M2667" s="127"/>
      <c r="N2667" s="127"/>
      <c r="O2667" s="127"/>
      <c r="P2667" s="1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  <c r="AO2667" s="27"/>
      <c r="AP2667" s="27"/>
    </row>
    <row r="2668" ht="12.75" customHeight="1">
      <c r="A2668" s="16"/>
      <c r="B2668" s="128"/>
      <c r="C2668" s="129"/>
      <c r="D2668" s="96"/>
      <c r="E2668" s="96"/>
      <c r="F2668" s="130"/>
      <c r="G2668" s="27"/>
      <c r="H2668" s="131"/>
      <c r="I2668" s="127"/>
      <c r="J2668" s="132"/>
      <c r="K2668" s="127"/>
      <c r="L2668" s="96"/>
      <c r="M2668" s="127"/>
      <c r="N2668" s="127"/>
      <c r="O2668" s="127"/>
      <c r="P2668" s="1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  <c r="AN2668" s="27"/>
      <c r="AO2668" s="27"/>
      <c r="AP2668" s="27"/>
    </row>
    <row r="2669" ht="12.75" customHeight="1">
      <c r="A2669" s="16"/>
      <c r="B2669" s="128"/>
      <c r="C2669" s="129"/>
      <c r="D2669" s="96"/>
      <c r="E2669" s="96"/>
      <c r="F2669" s="130"/>
      <c r="G2669" s="27"/>
      <c r="H2669" s="131"/>
      <c r="I2669" s="127"/>
      <c r="J2669" s="132"/>
      <c r="K2669" s="127"/>
      <c r="L2669" s="96"/>
      <c r="M2669" s="127"/>
      <c r="N2669" s="127"/>
      <c r="O2669" s="127"/>
      <c r="P2669" s="1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  <c r="AN2669" s="27"/>
      <c r="AO2669" s="27"/>
      <c r="AP2669" s="27"/>
    </row>
    <row r="2670" ht="12.75" customHeight="1">
      <c r="A2670" s="16"/>
      <c r="B2670" s="128"/>
      <c r="C2670" s="129"/>
      <c r="D2670" s="96"/>
      <c r="E2670" s="96"/>
      <c r="F2670" s="130"/>
      <c r="G2670" s="27"/>
      <c r="H2670" s="131"/>
      <c r="I2670" s="127"/>
      <c r="J2670" s="132"/>
      <c r="K2670" s="127"/>
      <c r="L2670" s="96"/>
      <c r="M2670" s="127"/>
      <c r="N2670" s="127"/>
      <c r="O2670" s="127"/>
      <c r="P2670" s="1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  <c r="AN2670" s="27"/>
      <c r="AO2670" s="27"/>
      <c r="AP2670" s="27"/>
    </row>
    <row r="2671" ht="12.75" customHeight="1">
      <c r="A2671" s="16"/>
      <c r="B2671" s="128"/>
      <c r="C2671" s="129"/>
      <c r="D2671" s="96"/>
      <c r="E2671" s="96"/>
      <c r="F2671" s="130"/>
      <c r="G2671" s="27"/>
      <c r="H2671" s="131"/>
      <c r="I2671" s="127"/>
      <c r="J2671" s="132"/>
      <c r="K2671" s="127"/>
      <c r="L2671" s="96"/>
      <c r="M2671" s="127"/>
      <c r="N2671" s="127"/>
      <c r="O2671" s="127"/>
      <c r="P2671" s="1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  <c r="AN2671" s="27"/>
      <c r="AO2671" s="27"/>
      <c r="AP2671" s="27"/>
    </row>
    <row r="2672" ht="12.75" customHeight="1">
      <c r="A2672" s="16"/>
      <c r="B2672" s="128"/>
      <c r="C2672" s="129"/>
      <c r="D2672" s="96"/>
      <c r="E2672" s="96"/>
      <c r="F2672" s="130"/>
      <c r="G2672" s="27"/>
      <c r="H2672" s="131"/>
      <c r="I2672" s="127"/>
      <c r="J2672" s="132"/>
      <c r="K2672" s="127"/>
      <c r="L2672" s="96"/>
      <c r="M2672" s="127"/>
      <c r="N2672" s="127"/>
      <c r="O2672" s="127"/>
      <c r="P2672" s="1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  <c r="AN2672" s="27"/>
      <c r="AO2672" s="27"/>
      <c r="AP2672" s="27"/>
    </row>
    <row r="2673" ht="12.75" customHeight="1">
      <c r="A2673" s="16"/>
      <c r="B2673" s="128"/>
      <c r="C2673" s="129"/>
      <c r="D2673" s="96"/>
      <c r="E2673" s="96"/>
      <c r="F2673" s="130"/>
      <c r="G2673" s="27"/>
      <c r="H2673" s="131"/>
      <c r="I2673" s="127"/>
      <c r="J2673" s="132"/>
      <c r="K2673" s="127"/>
      <c r="L2673" s="96"/>
      <c r="M2673" s="127"/>
      <c r="N2673" s="127"/>
      <c r="O2673" s="127"/>
      <c r="P2673" s="1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  <c r="AN2673" s="27"/>
      <c r="AO2673" s="27"/>
      <c r="AP2673" s="27"/>
    </row>
    <row r="2674" ht="12.75" customHeight="1">
      <c r="A2674" s="16"/>
      <c r="B2674" s="128"/>
      <c r="C2674" s="129"/>
      <c r="D2674" s="96"/>
      <c r="E2674" s="96"/>
      <c r="F2674" s="130"/>
      <c r="G2674" s="27"/>
      <c r="H2674" s="131"/>
      <c r="I2674" s="127"/>
      <c r="J2674" s="132"/>
      <c r="K2674" s="127"/>
      <c r="L2674" s="96"/>
      <c r="M2674" s="127"/>
      <c r="N2674" s="127"/>
      <c r="O2674" s="127"/>
      <c r="P2674" s="1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  <c r="AN2674" s="27"/>
      <c r="AO2674" s="27"/>
      <c r="AP2674" s="27"/>
    </row>
    <row r="2675" ht="12.75" customHeight="1">
      <c r="A2675" s="16"/>
      <c r="B2675" s="128"/>
      <c r="C2675" s="129"/>
      <c r="D2675" s="96"/>
      <c r="E2675" s="96"/>
      <c r="F2675" s="130"/>
      <c r="G2675" s="27"/>
      <c r="H2675" s="131"/>
      <c r="I2675" s="127"/>
      <c r="J2675" s="132"/>
      <c r="K2675" s="127"/>
      <c r="L2675" s="96"/>
      <c r="M2675" s="127"/>
      <c r="N2675" s="127"/>
      <c r="O2675" s="127"/>
      <c r="P2675" s="1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  <c r="AN2675" s="27"/>
      <c r="AO2675" s="27"/>
      <c r="AP2675" s="27"/>
    </row>
    <row r="2676" ht="12.75" customHeight="1">
      <c r="A2676" s="16"/>
      <c r="B2676" s="128"/>
      <c r="C2676" s="129"/>
      <c r="D2676" s="96"/>
      <c r="E2676" s="96"/>
      <c r="F2676" s="130"/>
      <c r="G2676" s="27"/>
      <c r="H2676" s="131"/>
      <c r="I2676" s="127"/>
      <c r="J2676" s="132"/>
      <c r="K2676" s="127"/>
      <c r="L2676" s="96"/>
      <c r="M2676" s="127"/>
      <c r="N2676" s="127"/>
      <c r="O2676" s="127"/>
      <c r="P2676" s="1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  <c r="AN2676" s="27"/>
      <c r="AO2676" s="27"/>
      <c r="AP2676" s="27"/>
    </row>
    <row r="2677" ht="12.75" customHeight="1">
      <c r="A2677" s="16"/>
      <c r="B2677" s="128"/>
      <c r="C2677" s="129"/>
      <c r="D2677" s="96"/>
      <c r="E2677" s="96"/>
      <c r="F2677" s="130"/>
      <c r="G2677" s="27"/>
      <c r="H2677" s="131"/>
      <c r="I2677" s="127"/>
      <c r="J2677" s="132"/>
      <c r="K2677" s="127"/>
      <c r="L2677" s="96"/>
      <c r="M2677" s="127"/>
      <c r="N2677" s="127"/>
      <c r="O2677" s="127"/>
      <c r="P2677" s="1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</row>
    <row r="2678" ht="12.75" customHeight="1">
      <c r="A2678" s="16"/>
      <c r="B2678" s="128"/>
      <c r="C2678" s="129"/>
      <c r="D2678" s="96"/>
      <c r="E2678" s="96"/>
      <c r="F2678" s="130"/>
      <c r="G2678" s="27"/>
      <c r="H2678" s="131"/>
      <c r="I2678" s="127"/>
      <c r="J2678" s="132"/>
      <c r="K2678" s="127"/>
      <c r="L2678" s="96"/>
      <c r="M2678" s="127"/>
      <c r="N2678" s="127"/>
      <c r="O2678" s="127"/>
      <c r="P2678" s="1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  <c r="AN2678" s="27"/>
      <c r="AO2678" s="27"/>
      <c r="AP2678" s="27"/>
    </row>
    <row r="2679" ht="12.75" customHeight="1">
      <c r="A2679" s="16"/>
      <c r="B2679" s="128"/>
      <c r="C2679" s="129"/>
      <c r="D2679" s="96"/>
      <c r="E2679" s="96"/>
      <c r="F2679" s="130"/>
      <c r="G2679" s="27"/>
      <c r="H2679" s="131"/>
      <c r="I2679" s="127"/>
      <c r="J2679" s="132"/>
      <c r="K2679" s="127"/>
      <c r="L2679" s="96"/>
      <c r="M2679" s="127"/>
      <c r="N2679" s="127"/>
      <c r="O2679" s="127"/>
      <c r="P2679" s="1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  <c r="AN2679" s="27"/>
      <c r="AO2679" s="27"/>
      <c r="AP2679" s="27"/>
    </row>
    <row r="2680" ht="12.75" customHeight="1">
      <c r="A2680" s="16"/>
      <c r="B2680" s="128"/>
      <c r="C2680" s="129"/>
      <c r="D2680" s="96"/>
      <c r="E2680" s="96"/>
      <c r="F2680" s="130"/>
      <c r="G2680" s="27"/>
      <c r="H2680" s="131"/>
      <c r="I2680" s="127"/>
      <c r="J2680" s="132"/>
      <c r="K2680" s="127"/>
      <c r="L2680" s="96"/>
      <c r="M2680" s="127"/>
      <c r="N2680" s="127"/>
      <c r="O2680" s="127"/>
      <c r="P2680" s="1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  <c r="AN2680" s="27"/>
      <c r="AO2680" s="27"/>
      <c r="AP2680" s="27"/>
    </row>
    <row r="2681" ht="12.75" customHeight="1">
      <c r="A2681" s="16"/>
      <c r="B2681" s="128"/>
      <c r="C2681" s="129"/>
      <c r="D2681" s="96"/>
      <c r="E2681" s="96"/>
      <c r="F2681" s="130"/>
      <c r="G2681" s="27"/>
      <c r="H2681" s="131"/>
      <c r="I2681" s="127"/>
      <c r="J2681" s="132"/>
      <c r="K2681" s="127"/>
      <c r="L2681" s="96"/>
      <c r="M2681" s="127"/>
      <c r="N2681" s="127"/>
      <c r="O2681" s="127"/>
      <c r="P2681" s="1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  <c r="AN2681" s="27"/>
      <c r="AO2681" s="27"/>
      <c r="AP2681" s="27"/>
    </row>
    <row r="2682" ht="12.75" customHeight="1">
      <c r="A2682" s="16"/>
      <c r="B2682" s="128"/>
      <c r="C2682" s="129"/>
      <c r="D2682" s="96"/>
      <c r="E2682" s="96"/>
      <c r="F2682" s="130"/>
      <c r="G2682" s="27"/>
      <c r="H2682" s="131"/>
      <c r="I2682" s="127"/>
      <c r="J2682" s="132"/>
      <c r="K2682" s="127"/>
      <c r="L2682" s="96"/>
      <c r="M2682" s="127"/>
      <c r="N2682" s="127"/>
      <c r="O2682" s="127"/>
      <c r="P2682" s="1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  <c r="AN2682" s="27"/>
      <c r="AO2682" s="27"/>
      <c r="AP2682" s="27"/>
    </row>
    <row r="2683" ht="12.75" customHeight="1">
      <c r="A2683" s="16"/>
      <c r="B2683" s="128"/>
      <c r="C2683" s="129"/>
      <c r="D2683" s="96"/>
      <c r="E2683" s="96"/>
      <c r="F2683" s="130"/>
      <c r="G2683" s="27"/>
      <c r="H2683" s="131"/>
      <c r="I2683" s="127"/>
      <c r="J2683" s="132"/>
      <c r="K2683" s="127"/>
      <c r="L2683" s="96"/>
      <c r="M2683" s="127"/>
      <c r="N2683" s="127"/>
      <c r="O2683" s="127"/>
      <c r="P2683" s="1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  <c r="AN2683" s="27"/>
      <c r="AO2683" s="27"/>
      <c r="AP2683" s="27"/>
    </row>
    <row r="2684" ht="12.75" customHeight="1">
      <c r="A2684" s="16"/>
      <c r="B2684" s="128"/>
      <c r="C2684" s="129"/>
      <c r="D2684" s="96"/>
      <c r="E2684" s="96"/>
      <c r="F2684" s="130"/>
      <c r="G2684" s="27"/>
      <c r="H2684" s="131"/>
      <c r="I2684" s="127"/>
      <c r="J2684" s="132"/>
      <c r="K2684" s="127"/>
      <c r="L2684" s="96"/>
      <c r="M2684" s="127"/>
      <c r="N2684" s="127"/>
      <c r="O2684" s="127"/>
      <c r="P2684" s="1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  <c r="AN2684" s="27"/>
      <c r="AO2684" s="27"/>
      <c r="AP2684" s="27"/>
    </row>
    <row r="2685" ht="12.75" customHeight="1">
      <c r="A2685" s="16"/>
      <c r="B2685" s="128"/>
      <c r="C2685" s="129"/>
      <c r="D2685" s="96"/>
      <c r="E2685" s="96"/>
      <c r="F2685" s="130"/>
      <c r="G2685" s="27"/>
      <c r="H2685" s="131"/>
      <c r="I2685" s="127"/>
      <c r="J2685" s="132"/>
      <c r="K2685" s="127"/>
      <c r="L2685" s="96"/>
      <c r="M2685" s="127"/>
      <c r="N2685" s="127"/>
      <c r="O2685" s="127"/>
      <c r="P2685" s="1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  <c r="AN2685" s="27"/>
      <c r="AO2685" s="27"/>
      <c r="AP2685" s="27"/>
    </row>
    <row r="2686" ht="12.75" customHeight="1">
      <c r="A2686" s="16"/>
      <c r="B2686" s="128"/>
      <c r="C2686" s="129"/>
      <c r="D2686" s="96"/>
      <c r="E2686" s="96"/>
      <c r="F2686" s="130"/>
      <c r="G2686" s="27"/>
      <c r="H2686" s="131"/>
      <c r="I2686" s="127"/>
      <c r="J2686" s="132"/>
      <c r="K2686" s="127"/>
      <c r="L2686" s="96"/>
      <c r="M2686" s="127"/>
      <c r="N2686" s="127"/>
      <c r="O2686" s="127"/>
      <c r="P2686" s="1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</row>
    <row r="2687" ht="12.75" customHeight="1">
      <c r="A2687" s="16"/>
      <c r="B2687" s="128"/>
      <c r="C2687" s="129"/>
      <c r="D2687" s="96"/>
      <c r="E2687" s="96"/>
      <c r="F2687" s="130"/>
      <c r="G2687" s="27"/>
      <c r="H2687" s="131"/>
      <c r="I2687" s="127"/>
      <c r="J2687" s="132"/>
      <c r="K2687" s="127"/>
      <c r="L2687" s="96"/>
      <c r="M2687" s="127"/>
      <c r="N2687" s="127"/>
      <c r="O2687" s="127"/>
      <c r="P2687" s="1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  <c r="AN2687" s="27"/>
      <c r="AO2687" s="27"/>
      <c r="AP2687" s="27"/>
    </row>
    <row r="2688" ht="12.75" customHeight="1">
      <c r="A2688" s="16"/>
      <c r="B2688" s="128"/>
      <c r="C2688" s="129"/>
      <c r="D2688" s="96"/>
      <c r="E2688" s="96"/>
      <c r="F2688" s="130"/>
      <c r="G2688" s="27"/>
      <c r="H2688" s="131"/>
      <c r="I2688" s="127"/>
      <c r="J2688" s="132"/>
      <c r="K2688" s="127"/>
      <c r="L2688" s="96"/>
      <c r="M2688" s="127"/>
      <c r="N2688" s="127"/>
      <c r="O2688" s="127"/>
      <c r="P2688" s="1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  <c r="AN2688" s="27"/>
      <c r="AO2688" s="27"/>
      <c r="AP2688" s="27"/>
    </row>
    <row r="2689" ht="12.75" customHeight="1">
      <c r="A2689" s="16"/>
      <c r="B2689" s="128"/>
      <c r="C2689" s="129"/>
      <c r="D2689" s="96"/>
      <c r="E2689" s="96"/>
      <c r="F2689" s="130"/>
      <c r="G2689" s="27"/>
      <c r="H2689" s="131"/>
      <c r="I2689" s="127"/>
      <c r="J2689" s="132"/>
      <c r="K2689" s="127"/>
      <c r="L2689" s="96"/>
      <c r="M2689" s="127"/>
      <c r="N2689" s="127"/>
      <c r="O2689" s="127"/>
      <c r="P2689" s="1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  <c r="AN2689" s="27"/>
      <c r="AO2689" s="27"/>
      <c r="AP2689" s="27"/>
    </row>
    <row r="2690" ht="12.75" customHeight="1">
      <c r="A2690" s="16"/>
      <c r="B2690" s="128"/>
      <c r="C2690" s="129"/>
      <c r="D2690" s="96"/>
      <c r="E2690" s="96"/>
      <c r="F2690" s="130"/>
      <c r="G2690" s="27"/>
      <c r="H2690" s="131"/>
      <c r="I2690" s="127"/>
      <c r="J2690" s="132"/>
      <c r="K2690" s="127"/>
      <c r="L2690" s="96"/>
      <c r="M2690" s="127"/>
      <c r="N2690" s="127"/>
      <c r="O2690" s="127"/>
      <c r="P2690" s="1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  <c r="AO2690" s="27"/>
      <c r="AP2690" s="27"/>
    </row>
    <row r="2691" ht="12.75" customHeight="1">
      <c r="A2691" s="16"/>
      <c r="B2691" s="128"/>
      <c r="C2691" s="129"/>
      <c r="D2691" s="96"/>
      <c r="E2691" s="96"/>
      <c r="F2691" s="130"/>
      <c r="G2691" s="27"/>
      <c r="H2691" s="131"/>
      <c r="I2691" s="127"/>
      <c r="J2691" s="132"/>
      <c r="K2691" s="127"/>
      <c r="L2691" s="96"/>
      <c r="M2691" s="127"/>
      <c r="N2691" s="127"/>
      <c r="O2691" s="127"/>
      <c r="P2691" s="1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  <c r="AN2691" s="27"/>
      <c r="AO2691" s="27"/>
      <c r="AP2691" s="27"/>
    </row>
    <row r="2692" ht="12.75" customHeight="1">
      <c r="A2692" s="16"/>
      <c r="B2692" s="128"/>
      <c r="C2692" s="129"/>
      <c r="D2692" s="96"/>
      <c r="E2692" s="96"/>
      <c r="F2692" s="130"/>
      <c r="G2692" s="27"/>
      <c r="H2692" s="131"/>
      <c r="I2692" s="127"/>
      <c r="J2692" s="132"/>
      <c r="K2692" s="127"/>
      <c r="L2692" s="96"/>
      <c r="M2692" s="127"/>
      <c r="N2692" s="127"/>
      <c r="O2692" s="127"/>
      <c r="P2692" s="1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  <c r="AN2692" s="27"/>
      <c r="AO2692" s="27"/>
      <c r="AP2692" s="27"/>
    </row>
    <row r="2693" ht="12.75" customHeight="1">
      <c r="A2693" s="16"/>
      <c r="B2693" s="128"/>
      <c r="C2693" s="129"/>
      <c r="D2693" s="96"/>
      <c r="E2693" s="96"/>
      <c r="F2693" s="130"/>
      <c r="G2693" s="27"/>
      <c r="H2693" s="131"/>
      <c r="I2693" s="127"/>
      <c r="J2693" s="132"/>
      <c r="K2693" s="127"/>
      <c r="L2693" s="96"/>
      <c r="M2693" s="127"/>
      <c r="N2693" s="127"/>
      <c r="O2693" s="127"/>
      <c r="P2693" s="1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</row>
    <row r="2694" ht="12.75" customHeight="1">
      <c r="A2694" s="16"/>
      <c r="B2694" s="128"/>
      <c r="C2694" s="129"/>
      <c r="D2694" s="96"/>
      <c r="E2694" s="96"/>
      <c r="F2694" s="130"/>
      <c r="G2694" s="27"/>
      <c r="H2694" s="131"/>
      <c r="I2694" s="127"/>
      <c r="J2694" s="132"/>
      <c r="K2694" s="127"/>
      <c r="L2694" s="96"/>
      <c r="M2694" s="127"/>
      <c r="N2694" s="127"/>
      <c r="O2694" s="127"/>
      <c r="P2694" s="1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</row>
    <row r="2695" ht="12.75" customHeight="1">
      <c r="A2695" s="16"/>
      <c r="B2695" s="128"/>
      <c r="C2695" s="129"/>
      <c r="D2695" s="96"/>
      <c r="E2695" s="96"/>
      <c r="F2695" s="130"/>
      <c r="G2695" s="27"/>
      <c r="H2695" s="131"/>
      <c r="I2695" s="127"/>
      <c r="J2695" s="132"/>
      <c r="K2695" s="127"/>
      <c r="L2695" s="96"/>
      <c r="M2695" s="127"/>
      <c r="N2695" s="127"/>
      <c r="O2695" s="127"/>
      <c r="P2695" s="1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  <c r="AN2695" s="27"/>
      <c r="AO2695" s="27"/>
      <c r="AP2695" s="27"/>
    </row>
    <row r="2696" ht="12.75" customHeight="1">
      <c r="A2696" s="16"/>
      <c r="B2696" s="128"/>
      <c r="C2696" s="129"/>
      <c r="D2696" s="96"/>
      <c r="E2696" s="96"/>
      <c r="F2696" s="130"/>
      <c r="G2696" s="27"/>
      <c r="H2696" s="131"/>
      <c r="I2696" s="127"/>
      <c r="J2696" s="132"/>
      <c r="K2696" s="127"/>
      <c r="L2696" s="96"/>
      <c r="M2696" s="127"/>
      <c r="N2696" s="127"/>
      <c r="O2696" s="127"/>
      <c r="P2696" s="1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  <c r="AN2696" s="27"/>
      <c r="AO2696" s="27"/>
      <c r="AP2696" s="27"/>
    </row>
    <row r="2697" ht="12.75" customHeight="1">
      <c r="A2697" s="16"/>
      <c r="B2697" s="128"/>
      <c r="C2697" s="129"/>
      <c r="D2697" s="96"/>
      <c r="E2697" s="96"/>
      <c r="F2697" s="130"/>
      <c r="G2697" s="27"/>
      <c r="H2697" s="131"/>
      <c r="I2697" s="127"/>
      <c r="J2697" s="132"/>
      <c r="K2697" s="127"/>
      <c r="L2697" s="96"/>
      <c r="M2697" s="127"/>
      <c r="N2697" s="127"/>
      <c r="O2697" s="127"/>
      <c r="P2697" s="1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  <c r="AN2697" s="27"/>
      <c r="AO2697" s="27"/>
      <c r="AP2697" s="27"/>
    </row>
    <row r="2698" ht="12.75" customHeight="1">
      <c r="A2698" s="16"/>
      <c r="B2698" s="128"/>
      <c r="C2698" s="129"/>
      <c r="D2698" s="96"/>
      <c r="E2698" s="96"/>
      <c r="F2698" s="130"/>
      <c r="G2698" s="27"/>
      <c r="H2698" s="131"/>
      <c r="I2698" s="127"/>
      <c r="J2698" s="132"/>
      <c r="K2698" s="127"/>
      <c r="L2698" s="96"/>
      <c r="M2698" s="127"/>
      <c r="N2698" s="127"/>
      <c r="O2698" s="127"/>
      <c r="P2698" s="1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  <c r="AN2698" s="27"/>
      <c r="AO2698" s="27"/>
      <c r="AP2698" s="27"/>
    </row>
    <row r="2699" ht="12.75" customHeight="1">
      <c r="A2699" s="16"/>
      <c r="B2699" s="128"/>
      <c r="C2699" s="129"/>
      <c r="D2699" s="96"/>
      <c r="E2699" s="96"/>
      <c r="F2699" s="130"/>
      <c r="G2699" s="27"/>
      <c r="H2699" s="131"/>
      <c r="I2699" s="127"/>
      <c r="J2699" s="132"/>
      <c r="K2699" s="127"/>
      <c r="L2699" s="96"/>
      <c r="M2699" s="127"/>
      <c r="N2699" s="127"/>
      <c r="O2699" s="127"/>
      <c r="P2699" s="1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  <c r="AN2699" s="27"/>
      <c r="AO2699" s="27"/>
      <c r="AP2699" s="27"/>
    </row>
    <row r="2700" ht="12.75" customHeight="1">
      <c r="A2700" s="16"/>
      <c r="B2700" s="128"/>
      <c r="C2700" s="129"/>
      <c r="D2700" s="96"/>
      <c r="E2700" s="96"/>
      <c r="F2700" s="130"/>
      <c r="G2700" s="27"/>
      <c r="H2700" s="131"/>
      <c r="I2700" s="127"/>
      <c r="J2700" s="132"/>
      <c r="K2700" s="127"/>
      <c r="L2700" s="96"/>
      <c r="M2700" s="127"/>
      <c r="N2700" s="127"/>
      <c r="O2700" s="127"/>
      <c r="P2700" s="1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  <c r="AN2700" s="27"/>
      <c r="AO2700" s="27"/>
      <c r="AP2700" s="27"/>
    </row>
    <row r="2701" ht="12.75" customHeight="1">
      <c r="A2701" s="16"/>
      <c r="B2701" s="128"/>
      <c r="C2701" s="129"/>
      <c r="D2701" s="96"/>
      <c r="E2701" s="96"/>
      <c r="F2701" s="130"/>
      <c r="G2701" s="27"/>
      <c r="H2701" s="131"/>
      <c r="I2701" s="127"/>
      <c r="J2701" s="132"/>
      <c r="K2701" s="127"/>
      <c r="L2701" s="96"/>
      <c r="M2701" s="127"/>
      <c r="N2701" s="127"/>
      <c r="O2701" s="127"/>
      <c r="P2701" s="1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  <c r="AN2701" s="27"/>
      <c r="AO2701" s="27"/>
      <c r="AP2701" s="27"/>
    </row>
    <row r="2702" ht="12.75" customHeight="1">
      <c r="A2702" s="16"/>
      <c r="B2702" s="128"/>
      <c r="C2702" s="129"/>
      <c r="D2702" s="96"/>
      <c r="E2702" s="96"/>
      <c r="F2702" s="130"/>
      <c r="G2702" s="27"/>
      <c r="H2702" s="131"/>
      <c r="I2702" s="127"/>
      <c r="J2702" s="132"/>
      <c r="K2702" s="127"/>
      <c r="L2702" s="96"/>
      <c r="M2702" s="127"/>
      <c r="N2702" s="127"/>
      <c r="O2702" s="127"/>
      <c r="P2702" s="1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  <c r="AN2702" s="27"/>
      <c r="AO2702" s="27"/>
      <c r="AP2702" s="27"/>
    </row>
    <row r="2703" ht="12.75" customHeight="1">
      <c r="A2703" s="16"/>
      <c r="B2703" s="128"/>
      <c r="C2703" s="129"/>
      <c r="D2703" s="96"/>
      <c r="E2703" s="96"/>
      <c r="F2703" s="130"/>
      <c r="G2703" s="27"/>
      <c r="H2703" s="131"/>
      <c r="I2703" s="127"/>
      <c r="J2703" s="132"/>
      <c r="K2703" s="127"/>
      <c r="L2703" s="96"/>
      <c r="M2703" s="127"/>
      <c r="N2703" s="127"/>
      <c r="O2703" s="127"/>
      <c r="P2703" s="1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  <c r="AN2703" s="27"/>
      <c r="AO2703" s="27"/>
      <c r="AP2703" s="27"/>
    </row>
    <row r="2704" ht="12.75" customHeight="1">
      <c r="A2704" s="16"/>
      <c r="B2704" s="128"/>
      <c r="C2704" s="129"/>
      <c r="D2704" s="96"/>
      <c r="E2704" s="96"/>
      <c r="F2704" s="130"/>
      <c r="G2704" s="27"/>
      <c r="H2704" s="131"/>
      <c r="I2704" s="127"/>
      <c r="J2704" s="132"/>
      <c r="K2704" s="127"/>
      <c r="L2704" s="96"/>
      <c r="M2704" s="127"/>
      <c r="N2704" s="127"/>
      <c r="O2704" s="127"/>
      <c r="P2704" s="1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  <c r="AN2704" s="27"/>
      <c r="AO2704" s="27"/>
      <c r="AP2704" s="27"/>
    </row>
    <row r="2705" ht="12.75" customHeight="1">
      <c r="A2705" s="16"/>
      <c r="B2705" s="128"/>
      <c r="C2705" s="129"/>
      <c r="D2705" s="96"/>
      <c r="E2705" s="96"/>
      <c r="F2705" s="130"/>
      <c r="G2705" s="27"/>
      <c r="H2705" s="131"/>
      <c r="I2705" s="127"/>
      <c r="J2705" s="132"/>
      <c r="K2705" s="127"/>
      <c r="L2705" s="96"/>
      <c r="M2705" s="127"/>
      <c r="N2705" s="127"/>
      <c r="O2705" s="127"/>
      <c r="P2705" s="1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  <c r="AN2705" s="27"/>
      <c r="AO2705" s="27"/>
      <c r="AP2705" s="27"/>
    </row>
    <row r="2706" ht="12.75" customHeight="1">
      <c r="A2706" s="16"/>
      <c r="B2706" s="128"/>
      <c r="C2706" s="129"/>
      <c r="D2706" s="96"/>
      <c r="E2706" s="96"/>
      <c r="F2706" s="130"/>
      <c r="G2706" s="27"/>
      <c r="H2706" s="131"/>
      <c r="I2706" s="127"/>
      <c r="J2706" s="132"/>
      <c r="K2706" s="127"/>
      <c r="L2706" s="96"/>
      <c r="M2706" s="127"/>
      <c r="N2706" s="127"/>
      <c r="O2706" s="127"/>
      <c r="P2706" s="1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  <c r="AN2706" s="27"/>
      <c r="AO2706" s="27"/>
      <c r="AP2706" s="27"/>
    </row>
    <row r="2707" ht="12.75" customHeight="1">
      <c r="A2707" s="16"/>
      <c r="B2707" s="128"/>
      <c r="C2707" s="129"/>
      <c r="D2707" s="96"/>
      <c r="E2707" s="96"/>
      <c r="F2707" s="130"/>
      <c r="G2707" s="27"/>
      <c r="H2707" s="131"/>
      <c r="I2707" s="127"/>
      <c r="J2707" s="132"/>
      <c r="K2707" s="127"/>
      <c r="L2707" s="96"/>
      <c r="M2707" s="127"/>
      <c r="N2707" s="127"/>
      <c r="O2707" s="127"/>
      <c r="P2707" s="1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  <c r="AN2707" s="27"/>
      <c r="AO2707" s="27"/>
      <c r="AP2707" s="27"/>
    </row>
    <row r="2708" ht="12.75" customHeight="1">
      <c r="A2708" s="16"/>
      <c r="B2708" s="128"/>
      <c r="C2708" s="129"/>
      <c r="D2708" s="96"/>
      <c r="E2708" s="96"/>
      <c r="F2708" s="130"/>
      <c r="G2708" s="27"/>
      <c r="H2708" s="131"/>
      <c r="I2708" s="127"/>
      <c r="J2708" s="132"/>
      <c r="K2708" s="127"/>
      <c r="L2708" s="96"/>
      <c r="M2708" s="127"/>
      <c r="N2708" s="127"/>
      <c r="O2708" s="127"/>
      <c r="P2708" s="1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  <c r="AN2708" s="27"/>
      <c r="AO2708" s="27"/>
      <c r="AP2708" s="27"/>
    </row>
    <row r="2709" ht="12.75" customHeight="1">
      <c r="A2709" s="16"/>
      <c r="B2709" s="128"/>
      <c r="C2709" s="129"/>
      <c r="D2709" s="96"/>
      <c r="E2709" s="96"/>
      <c r="F2709" s="130"/>
      <c r="G2709" s="27"/>
      <c r="H2709" s="131"/>
      <c r="I2709" s="127"/>
      <c r="J2709" s="132"/>
      <c r="K2709" s="127"/>
      <c r="L2709" s="96"/>
      <c r="M2709" s="127"/>
      <c r="N2709" s="127"/>
      <c r="O2709" s="127"/>
      <c r="P2709" s="1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  <c r="AN2709" s="27"/>
      <c r="AO2709" s="27"/>
      <c r="AP2709" s="27"/>
    </row>
    <row r="2710" ht="12.75" customHeight="1">
      <c r="A2710" s="16"/>
      <c r="B2710" s="128"/>
      <c r="C2710" s="129"/>
      <c r="D2710" s="96"/>
      <c r="E2710" s="96"/>
      <c r="F2710" s="130"/>
      <c r="G2710" s="27"/>
      <c r="H2710" s="131"/>
      <c r="I2710" s="127"/>
      <c r="J2710" s="132"/>
      <c r="K2710" s="127"/>
      <c r="L2710" s="96"/>
      <c r="M2710" s="127"/>
      <c r="N2710" s="127"/>
      <c r="O2710" s="127"/>
      <c r="P2710" s="1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  <c r="AN2710" s="27"/>
      <c r="AO2710" s="27"/>
      <c r="AP2710" s="27"/>
    </row>
    <row r="2711" ht="12.75" customHeight="1">
      <c r="A2711" s="16"/>
      <c r="B2711" s="128"/>
      <c r="C2711" s="129"/>
      <c r="D2711" s="96"/>
      <c r="E2711" s="96"/>
      <c r="F2711" s="130"/>
      <c r="G2711" s="27"/>
      <c r="H2711" s="131"/>
      <c r="I2711" s="127"/>
      <c r="J2711" s="132"/>
      <c r="K2711" s="127"/>
      <c r="L2711" s="96"/>
      <c r="M2711" s="127"/>
      <c r="N2711" s="127"/>
      <c r="O2711" s="127"/>
      <c r="P2711" s="1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  <c r="AN2711" s="27"/>
      <c r="AO2711" s="27"/>
      <c r="AP2711" s="27"/>
    </row>
    <row r="2712" ht="12.75" customHeight="1">
      <c r="A2712" s="16"/>
      <c r="B2712" s="128"/>
      <c r="C2712" s="129"/>
      <c r="D2712" s="96"/>
      <c r="E2712" s="96"/>
      <c r="F2712" s="130"/>
      <c r="G2712" s="27"/>
      <c r="H2712" s="131"/>
      <c r="I2712" s="127"/>
      <c r="J2712" s="132"/>
      <c r="K2712" s="127"/>
      <c r="L2712" s="96"/>
      <c r="M2712" s="127"/>
      <c r="N2712" s="127"/>
      <c r="O2712" s="127"/>
      <c r="P2712" s="1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  <c r="AN2712" s="27"/>
      <c r="AO2712" s="27"/>
      <c r="AP2712" s="27"/>
    </row>
    <row r="2713" ht="12.75" customHeight="1">
      <c r="A2713" s="16"/>
      <c r="B2713" s="128"/>
      <c r="C2713" s="129"/>
      <c r="D2713" s="96"/>
      <c r="E2713" s="96"/>
      <c r="F2713" s="130"/>
      <c r="G2713" s="27"/>
      <c r="H2713" s="131"/>
      <c r="I2713" s="127"/>
      <c r="J2713" s="132"/>
      <c r="K2713" s="127"/>
      <c r="L2713" s="96"/>
      <c r="M2713" s="127"/>
      <c r="N2713" s="127"/>
      <c r="O2713" s="127"/>
      <c r="P2713" s="1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  <c r="AN2713" s="27"/>
      <c r="AO2713" s="27"/>
      <c r="AP2713" s="27"/>
    </row>
    <row r="2714" ht="12.75" customHeight="1">
      <c r="A2714" s="16"/>
      <c r="B2714" s="128"/>
      <c r="C2714" s="129"/>
      <c r="D2714" s="96"/>
      <c r="E2714" s="96"/>
      <c r="F2714" s="130"/>
      <c r="G2714" s="27"/>
      <c r="H2714" s="131"/>
      <c r="I2714" s="127"/>
      <c r="J2714" s="132"/>
      <c r="K2714" s="127"/>
      <c r="L2714" s="96"/>
      <c r="M2714" s="127"/>
      <c r="N2714" s="127"/>
      <c r="O2714" s="127"/>
      <c r="P2714" s="1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  <c r="AN2714" s="27"/>
      <c r="AO2714" s="27"/>
      <c r="AP2714" s="27"/>
    </row>
    <row r="2715" ht="12.75" customHeight="1">
      <c r="A2715" s="16"/>
      <c r="B2715" s="128"/>
      <c r="C2715" s="129"/>
      <c r="D2715" s="96"/>
      <c r="E2715" s="96"/>
      <c r="F2715" s="130"/>
      <c r="G2715" s="27"/>
      <c r="H2715" s="131"/>
      <c r="I2715" s="127"/>
      <c r="J2715" s="132"/>
      <c r="K2715" s="127"/>
      <c r="L2715" s="96"/>
      <c r="M2715" s="127"/>
      <c r="N2715" s="127"/>
      <c r="O2715" s="127"/>
      <c r="P2715" s="1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  <c r="AN2715" s="27"/>
      <c r="AO2715" s="27"/>
      <c r="AP2715" s="27"/>
    </row>
    <row r="2716" ht="12.75" customHeight="1">
      <c r="A2716" s="16"/>
      <c r="B2716" s="128"/>
      <c r="C2716" s="129"/>
      <c r="D2716" s="96"/>
      <c r="E2716" s="96"/>
      <c r="F2716" s="130"/>
      <c r="G2716" s="27"/>
      <c r="H2716" s="131"/>
      <c r="I2716" s="127"/>
      <c r="J2716" s="132"/>
      <c r="K2716" s="127"/>
      <c r="L2716" s="96"/>
      <c r="M2716" s="127"/>
      <c r="N2716" s="127"/>
      <c r="O2716" s="127"/>
      <c r="P2716" s="1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  <c r="AN2716" s="27"/>
      <c r="AO2716" s="27"/>
      <c r="AP2716" s="27"/>
    </row>
    <row r="2717" ht="12.75" customHeight="1">
      <c r="A2717" s="16"/>
      <c r="B2717" s="128"/>
      <c r="C2717" s="129"/>
      <c r="D2717" s="96"/>
      <c r="E2717" s="96"/>
      <c r="F2717" s="130"/>
      <c r="G2717" s="27"/>
      <c r="H2717" s="131"/>
      <c r="I2717" s="127"/>
      <c r="J2717" s="132"/>
      <c r="K2717" s="127"/>
      <c r="L2717" s="96"/>
      <c r="M2717" s="127"/>
      <c r="N2717" s="127"/>
      <c r="O2717" s="127"/>
      <c r="P2717" s="1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  <c r="AN2717" s="27"/>
      <c r="AO2717" s="27"/>
      <c r="AP2717" s="27"/>
    </row>
    <row r="2718" ht="12.75" customHeight="1">
      <c r="A2718" s="16"/>
      <c r="B2718" s="128"/>
      <c r="C2718" s="129"/>
      <c r="D2718" s="96"/>
      <c r="E2718" s="96"/>
      <c r="F2718" s="130"/>
      <c r="G2718" s="27"/>
      <c r="H2718" s="131"/>
      <c r="I2718" s="127"/>
      <c r="J2718" s="132"/>
      <c r="K2718" s="127"/>
      <c r="L2718" s="96"/>
      <c r="M2718" s="127"/>
      <c r="N2718" s="127"/>
      <c r="O2718" s="127"/>
      <c r="P2718" s="1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  <c r="AN2718" s="27"/>
      <c r="AO2718" s="27"/>
      <c r="AP2718" s="27"/>
    </row>
    <row r="2719" ht="12.75" customHeight="1">
      <c r="A2719" s="16"/>
      <c r="B2719" s="128"/>
      <c r="C2719" s="129"/>
      <c r="D2719" s="96"/>
      <c r="E2719" s="96"/>
      <c r="F2719" s="130"/>
      <c r="G2719" s="27"/>
      <c r="H2719" s="131"/>
      <c r="I2719" s="127"/>
      <c r="J2719" s="132"/>
      <c r="K2719" s="127"/>
      <c r="L2719" s="96"/>
      <c r="M2719" s="127"/>
      <c r="N2719" s="127"/>
      <c r="O2719" s="127"/>
      <c r="P2719" s="1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  <c r="AN2719" s="27"/>
      <c r="AO2719" s="27"/>
      <c r="AP2719" s="27"/>
    </row>
    <row r="2720" ht="12.75" customHeight="1">
      <c r="A2720" s="16"/>
      <c r="B2720" s="128"/>
      <c r="C2720" s="129"/>
      <c r="D2720" s="96"/>
      <c r="E2720" s="96"/>
      <c r="F2720" s="130"/>
      <c r="G2720" s="27"/>
      <c r="H2720" s="131"/>
      <c r="I2720" s="127"/>
      <c r="J2720" s="132"/>
      <c r="K2720" s="127"/>
      <c r="L2720" s="96"/>
      <c r="M2720" s="127"/>
      <c r="N2720" s="127"/>
      <c r="O2720" s="127"/>
      <c r="P2720" s="1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  <c r="AN2720" s="27"/>
      <c r="AO2720" s="27"/>
      <c r="AP2720" s="27"/>
    </row>
    <row r="2721" ht="12.75" customHeight="1">
      <c r="A2721" s="16"/>
      <c r="B2721" s="128"/>
      <c r="C2721" s="129"/>
      <c r="D2721" s="96"/>
      <c r="E2721" s="96"/>
      <c r="F2721" s="130"/>
      <c r="G2721" s="27"/>
      <c r="H2721" s="131"/>
      <c r="I2721" s="127"/>
      <c r="J2721" s="132"/>
      <c r="K2721" s="127"/>
      <c r="L2721" s="96"/>
      <c r="M2721" s="127"/>
      <c r="N2721" s="127"/>
      <c r="O2721" s="127"/>
      <c r="P2721" s="1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  <c r="AN2721" s="27"/>
      <c r="AO2721" s="27"/>
      <c r="AP2721" s="27"/>
    </row>
    <row r="2722" ht="12.75" customHeight="1">
      <c r="A2722" s="16"/>
      <c r="B2722" s="128"/>
      <c r="C2722" s="129"/>
      <c r="D2722" s="96"/>
      <c r="E2722" s="96"/>
      <c r="F2722" s="130"/>
      <c r="G2722" s="27"/>
      <c r="H2722" s="131"/>
      <c r="I2722" s="127"/>
      <c r="J2722" s="132"/>
      <c r="K2722" s="127"/>
      <c r="L2722" s="96"/>
      <c r="M2722" s="127"/>
      <c r="N2722" s="127"/>
      <c r="O2722" s="127"/>
      <c r="P2722" s="1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  <c r="AN2722" s="27"/>
      <c r="AO2722" s="27"/>
      <c r="AP2722" s="27"/>
    </row>
    <row r="2723" ht="12.75" customHeight="1">
      <c r="A2723" s="16"/>
      <c r="B2723" s="128"/>
      <c r="C2723" s="129"/>
      <c r="D2723" s="96"/>
      <c r="E2723" s="96"/>
      <c r="F2723" s="130"/>
      <c r="G2723" s="27"/>
      <c r="H2723" s="131"/>
      <c r="I2723" s="127"/>
      <c r="J2723" s="132"/>
      <c r="K2723" s="127"/>
      <c r="L2723" s="96"/>
      <c r="M2723" s="127"/>
      <c r="N2723" s="127"/>
      <c r="O2723" s="127"/>
      <c r="P2723" s="1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  <c r="AN2723" s="27"/>
      <c r="AO2723" s="27"/>
      <c r="AP2723" s="27"/>
    </row>
    <row r="2724" ht="12.75" customHeight="1">
      <c r="A2724" s="16"/>
      <c r="B2724" s="128"/>
      <c r="C2724" s="129"/>
      <c r="D2724" s="96"/>
      <c r="E2724" s="96"/>
      <c r="F2724" s="130"/>
      <c r="G2724" s="27"/>
      <c r="H2724" s="131"/>
      <c r="I2724" s="127"/>
      <c r="J2724" s="132"/>
      <c r="K2724" s="127"/>
      <c r="L2724" s="96"/>
      <c r="M2724" s="127"/>
      <c r="N2724" s="127"/>
      <c r="O2724" s="127"/>
      <c r="P2724" s="1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  <c r="AO2724" s="27"/>
      <c r="AP2724" s="27"/>
    </row>
    <row r="2725" ht="12.75" customHeight="1">
      <c r="A2725" s="16"/>
      <c r="B2725" s="128"/>
      <c r="C2725" s="129"/>
      <c r="D2725" s="96"/>
      <c r="E2725" s="96"/>
      <c r="F2725" s="130"/>
      <c r="G2725" s="27"/>
      <c r="H2725" s="131"/>
      <c r="I2725" s="127"/>
      <c r="J2725" s="132"/>
      <c r="K2725" s="127"/>
      <c r="L2725" s="96"/>
      <c r="M2725" s="127"/>
      <c r="N2725" s="127"/>
      <c r="O2725" s="127"/>
      <c r="P2725" s="1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  <c r="AN2725" s="27"/>
      <c r="AO2725" s="27"/>
      <c r="AP2725" s="27"/>
    </row>
    <row r="2726" ht="12.75" customHeight="1">
      <c r="A2726" s="16"/>
      <c r="B2726" s="128"/>
      <c r="C2726" s="129"/>
      <c r="D2726" s="96"/>
      <c r="E2726" s="96"/>
      <c r="F2726" s="130"/>
      <c r="G2726" s="27"/>
      <c r="H2726" s="131"/>
      <c r="I2726" s="127"/>
      <c r="J2726" s="132"/>
      <c r="K2726" s="127"/>
      <c r="L2726" s="96"/>
      <c r="M2726" s="127"/>
      <c r="N2726" s="127"/>
      <c r="O2726" s="127"/>
      <c r="P2726" s="1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  <c r="AN2726" s="27"/>
      <c r="AO2726" s="27"/>
      <c r="AP2726" s="27"/>
    </row>
    <row r="2727" ht="12.75" customHeight="1">
      <c r="A2727" s="16"/>
      <c r="B2727" s="128"/>
      <c r="C2727" s="129"/>
      <c r="D2727" s="96"/>
      <c r="E2727" s="96"/>
      <c r="F2727" s="130"/>
      <c r="G2727" s="27"/>
      <c r="H2727" s="131"/>
      <c r="I2727" s="127"/>
      <c r="J2727" s="132"/>
      <c r="K2727" s="127"/>
      <c r="L2727" s="96"/>
      <c r="M2727" s="127"/>
      <c r="N2727" s="127"/>
      <c r="O2727" s="127"/>
      <c r="P2727" s="1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  <c r="AN2727" s="27"/>
      <c r="AO2727" s="27"/>
      <c r="AP2727" s="27"/>
    </row>
    <row r="2728" ht="12.75" customHeight="1">
      <c r="A2728" s="16"/>
      <c r="B2728" s="128"/>
      <c r="C2728" s="129"/>
      <c r="D2728" s="96"/>
      <c r="E2728" s="96"/>
      <c r="F2728" s="130"/>
      <c r="G2728" s="27"/>
      <c r="H2728" s="131"/>
      <c r="I2728" s="127"/>
      <c r="J2728" s="132"/>
      <c r="K2728" s="127"/>
      <c r="L2728" s="96"/>
      <c r="M2728" s="127"/>
      <c r="N2728" s="127"/>
      <c r="O2728" s="127"/>
      <c r="P2728" s="1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  <c r="AN2728" s="27"/>
      <c r="AO2728" s="27"/>
      <c r="AP2728" s="27"/>
    </row>
    <row r="2729" ht="12.75" customHeight="1">
      <c r="A2729" s="16"/>
      <c r="B2729" s="128"/>
      <c r="C2729" s="129"/>
      <c r="D2729" s="96"/>
      <c r="E2729" s="96"/>
      <c r="F2729" s="130"/>
      <c r="G2729" s="27"/>
      <c r="H2729" s="131"/>
      <c r="I2729" s="127"/>
      <c r="J2729" s="132"/>
      <c r="K2729" s="127"/>
      <c r="L2729" s="96"/>
      <c r="M2729" s="127"/>
      <c r="N2729" s="127"/>
      <c r="O2729" s="127"/>
      <c r="P2729" s="1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  <c r="AF2729" s="27"/>
      <c r="AG2729" s="27"/>
      <c r="AH2729" s="27"/>
      <c r="AI2729" s="27"/>
      <c r="AJ2729" s="27"/>
      <c r="AK2729" s="27"/>
      <c r="AL2729" s="27"/>
      <c r="AM2729" s="27"/>
      <c r="AN2729" s="27"/>
      <c r="AO2729" s="27"/>
      <c r="AP2729" s="27"/>
    </row>
    <row r="2730" ht="12.75" customHeight="1">
      <c r="A2730" s="16"/>
      <c r="B2730" s="128"/>
      <c r="C2730" s="129"/>
      <c r="D2730" s="96"/>
      <c r="E2730" s="96"/>
      <c r="F2730" s="130"/>
      <c r="G2730" s="27"/>
      <c r="H2730" s="131"/>
      <c r="I2730" s="127"/>
      <c r="J2730" s="132"/>
      <c r="K2730" s="127"/>
      <c r="L2730" s="96"/>
      <c r="M2730" s="127"/>
      <c r="N2730" s="127"/>
      <c r="O2730" s="127"/>
      <c r="P2730" s="1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  <c r="AN2730" s="27"/>
      <c r="AO2730" s="27"/>
      <c r="AP2730" s="27"/>
    </row>
    <row r="2731" ht="12.75" customHeight="1">
      <c r="A2731" s="16"/>
      <c r="B2731" s="128"/>
      <c r="C2731" s="129"/>
      <c r="D2731" s="96"/>
      <c r="E2731" s="96"/>
      <c r="F2731" s="130"/>
      <c r="G2731" s="27"/>
      <c r="H2731" s="131"/>
      <c r="I2731" s="127"/>
      <c r="J2731" s="132"/>
      <c r="K2731" s="127"/>
      <c r="L2731" s="96"/>
      <c r="M2731" s="127"/>
      <c r="N2731" s="127"/>
      <c r="O2731" s="127"/>
      <c r="P2731" s="1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</row>
    <row r="2732" ht="12.75" customHeight="1">
      <c r="A2732" s="16"/>
      <c r="B2732" s="128"/>
      <c r="C2732" s="129"/>
      <c r="D2732" s="96"/>
      <c r="E2732" s="96"/>
      <c r="F2732" s="130"/>
      <c r="G2732" s="27"/>
      <c r="H2732" s="131"/>
      <c r="I2732" s="127"/>
      <c r="J2732" s="132"/>
      <c r="K2732" s="127"/>
      <c r="L2732" s="96"/>
      <c r="M2732" s="127"/>
      <c r="N2732" s="127"/>
      <c r="O2732" s="127"/>
      <c r="P2732" s="1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  <c r="AN2732" s="27"/>
      <c r="AO2732" s="27"/>
      <c r="AP2732" s="27"/>
    </row>
    <row r="2733" ht="12.75" customHeight="1">
      <c r="A2733" s="16"/>
      <c r="B2733" s="128"/>
      <c r="C2733" s="129"/>
      <c r="D2733" s="96"/>
      <c r="E2733" s="96"/>
      <c r="F2733" s="130"/>
      <c r="G2733" s="27"/>
      <c r="H2733" s="131"/>
      <c r="I2733" s="127"/>
      <c r="J2733" s="132"/>
      <c r="K2733" s="127"/>
      <c r="L2733" s="96"/>
      <c r="M2733" s="127"/>
      <c r="N2733" s="127"/>
      <c r="O2733" s="127"/>
      <c r="P2733" s="1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  <c r="AN2733" s="27"/>
      <c r="AO2733" s="27"/>
      <c r="AP2733" s="27"/>
    </row>
    <row r="2734" ht="12.75" customHeight="1">
      <c r="A2734" s="16"/>
      <c r="B2734" s="128"/>
      <c r="C2734" s="129"/>
      <c r="D2734" s="96"/>
      <c r="E2734" s="96"/>
      <c r="F2734" s="130"/>
      <c r="G2734" s="27"/>
      <c r="H2734" s="131"/>
      <c r="I2734" s="127"/>
      <c r="J2734" s="132"/>
      <c r="K2734" s="127"/>
      <c r="L2734" s="96"/>
      <c r="M2734" s="127"/>
      <c r="N2734" s="127"/>
      <c r="O2734" s="127"/>
      <c r="P2734" s="1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  <c r="AN2734" s="27"/>
      <c r="AO2734" s="27"/>
      <c r="AP2734" s="27"/>
    </row>
    <row r="2735" ht="12.75" customHeight="1">
      <c r="A2735" s="16"/>
      <c r="B2735" s="128"/>
      <c r="C2735" s="129"/>
      <c r="D2735" s="96"/>
      <c r="E2735" s="96"/>
      <c r="F2735" s="130"/>
      <c r="G2735" s="27"/>
      <c r="H2735" s="131"/>
      <c r="I2735" s="127"/>
      <c r="J2735" s="132"/>
      <c r="K2735" s="127"/>
      <c r="L2735" s="96"/>
      <c r="M2735" s="127"/>
      <c r="N2735" s="127"/>
      <c r="O2735" s="127"/>
      <c r="P2735" s="1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  <c r="AN2735" s="27"/>
      <c r="AO2735" s="27"/>
      <c r="AP2735" s="27"/>
    </row>
    <row r="2736" ht="12.75" customHeight="1">
      <c r="A2736" s="16"/>
      <c r="B2736" s="128"/>
      <c r="C2736" s="129"/>
      <c r="D2736" s="96"/>
      <c r="E2736" s="96"/>
      <c r="F2736" s="130"/>
      <c r="G2736" s="27"/>
      <c r="H2736" s="131"/>
      <c r="I2736" s="127"/>
      <c r="J2736" s="132"/>
      <c r="K2736" s="127"/>
      <c r="L2736" s="96"/>
      <c r="M2736" s="127"/>
      <c r="N2736" s="127"/>
      <c r="O2736" s="127"/>
      <c r="P2736" s="1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  <c r="AN2736" s="27"/>
      <c r="AO2736" s="27"/>
      <c r="AP2736" s="27"/>
    </row>
    <row r="2737" ht="12.75" customHeight="1">
      <c r="A2737" s="16"/>
      <c r="B2737" s="128"/>
      <c r="C2737" s="129"/>
      <c r="D2737" s="96"/>
      <c r="E2737" s="96"/>
      <c r="F2737" s="130"/>
      <c r="G2737" s="27"/>
      <c r="H2737" s="131"/>
      <c r="I2737" s="127"/>
      <c r="J2737" s="132"/>
      <c r="K2737" s="127"/>
      <c r="L2737" s="96"/>
      <c r="M2737" s="127"/>
      <c r="N2737" s="127"/>
      <c r="O2737" s="127"/>
      <c r="P2737" s="1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  <c r="AN2737" s="27"/>
      <c r="AO2737" s="27"/>
      <c r="AP2737" s="27"/>
    </row>
    <row r="2738" ht="12.75" customHeight="1">
      <c r="A2738" s="16"/>
      <c r="B2738" s="128"/>
      <c r="C2738" s="129"/>
      <c r="D2738" s="96"/>
      <c r="E2738" s="96"/>
      <c r="F2738" s="130"/>
      <c r="G2738" s="27"/>
      <c r="H2738" s="131"/>
      <c r="I2738" s="127"/>
      <c r="J2738" s="132"/>
      <c r="K2738" s="127"/>
      <c r="L2738" s="96"/>
      <c r="M2738" s="127"/>
      <c r="N2738" s="127"/>
      <c r="O2738" s="127"/>
      <c r="P2738" s="1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  <c r="AN2738" s="27"/>
      <c r="AO2738" s="27"/>
      <c r="AP2738" s="27"/>
    </row>
    <row r="2739" ht="12.75" customHeight="1">
      <c r="A2739" s="16"/>
      <c r="B2739" s="128"/>
      <c r="C2739" s="129"/>
      <c r="D2739" s="96"/>
      <c r="E2739" s="96"/>
      <c r="F2739" s="130"/>
      <c r="G2739" s="27"/>
      <c r="H2739" s="131"/>
      <c r="I2739" s="127"/>
      <c r="J2739" s="132"/>
      <c r="K2739" s="127"/>
      <c r="L2739" s="96"/>
      <c r="M2739" s="127"/>
      <c r="N2739" s="127"/>
      <c r="O2739" s="127"/>
      <c r="P2739" s="1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  <c r="AN2739" s="27"/>
      <c r="AO2739" s="27"/>
      <c r="AP2739" s="27"/>
    </row>
    <row r="2740" ht="12.75" customHeight="1">
      <c r="A2740" s="16"/>
      <c r="B2740" s="128"/>
      <c r="C2740" s="129"/>
      <c r="D2740" s="96"/>
      <c r="E2740" s="96"/>
      <c r="F2740" s="130"/>
      <c r="G2740" s="27"/>
      <c r="H2740" s="131"/>
      <c r="I2740" s="127"/>
      <c r="J2740" s="132"/>
      <c r="K2740" s="127"/>
      <c r="L2740" s="96"/>
      <c r="M2740" s="127"/>
      <c r="N2740" s="127"/>
      <c r="O2740" s="127"/>
      <c r="P2740" s="1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  <c r="AN2740" s="27"/>
      <c r="AO2740" s="27"/>
      <c r="AP2740" s="27"/>
    </row>
    <row r="2741" ht="12.75" customHeight="1">
      <c r="A2741" s="16"/>
      <c r="B2741" s="128"/>
      <c r="C2741" s="129"/>
      <c r="D2741" s="96"/>
      <c r="E2741" s="96"/>
      <c r="F2741" s="130"/>
      <c r="G2741" s="27"/>
      <c r="H2741" s="131"/>
      <c r="I2741" s="127"/>
      <c r="J2741" s="132"/>
      <c r="K2741" s="127"/>
      <c r="L2741" s="96"/>
      <c r="M2741" s="127"/>
      <c r="N2741" s="127"/>
      <c r="O2741" s="127"/>
      <c r="P2741" s="1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  <c r="AN2741" s="27"/>
      <c r="AO2741" s="27"/>
      <c r="AP2741" s="27"/>
    </row>
    <row r="2742" ht="12.75" customHeight="1">
      <c r="A2742" s="16"/>
      <c r="B2742" s="128"/>
      <c r="C2742" s="129"/>
      <c r="D2742" s="96"/>
      <c r="E2742" s="96"/>
      <c r="F2742" s="130"/>
      <c r="G2742" s="27"/>
      <c r="H2742" s="131"/>
      <c r="I2742" s="127"/>
      <c r="J2742" s="132"/>
      <c r="K2742" s="127"/>
      <c r="L2742" s="96"/>
      <c r="M2742" s="127"/>
      <c r="N2742" s="127"/>
      <c r="O2742" s="127"/>
      <c r="P2742" s="1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  <c r="AN2742" s="27"/>
      <c r="AO2742" s="27"/>
      <c r="AP2742" s="27"/>
    </row>
    <row r="2743" ht="12.75" customHeight="1">
      <c r="A2743" s="16"/>
      <c r="B2743" s="128"/>
      <c r="C2743" s="129"/>
      <c r="D2743" s="96"/>
      <c r="E2743" s="96"/>
      <c r="F2743" s="130"/>
      <c r="G2743" s="27"/>
      <c r="H2743" s="131"/>
      <c r="I2743" s="127"/>
      <c r="J2743" s="132"/>
      <c r="K2743" s="127"/>
      <c r="L2743" s="96"/>
      <c r="M2743" s="127"/>
      <c r="N2743" s="127"/>
      <c r="O2743" s="127"/>
      <c r="P2743" s="1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  <c r="AN2743" s="27"/>
      <c r="AO2743" s="27"/>
      <c r="AP2743" s="27"/>
    </row>
    <row r="2744" ht="12.75" customHeight="1">
      <c r="A2744" s="16"/>
      <c r="B2744" s="128"/>
      <c r="C2744" s="129"/>
      <c r="D2744" s="96"/>
      <c r="E2744" s="96"/>
      <c r="F2744" s="130"/>
      <c r="G2744" s="27"/>
      <c r="H2744" s="131"/>
      <c r="I2744" s="127"/>
      <c r="J2744" s="132"/>
      <c r="K2744" s="127"/>
      <c r="L2744" s="96"/>
      <c r="M2744" s="127"/>
      <c r="N2744" s="127"/>
      <c r="O2744" s="127"/>
      <c r="P2744" s="1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  <c r="AN2744" s="27"/>
      <c r="AO2744" s="27"/>
      <c r="AP2744" s="27"/>
    </row>
    <row r="2745" ht="12.75" customHeight="1">
      <c r="A2745" s="16"/>
      <c r="B2745" s="128"/>
      <c r="C2745" s="129"/>
      <c r="D2745" s="96"/>
      <c r="E2745" s="96"/>
      <c r="F2745" s="130"/>
      <c r="G2745" s="27"/>
      <c r="H2745" s="131"/>
      <c r="I2745" s="127"/>
      <c r="J2745" s="132"/>
      <c r="K2745" s="127"/>
      <c r="L2745" s="96"/>
      <c r="M2745" s="127"/>
      <c r="N2745" s="127"/>
      <c r="O2745" s="127"/>
      <c r="P2745" s="1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  <c r="AN2745" s="27"/>
      <c r="AO2745" s="27"/>
      <c r="AP2745" s="27"/>
    </row>
    <row r="2746" ht="12.75" customHeight="1">
      <c r="A2746" s="16"/>
      <c r="B2746" s="128"/>
      <c r="C2746" s="129"/>
      <c r="D2746" s="96"/>
      <c r="E2746" s="96"/>
      <c r="F2746" s="130"/>
      <c r="G2746" s="27"/>
      <c r="H2746" s="131"/>
      <c r="I2746" s="127"/>
      <c r="J2746" s="132"/>
      <c r="K2746" s="127"/>
      <c r="L2746" s="96"/>
      <c r="M2746" s="127"/>
      <c r="N2746" s="127"/>
      <c r="O2746" s="127"/>
      <c r="P2746" s="1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  <c r="AN2746" s="27"/>
      <c r="AO2746" s="27"/>
      <c r="AP2746" s="27"/>
    </row>
    <row r="2747" ht="12.75" customHeight="1">
      <c r="A2747" s="16"/>
      <c r="B2747" s="128"/>
      <c r="C2747" s="129"/>
      <c r="D2747" s="96"/>
      <c r="E2747" s="96"/>
      <c r="F2747" s="130"/>
      <c r="G2747" s="27"/>
      <c r="H2747" s="131"/>
      <c r="I2747" s="127"/>
      <c r="J2747" s="132"/>
      <c r="K2747" s="127"/>
      <c r="L2747" s="96"/>
      <c r="M2747" s="127"/>
      <c r="N2747" s="127"/>
      <c r="O2747" s="127"/>
      <c r="P2747" s="1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  <c r="AN2747" s="27"/>
      <c r="AO2747" s="27"/>
      <c r="AP2747" s="27"/>
    </row>
    <row r="2748" ht="12.75" customHeight="1">
      <c r="A2748" s="16"/>
      <c r="B2748" s="128"/>
      <c r="C2748" s="129"/>
      <c r="D2748" s="96"/>
      <c r="E2748" s="96"/>
      <c r="F2748" s="130"/>
      <c r="G2748" s="27"/>
      <c r="H2748" s="131"/>
      <c r="I2748" s="127"/>
      <c r="J2748" s="132"/>
      <c r="K2748" s="127"/>
      <c r="L2748" s="96"/>
      <c r="M2748" s="127"/>
      <c r="N2748" s="127"/>
      <c r="O2748" s="127"/>
      <c r="P2748" s="1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  <c r="AN2748" s="27"/>
      <c r="AO2748" s="27"/>
      <c r="AP2748" s="27"/>
    </row>
    <row r="2749" ht="12.75" customHeight="1">
      <c r="A2749" s="16"/>
      <c r="B2749" s="128"/>
      <c r="C2749" s="129"/>
      <c r="D2749" s="96"/>
      <c r="E2749" s="96"/>
      <c r="F2749" s="130"/>
      <c r="G2749" s="27"/>
      <c r="H2749" s="131"/>
      <c r="I2749" s="127"/>
      <c r="J2749" s="132"/>
      <c r="K2749" s="127"/>
      <c r="L2749" s="96"/>
      <c r="M2749" s="127"/>
      <c r="N2749" s="127"/>
      <c r="O2749" s="127"/>
      <c r="P2749" s="1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  <c r="AN2749" s="27"/>
      <c r="AO2749" s="27"/>
      <c r="AP2749" s="27"/>
    </row>
    <row r="2750" ht="12.75" customHeight="1">
      <c r="A2750" s="16"/>
      <c r="B2750" s="128"/>
      <c r="C2750" s="129"/>
      <c r="D2750" s="96"/>
      <c r="E2750" s="96"/>
      <c r="F2750" s="130"/>
      <c r="G2750" s="27"/>
      <c r="H2750" s="131"/>
      <c r="I2750" s="127"/>
      <c r="J2750" s="132"/>
      <c r="K2750" s="127"/>
      <c r="L2750" s="96"/>
      <c r="M2750" s="127"/>
      <c r="N2750" s="127"/>
      <c r="O2750" s="127"/>
      <c r="P2750" s="1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  <c r="AN2750" s="27"/>
      <c r="AO2750" s="27"/>
      <c r="AP2750" s="27"/>
    </row>
    <row r="2751" ht="12.75" customHeight="1">
      <c r="A2751" s="16"/>
      <c r="B2751" s="128"/>
      <c r="C2751" s="129"/>
      <c r="D2751" s="96"/>
      <c r="E2751" s="96"/>
      <c r="F2751" s="130"/>
      <c r="G2751" s="27"/>
      <c r="H2751" s="131"/>
      <c r="I2751" s="127"/>
      <c r="J2751" s="132"/>
      <c r="K2751" s="127"/>
      <c r="L2751" s="96"/>
      <c r="M2751" s="127"/>
      <c r="N2751" s="127"/>
      <c r="O2751" s="127"/>
      <c r="P2751" s="1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  <c r="AN2751" s="27"/>
      <c r="AO2751" s="27"/>
      <c r="AP2751" s="27"/>
    </row>
    <row r="2752" ht="12.75" customHeight="1">
      <c r="A2752" s="16"/>
      <c r="B2752" s="128"/>
      <c r="C2752" s="129"/>
      <c r="D2752" s="96"/>
      <c r="E2752" s="96"/>
      <c r="F2752" s="130"/>
      <c r="G2752" s="27"/>
      <c r="H2752" s="131"/>
      <c r="I2752" s="127"/>
      <c r="J2752" s="132"/>
      <c r="K2752" s="127"/>
      <c r="L2752" s="96"/>
      <c r="M2752" s="127"/>
      <c r="N2752" s="127"/>
      <c r="O2752" s="127"/>
      <c r="P2752" s="1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  <c r="AN2752" s="27"/>
      <c r="AO2752" s="27"/>
      <c r="AP2752" s="27"/>
    </row>
    <row r="2753" ht="12.75" customHeight="1">
      <c r="A2753" s="16"/>
      <c r="B2753" s="128"/>
      <c r="C2753" s="129"/>
      <c r="D2753" s="96"/>
      <c r="E2753" s="96"/>
      <c r="F2753" s="130"/>
      <c r="G2753" s="27"/>
      <c r="H2753" s="131"/>
      <c r="I2753" s="127"/>
      <c r="J2753" s="132"/>
      <c r="K2753" s="127"/>
      <c r="L2753" s="96"/>
      <c r="M2753" s="127"/>
      <c r="N2753" s="127"/>
      <c r="O2753" s="127"/>
      <c r="P2753" s="1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  <c r="AN2753" s="27"/>
      <c r="AO2753" s="27"/>
      <c r="AP2753" s="27"/>
    </row>
    <row r="2754" ht="12.75" customHeight="1">
      <c r="A2754" s="16"/>
      <c r="B2754" s="128"/>
      <c r="C2754" s="129"/>
      <c r="D2754" s="96"/>
      <c r="E2754" s="96"/>
      <c r="F2754" s="130"/>
      <c r="G2754" s="27"/>
      <c r="H2754" s="131"/>
      <c r="I2754" s="127"/>
      <c r="J2754" s="132"/>
      <c r="K2754" s="127"/>
      <c r="L2754" s="96"/>
      <c r="M2754" s="127"/>
      <c r="N2754" s="127"/>
      <c r="O2754" s="127"/>
      <c r="P2754" s="1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  <c r="AN2754" s="27"/>
      <c r="AO2754" s="27"/>
      <c r="AP2754" s="27"/>
    </row>
    <row r="2755" ht="12.75" customHeight="1">
      <c r="A2755" s="16"/>
      <c r="B2755" s="128"/>
      <c r="C2755" s="129"/>
      <c r="D2755" s="96"/>
      <c r="E2755" s="96"/>
      <c r="F2755" s="130"/>
      <c r="G2755" s="27"/>
      <c r="H2755" s="131"/>
      <c r="I2755" s="127"/>
      <c r="J2755" s="132"/>
      <c r="K2755" s="127"/>
      <c r="L2755" s="96"/>
      <c r="M2755" s="127"/>
      <c r="N2755" s="127"/>
      <c r="O2755" s="127"/>
      <c r="P2755" s="1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  <c r="AN2755" s="27"/>
      <c r="AO2755" s="27"/>
      <c r="AP2755" s="27"/>
    </row>
    <row r="2756" ht="12.75" customHeight="1">
      <c r="A2756" s="16"/>
      <c r="B2756" s="128"/>
      <c r="C2756" s="129"/>
      <c r="D2756" s="96"/>
      <c r="E2756" s="96"/>
      <c r="F2756" s="130"/>
      <c r="G2756" s="27"/>
      <c r="H2756" s="131"/>
      <c r="I2756" s="127"/>
      <c r="J2756" s="132"/>
      <c r="K2756" s="127"/>
      <c r="L2756" s="96"/>
      <c r="M2756" s="127"/>
      <c r="N2756" s="127"/>
      <c r="O2756" s="127"/>
      <c r="P2756" s="1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  <c r="AN2756" s="27"/>
      <c r="AO2756" s="27"/>
      <c r="AP2756" s="27"/>
    </row>
    <row r="2757" ht="12.75" customHeight="1">
      <c r="A2757" s="16"/>
      <c r="B2757" s="128"/>
      <c r="C2757" s="129"/>
      <c r="D2757" s="96"/>
      <c r="E2757" s="96"/>
      <c r="F2757" s="130"/>
      <c r="G2757" s="27"/>
      <c r="H2757" s="131"/>
      <c r="I2757" s="127"/>
      <c r="J2757" s="132"/>
      <c r="K2757" s="127"/>
      <c r="L2757" s="96"/>
      <c r="M2757" s="127"/>
      <c r="N2757" s="127"/>
      <c r="O2757" s="127"/>
      <c r="P2757" s="1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  <c r="AN2757" s="27"/>
      <c r="AO2757" s="27"/>
      <c r="AP2757" s="27"/>
    </row>
    <row r="2758" ht="12.75" customHeight="1">
      <c r="A2758" s="16"/>
      <c r="B2758" s="128"/>
      <c r="C2758" s="129"/>
      <c r="D2758" s="96"/>
      <c r="E2758" s="96"/>
      <c r="F2758" s="130"/>
      <c r="G2758" s="27"/>
      <c r="H2758" s="131"/>
      <c r="I2758" s="127"/>
      <c r="J2758" s="132"/>
      <c r="K2758" s="127"/>
      <c r="L2758" s="96"/>
      <c r="M2758" s="127"/>
      <c r="N2758" s="127"/>
      <c r="O2758" s="127"/>
      <c r="P2758" s="1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  <c r="AO2758" s="27"/>
      <c r="AP2758" s="27"/>
    </row>
    <row r="2759" ht="12.75" customHeight="1">
      <c r="A2759" s="16"/>
      <c r="B2759" s="128"/>
      <c r="C2759" s="129"/>
      <c r="D2759" s="96"/>
      <c r="E2759" s="96"/>
      <c r="F2759" s="130"/>
      <c r="G2759" s="27"/>
      <c r="H2759" s="131"/>
      <c r="I2759" s="127"/>
      <c r="J2759" s="132"/>
      <c r="K2759" s="127"/>
      <c r="L2759" s="96"/>
      <c r="M2759" s="127"/>
      <c r="N2759" s="127"/>
      <c r="O2759" s="127"/>
      <c r="P2759" s="1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  <c r="AN2759" s="27"/>
      <c r="AO2759" s="27"/>
      <c r="AP2759" s="27"/>
    </row>
    <row r="2760" ht="12.75" customHeight="1">
      <c r="A2760" s="16"/>
      <c r="B2760" s="128"/>
      <c r="C2760" s="129"/>
      <c r="D2760" s="96"/>
      <c r="E2760" s="96"/>
      <c r="F2760" s="130"/>
      <c r="G2760" s="27"/>
      <c r="H2760" s="131"/>
      <c r="I2760" s="127"/>
      <c r="J2760" s="132"/>
      <c r="K2760" s="127"/>
      <c r="L2760" s="96"/>
      <c r="M2760" s="127"/>
      <c r="N2760" s="127"/>
      <c r="O2760" s="127"/>
      <c r="P2760" s="1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  <c r="AN2760" s="27"/>
      <c r="AO2760" s="27"/>
      <c r="AP2760" s="27"/>
    </row>
    <row r="2761" ht="12.75" customHeight="1">
      <c r="A2761" s="16"/>
      <c r="B2761" s="128"/>
      <c r="C2761" s="129"/>
      <c r="D2761" s="96"/>
      <c r="E2761" s="96"/>
      <c r="F2761" s="130"/>
      <c r="G2761" s="27"/>
      <c r="H2761" s="131"/>
      <c r="I2761" s="127"/>
      <c r="J2761" s="132"/>
      <c r="K2761" s="127"/>
      <c r="L2761" s="96"/>
      <c r="M2761" s="127"/>
      <c r="N2761" s="127"/>
      <c r="O2761" s="127"/>
      <c r="P2761" s="1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  <c r="AN2761" s="27"/>
      <c r="AO2761" s="27"/>
      <c r="AP2761" s="27"/>
    </row>
    <row r="2762" ht="12.75" customHeight="1">
      <c r="A2762" s="16"/>
      <c r="B2762" s="128"/>
      <c r="C2762" s="129"/>
      <c r="D2762" s="96"/>
      <c r="E2762" s="96"/>
      <c r="F2762" s="130"/>
      <c r="G2762" s="27"/>
      <c r="H2762" s="131"/>
      <c r="I2762" s="127"/>
      <c r="J2762" s="132"/>
      <c r="K2762" s="127"/>
      <c r="L2762" s="96"/>
      <c r="M2762" s="127"/>
      <c r="N2762" s="127"/>
      <c r="O2762" s="127"/>
      <c r="P2762" s="1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  <c r="AN2762" s="27"/>
      <c r="AO2762" s="27"/>
      <c r="AP2762" s="27"/>
    </row>
    <row r="2763" ht="12.75" customHeight="1">
      <c r="A2763" s="16"/>
      <c r="B2763" s="128"/>
      <c r="C2763" s="129"/>
      <c r="D2763" s="96"/>
      <c r="E2763" s="96"/>
      <c r="F2763" s="130"/>
      <c r="G2763" s="27"/>
      <c r="H2763" s="131"/>
      <c r="I2763" s="127"/>
      <c r="J2763" s="132"/>
      <c r="K2763" s="127"/>
      <c r="L2763" s="96"/>
      <c r="M2763" s="127"/>
      <c r="N2763" s="127"/>
      <c r="O2763" s="127"/>
      <c r="P2763" s="1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  <c r="AN2763" s="27"/>
      <c r="AO2763" s="27"/>
      <c r="AP2763" s="27"/>
    </row>
    <row r="2764" ht="12.75" customHeight="1">
      <c r="A2764" s="16"/>
      <c r="B2764" s="128"/>
      <c r="C2764" s="129"/>
      <c r="D2764" s="96"/>
      <c r="E2764" s="96"/>
      <c r="F2764" s="130"/>
      <c r="G2764" s="27"/>
      <c r="H2764" s="131"/>
      <c r="I2764" s="127"/>
      <c r="J2764" s="132"/>
      <c r="K2764" s="127"/>
      <c r="L2764" s="96"/>
      <c r="M2764" s="127"/>
      <c r="N2764" s="127"/>
      <c r="O2764" s="127"/>
      <c r="P2764" s="1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  <c r="AN2764" s="27"/>
      <c r="AO2764" s="27"/>
      <c r="AP2764" s="27"/>
    </row>
    <row r="2765" ht="12.75" customHeight="1">
      <c r="A2765" s="16"/>
      <c r="B2765" s="128"/>
      <c r="C2765" s="129"/>
      <c r="D2765" s="96"/>
      <c r="E2765" s="96"/>
      <c r="F2765" s="130"/>
      <c r="G2765" s="27"/>
      <c r="H2765" s="131"/>
      <c r="I2765" s="127"/>
      <c r="J2765" s="132"/>
      <c r="K2765" s="127"/>
      <c r="L2765" s="96"/>
      <c r="M2765" s="127"/>
      <c r="N2765" s="127"/>
      <c r="O2765" s="127"/>
      <c r="P2765" s="1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  <c r="AN2765" s="27"/>
      <c r="AO2765" s="27"/>
      <c r="AP2765" s="27"/>
    </row>
    <row r="2766" ht="12.75" customHeight="1">
      <c r="A2766" s="16"/>
      <c r="B2766" s="128"/>
      <c r="C2766" s="129"/>
      <c r="D2766" s="96"/>
      <c r="E2766" s="96"/>
      <c r="F2766" s="130"/>
      <c r="G2766" s="27"/>
      <c r="H2766" s="131"/>
      <c r="I2766" s="127"/>
      <c r="J2766" s="132"/>
      <c r="K2766" s="127"/>
      <c r="L2766" s="96"/>
      <c r="M2766" s="127"/>
      <c r="N2766" s="127"/>
      <c r="O2766" s="127"/>
      <c r="P2766" s="1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  <c r="AN2766" s="27"/>
      <c r="AO2766" s="27"/>
      <c r="AP2766" s="27"/>
    </row>
    <row r="2767" ht="12.75" customHeight="1">
      <c r="A2767" s="16"/>
      <c r="B2767" s="128"/>
      <c r="C2767" s="129"/>
      <c r="D2767" s="96"/>
      <c r="E2767" s="96"/>
      <c r="F2767" s="130"/>
      <c r="G2767" s="27"/>
      <c r="H2767" s="131"/>
      <c r="I2767" s="127"/>
      <c r="J2767" s="132"/>
      <c r="K2767" s="127"/>
      <c r="L2767" s="96"/>
      <c r="M2767" s="127"/>
      <c r="N2767" s="127"/>
      <c r="O2767" s="127"/>
      <c r="P2767" s="1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  <c r="AN2767" s="27"/>
      <c r="AO2767" s="27"/>
      <c r="AP2767" s="27"/>
    </row>
    <row r="2768" ht="12.75" customHeight="1">
      <c r="A2768" s="16"/>
      <c r="B2768" s="128"/>
      <c r="C2768" s="129"/>
      <c r="D2768" s="96"/>
      <c r="E2768" s="96"/>
      <c r="F2768" s="130"/>
      <c r="G2768" s="27"/>
      <c r="H2768" s="131"/>
      <c r="I2768" s="127"/>
      <c r="J2768" s="132"/>
      <c r="K2768" s="127"/>
      <c r="L2768" s="96"/>
      <c r="M2768" s="127"/>
      <c r="N2768" s="127"/>
      <c r="O2768" s="127"/>
      <c r="P2768" s="1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  <c r="AN2768" s="27"/>
      <c r="AO2768" s="27"/>
      <c r="AP2768" s="27"/>
    </row>
    <row r="2769" ht="12.75" customHeight="1">
      <c r="A2769" s="16"/>
      <c r="B2769" s="128"/>
      <c r="C2769" s="129"/>
      <c r="D2769" s="96"/>
      <c r="E2769" s="96"/>
      <c r="F2769" s="130"/>
      <c r="G2769" s="27"/>
      <c r="H2769" s="131"/>
      <c r="I2769" s="127"/>
      <c r="J2769" s="132"/>
      <c r="K2769" s="127"/>
      <c r="L2769" s="96"/>
      <c r="M2769" s="127"/>
      <c r="N2769" s="127"/>
      <c r="O2769" s="127"/>
      <c r="P2769" s="1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  <c r="AN2769" s="27"/>
      <c r="AO2769" s="27"/>
      <c r="AP2769" s="27"/>
    </row>
    <row r="2770" ht="12.75" customHeight="1">
      <c r="A2770" s="16"/>
      <c r="B2770" s="128"/>
      <c r="C2770" s="129"/>
      <c r="D2770" s="96"/>
      <c r="E2770" s="96"/>
      <c r="F2770" s="130"/>
      <c r="G2770" s="27"/>
      <c r="H2770" s="131"/>
      <c r="I2770" s="127"/>
      <c r="J2770" s="132"/>
      <c r="K2770" s="127"/>
      <c r="L2770" s="96"/>
      <c r="M2770" s="127"/>
      <c r="N2770" s="127"/>
      <c r="O2770" s="127"/>
      <c r="P2770" s="1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  <c r="AN2770" s="27"/>
      <c r="AO2770" s="27"/>
      <c r="AP2770" s="27"/>
    </row>
    <row r="2771" ht="12.75" customHeight="1">
      <c r="A2771" s="16"/>
      <c r="B2771" s="128"/>
      <c r="C2771" s="129"/>
      <c r="D2771" s="96"/>
      <c r="E2771" s="96"/>
      <c r="F2771" s="130"/>
      <c r="G2771" s="27"/>
      <c r="H2771" s="131"/>
      <c r="I2771" s="127"/>
      <c r="J2771" s="132"/>
      <c r="K2771" s="127"/>
      <c r="L2771" s="96"/>
      <c r="M2771" s="127"/>
      <c r="N2771" s="127"/>
      <c r="O2771" s="127"/>
      <c r="P2771" s="1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  <c r="AN2771" s="27"/>
      <c r="AO2771" s="27"/>
      <c r="AP2771" s="27"/>
    </row>
    <row r="2772" ht="12.75" customHeight="1">
      <c r="A2772" s="16"/>
      <c r="B2772" s="128"/>
      <c r="C2772" s="129"/>
      <c r="D2772" s="96"/>
      <c r="E2772" s="96"/>
      <c r="F2772" s="130"/>
      <c r="G2772" s="27"/>
      <c r="H2772" s="131"/>
      <c r="I2772" s="127"/>
      <c r="J2772" s="132"/>
      <c r="K2772" s="127"/>
      <c r="L2772" s="96"/>
      <c r="M2772" s="127"/>
      <c r="N2772" s="127"/>
      <c r="O2772" s="127"/>
      <c r="P2772" s="1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  <c r="AN2772" s="27"/>
      <c r="AO2772" s="27"/>
      <c r="AP2772" s="27"/>
    </row>
    <row r="2773" ht="12.75" customHeight="1">
      <c r="A2773" s="16"/>
      <c r="B2773" s="128"/>
      <c r="C2773" s="129"/>
      <c r="D2773" s="96"/>
      <c r="E2773" s="96"/>
      <c r="F2773" s="130"/>
      <c r="G2773" s="27"/>
      <c r="H2773" s="131"/>
      <c r="I2773" s="127"/>
      <c r="J2773" s="132"/>
      <c r="K2773" s="127"/>
      <c r="L2773" s="96"/>
      <c r="M2773" s="127"/>
      <c r="N2773" s="127"/>
      <c r="O2773" s="127"/>
      <c r="P2773" s="1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  <c r="AN2773" s="27"/>
      <c r="AO2773" s="27"/>
      <c r="AP2773" s="27"/>
    </row>
    <row r="2774" ht="12.75" customHeight="1">
      <c r="A2774" s="16"/>
      <c r="B2774" s="128"/>
      <c r="C2774" s="129"/>
      <c r="D2774" s="96"/>
      <c r="E2774" s="96"/>
      <c r="F2774" s="130"/>
      <c r="G2774" s="27"/>
      <c r="H2774" s="131"/>
      <c r="I2774" s="127"/>
      <c r="J2774" s="132"/>
      <c r="K2774" s="127"/>
      <c r="L2774" s="96"/>
      <c r="M2774" s="127"/>
      <c r="N2774" s="127"/>
      <c r="O2774" s="127"/>
      <c r="P2774" s="1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  <c r="AN2774" s="27"/>
      <c r="AO2774" s="27"/>
      <c r="AP2774" s="27"/>
    </row>
    <row r="2775" ht="12.75" customHeight="1">
      <c r="A2775" s="16"/>
      <c r="B2775" s="128"/>
      <c r="C2775" s="129"/>
      <c r="D2775" s="96"/>
      <c r="E2775" s="96"/>
      <c r="F2775" s="130"/>
      <c r="G2775" s="27"/>
      <c r="H2775" s="131"/>
      <c r="I2775" s="127"/>
      <c r="J2775" s="132"/>
      <c r="K2775" s="127"/>
      <c r="L2775" s="96"/>
      <c r="M2775" s="127"/>
      <c r="N2775" s="127"/>
      <c r="O2775" s="127"/>
      <c r="P2775" s="1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  <c r="AN2775" s="27"/>
      <c r="AO2775" s="27"/>
      <c r="AP2775" s="27"/>
    </row>
    <row r="2776" ht="12.75" customHeight="1">
      <c r="A2776" s="16"/>
      <c r="B2776" s="128"/>
      <c r="C2776" s="129"/>
      <c r="D2776" s="96"/>
      <c r="E2776" s="96"/>
      <c r="F2776" s="130"/>
      <c r="G2776" s="27"/>
      <c r="H2776" s="131"/>
      <c r="I2776" s="127"/>
      <c r="J2776" s="132"/>
      <c r="K2776" s="127"/>
      <c r="L2776" s="96"/>
      <c r="M2776" s="127"/>
      <c r="N2776" s="127"/>
      <c r="O2776" s="127"/>
      <c r="P2776" s="1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  <c r="AN2776" s="27"/>
      <c r="AO2776" s="27"/>
      <c r="AP2776" s="27"/>
    </row>
    <row r="2777" ht="12.75" customHeight="1">
      <c r="A2777" s="16"/>
      <c r="B2777" s="128"/>
      <c r="C2777" s="129"/>
      <c r="D2777" s="96"/>
      <c r="E2777" s="96"/>
      <c r="F2777" s="130"/>
      <c r="G2777" s="27"/>
      <c r="H2777" s="131"/>
      <c r="I2777" s="127"/>
      <c r="J2777" s="132"/>
      <c r="K2777" s="127"/>
      <c r="L2777" s="96"/>
      <c r="M2777" s="127"/>
      <c r="N2777" s="127"/>
      <c r="O2777" s="127"/>
      <c r="P2777" s="1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  <c r="AN2777" s="27"/>
      <c r="AO2777" s="27"/>
      <c r="AP2777" s="27"/>
    </row>
    <row r="2778" ht="12.75" customHeight="1">
      <c r="A2778" s="16"/>
      <c r="B2778" s="128"/>
      <c r="C2778" s="129"/>
      <c r="D2778" s="96"/>
      <c r="E2778" s="96"/>
      <c r="F2778" s="130"/>
      <c r="G2778" s="27"/>
      <c r="H2778" s="131"/>
      <c r="I2778" s="127"/>
      <c r="J2778" s="132"/>
      <c r="K2778" s="127"/>
      <c r="L2778" s="96"/>
      <c r="M2778" s="127"/>
      <c r="N2778" s="127"/>
      <c r="O2778" s="127"/>
      <c r="P2778" s="1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  <c r="AN2778" s="27"/>
      <c r="AO2778" s="27"/>
      <c r="AP2778" s="27"/>
    </row>
    <row r="2779" ht="12.75" customHeight="1">
      <c r="A2779" s="16"/>
      <c r="B2779" s="128"/>
      <c r="C2779" s="129"/>
      <c r="D2779" s="96"/>
      <c r="E2779" s="96"/>
      <c r="F2779" s="130"/>
      <c r="G2779" s="27"/>
      <c r="H2779" s="131"/>
      <c r="I2779" s="127"/>
      <c r="J2779" s="132"/>
      <c r="K2779" s="127"/>
      <c r="L2779" s="96"/>
      <c r="M2779" s="127"/>
      <c r="N2779" s="127"/>
      <c r="O2779" s="127"/>
      <c r="P2779" s="1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  <c r="AN2779" s="27"/>
      <c r="AO2779" s="27"/>
      <c r="AP2779" s="27"/>
    </row>
    <row r="2780" ht="12.75" customHeight="1">
      <c r="A2780" s="16"/>
      <c r="B2780" s="128"/>
      <c r="C2780" s="129"/>
      <c r="D2780" s="96"/>
      <c r="E2780" s="96"/>
      <c r="F2780" s="130"/>
      <c r="G2780" s="27"/>
      <c r="H2780" s="131"/>
      <c r="I2780" s="127"/>
      <c r="J2780" s="132"/>
      <c r="K2780" s="127"/>
      <c r="L2780" s="96"/>
      <c r="M2780" s="127"/>
      <c r="N2780" s="127"/>
      <c r="O2780" s="127"/>
      <c r="P2780" s="1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  <c r="AN2780" s="27"/>
      <c r="AO2780" s="27"/>
      <c r="AP2780" s="27"/>
    </row>
    <row r="2781" ht="12.75" customHeight="1">
      <c r="A2781" s="16"/>
      <c r="B2781" s="128"/>
      <c r="C2781" s="129"/>
      <c r="D2781" s="96"/>
      <c r="E2781" s="96"/>
      <c r="F2781" s="130"/>
      <c r="G2781" s="27"/>
      <c r="H2781" s="131"/>
      <c r="I2781" s="127"/>
      <c r="J2781" s="132"/>
      <c r="K2781" s="127"/>
      <c r="L2781" s="96"/>
      <c r="M2781" s="127"/>
      <c r="N2781" s="127"/>
      <c r="O2781" s="127"/>
      <c r="P2781" s="1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  <c r="AO2781" s="27"/>
      <c r="AP2781" s="27"/>
    </row>
    <row r="2782" ht="12.75" customHeight="1">
      <c r="A2782" s="16"/>
      <c r="B2782" s="128"/>
      <c r="C2782" s="129"/>
      <c r="D2782" s="96"/>
      <c r="E2782" s="96"/>
      <c r="F2782" s="130"/>
      <c r="G2782" s="27"/>
      <c r="H2782" s="131"/>
      <c r="I2782" s="127"/>
      <c r="J2782" s="132"/>
      <c r="K2782" s="127"/>
      <c r="L2782" s="96"/>
      <c r="M2782" s="127"/>
      <c r="N2782" s="127"/>
      <c r="O2782" s="127"/>
      <c r="P2782" s="1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</row>
    <row r="2783" ht="12.75" customHeight="1">
      <c r="A2783" s="16"/>
      <c r="B2783" s="128"/>
      <c r="C2783" s="129"/>
      <c r="D2783" s="96"/>
      <c r="E2783" s="96"/>
      <c r="F2783" s="130"/>
      <c r="G2783" s="27"/>
      <c r="H2783" s="131"/>
      <c r="I2783" s="127"/>
      <c r="J2783" s="132"/>
      <c r="K2783" s="127"/>
      <c r="L2783" s="96"/>
      <c r="M2783" s="127"/>
      <c r="N2783" s="127"/>
      <c r="O2783" s="127"/>
      <c r="P2783" s="1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  <c r="AN2783" s="27"/>
      <c r="AO2783" s="27"/>
      <c r="AP2783" s="27"/>
    </row>
    <row r="2784" ht="12.75" customHeight="1">
      <c r="A2784" s="16"/>
      <c r="B2784" s="128"/>
      <c r="C2784" s="129"/>
      <c r="D2784" s="96"/>
      <c r="E2784" s="96"/>
      <c r="F2784" s="130"/>
      <c r="G2784" s="27"/>
      <c r="H2784" s="131"/>
      <c r="I2784" s="127"/>
      <c r="J2784" s="132"/>
      <c r="K2784" s="127"/>
      <c r="L2784" s="96"/>
      <c r="M2784" s="127"/>
      <c r="N2784" s="127"/>
      <c r="O2784" s="127"/>
      <c r="P2784" s="1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  <c r="AN2784" s="27"/>
      <c r="AO2784" s="27"/>
      <c r="AP2784" s="27"/>
    </row>
    <row r="2785" ht="12.75" customHeight="1">
      <c r="A2785" s="16"/>
      <c r="B2785" s="128"/>
      <c r="C2785" s="129"/>
      <c r="D2785" s="96"/>
      <c r="E2785" s="96"/>
      <c r="F2785" s="130"/>
      <c r="G2785" s="27"/>
      <c r="H2785" s="131"/>
      <c r="I2785" s="127"/>
      <c r="J2785" s="132"/>
      <c r="K2785" s="127"/>
      <c r="L2785" s="96"/>
      <c r="M2785" s="127"/>
      <c r="N2785" s="127"/>
      <c r="O2785" s="127"/>
      <c r="P2785" s="1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  <c r="AN2785" s="27"/>
      <c r="AO2785" s="27"/>
      <c r="AP2785" s="27"/>
    </row>
    <row r="2786" ht="12.75" customHeight="1">
      <c r="A2786" s="16"/>
      <c r="B2786" s="128"/>
      <c r="C2786" s="129"/>
      <c r="D2786" s="96"/>
      <c r="E2786" s="96"/>
      <c r="F2786" s="130"/>
      <c r="G2786" s="27"/>
      <c r="H2786" s="131"/>
      <c r="I2786" s="127"/>
      <c r="J2786" s="132"/>
      <c r="K2786" s="127"/>
      <c r="L2786" s="96"/>
      <c r="M2786" s="127"/>
      <c r="N2786" s="127"/>
      <c r="O2786" s="127"/>
      <c r="P2786" s="1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  <c r="AN2786" s="27"/>
      <c r="AO2786" s="27"/>
      <c r="AP2786" s="27"/>
    </row>
    <row r="2787" ht="12.75" customHeight="1">
      <c r="A2787" s="16"/>
      <c r="B2787" s="128"/>
      <c r="C2787" s="129"/>
      <c r="D2787" s="96"/>
      <c r="E2787" s="96"/>
      <c r="F2787" s="130"/>
      <c r="G2787" s="27"/>
      <c r="H2787" s="131"/>
      <c r="I2787" s="127"/>
      <c r="J2787" s="132"/>
      <c r="K2787" s="127"/>
      <c r="L2787" s="96"/>
      <c r="M2787" s="127"/>
      <c r="N2787" s="127"/>
      <c r="O2787" s="127"/>
      <c r="P2787" s="1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  <c r="AN2787" s="27"/>
      <c r="AO2787" s="27"/>
      <c r="AP2787" s="27"/>
    </row>
    <row r="2788" ht="12.75" customHeight="1">
      <c r="A2788" s="16"/>
      <c r="B2788" s="128"/>
      <c r="C2788" s="129"/>
      <c r="D2788" s="96"/>
      <c r="E2788" s="96"/>
      <c r="F2788" s="130"/>
      <c r="G2788" s="27"/>
      <c r="H2788" s="131"/>
      <c r="I2788" s="127"/>
      <c r="J2788" s="132"/>
      <c r="K2788" s="127"/>
      <c r="L2788" s="96"/>
      <c r="M2788" s="127"/>
      <c r="N2788" s="127"/>
      <c r="O2788" s="127"/>
      <c r="P2788" s="1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  <c r="AN2788" s="27"/>
      <c r="AO2788" s="27"/>
      <c r="AP2788" s="27"/>
    </row>
    <row r="2789" ht="12.75" customHeight="1">
      <c r="A2789" s="16"/>
      <c r="B2789" s="128"/>
      <c r="C2789" s="129"/>
      <c r="D2789" s="96"/>
      <c r="E2789" s="96"/>
      <c r="F2789" s="130"/>
      <c r="G2789" s="27"/>
      <c r="H2789" s="131"/>
      <c r="I2789" s="127"/>
      <c r="J2789" s="132"/>
      <c r="K2789" s="127"/>
      <c r="L2789" s="96"/>
      <c r="M2789" s="127"/>
      <c r="N2789" s="127"/>
      <c r="O2789" s="127"/>
      <c r="P2789" s="1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  <c r="AN2789" s="27"/>
      <c r="AO2789" s="27"/>
      <c r="AP2789" s="27"/>
    </row>
    <row r="2790" ht="12.75" customHeight="1">
      <c r="A2790" s="16"/>
      <c r="B2790" s="128"/>
      <c r="C2790" s="129"/>
      <c r="D2790" s="96"/>
      <c r="E2790" s="96"/>
      <c r="F2790" s="130"/>
      <c r="G2790" s="27"/>
      <c r="H2790" s="131"/>
      <c r="I2790" s="127"/>
      <c r="J2790" s="132"/>
      <c r="K2790" s="127"/>
      <c r="L2790" s="96"/>
      <c r="M2790" s="127"/>
      <c r="N2790" s="127"/>
      <c r="O2790" s="127"/>
      <c r="P2790" s="1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  <c r="AN2790" s="27"/>
      <c r="AO2790" s="27"/>
      <c r="AP2790" s="27"/>
    </row>
    <row r="2791" ht="12.75" customHeight="1">
      <c r="A2791" s="16"/>
      <c r="B2791" s="128"/>
      <c r="C2791" s="129"/>
      <c r="D2791" s="96"/>
      <c r="E2791" s="96"/>
      <c r="F2791" s="130"/>
      <c r="G2791" s="27"/>
      <c r="H2791" s="131"/>
      <c r="I2791" s="127"/>
      <c r="J2791" s="132"/>
      <c r="K2791" s="127"/>
      <c r="L2791" s="96"/>
      <c r="M2791" s="127"/>
      <c r="N2791" s="127"/>
      <c r="O2791" s="127"/>
      <c r="P2791" s="1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  <c r="AN2791" s="27"/>
      <c r="AO2791" s="27"/>
      <c r="AP2791" s="27"/>
    </row>
    <row r="2792" ht="12.75" customHeight="1">
      <c r="A2792" s="16"/>
      <c r="B2792" s="128"/>
      <c r="C2792" s="129"/>
      <c r="D2792" s="96"/>
      <c r="E2792" s="96"/>
      <c r="F2792" s="130"/>
      <c r="G2792" s="27"/>
      <c r="H2792" s="131"/>
      <c r="I2792" s="127"/>
      <c r="J2792" s="132"/>
      <c r="K2792" s="127"/>
      <c r="L2792" s="96"/>
      <c r="M2792" s="127"/>
      <c r="N2792" s="127"/>
      <c r="O2792" s="127"/>
      <c r="P2792" s="1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  <c r="AN2792" s="27"/>
      <c r="AO2792" s="27"/>
      <c r="AP2792" s="27"/>
    </row>
    <row r="2793" ht="12.75" customHeight="1">
      <c r="A2793" s="16"/>
      <c r="B2793" s="128"/>
      <c r="C2793" s="129"/>
      <c r="D2793" s="96"/>
      <c r="E2793" s="96"/>
      <c r="F2793" s="130"/>
      <c r="G2793" s="27"/>
      <c r="H2793" s="131"/>
      <c r="I2793" s="127"/>
      <c r="J2793" s="132"/>
      <c r="K2793" s="127"/>
      <c r="L2793" s="96"/>
      <c r="M2793" s="127"/>
      <c r="N2793" s="127"/>
      <c r="O2793" s="127"/>
      <c r="P2793" s="1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  <c r="AN2793" s="27"/>
      <c r="AO2793" s="27"/>
      <c r="AP2793" s="27"/>
    </row>
    <row r="2794" ht="12.75" customHeight="1">
      <c r="A2794" s="16"/>
      <c r="B2794" s="128"/>
      <c r="C2794" s="129"/>
      <c r="D2794" s="96"/>
      <c r="E2794" s="96"/>
      <c r="F2794" s="130"/>
      <c r="G2794" s="27"/>
      <c r="H2794" s="131"/>
      <c r="I2794" s="127"/>
      <c r="J2794" s="132"/>
      <c r="K2794" s="127"/>
      <c r="L2794" s="96"/>
      <c r="M2794" s="127"/>
      <c r="N2794" s="127"/>
      <c r="O2794" s="127"/>
      <c r="P2794" s="1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  <c r="AN2794" s="27"/>
      <c r="AO2794" s="27"/>
      <c r="AP2794" s="27"/>
    </row>
    <row r="2795" ht="12.75" customHeight="1">
      <c r="A2795" s="16"/>
      <c r="B2795" s="128"/>
      <c r="C2795" s="129"/>
      <c r="D2795" s="96"/>
      <c r="E2795" s="96"/>
      <c r="F2795" s="130"/>
      <c r="G2795" s="27"/>
      <c r="H2795" s="131"/>
      <c r="I2795" s="127"/>
      <c r="J2795" s="132"/>
      <c r="K2795" s="127"/>
      <c r="L2795" s="96"/>
      <c r="M2795" s="127"/>
      <c r="N2795" s="127"/>
      <c r="O2795" s="127"/>
      <c r="P2795" s="1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  <c r="AN2795" s="27"/>
      <c r="AO2795" s="27"/>
      <c r="AP2795" s="27"/>
    </row>
    <row r="2796" ht="12.75" customHeight="1">
      <c r="A2796" s="16"/>
      <c r="B2796" s="128"/>
      <c r="C2796" s="129"/>
      <c r="D2796" s="96"/>
      <c r="E2796" s="96"/>
      <c r="F2796" s="130"/>
      <c r="G2796" s="27"/>
      <c r="H2796" s="131"/>
      <c r="I2796" s="127"/>
      <c r="J2796" s="132"/>
      <c r="K2796" s="127"/>
      <c r="L2796" s="96"/>
      <c r="M2796" s="127"/>
      <c r="N2796" s="127"/>
      <c r="O2796" s="127"/>
      <c r="P2796" s="1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  <c r="AN2796" s="27"/>
      <c r="AO2796" s="27"/>
      <c r="AP2796" s="27"/>
    </row>
    <row r="2797" ht="12.75" customHeight="1">
      <c r="A2797" s="16"/>
      <c r="B2797" s="128"/>
      <c r="C2797" s="129"/>
      <c r="D2797" s="96"/>
      <c r="E2797" s="96"/>
      <c r="F2797" s="130"/>
      <c r="G2797" s="27"/>
      <c r="H2797" s="131"/>
      <c r="I2797" s="127"/>
      <c r="J2797" s="132"/>
      <c r="K2797" s="127"/>
      <c r="L2797" s="96"/>
      <c r="M2797" s="127"/>
      <c r="N2797" s="127"/>
      <c r="O2797" s="127"/>
      <c r="P2797" s="1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  <c r="AN2797" s="27"/>
      <c r="AO2797" s="27"/>
      <c r="AP2797" s="27"/>
    </row>
    <row r="2798" ht="12.75" customHeight="1">
      <c r="A2798" s="16"/>
      <c r="B2798" s="128"/>
      <c r="C2798" s="129"/>
      <c r="D2798" s="96"/>
      <c r="E2798" s="96"/>
      <c r="F2798" s="130"/>
      <c r="G2798" s="27"/>
      <c r="H2798" s="131"/>
      <c r="I2798" s="127"/>
      <c r="J2798" s="132"/>
      <c r="K2798" s="127"/>
      <c r="L2798" s="96"/>
      <c r="M2798" s="127"/>
      <c r="N2798" s="127"/>
      <c r="O2798" s="127"/>
      <c r="P2798" s="1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  <c r="AN2798" s="27"/>
      <c r="AO2798" s="27"/>
      <c r="AP2798" s="27"/>
    </row>
    <row r="2799" ht="12.75" customHeight="1">
      <c r="A2799" s="16"/>
      <c r="B2799" s="128"/>
      <c r="C2799" s="129"/>
      <c r="D2799" s="96"/>
      <c r="E2799" s="96"/>
      <c r="F2799" s="130"/>
      <c r="G2799" s="27"/>
      <c r="H2799" s="131"/>
      <c r="I2799" s="127"/>
      <c r="J2799" s="132"/>
      <c r="K2799" s="127"/>
      <c r="L2799" s="96"/>
      <c r="M2799" s="127"/>
      <c r="N2799" s="127"/>
      <c r="O2799" s="127"/>
      <c r="P2799" s="1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  <c r="AN2799" s="27"/>
      <c r="AO2799" s="27"/>
      <c r="AP2799" s="27"/>
    </row>
    <row r="2800" ht="12.75" customHeight="1">
      <c r="A2800" s="16"/>
      <c r="B2800" s="128"/>
      <c r="C2800" s="129"/>
      <c r="D2800" s="96"/>
      <c r="E2800" s="96"/>
      <c r="F2800" s="130"/>
      <c r="G2800" s="27"/>
      <c r="H2800" s="131"/>
      <c r="I2800" s="127"/>
      <c r="J2800" s="132"/>
      <c r="K2800" s="127"/>
      <c r="L2800" s="96"/>
      <c r="M2800" s="127"/>
      <c r="N2800" s="127"/>
      <c r="O2800" s="127"/>
      <c r="P2800" s="1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  <c r="AN2800" s="27"/>
      <c r="AO2800" s="27"/>
      <c r="AP2800" s="27"/>
    </row>
    <row r="2801" ht="12.75" customHeight="1">
      <c r="A2801" s="16"/>
      <c r="B2801" s="128"/>
      <c r="C2801" s="129"/>
      <c r="D2801" s="96"/>
      <c r="E2801" s="96"/>
      <c r="F2801" s="130"/>
      <c r="G2801" s="27"/>
      <c r="H2801" s="131"/>
      <c r="I2801" s="127"/>
      <c r="J2801" s="132"/>
      <c r="K2801" s="127"/>
      <c r="L2801" s="96"/>
      <c r="M2801" s="127"/>
      <c r="N2801" s="127"/>
      <c r="O2801" s="127"/>
      <c r="P2801" s="1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  <c r="AN2801" s="27"/>
      <c r="AO2801" s="27"/>
      <c r="AP2801" s="27"/>
    </row>
    <row r="2802" ht="12.75" customHeight="1">
      <c r="A2802" s="16"/>
      <c r="B2802" s="128"/>
      <c r="C2802" s="129"/>
      <c r="D2802" s="96"/>
      <c r="E2802" s="96"/>
      <c r="F2802" s="130"/>
      <c r="G2802" s="27"/>
      <c r="H2802" s="131"/>
      <c r="I2802" s="127"/>
      <c r="J2802" s="132"/>
      <c r="K2802" s="127"/>
      <c r="L2802" s="96"/>
      <c r="M2802" s="127"/>
      <c r="N2802" s="127"/>
      <c r="O2802" s="127"/>
      <c r="P2802" s="1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  <c r="AN2802" s="27"/>
      <c r="AO2802" s="27"/>
      <c r="AP2802" s="27"/>
    </row>
    <row r="2803" ht="12.75" customHeight="1">
      <c r="A2803" s="16"/>
      <c r="B2803" s="128"/>
      <c r="C2803" s="129"/>
      <c r="D2803" s="96"/>
      <c r="E2803" s="96"/>
      <c r="F2803" s="130"/>
      <c r="G2803" s="27"/>
      <c r="H2803" s="131"/>
      <c r="I2803" s="127"/>
      <c r="J2803" s="132"/>
      <c r="K2803" s="127"/>
      <c r="L2803" s="96"/>
      <c r="M2803" s="127"/>
      <c r="N2803" s="127"/>
      <c r="O2803" s="127"/>
      <c r="P2803" s="1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  <c r="AN2803" s="27"/>
      <c r="AO2803" s="27"/>
      <c r="AP2803" s="27"/>
    </row>
    <row r="2804" ht="12.75" customHeight="1">
      <c r="A2804" s="16"/>
      <c r="B2804" s="128"/>
      <c r="C2804" s="129"/>
      <c r="D2804" s="96"/>
      <c r="E2804" s="96"/>
      <c r="F2804" s="130"/>
      <c r="G2804" s="27"/>
      <c r="H2804" s="131"/>
      <c r="I2804" s="127"/>
      <c r="J2804" s="132"/>
      <c r="K2804" s="127"/>
      <c r="L2804" s="96"/>
      <c r="M2804" s="127"/>
      <c r="N2804" s="127"/>
      <c r="O2804" s="127"/>
      <c r="P2804" s="1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  <c r="AO2804" s="27"/>
      <c r="AP2804" s="27"/>
    </row>
    <row r="2805" ht="12.75" customHeight="1">
      <c r="A2805" s="16"/>
      <c r="B2805" s="128"/>
      <c r="C2805" s="129"/>
      <c r="D2805" s="96"/>
      <c r="E2805" s="96"/>
      <c r="F2805" s="130"/>
      <c r="G2805" s="27"/>
      <c r="H2805" s="131"/>
      <c r="I2805" s="127"/>
      <c r="J2805" s="132"/>
      <c r="K2805" s="127"/>
      <c r="L2805" s="96"/>
      <c r="M2805" s="127"/>
      <c r="N2805" s="127"/>
      <c r="O2805" s="127"/>
      <c r="P2805" s="1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  <c r="AN2805" s="27"/>
      <c r="AO2805" s="27"/>
      <c r="AP2805" s="27"/>
    </row>
    <row r="2806" ht="12.75" customHeight="1">
      <c r="A2806" s="16"/>
      <c r="B2806" s="128"/>
      <c r="C2806" s="129"/>
      <c r="D2806" s="96"/>
      <c r="E2806" s="96"/>
      <c r="F2806" s="130"/>
      <c r="G2806" s="27"/>
      <c r="H2806" s="131"/>
      <c r="I2806" s="127"/>
      <c r="J2806" s="132"/>
      <c r="K2806" s="127"/>
      <c r="L2806" s="96"/>
      <c r="M2806" s="127"/>
      <c r="N2806" s="127"/>
      <c r="O2806" s="127"/>
      <c r="P2806" s="1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  <c r="AN2806" s="27"/>
      <c r="AO2806" s="27"/>
      <c r="AP2806" s="27"/>
    </row>
    <row r="2807" ht="12.75" customHeight="1">
      <c r="A2807" s="16"/>
      <c r="B2807" s="128"/>
      <c r="C2807" s="129"/>
      <c r="D2807" s="96"/>
      <c r="E2807" s="96"/>
      <c r="F2807" s="130"/>
      <c r="G2807" s="27"/>
      <c r="H2807" s="131"/>
      <c r="I2807" s="127"/>
      <c r="J2807" s="132"/>
      <c r="K2807" s="127"/>
      <c r="L2807" s="96"/>
      <c r="M2807" s="127"/>
      <c r="N2807" s="127"/>
      <c r="O2807" s="127"/>
      <c r="P2807" s="1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  <c r="AN2807" s="27"/>
      <c r="AO2807" s="27"/>
      <c r="AP2807" s="27"/>
    </row>
    <row r="2808" ht="12.75" customHeight="1">
      <c r="A2808" s="16"/>
      <c r="B2808" s="128"/>
      <c r="C2808" s="129"/>
      <c r="D2808" s="96"/>
      <c r="E2808" s="96"/>
      <c r="F2808" s="130"/>
      <c r="G2808" s="27"/>
      <c r="H2808" s="131"/>
      <c r="I2808" s="127"/>
      <c r="J2808" s="132"/>
      <c r="K2808" s="127"/>
      <c r="L2808" s="96"/>
      <c r="M2808" s="127"/>
      <c r="N2808" s="127"/>
      <c r="O2808" s="127"/>
      <c r="P2808" s="1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  <c r="AN2808" s="27"/>
      <c r="AO2808" s="27"/>
      <c r="AP2808" s="27"/>
    </row>
    <row r="2809" ht="12.75" customHeight="1">
      <c r="A2809" s="16"/>
      <c r="B2809" s="128"/>
      <c r="C2809" s="129"/>
      <c r="D2809" s="96"/>
      <c r="E2809" s="96"/>
      <c r="F2809" s="130"/>
      <c r="G2809" s="27"/>
      <c r="H2809" s="131"/>
      <c r="I2809" s="127"/>
      <c r="J2809" s="132"/>
      <c r="K2809" s="127"/>
      <c r="L2809" s="96"/>
      <c r="M2809" s="127"/>
      <c r="N2809" s="127"/>
      <c r="O2809" s="127"/>
      <c r="P2809" s="1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  <c r="AN2809" s="27"/>
      <c r="AO2809" s="27"/>
      <c r="AP2809" s="27"/>
    </row>
    <row r="2810" ht="12.75" customHeight="1">
      <c r="A2810" s="16"/>
      <c r="B2810" s="128"/>
      <c r="C2810" s="129"/>
      <c r="D2810" s="96"/>
      <c r="E2810" s="96"/>
      <c r="F2810" s="130"/>
      <c r="G2810" s="27"/>
      <c r="H2810" s="131"/>
      <c r="I2810" s="127"/>
      <c r="J2810" s="132"/>
      <c r="K2810" s="127"/>
      <c r="L2810" s="96"/>
      <c r="M2810" s="127"/>
      <c r="N2810" s="127"/>
      <c r="O2810" s="127"/>
      <c r="P2810" s="1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  <c r="AN2810" s="27"/>
      <c r="AO2810" s="27"/>
      <c r="AP2810" s="27"/>
    </row>
    <row r="2811" ht="12.75" customHeight="1">
      <c r="A2811" s="16"/>
      <c r="B2811" s="128"/>
      <c r="C2811" s="129"/>
      <c r="D2811" s="96"/>
      <c r="E2811" s="96"/>
      <c r="F2811" s="130"/>
      <c r="G2811" s="27"/>
      <c r="H2811" s="131"/>
      <c r="I2811" s="127"/>
      <c r="J2811" s="132"/>
      <c r="K2811" s="127"/>
      <c r="L2811" s="96"/>
      <c r="M2811" s="127"/>
      <c r="N2811" s="127"/>
      <c r="O2811" s="127"/>
      <c r="P2811" s="1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  <c r="AN2811" s="27"/>
      <c r="AO2811" s="27"/>
      <c r="AP2811" s="27"/>
    </row>
    <row r="2812" ht="12.75" customHeight="1">
      <c r="A2812" s="16"/>
      <c r="B2812" s="128"/>
      <c r="C2812" s="129"/>
      <c r="D2812" s="96"/>
      <c r="E2812" s="96"/>
      <c r="F2812" s="130"/>
      <c r="G2812" s="27"/>
      <c r="H2812" s="131"/>
      <c r="I2812" s="127"/>
      <c r="J2812" s="132"/>
      <c r="K2812" s="127"/>
      <c r="L2812" s="96"/>
      <c r="M2812" s="127"/>
      <c r="N2812" s="127"/>
      <c r="O2812" s="127"/>
      <c r="P2812" s="1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  <c r="AN2812" s="27"/>
      <c r="AO2812" s="27"/>
      <c r="AP2812" s="27"/>
    </row>
    <row r="2813" ht="12.75" customHeight="1">
      <c r="A2813" s="16"/>
      <c r="B2813" s="128"/>
      <c r="C2813" s="129"/>
      <c r="D2813" s="96"/>
      <c r="E2813" s="96"/>
      <c r="F2813" s="130"/>
      <c r="G2813" s="27"/>
      <c r="H2813" s="131"/>
      <c r="I2813" s="127"/>
      <c r="J2813" s="132"/>
      <c r="K2813" s="127"/>
      <c r="L2813" s="96"/>
      <c r="M2813" s="127"/>
      <c r="N2813" s="127"/>
      <c r="O2813" s="127"/>
      <c r="P2813" s="1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  <c r="AN2813" s="27"/>
      <c r="AO2813" s="27"/>
      <c r="AP2813" s="27"/>
    </row>
    <row r="2814" ht="12.75" customHeight="1">
      <c r="A2814" s="16"/>
      <c r="B2814" s="128"/>
      <c r="C2814" s="129"/>
      <c r="D2814" s="96"/>
      <c r="E2814" s="96"/>
      <c r="F2814" s="130"/>
      <c r="G2814" s="27"/>
      <c r="H2814" s="131"/>
      <c r="I2814" s="127"/>
      <c r="J2814" s="132"/>
      <c r="K2814" s="127"/>
      <c r="L2814" s="96"/>
      <c r="M2814" s="127"/>
      <c r="N2814" s="127"/>
      <c r="O2814" s="127"/>
      <c r="P2814" s="1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  <c r="AN2814" s="27"/>
      <c r="AO2814" s="27"/>
      <c r="AP2814" s="27"/>
    </row>
    <row r="2815" ht="12.75" customHeight="1">
      <c r="A2815" s="16"/>
      <c r="B2815" s="128"/>
      <c r="C2815" s="129"/>
      <c r="D2815" s="96"/>
      <c r="E2815" s="96"/>
      <c r="F2815" s="130"/>
      <c r="G2815" s="27"/>
      <c r="H2815" s="131"/>
      <c r="I2815" s="127"/>
      <c r="J2815" s="132"/>
      <c r="K2815" s="127"/>
      <c r="L2815" s="96"/>
      <c r="M2815" s="127"/>
      <c r="N2815" s="127"/>
      <c r="O2815" s="127"/>
      <c r="P2815" s="1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  <c r="AN2815" s="27"/>
      <c r="AO2815" s="27"/>
      <c r="AP2815" s="27"/>
    </row>
    <row r="2816" ht="12.75" customHeight="1">
      <c r="A2816" s="16"/>
      <c r="B2816" s="128"/>
      <c r="C2816" s="129"/>
      <c r="D2816" s="96"/>
      <c r="E2816" s="96"/>
      <c r="F2816" s="130"/>
      <c r="G2816" s="27"/>
      <c r="H2816" s="131"/>
      <c r="I2816" s="127"/>
      <c r="J2816" s="132"/>
      <c r="K2816" s="127"/>
      <c r="L2816" s="96"/>
      <c r="M2816" s="127"/>
      <c r="N2816" s="127"/>
      <c r="O2816" s="127"/>
      <c r="P2816" s="1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  <c r="AN2816" s="27"/>
      <c r="AO2816" s="27"/>
      <c r="AP2816" s="27"/>
    </row>
    <row r="2817" ht="12.75" customHeight="1">
      <c r="A2817" s="16"/>
      <c r="B2817" s="128"/>
      <c r="C2817" s="129"/>
      <c r="D2817" s="96"/>
      <c r="E2817" s="96"/>
      <c r="F2817" s="130"/>
      <c r="G2817" s="27"/>
      <c r="H2817" s="131"/>
      <c r="I2817" s="127"/>
      <c r="J2817" s="132"/>
      <c r="K2817" s="127"/>
      <c r="L2817" s="96"/>
      <c r="M2817" s="127"/>
      <c r="N2817" s="127"/>
      <c r="O2817" s="127"/>
      <c r="P2817" s="1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  <c r="AN2817" s="27"/>
      <c r="AO2817" s="27"/>
      <c r="AP2817" s="27"/>
    </row>
    <row r="2818" ht="12.75" customHeight="1">
      <c r="A2818" s="16"/>
      <c r="B2818" s="128"/>
      <c r="C2818" s="129"/>
      <c r="D2818" s="96"/>
      <c r="E2818" s="96"/>
      <c r="F2818" s="130"/>
      <c r="G2818" s="27"/>
      <c r="H2818" s="131"/>
      <c r="I2818" s="127"/>
      <c r="J2818" s="132"/>
      <c r="K2818" s="127"/>
      <c r="L2818" s="96"/>
      <c r="M2818" s="127"/>
      <c r="N2818" s="127"/>
      <c r="O2818" s="127"/>
      <c r="P2818" s="1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  <c r="AN2818" s="27"/>
      <c r="AO2818" s="27"/>
      <c r="AP2818" s="27"/>
    </row>
    <row r="2819" ht="12.75" customHeight="1">
      <c r="A2819" s="16"/>
      <c r="B2819" s="128"/>
      <c r="C2819" s="129"/>
      <c r="D2819" s="96"/>
      <c r="E2819" s="96"/>
      <c r="F2819" s="130"/>
      <c r="G2819" s="27"/>
      <c r="H2819" s="131"/>
      <c r="I2819" s="127"/>
      <c r="J2819" s="132"/>
      <c r="K2819" s="127"/>
      <c r="L2819" s="96"/>
      <c r="M2819" s="127"/>
      <c r="N2819" s="127"/>
      <c r="O2819" s="127"/>
      <c r="P2819" s="1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  <c r="AN2819" s="27"/>
      <c r="AO2819" s="27"/>
      <c r="AP2819" s="27"/>
    </row>
    <row r="2820" ht="12.75" customHeight="1">
      <c r="A2820" s="16"/>
      <c r="B2820" s="128"/>
      <c r="C2820" s="129"/>
      <c r="D2820" s="96"/>
      <c r="E2820" s="96"/>
      <c r="F2820" s="130"/>
      <c r="G2820" s="27"/>
      <c r="H2820" s="131"/>
      <c r="I2820" s="127"/>
      <c r="J2820" s="132"/>
      <c r="K2820" s="127"/>
      <c r="L2820" s="96"/>
      <c r="M2820" s="127"/>
      <c r="N2820" s="127"/>
      <c r="O2820" s="127"/>
      <c r="P2820" s="1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  <c r="AN2820" s="27"/>
      <c r="AO2820" s="27"/>
      <c r="AP2820" s="27"/>
    </row>
    <row r="2821" ht="12.75" customHeight="1">
      <c r="A2821" s="16"/>
      <c r="B2821" s="128"/>
      <c r="C2821" s="129"/>
      <c r="D2821" s="96"/>
      <c r="E2821" s="96"/>
      <c r="F2821" s="130"/>
      <c r="G2821" s="27"/>
      <c r="H2821" s="131"/>
      <c r="I2821" s="127"/>
      <c r="J2821" s="132"/>
      <c r="K2821" s="127"/>
      <c r="L2821" s="96"/>
      <c r="M2821" s="127"/>
      <c r="N2821" s="127"/>
      <c r="O2821" s="127"/>
      <c r="P2821" s="1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  <c r="AN2821" s="27"/>
      <c r="AO2821" s="27"/>
      <c r="AP2821" s="27"/>
    </row>
    <row r="2822" ht="12.75" customHeight="1">
      <c r="A2822" s="16"/>
      <c r="B2822" s="128"/>
      <c r="C2822" s="129"/>
      <c r="D2822" s="96"/>
      <c r="E2822" s="96"/>
      <c r="F2822" s="130"/>
      <c r="G2822" s="27"/>
      <c r="H2822" s="131"/>
      <c r="I2822" s="127"/>
      <c r="J2822" s="132"/>
      <c r="K2822" s="127"/>
      <c r="L2822" s="96"/>
      <c r="M2822" s="127"/>
      <c r="N2822" s="127"/>
      <c r="O2822" s="127"/>
      <c r="P2822" s="1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  <c r="AN2822" s="27"/>
      <c r="AO2822" s="27"/>
      <c r="AP2822" s="27"/>
    </row>
    <row r="2823" ht="12.75" customHeight="1">
      <c r="A2823" s="16"/>
      <c r="B2823" s="128"/>
      <c r="C2823" s="129"/>
      <c r="D2823" s="96"/>
      <c r="E2823" s="96"/>
      <c r="F2823" s="130"/>
      <c r="G2823" s="27"/>
      <c r="H2823" s="131"/>
      <c r="I2823" s="127"/>
      <c r="J2823" s="132"/>
      <c r="K2823" s="127"/>
      <c r="L2823" s="96"/>
      <c r="M2823" s="127"/>
      <c r="N2823" s="127"/>
      <c r="O2823" s="127"/>
      <c r="P2823" s="1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  <c r="AN2823" s="27"/>
      <c r="AO2823" s="27"/>
      <c r="AP2823" s="27"/>
    </row>
    <row r="2824" ht="12.75" customHeight="1">
      <c r="A2824" s="16"/>
      <c r="B2824" s="128"/>
      <c r="C2824" s="129"/>
      <c r="D2824" s="96"/>
      <c r="E2824" s="96"/>
      <c r="F2824" s="130"/>
      <c r="G2824" s="27"/>
      <c r="H2824" s="131"/>
      <c r="I2824" s="127"/>
      <c r="J2824" s="132"/>
      <c r="K2824" s="127"/>
      <c r="L2824" s="96"/>
      <c r="M2824" s="127"/>
      <c r="N2824" s="127"/>
      <c r="O2824" s="127"/>
      <c r="P2824" s="1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  <c r="AN2824" s="27"/>
      <c r="AO2824" s="27"/>
      <c r="AP2824" s="27"/>
    </row>
    <row r="2825" ht="12.75" customHeight="1">
      <c r="A2825" s="16"/>
      <c r="B2825" s="128"/>
      <c r="C2825" s="129"/>
      <c r="D2825" s="96"/>
      <c r="E2825" s="96"/>
      <c r="F2825" s="130"/>
      <c r="G2825" s="27"/>
      <c r="H2825" s="131"/>
      <c r="I2825" s="127"/>
      <c r="J2825" s="132"/>
      <c r="K2825" s="127"/>
      <c r="L2825" s="96"/>
      <c r="M2825" s="127"/>
      <c r="N2825" s="127"/>
      <c r="O2825" s="127"/>
      <c r="P2825" s="1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  <c r="AN2825" s="27"/>
      <c r="AO2825" s="27"/>
      <c r="AP2825" s="27"/>
    </row>
    <row r="2826" ht="12.75" customHeight="1">
      <c r="A2826" s="16"/>
      <c r="B2826" s="128"/>
      <c r="C2826" s="129"/>
      <c r="D2826" s="96"/>
      <c r="E2826" s="96"/>
      <c r="F2826" s="130"/>
      <c r="G2826" s="27"/>
      <c r="H2826" s="131"/>
      <c r="I2826" s="127"/>
      <c r="J2826" s="132"/>
      <c r="K2826" s="127"/>
      <c r="L2826" s="96"/>
      <c r="M2826" s="127"/>
      <c r="N2826" s="127"/>
      <c r="O2826" s="127"/>
      <c r="P2826" s="1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  <c r="AN2826" s="27"/>
      <c r="AO2826" s="27"/>
      <c r="AP2826" s="27"/>
    </row>
    <row r="2827" ht="12.75" customHeight="1">
      <c r="A2827" s="16"/>
      <c r="B2827" s="128"/>
      <c r="C2827" s="129"/>
      <c r="D2827" s="96"/>
      <c r="E2827" s="96"/>
      <c r="F2827" s="130"/>
      <c r="G2827" s="27"/>
      <c r="H2827" s="131"/>
      <c r="I2827" s="127"/>
      <c r="J2827" s="132"/>
      <c r="K2827" s="127"/>
      <c r="L2827" s="96"/>
      <c r="M2827" s="127"/>
      <c r="N2827" s="127"/>
      <c r="O2827" s="127"/>
      <c r="P2827" s="1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  <c r="AN2827" s="27"/>
      <c r="AO2827" s="27"/>
      <c r="AP2827" s="27"/>
    </row>
    <row r="2828" ht="12.75" customHeight="1">
      <c r="A2828" s="16"/>
      <c r="B2828" s="128"/>
      <c r="C2828" s="129"/>
      <c r="D2828" s="96"/>
      <c r="E2828" s="96"/>
      <c r="F2828" s="130"/>
      <c r="G2828" s="27"/>
      <c r="H2828" s="131"/>
      <c r="I2828" s="127"/>
      <c r="J2828" s="132"/>
      <c r="K2828" s="127"/>
      <c r="L2828" s="96"/>
      <c r="M2828" s="127"/>
      <c r="N2828" s="127"/>
      <c r="O2828" s="127"/>
      <c r="P2828" s="1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  <c r="AN2828" s="27"/>
      <c r="AO2828" s="27"/>
      <c r="AP2828" s="27"/>
    </row>
    <row r="2829" ht="12.75" customHeight="1">
      <c r="A2829" s="16"/>
      <c r="B2829" s="128"/>
      <c r="C2829" s="129"/>
      <c r="D2829" s="96"/>
      <c r="E2829" s="96"/>
      <c r="F2829" s="130"/>
      <c r="G2829" s="27"/>
      <c r="H2829" s="131"/>
      <c r="I2829" s="127"/>
      <c r="J2829" s="132"/>
      <c r="K2829" s="127"/>
      <c r="L2829" s="96"/>
      <c r="M2829" s="127"/>
      <c r="N2829" s="127"/>
      <c r="O2829" s="127"/>
      <c r="P2829" s="1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  <c r="AN2829" s="27"/>
      <c r="AO2829" s="27"/>
      <c r="AP2829" s="27"/>
    </row>
    <row r="2830" ht="12.75" customHeight="1">
      <c r="A2830" s="16"/>
      <c r="B2830" s="128"/>
      <c r="C2830" s="129"/>
      <c r="D2830" s="96"/>
      <c r="E2830" s="96"/>
      <c r="F2830" s="130"/>
      <c r="G2830" s="27"/>
      <c r="H2830" s="131"/>
      <c r="I2830" s="127"/>
      <c r="J2830" s="132"/>
      <c r="K2830" s="127"/>
      <c r="L2830" s="96"/>
      <c r="M2830" s="127"/>
      <c r="N2830" s="127"/>
      <c r="O2830" s="127"/>
      <c r="P2830" s="1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  <c r="AN2830" s="27"/>
      <c r="AO2830" s="27"/>
      <c r="AP2830" s="27"/>
    </row>
    <row r="2831" ht="12.75" customHeight="1">
      <c r="A2831" s="16"/>
      <c r="B2831" s="128"/>
      <c r="C2831" s="129"/>
      <c r="D2831" s="96"/>
      <c r="E2831" s="96"/>
      <c r="F2831" s="130"/>
      <c r="G2831" s="27"/>
      <c r="H2831" s="131"/>
      <c r="I2831" s="127"/>
      <c r="J2831" s="132"/>
      <c r="K2831" s="127"/>
      <c r="L2831" s="96"/>
      <c r="M2831" s="127"/>
      <c r="N2831" s="127"/>
      <c r="O2831" s="127"/>
      <c r="P2831" s="1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  <c r="AN2831" s="27"/>
      <c r="AO2831" s="27"/>
      <c r="AP2831" s="27"/>
    </row>
    <row r="2832" ht="12.75" customHeight="1">
      <c r="A2832" s="16"/>
      <c r="B2832" s="128"/>
      <c r="C2832" s="129"/>
      <c r="D2832" s="96"/>
      <c r="E2832" s="96"/>
      <c r="F2832" s="130"/>
      <c r="G2832" s="27"/>
      <c r="H2832" s="131"/>
      <c r="I2832" s="127"/>
      <c r="J2832" s="132"/>
      <c r="K2832" s="127"/>
      <c r="L2832" s="96"/>
      <c r="M2832" s="127"/>
      <c r="N2832" s="127"/>
      <c r="O2832" s="127"/>
      <c r="P2832" s="1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  <c r="AN2832" s="27"/>
      <c r="AO2832" s="27"/>
      <c r="AP2832" s="27"/>
    </row>
    <row r="2833" ht="12.75" customHeight="1">
      <c r="A2833" s="16"/>
      <c r="B2833" s="128"/>
      <c r="C2833" s="129"/>
      <c r="D2833" s="96"/>
      <c r="E2833" s="96"/>
      <c r="F2833" s="130"/>
      <c r="G2833" s="27"/>
      <c r="H2833" s="131"/>
      <c r="I2833" s="127"/>
      <c r="J2833" s="132"/>
      <c r="K2833" s="127"/>
      <c r="L2833" s="96"/>
      <c r="M2833" s="127"/>
      <c r="N2833" s="127"/>
      <c r="O2833" s="127"/>
      <c r="P2833" s="1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  <c r="AN2833" s="27"/>
      <c r="AO2833" s="27"/>
      <c r="AP2833" s="27"/>
    </row>
    <row r="2834" ht="12.75" customHeight="1">
      <c r="A2834" s="16"/>
      <c r="B2834" s="128"/>
      <c r="C2834" s="129"/>
      <c r="D2834" s="96"/>
      <c r="E2834" s="96"/>
      <c r="F2834" s="130"/>
      <c r="G2834" s="27"/>
      <c r="H2834" s="131"/>
      <c r="I2834" s="127"/>
      <c r="J2834" s="132"/>
      <c r="K2834" s="127"/>
      <c r="L2834" s="96"/>
      <c r="M2834" s="127"/>
      <c r="N2834" s="127"/>
      <c r="O2834" s="127"/>
      <c r="P2834" s="1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  <c r="AN2834" s="27"/>
      <c r="AO2834" s="27"/>
      <c r="AP2834" s="27"/>
    </row>
    <row r="2835" ht="12.75" customHeight="1">
      <c r="A2835" s="16"/>
      <c r="B2835" s="128"/>
      <c r="C2835" s="129"/>
      <c r="D2835" s="96"/>
      <c r="E2835" s="96"/>
      <c r="F2835" s="130"/>
      <c r="G2835" s="27"/>
      <c r="H2835" s="131"/>
      <c r="I2835" s="127"/>
      <c r="J2835" s="132"/>
      <c r="K2835" s="127"/>
      <c r="L2835" s="96"/>
      <c r="M2835" s="127"/>
      <c r="N2835" s="127"/>
      <c r="O2835" s="127"/>
      <c r="P2835" s="1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  <c r="AN2835" s="27"/>
      <c r="AO2835" s="27"/>
      <c r="AP2835" s="27"/>
    </row>
    <row r="2836" ht="12.75" customHeight="1">
      <c r="A2836" s="16"/>
      <c r="B2836" s="128"/>
      <c r="C2836" s="129"/>
      <c r="D2836" s="96"/>
      <c r="E2836" s="96"/>
      <c r="F2836" s="130"/>
      <c r="G2836" s="27"/>
      <c r="H2836" s="131"/>
      <c r="I2836" s="127"/>
      <c r="J2836" s="132"/>
      <c r="K2836" s="127"/>
      <c r="L2836" s="96"/>
      <c r="M2836" s="127"/>
      <c r="N2836" s="127"/>
      <c r="O2836" s="127"/>
      <c r="P2836" s="1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  <c r="AN2836" s="27"/>
      <c r="AO2836" s="27"/>
      <c r="AP2836" s="27"/>
    </row>
    <row r="2837" ht="12.75" customHeight="1">
      <c r="A2837" s="16"/>
      <c r="B2837" s="128"/>
      <c r="C2837" s="129"/>
      <c r="D2837" s="96"/>
      <c r="E2837" s="96"/>
      <c r="F2837" s="130"/>
      <c r="G2837" s="27"/>
      <c r="H2837" s="131"/>
      <c r="I2837" s="127"/>
      <c r="J2837" s="132"/>
      <c r="K2837" s="127"/>
      <c r="L2837" s="96"/>
      <c r="M2837" s="127"/>
      <c r="N2837" s="127"/>
      <c r="O2837" s="127"/>
      <c r="P2837" s="1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</row>
    <row r="2838" ht="12.75" customHeight="1">
      <c r="A2838" s="16"/>
      <c r="B2838" s="128"/>
      <c r="C2838" s="129"/>
      <c r="D2838" s="96"/>
      <c r="E2838" s="96"/>
      <c r="F2838" s="130"/>
      <c r="G2838" s="27"/>
      <c r="H2838" s="131"/>
      <c r="I2838" s="127"/>
      <c r="J2838" s="132"/>
      <c r="K2838" s="127"/>
      <c r="L2838" s="96"/>
      <c r="M2838" s="127"/>
      <c r="N2838" s="127"/>
      <c r="O2838" s="127"/>
      <c r="P2838" s="1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  <c r="AO2838" s="27"/>
      <c r="AP2838" s="27"/>
    </row>
    <row r="2839" ht="12.75" customHeight="1">
      <c r="A2839" s="16"/>
      <c r="B2839" s="128"/>
      <c r="C2839" s="129"/>
      <c r="D2839" s="96"/>
      <c r="E2839" s="96"/>
      <c r="F2839" s="130"/>
      <c r="G2839" s="27"/>
      <c r="H2839" s="131"/>
      <c r="I2839" s="127"/>
      <c r="J2839" s="132"/>
      <c r="K2839" s="127"/>
      <c r="L2839" s="96"/>
      <c r="M2839" s="127"/>
      <c r="N2839" s="127"/>
      <c r="O2839" s="127"/>
      <c r="P2839" s="1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  <c r="AN2839" s="27"/>
      <c r="AO2839" s="27"/>
      <c r="AP2839" s="27"/>
    </row>
    <row r="2840" ht="12.75" customHeight="1">
      <c r="A2840" s="16"/>
      <c r="B2840" s="128"/>
      <c r="C2840" s="129"/>
      <c r="D2840" s="96"/>
      <c r="E2840" s="96"/>
      <c r="F2840" s="130"/>
      <c r="G2840" s="27"/>
      <c r="H2840" s="131"/>
      <c r="I2840" s="127"/>
      <c r="J2840" s="132"/>
      <c r="K2840" s="127"/>
      <c r="L2840" s="96"/>
      <c r="M2840" s="127"/>
      <c r="N2840" s="127"/>
      <c r="O2840" s="127"/>
      <c r="P2840" s="1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  <c r="AN2840" s="27"/>
      <c r="AO2840" s="27"/>
      <c r="AP2840" s="27"/>
    </row>
    <row r="2841" ht="12.75" customHeight="1">
      <c r="A2841" s="16"/>
      <c r="B2841" s="128"/>
      <c r="C2841" s="129"/>
      <c r="D2841" s="96"/>
      <c r="E2841" s="96"/>
      <c r="F2841" s="130"/>
      <c r="G2841" s="27"/>
      <c r="H2841" s="131"/>
      <c r="I2841" s="127"/>
      <c r="J2841" s="132"/>
      <c r="K2841" s="127"/>
      <c r="L2841" s="96"/>
      <c r="M2841" s="127"/>
      <c r="N2841" s="127"/>
      <c r="O2841" s="127"/>
      <c r="P2841" s="1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  <c r="AN2841" s="27"/>
      <c r="AO2841" s="27"/>
      <c r="AP2841" s="27"/>
    </row>
    <row r="2842" ht="12.75" customHeight="1">
      <c r="A2842" s="16"/>
      <c r="B2842" s="128"/>
      <c r="C2842" s="129"/>
      <c r="D2842" s="96"/>
      <c r="E2842" s="96"/>
      <c r="F2842" s="130"/>
      <c r="G2842" s="27"/>
      <c r="H2842" s="131"/>
      <c r="I2842" s="127"/>
      <c r="J2842" s="132"/>
      <c r="K2842" s="127"/>
      <c r="L2842" s="96"/>
      <c r="M2842" s="127"/>
      <c r="N2842" s="127"/>
      <c r="O2842" s="127"/>
      <c r="P2842" s="1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  <c r="AN2842" s="27"/>
      <c r="AO2842" s="27"/>
      <c r="AP2842" s="27"/>
    </row>
    <row r="2843" ht="12.75" customHeight="1">
      <c r="A2843" s="16"/>
      <c r="B2843" s="128"/>
      <c r="C2843" s="129"/>
      <c r="D2843" s="96"/>
      <c r="E2843" s="96"/>
      <c r="F2843" s="130"/>
      <c r="G2843" s="27"/>
      <c r="H2843" s="131"/>
      <c r="I2843" s="127"/>
      <c r="J2843" s="132"/>
      <c r="K2843" s="127"/>
      <c r="L2843" s="96"/>
      <c r="M2843" s="127"/>
      <c r="N2843" s="127"/>
      <c r="O2843" s="127"/>
      <c r="P2843" s="1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  <c r="AN2843" s="27"/>
      <c r="AO2843" s="27"/>
      <c r="AP2843" s="27"/>
    </row>
    <row r="2844" ht="12.75" customHeight="1">
      <c r="A2844" s="16"/>
      <c r="B2844" s="128"/>
      <c r="C2844" s="129"/>
      <c r="D2844" s="96"/>
      <c r="E2844" s="96"/>
      <c r="F2844" s="130"/>
      <c r="G2844" s="27"/>
      <c r="H2844" s="131"/>
      <c r="I2844" s="127"/>
      <c r="J2844" s="132"/>
      <c r="K2844" s="127"/>
      <c r="L2844" s="96"/>
      <c r="M2844" s="127"/>
      <c r="N2844" s="127"/>
      <c r="O2844" s="127"/>
      <c r="P2844" s="1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  <c r="AN2844" s="27"/>
      <c r="AO2844" s="27"/>
      <c r="AP2844" s="27"/>
    </row>
    <row r="2845" ht="12.75" customHeight="1">
      <c r="A2845" s="16"/>
      <c r="B2845" s="128"/>
      <c r="C2845" s="129"/>
      <c r="D2845" s="96"/>
      <c r="E2845" s="96"/>
      <c r="F2845" s="130"/>
      <c r="G2845" s="27"/>
      <c r="H2845" s="131"/>
      <c r="I2845" s="127"/>
      <c r="J2845" s="132"/>
      <c r="K2845" s="127"/>
      <c r="L2845" s="96"/>
      <c r="M2845" s="127"/>
      <c r="N2845" s="127"/>
      <c r="O2845" s="127"/>
      <c r="P2845" s="1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  <c r="AN2845" s="27"/>
      <c r="AO2845" s="27"/>
      <c r="AP2845" s="27"/>
    </row>
    <row r="2846" ht="12.75" customHeight="1">
      <c r="A2846" s="16"/>
      <c r="B2846" s="128"/>
      <c r="C2846" s="129"/>
      <c r="D2846" s="96"/>
      <c r="E2846" s="96"/>
      <c r="F2846" s="130"/>
      <c r="G2846" s="27"/>
      <c r="H2846" s="131"/>
      <c r="I2846" s="127"/>
      <c r="J2846" s="132"/>
      <c r="K2846" s="127"/>
      <c r="L2846" s="96"/>
      <c r="M2846" s="127"/>
      <c r="N2846" s="127"/>
      <c r="O2846" s="127"/>
      <c r="P2846" s="1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  <c r="AN2846" s="27"/>
      <c r="AO2846" s="27"/>
      <c r="AP2846" s="27"/>
    </row>
    <row r="2847" ht="12.75" customHeight="1">
      <c r="A2847" s="16"/>
      <c r="B2847" s="128"/>
      <c r="C2847" s="129"/>
      <c r="D2847" s="96"/>
      <c r="E2847" s="96"/>
      <c r="F2847" s="130"/>
      <c r="G2847" s="27"/>
      <c r="H2847" s="131"/>
      <c r="I2847" s="127"/>
      <c r="J2847" s="132"/>
      <c r="K2847" s="127"/>
      <c r="L2847" s="96"/>
      <c r="M2847" s="127"/>
      <c r="N2847" s="127"/>
      <c r="O2847" s="127"/>
      <c r="P2847" s="1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  <c r="AN2847" s="27"/>
      <c r="AO2847" s="27"/>
      <c r="AP2847" s="27"/>
    </row>
    <row r="2848" ht="12.75" customHeight="1">
      <c r="A2848" s="16"/>
      <c r="B2848" s="128"/>
      <c r="C2848" s="129"/>
      <c r="D2848" s="96"/>
      <c r="E2848" s="96"/>
      <c r="F2848" s="130"/>
      <c r="G2848" s="27"/>
      <c r="H2848" s="131"/>
      <c r="I2848" s="127"/>
      <c r="J2848" s="132"/>
      <c r="K2848" s="127"/>
      <c r="L2848" s="96"/>
      <c r="M2848" s="127"/>
      <c r="N2848" s="127"/>
      <c r="O2848" s="127"/>
      <c r="P2848" s="1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  <c r="AN2848" s="27"/>
      <c r="AO2848" s="27"/>
      <c r="AP2848" s="27"/>
    </row>
    <row r="2849" ht="12.75" customHeight="1">
      <c r="A2849" s="16"/>
      <c r="B2849" s="128"/>
      <c r="C2849" s="129"/>
      <c r="D2849" s="96"/>
      <c r="E2849" s="96"/>
      <c r="F2849" s="130"/>
      <c r="G2849" s="27"/>
      <c r="H2849" s="131"/>
      <c r="I2849" s="127"/>
      <c r="J2849" s="132"/>
      <c r="K2849" s="127"/>
      <c r="L2849" s="96"/>
      <c r="M2849" s="127"/>
      <c r="N2849" s="127"/>
      <c r="O2849" s="127"/>
      <c r="P2849" s="1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  <c r="AN2849" s="27"/>
      <c r="AO2849" s="27"/>
      <c r="AP2849" s="27"/>
    </row>
    <row r="2850" ht="12.75" customHeight="1">
      <c r="A2850" s="16"/>
      <c r="B2850" s="128"/>
      <c r="C2850" s="129"/>
      <c r="D2850" s="96"/>
      <c r="E2850" s="96"/>
      <c r="F2850" s="130"/>
      <c r="G2850" s="27"/>
      <c r="H2850" s="131"/>
      <c r="I2850" s="127"/>
      <c r="J2850" s="132"/>
      <c r="K2850" s="127"/>
      <c r="L2850" s="96"/>
      <c r="M2850" s="127"/>
      <c r="N2850" s="127"/>
      <c r="O2850" s="127"/>
      <c r="P2850" s="1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  <c r="AN2850" s="27"/>
      <c r="AO2850" s="27"/>
      <c r="AP2850" s="27"/>
    </row>
    <row r="2851" ht="12.75" customHeight="1">
      <c r="A2851" s="16"/>
      <c r="B2851" s="128"/>
      <c r="C2851" s="129"/>
      <c r="D2851" s="96"/>
      <c r="E2851" s="96"/>
      <c r="F2851" s="130"/>
      <c r="G2851" s="27"/>
      <c r="H2851" s="131"/>
      <c r="I2851" s="127"/>
      <c r="J2851" s="132"/>
      <c r="K2851" s="127"/>
      <c r="L2851" s="96"/>
      <c r="M2851" s="127"/>
      <c r="N2851" s="127"/>
      <c r="O2851" s="127"/>
      <c r="P2851" s="1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  <c r="AN2851" s="27"/>
      <c r="AO2851" s="27"/>
      <c r="AP2851" s="27"/>
    </row>
    <row r="2852" ht="12.75" customHeight="1">
      <c r="A2852" s="16"/>
      <c r="B2852" s="128"/>
      <c r="C2852" s="129"/>
      <c r="D2852" s="96"/>
      <c r="E2852" s="96"/>
      <c r="F2852" s="130"/>
      <c r="G2852" s="27"/>
      <c r="H2852" s="131"/>
      <c r="I2852" s="127"/>
      <c r="J2852" s="132"/>
      <c r="K2852" s="127"/>
      <c r="L2852" s="96"/>
      <c r="M2852" s="127"/>
      <c r="N2852" s="127"/>
      <c r="O2852" s="127"/>
      <c r="P2852" s="1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  <c r="AN2852" s="27"/>
      <c r="AO2852" s="27"/>
      <c r="AP2852" s="27"/>
    </row>
    <row r="2853" ht="12.75" customHeight="1">
      <c r="A2853" s="16"/>
      <c r="B2853" s="128"/>
      <c r="C2853" s="129"/>
      <c r="D2853" s="96"/>
      <c r="E2853" s="96"/>
      <c r="F2853" s="130"/>
      <c r="G2853" s="27"/>
      <c r="H2853" s="131"/>
      <c r="I2853" s="127"/>
      <c r="J2853" s="132"/>
      <c r="K2853" s="127"/>
      <c r="L2853" s="96"/>
      <c r="M2853" s="127"/>
      <c r="N2853" s="127"/>
      <c r="O2853" s="127"/>
      <c r="P2853" s="1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  <c r="AN2853" s="27"/>
      <c r="AO2853" s="27"/>
      <c r="AP2853" s="27"/>
    </row>
    <row r="2854" ht="12.75" customHeight="1">
      <c r="A2854" s="16"/>
      <c r="B2854" s="128"/>
      <c r="C2854" s="129"/>
      <c r="D2854" s="96"/>
      <c r="E2854" s="96"/>
      <c r="F2854" s="130"/>
      <c r="G2854" s="27"/>
      <c r="H2854" s="131"/>
      <c r="I2854" s="127"/>
      <c r="J2854" s="132"/>
      <c r="K2854" s="127"/>
      <c r="L2854" s="96"/>
      <c r="M2854" s="127"/>
      <c r="N2854" s="127"/>
      <c r="O2854" s="127"/>
      <c r="P2854" s="1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  <c r="AN2854" s="27"/>
      <c r="AO2854" s="27"/>
      <c r="AP2854" s="27"/>
    </row>
    <row r="2855" ht="12.75" customHeight="1">
      <c r="A2855" s="16"/>
      <c r="B2855" s="128"/>
      <c r="C2855" s="129"/>
      <c r="D2855" s="96"/>
      <c r="E2855" s="96"/>
      <c r="F2855" s="130"/>
      <c r="G2855" s="27"/>
      <c r="H2855" s="131"/>
      <c r="I2855" s="127"/>
      <c r="J2855" s="132"/>
      <c r="K2855" s="127"/>
      <c r="L2855" s="96"/>
      <c r="M2855" s="127"/>
      <c r="N2855" s="127"/>
      <c r="O2855" s="127"/>
      <c r="P2855" s="1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  <c r="AN2855" s="27"/>
      <c r="AO2855" s="27"/>
      <c r="AP2855" s="27"/>
    </row>
    <row r="2856" ht="12.75" customHeight="1">
      <c r="A2856" s="16"/>
      <c r="B2856" s="128"/>
      <c r="C2856" s="129"/>
      <c r="D2856" s="96"/>
      <c r="E2856" s="96"/>
      <c r="F2856" s="130"/>
      <c r="G2856" s="27"/>
      <c r="H2856" s="131"/>
      <c r="I2856" s="127"/>
      <c r="J2856" s="132"/>
      <c r="K2856" s="127"/>
      <c r="L2856" s="96"/>
      <c r="M2856" s="127"/>
      <c r="N2856" s="127"/>
      <c r="O2856" s="127"/>
      <c r="P2856" s="1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  <c r="AN2856" s="27"/>
      <c r="AO2856" s="27"/>
      <c r="AP2856" s="27"/>
    </row>
    <row r="2857" ht="12.75" customHeight="1">
      <c r="A2857" s="16"/>
      <c r="B2857" s="128"/>
      <c r="C2857" s="129"/>
      <c r="D2857" s="96"/>
      <c r="E2857" s="96"/>
      <c r="F2857" s="130"/>
      <c r="G2857" s="27"/>
      <c r="H2857" s="131"/>
      <c r="I2857" s="127"/>
      <c r="J2857" s="132"/>
      <c r="K2857" s="127"/>
      <c r="L2857" s="96"/>
      <c r="M2857" s="127"/>
      <c r="N2857" s="127"/>
      <c r="O2857" s="127"/>
      <c r="P2857" s="1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  <c r="AN2857" s="27"/>
      <c r="AO2857" s="27"/>
      <c r="AP2857" s="27"/>
    </row>
    <row r="2858" ht="12.75" customHeight="1">
      <c r="A2858" s="16"/>
      <c r="B2858" s="128"/>
      <c r="C2858" s="129"/>
      <c r="D2858" s="96"/>
      <c r="E2858" s="96"/>
      <c r="F2858" s="130"/>
      <c r="G2858" s="27"/>
      <c r="H2858" s="131"/>
      <c r="I2858" s="127"/>
      <c r="J2858" s="132"/>
      <c r="K2858" s="127"/>
      <c r="L2858" s="96"/>
      <c r="M2858" s="127"/>
      <c r="N2858" s="127"/>
      <c r="O2858" s="127"/>
      <c r="P2858" s="1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  <c r="AN2858" s="27"/>
      <c r="AO2858" s="27"/>
      <c r="AP2858" s="27"/>
    </row>
    <row r="2859" ht="12.75" customHeight="1">
      <c r="A2859" s="16"/>
      <c r="B2859" s="128"/>
      <c r="C2859" s="129"/>
      <c r="D2859" s="96"/>
      <c r="E2859" s="96"/>
      <c r="F2859" s="130"/>
      <c r="G2859" s="27"/>
      <c r="H2859" s="131"/>
      <c r="I2859" s="127"/>
      <c r="J2859" s="132"/>
      <c r="K2859" s="127"/>
      <c r="L2859" s="96"/>
      <c r="M2859" s="127"/>
      <c r="N2859" s="127"/>
      <c r="O2859" s="127"/>
      <c r="P2859" s="1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  <c r="AN2859" s="27"/>
      <c r="AO2859" s="27"/>
      <c r="AP2859" s="27"/>
    </row>
    <row r="2860" ht="12.75" customHeight="1">
      <c r="A2860" s="16"/>
      <c r="B2860" s="128"/>
      <c r="C2860" s="129"/>
      <c r="D2860" s="96"/>
      <c r="E2860" s="96"/>
      <c r="F2860" s="130"/>
      <c r="G2860" s="27"/>
      <c r="H2860" s="131"/>
      <c r="I2860" s="127"/>
      <c r="J2860" s="132"/>
      <c r="K2860" s="127"/>
      <c r="L2860" s="96"/>
      <c r="M2860" s="127"/>
      <c r="N2860" s="127"/>
      <c r="O2860" s="127"/>
      <c r="P2860" s="1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  <c r="AN2860" s="27"/>
      <c r="AO2860" s="27"/>
      <c r="AP2860" s="27"/>
    </row>
    <row r="2861" ht="12.75" customHeight="1">
      <c r="A2861" s="16"/>
      <c r="B2861" s="128"/>
      <c r="C2861" s="129"/>
      <c r="D2861" s="96"/>
      <c r="E2861" s="96"/>
      <c r="F2861" s="130"/>
      <c r="G2861" s="27"/>
      <c r="H2861" s="131"/>
      <c r="I2861" s="127"/>
      <c r="J2861" s="132"/>
      <c r="K2861" s="127"/>
      <c r="L2861" s="96"/>
      <c r="M2861" s="127"/>
      <c r="N2861" s="127"/>
      <c r="O2861" s="127"/>
      <c r="P2861" s="1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  <c r="AN2861" s="27"/>
      <c r="AO2861" s="27"/>
      <c r="AP2861" s="27"/>
    </row>
    <row r="2862" ht="12.75" customHeight="1">
      <c r="A2862" s="16"/>
      <c r="B2862" s="128"/>
      <c r="C2862" s="129"/>
      <c r="D2862" s="96"/>
      <c r="E2862" s="96"/>
      <c r="F2862" s="130"/>
      <c r="G2862" s="27"/>
      <c r="H2862" s="131"/>
      <c r="I2862" s="127"/>
      <c r="J2862" s="132"/>
      <c r="K2862" s="127"/>
      <c r="L2862" s="96"/>
      <c r="M2862" s="127"/>
      <c r="N2862" s="127"/>
      <c r="O2862" s="127"/>
      <c r="P2862" s="1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  <c r="AN2862" s="27"/>
      <c r="AO2862" s="27"/>
      <c r="AP2862" s="27"/>
    </row>
    <row r="2863" ht="12.75" customHeight="1">
      <c r="A2863" s="16"/>
      <c r="B2863" s="128"/>
      <c r="C2863" s="129"/>
      <c r="D2863" s="96"/>
      <c r="E2863" s="96"/>
      <c r="F2863" s="130"/>
      <c r="G2863" s="27"/>
      <c r="H2863" s="131"/>
      <c r="I2863" s="127"/>
      <c r="J2863" s="132"/>
      <c r="K2863" s="127"/>
      <c r="L2863" s="96"/>
      <c r="M2863" s="127"/>
      <c r="N2863" s="127"/>
      <c r="O2863" s="127"/>
      <c r="P2863" s="1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  <c r="AN2863" s="27"/>
      <c r="AO2863" s="27"/>
      <c r="AP2863" s="27"/>
    </row>
    <row r="2864" ht="12.75" customHeight="1">
      <c r="A2864" s="16"/>
      <c r="B2864" s="128"/>
      <c r="C2864" s="129"/>
      <c r="D2864" s="96"/>
      <c r="E2864" s="96"/>
      <c r="F2864" s="130"/>
      <c r="G2864" s="27"/>
      <c r="H2864" s="131"/>
      <c r="I2864" s="127"/>
      <c r="J2864" s="132"/>
      <c r="K2864" s="127"/>
      <c r="L2864" s="96"/>
      <c r="M2864" s="127"/>
      <c r="N2864" s="127"/>
      <c r="O2864" s="127"/>
      <c r="P2864" s="1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  <c r="AN2864" s="27"/>
      <c r="AO2864" s="27"/>
      <c r="AP2864" s="27"/>
    </row>
    <row r="2865" ht="12.75" customHeight="1">
      <c r="A2865" s="16"/>
      <c r="B2865" s="128"/>
      <c r="C2865" s="129"/>
      <c r="D2865" s="96"/>
      <c r="E2865" s="96"/>
      <c r="F2865" s="130"/>
      <c r="G2865" s="27"/>
      <c r="H2865" s="131"/>
      <c r="I2865" s="127"/>
      <c r="J2865" s="132"/>
      <c r="K2865" s="127"/>
      <c r="L2865" s="96"/>
      <c r="M2865" s="127"/>
      <c r="N2865" s="127"/>
      <c r="O2865" s="127"/>
      <c r="P2865" s="1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  <c r="AN2865" s="27"/>
      <c r="AO2865" s="27"/>
      <c r="AP2865" s="27"/>
    </row>
    <row r="2866" ht="12.75" customHeight="1">
      <c r="A2866" s="16"/>
      <c r="B2866" s="128"/>
      <c r="C2866" s="129"/>
      <c r="D2866" s="96"/>
      <c r="E2866" s="96"/>
      <c r="F2866" s="130"/>
      <c r="G2866" s="27"/>
      <c r="H2866" s="131"/>
      <c r="I2866" s="127"/>
      <c r="J2866" s="132"/>
      <c r="K2866" s="127"/>
      <c r="L2866" s="96"/>
      <c r="M2866" s="127"/>
      <c r="N2866" s="127"/>
      <c r="O2866" s="127"/>
      <c r="P2866" s="1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  <c r="AN2866" s="27"/>
      <c r="AO2866" s="27"/>
      <c r="AP2866" s="27"/>
    </row>
    <row r="2867" ht="12.75" customHeight="1">
      <c r="A2867" s="16"/>
      <c r="B2867" s="128"/>
      <c r="C2867" s="129"/>
      <c r="D2867" s="96"/>
      <c r="E2867" s="96"/>
      <c r="F2867" s="130"/>
      <c r="G2867" s="27"/>
      <c r="H2867" s="131"/>
      <c r="I2867" s="127"/>
      <c r="J2867" s="132"/>
      <c r="K2867" s="127"/>
      <c r="L2867" s="96"/>
      <c r="M2867" s="127"/>
      <c r="N2867" s="127"/>
      <c r="O2867" s="127"/>
      <c r="P2867" s="1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  <c r="AN2867" s="27"/>
      <c r="AO2867" s="27"/>
      <c r="AP2867" s="27"/>
    </row>
    <row r="2868" ht="12.75" customHeight="1">
      <c r="A2868" s="16"/>
      <c r="B2868" s="128"/>
      <c r="C2868" s="129"/>
      <c r="D2868" s="96"/>
      <c r="E2868" s="96"/>
      <c r="F2868" s="130"/>
      <c r="G2868" s="27"/>
      <c r="H2868" s="131"/>
      <c r="I2868" s="127"/>
      <c r="J2868" s="132"/>
      <c r="K2868" s="127"/>
      <c r="L2868" s="96"/>
      <c r="M2868" s="127"/>
      <c r="N2868" s="127"/>
      <c r="O2868" s="127"/>
      <c r="P2868" s="1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  <c r="AN2868" s="27"/>
      <c r="AO2868" s="27"/>
      <c r="AP2868" s="27"/>
    </row>
    <row r="2869" ht="12.75" customHeight="1">
      <c r="A2869" s="16"/>
      <c r="B2869" s="128"/>
      <c r="C2869" s="129"/>
      <c r="D2869" s="96"/>
      <c r="E2869" s="96"/>
      <c r="F2869" s="130"/>
      <c r="G2869" s="27"/>
      <c r="H2869" s="131"/>
      <c r="I2869" s="127"/>
      <c r="J2869" s="132"/>
      <c r="K2869" s="127"/>
      <c r="L2869" s="96"/>
      <c r="M2869" s="127"/>
      <c r="N2869" s="127"/>
      <c r="O2869" s="127"/>
      <c r="P2869" s="1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  <c r="AN2869" s="27"/>
      <c r="AO2869" s="27"/>
      <c r="AP2869" s="27"/>
    </row>
    <row r="2870" ht="12.75" customHeight="1">
      <c r="A2870" s="16"/>
      <c r="B2870" s="128"/>
      <c r="C2870" s="129"/>
      <c r="D2870" s="96"/>
      <c r="E2870" s="96"/>
      <c r="F2870" s="130"/>
      <c r="G2870" s="27"/>
      <c r="H2870" s="131"/>
      <c r="I2870" s="127"/>
      <c r="J2870" s="132"/>
      <c r="K2870" s="127"/>
      <c r="L2870" s="96"/>
      <c r="M2870" s="127"/>
      <c r="N2870" s="127"/>
      <c r="O2870" s="127"/>
      <c r="P2870" s="1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  <c r="AN2870" s="27"/>
      <c r="AO2870" s="27"/>
      <c r="AP2870" s="27"/>
    </row>
    <row r="2871" ht="12.75" customHeight="1">
      <c r="A2871" s="16"/>
      <c r="B2871" s="128"/>
      <c r="C2871" s="129"/>
      <c r="D2871" s="96"/>
      <c r="E2871" s="96"/>
      <c r="F2871" s="130"/>
      <c r="G2871" s="27"/>
      <c r="H2871" s="131"/>
      <c r="I2871" s="127"/>
      <c r="J2871" s="132"/>
      <c r="K2871" s="127"/>
      <c r="L2871" s="96"/>
      <c r="M2871" s="127"/>
      <c r="N2871" s="127"/>
      <c r="O2871" s="127"/>
      <c r="P2871" s="1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  <c r="AN2871" s="27"/>
      <c r="AO2871" s="27"/>
      <c r="AP2871" s="27"/>
    </row>
    <row r="2872" ht="12.75" customHeight="1">
      <c r="A2872" s="16"/>
      <c r="B2872" s="128"/>
      <c r="C2872" s="129"/>
      <c r="D2872" s="96"/>
      <c r="E2872" s="96"/>
      <c r="F2872" s="130"/>
      <c r="G2872" s="27"/>
      <c r="H2872" s="131"/>
      <c r="I2872" s="127"/>
      <c r="J2872" s="132"/>
      <c r="K2872" s="127"/>
      <c r="L2872" s="96"/>
      <c r="M2872" s="127"/>
      <c r="N2872" s="127"/>
      <c r="O2872" s="127"/>
      <c r="P2872" s="1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  <c r="AN2872" s="27"/>
      <c r="AO2872" s="27"/>
      <c r="AP2872" s="27"/>
    </row>
    <row r="2873" ht="12.75" customHeight="1">
      <c r="A2873" s="16"/>
      <c r="B2873" s="128"/>
      <c r="C2873" s="129"/>
      <c r="D2873" s="96"/>
      <c r="E2873" s="96"/>
      <c r="F2873" s="130"/>
      <c r="G2873" s="27"/>
      <c r="H2873" s="131"/>
      <c r="I2873" s="127"/>
      <c r="J2873" s="132"/>
      <c r="K2873" s="127"/>
      <c r="L2873" s="96"/>
      <c r="M2873" s="127"/>
      <c r="N2873" s="127"/>
      <c r="O2873" s="127"/>
      <c r="P2873" s="1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  <c r="AN2873" s="27"/>
      <c r="AO2873" s="27"/>
      <c r="AP2873" s="27"/>
    </row>
    <row r="2874" ht="12.75" customHeight="1">
      <c r="A2874" s="16"/>
      <c r="B2874" s="128"/>
      <c r="C2874" s="129"/>
      <c r="D2874" s="96"/>
      <c r="E2874" s="96"/>
      <c r="F2874" s="130"/>
      <c r="G2874" s="27"/>
      <c r="H2874" s="131"/>
      <c r="I2874" s="127"/>
      <c r="J2874" s="132"/>
      <c r="K2874" s="127"/>
      <c r="L2874" s="96"/>
      <c r="M2874" s="127"/>
      <c r="N2874" s="127"/>
      <c r="O2874" s="127"/>
      <c r="P2874" s="1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  <c r="AF2874" s="27"/>
      <c r="AG2874" s="27"/>
      <c r="AH2874" s="27"/>
      <c r="AI2874" s="27"/>
      <c r="AJ2874" s="27"/>
      <c r="AK2874" s="27"/>
      <c r="AL2874" s="27"/>
      <c r="AM2874" s="27"/>
      <c r="AN2874" s="27"/>
      <c r="AO2874" s="27"/>
      <c r="AP2874" s="27"/>
    </row>
    <row r="2875" ht="12.75" customHeight="1">
      <c r="A2875" s="16"/>
      <c r="B2875" s="128"/>
      <c r="C2875" s="129"/>
      <c r="D2875" s="96"/>
      <c r="E2875" s="96"/>
      <c r="F2875" s="130"/>
      <c r="G2875" s="27"/>
      <c r="H2875" s="131"/>
      <c r="I2875" s="127"/>
      <c r="J2875" s="132"/>
      <c r="K2875" s="127"/>
      <c r="L2875" s="96"/>
      <c r="M2875" s="127"/>
      <c r="N2875" s="127"/>
      <c r="O2875" s="127"/>
      <c r="P2875" s="1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  <c r="AN2875" s="27"/>
      <c r="AO2875" s="27"/>
      <c r="AP2875" s="27"/>
    </row>
    <row r="2876" ht="12.75" customHeight="1">
      <c r="A2876" s="16"/>
      <c r="B2876" s="128"/>
      <c r="C2876" s="129"/>
      <c r="D2876" s="96"/>
      <c r="E2876" s="96"/>
      <c r="F2876" s="130"/>
      <c r="G2876" s="27"/>
      <c r="H2876" s="131"/>
      <c r="I2876" s="127"/>
      <c r="J2876" s="132"/>
      <c r="K2876" s="127"/>
      <c r="L2876" s="96"/>
      <c r="M2876" s="127"/>
      <c r="N2876" s="127"/>
      <c r="O2876" s="127"/>
      <c r="P2876" s="1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  <c r="AN2876" s="27"/>
      <c r="AO2876" s="27"/>
      <c r="AP2876" s="27"/>
    </row>
    <row r="2877" ht="12.75" customHeight="1">
      <c r="A2877" s="16"/>
      <c r="B2877" s="128"/>
      <c r="C2877" s="129"/>
      <c r="D2877" s="96"/>
      <c r="E2877" s="96"/>
      <c r="F2877" s="130"/>
      <c r="G2877" s="27"/>
      <c r="H2877" s="131"/>
      <c r="I2877" s="127"/>
      <c r="J2877" s="132"/>
      <c r="K2877" s="127"/>
      <c r="L2877" s="96"/>
      <c r="M2877" s="127"/>
      <c r="N2877" s="127"/>
      <c r="O2877" s="127"/>
      <c r="P2877" s="1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  <c r="AN2877" s="27"/>
      <c r="AO2877" s="27"/>
      <c r="AP2877" s="27"/>
    </row>
    <row r="2878" ht="12.75" customHeight="1">
      <c r="A2878" s="16"/>
      <c r="B2878" s="128"/>
      <c r="C2878" s="129"/>
      <c r="D2878" s="96"/>
      <c r="E2878" s="96"/>
      <c r="F2878" s="130"/>
      <c r="G2878" s="27"/>
      <c r="H2878" s="131"/>
      <c r="I2878" s="127"/>
      <c r="J2878" s="132"/>
      <c r="K2878" s="127"/>
      <c r="L2878" s="96"/>
      <c r="M2878" s="127"/>
      <c r="N2878" s="127"/>
      <c r="O2878" s="127"/>
      <c r="P2878" s="1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  <c r="AN2878" s="27"/>
      <c r="AO2878" s="27"/>
      <c r="AP2878" s="27"/>
    </row>
    <row r="2879" ht="12.75" customHeight="1">
      <c r="A2879" s="16"/>
      <c r="B2879" s="128"/>
      <c r="C2879" s="129"/>
      <c r="D2879" s="96"/>
      <c r="E2879" s="96"/>
      <c r="F2879" s="130"/>
      <c r="G2879" s="27"/>
      <c r="H2879" s="131"/>
      <c r="I2879" s="127"/>
      <c r="J2879" s="132"/>
      <c r="K2879" s="127"/>
      <c r="L2879" s="96"/>
      <c r="M2879" s="127"/>
      <c r="N2879" s="127"/>
      <c r="O2879" s="127"/>
      <c r="P2879" s="1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  <c r="AF2879" s="27"/>
      <c r="AG2879" s="27"/>
      <c r="AH2879" s="27"/>
      <c r="AI2879" s="27"/>
      <c r="AJ2879" s="27"/>
      <c r="AK2879" s="27"/>
      <c r="AL2879" s="27"/>
      <c r="AM2879" s="27"/>
      <c r="AN2879" s="27"/>
      <c r="AO2879" s="27"/>
      <c r="AP2879" s="27"/>
    </row>
    <row r="2880" ht="12.75" customHeight="1">
      <c r="A2880" s="16"/>
      <c r="B2880" s="128"/>
      <c r="C2880" s="129"/>
      <c r="D2880" s="96"/>
      <c r="E2880" s="96"/>
      <c r="F2880" s="130"/>
      <c r="G2880" s="27"/>
      <c r="H2880" s="131"/>
      <c r="I2880" s="127"/>
      <c r="J2880" s="132"/>
      <c r="K2880" s="127"/>
      <c r="L2880" s="96"/>
      <c r="M2880" s="127"/>
      <c r="N2880" s="127"/>
      <c r="O2880" s="127"/>
      <c r="P2880" s="1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  <c r="AF2880" s="27"/>
      <c r="AG2880" s="27"/>
      <c r="AH2880" s="27"/>
      <c r="AI2880" s="27"/>
      <c r="AJ2880" s="27"/>
      <c r="AK2880" s="27"/>
      <c r="AL2880" s="27"/>
      <c r="AM2880" s="27"/>
      <c r="AN2880" s="27"/>
      <c r="AO2880" s="27"/>
      <c r="AP2880" s="27"/>
    </row>
    <row r="2881" ht="12.75" customHeight="1">
      <c r="A2881" s="16"/>
      <c r="B2881" s="128"/>
      <c r="C2881" s="129"/>
      <c r="D2881" s="96"/>
      <c r="E2881" s="96"/>
      <c r="F2881" s="130"/>
      <c r="G2881" s="27"/>
      <c r="H2881" s="131"/>
      <c r="I2881" s="127"/>
      <c r="J2881" s="132"/>
      <c r="K2881" s="127"/>
      <c r="L2881" s="96"/>
      <c r="M2881" s="127"/>
      <c r="N2881" s="127"/>
      <c r="O2881" s="127"/>
      <c r="P2881" s="1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  <c r="AF2881" s="27"/>
      <c r="AG2881" s="27"/>
      <c r="AH2881" s="27"/>
      <c r="AI2881" s="27"/>
      <c r="AJ2881" s="27"/>
      <c r="AK2881" s="27"/>
      <c r="AL2881" s="27"/>
      <c r="AM2881" s="27"/>
      <c r="AN2881" s="27"/>
      <c r="AO2881" s="27"/>
      <c r="AP2881" s="27"/>
    </row>
    <row r="2882" ht="12.75" customHeight="1">
      <c r="A2882" s="16"/>
      <c r="B2882" s="128"/>
      <c r="C2882" s="129"/>
      <c r="D2882" s="96"/>
      <c r="E2882" s="96"/>
      <c r="F2882" s="130"/>
      <c r="G2882" s="27"/>
      <c r="H2882" s="131"/>
      <c r="I2882" s="127"/>
      <c r="J2882" s="132"/>
      <c r="K2882" s="127"/>
      <c r="L2882" s="96"/>
      <c r="M2882" s="127"/>
      <c r="N2882" s="127"/>
      <c r="O2882" s="127"/>
      <c r="P2882" s="1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  <c r="AN2882" s="27"/>
      <c r="AO2882" s="27"/>
      <c r="AP2882" s="27"/>
    </row>
    <row r="2883" ht="12.75" customHeight="1">
      <c r="A2883" s="16"/>
      <c r="B2883" s="128"/>
      <c r="C2883" s="129"/>
      <c r="D2883" s="96"/>
      <c r="E2883" s="96"/>
      <c r="F2883" s="130"/>
      <c r="G2883" s="27"/>
      <c r="H2883" s="131"/>
      <c r="I2883" s="127"/>
      <c r="J2883" s="132"/>
      <c r="K2883" s="127"/>
      <c r="L2883" s="96"/>
      <c r="M2883" s="127"/>
      <c r="N2883" s="127"/>
      <c r="O2883" s="127"/>
      <c r="P2883" s="1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  <c r="AO2883" s="27"/>
      <c r="AP2883" s="27"/>
    </row>
    <row r="2884" ht="12.75" customHeight="1">
      <c r="A2884" s="16"/>
      <c r="B2884" s="128"/>
      <c r="C2884" s="129"/>
      <c r="D2884" s="96"/>
      <c r="E2884" s="96"/>
      <c r="F2884" s="130"/>
      <c r="G2884" s="27"/>
      <c r="H2884" s="131"/>
      <c r="I2884" s="127"/>
      <c r="J2884" s="132"/>
      <c r="K2884" s="127"/>
      <c r="L2884" s="96"/>
      <c r="M2884" s="127"/>
      <c r="N2884" s="127"/>
      <c r="O2884" s="127"/>
      <c r="P2884" s="1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  <c r="AN2884" s="27"/>
      <c r="AO2884" s="27"/>
      <c r="AP2884" s="27"/>
    </row>
    <row r="2885" ht="12.75" customHeight="1">
      <c r="A2885" s="16"/>
      <c r="B2885" s="128"/>
      <c r="C2885" s="129"/>
      <c r="D2885" s="96"/>
      <c r="E2885" s="96"/>
      <c r="F2885" s="130"/>
      <c r="G2885" s="27"/>
      <c r="H2885" s="131"/>
      <c r="I2885" s="127"/>
      <c r="J2885" s="132"/>
      <c r="K2885" s="127"/>
      <c r="L2885" s="96"/>
      <c r="M2885" s="127"/>
      <c r="N2885" s="127"/>
      <c r="O2885" s="127"/>
      <c r="P2885" s="1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  <c r="AF2885" s="27"/>
      <c r="AG2885" s="27"/>
      <c r="AH2885" s="27"/>
      <c r="AI2885" s="27"/>
      <c r="AJ2885" s="27"/>
      <c r="AK2885" s="27"/>
      <c r="AL2885" s="27"/>
      <c r="AM2885" s="27"/>
      <c r="AN2885" s="27"/>
      <c r="AO2885" s="27"/>
      <c r="AP2885" s="27"/>
    </row>
    <row r="2886" ht="12.75" customHeight="1">
      <c r="A2886" s="16"/>
      <c r="B2886" s="128"/>
      <c r="C2886" s="129"/>
      <c r="D2886" s="96"/>
      <c r="E2886" s="96"/>
      <c r="F2886" s="130"/>
      <c r="G2886" s="27"/>
      <c r="H2886" s="131"/>
      <c r="I2886" s="127"/>
      <c r="J2886" s="132"/>
      <c r="K2886" s="127"/>
      <c r="L2886" s="96"/>
      <c r="M2886" s="127"/>
      <c r="N2886" s="127"/>
      <c r="O2886" s="127"/>
      <c r="P2886" s="1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  <c r="AF2886" s="27"/>
      <c r="AG2886" s="27"/>
      <c r="AH2886" s="27"/>
      <c r="AI2886" s="27"/>
      <c r="AJ2886" s="27"/>
      <c r="AK2886" s="27"/>
      <c r="AL2886" s="27"/>
      <c r="AM2886" s="27"/>
      <c r="AN2886" s="27"/>
      <c r="AO2886" s="27"/>
      <c r="AP2886" s="27"/>
    </row>
    <row r="2887" ht="12.75" customHeight="1">
      <c r="A2887" s="16"/>
      <c r="B2887" s="128"/>
      <c r="C2887" s="129"/>
      <c r="D2887" s="96"/>
      <c r="E2887" s="96"/>
      <c r="F2887" s="130"/>
      <c r="G2887" s="27"/>
      <c r="H2887" s="131"/>
      <c r="I2887" s="127"/>
      <c r="J2887" s="132"/>
      <c r="K2887" s="127"/>
      <c r="L2887" s="96"/>
      <c r="M2887" s="127"/>
      <c r="N2887" s="127"/>
      <c r="O2887" s="127"/>
      <c r="P2887" s="1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  <c r="AF2887" s="27"/>
      <c r="AG2887" s="27"/>
      <c r="AH2887" s="27"/>
      <c r="AI2887" s="27"/>
      <c r="AJ2887" s="27"/>
      <c r="AK2887" s="27"/>
      <c r="AL2887" s="27"/>
      <c r="AM2887" s="27"/>
      <c r="AN2887" s="27"/>
      <c r="AO2887" s="27"/>
      <c r="AP2887" s="27"/>
    </row>
    <row r="2888" ht="12.75" customHeight="1">
      <c r="A2888" s="16"/>
      <c r="B2888" s="128"/>
      <c r="C2888" s="129"/>
      <c r="D2888" s="96"/>
      <c r="E2888" s="96"/>
      <c r="F2888" s="130"/>
      <c r="G2888" s="27"/>
      <c r="H2888" s="131"/>
      <c r="I2888" s="127"/>
      <c r="J2888" s="132"/>
      <c r="K2888" s="127"/>
      <c r="L2888" s="96"/>
      <c r="M2888" s="127"/>
      <c r="N2888" s="127"/>
      <c r="O2888" s="127"/>
      <c r="P2888" s="1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  <c r="AN2888" s="27"/>
      <c r="AO2888" s="27"/>
      <c r="AP2888" s="27"/>
    </row>
    <row r="2889" ht="12.75" customHeight="1">
      <c r="A2889" s="16"/>
      <c r="B2889" s="128"/>
      <c r="C2889" s="129"/>
      <c r="D2889" s="96"/>
      <c r="E2889" s="96"/>
      <c r="F2889" s="130"/>
      <c r="G2889" s="27"/>
      <c r="H2889" s="131"/>
      <c r="I2889" s="127"/>
      <c r="J2889" s="132"/>
      <c r="K2889" s="127"/>
      <c r="L2889" s="96"/>
      <c r="M2889" s="127"/>
      <c r="N2889" s="127"/>
      <c r="O2889" s="127"/>
      <c r="P2889" s="1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</row>
    <row r="2890" ht="12.75" customHeight="1">
      <c r="A2890" s="16"/>
      <c r="B2890" s="128"/>
      <c r="C2890" s="129"/>
      <c r="D2890" s="96"/>
      <c r="E2890" s="96"/>
      <c r="F2890" s="130"/>
      <c r="G2890" s="27"/>
      <c r="H2890" s="131"/>
      <c r="I2890" s="127"/>
      <c r="J2890" s="132"/>
      <c r="K2890" s="127"/>
      <c r="L2890" s="96"/>
      <c r="M2890" s="127"/>
      <c r="N2890" s="127"/>
      <c r="O2890" s="127"/>
      <c r="P2890" s="1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  <c r="AN2890" s="27"/>
      <c r="AO2890" s="27"/>
      <c r="AP2890" s="27"/>
    </row>
    <row r="2891" ht="12.75" customHeight="1">
      <c r="A2891" s="16"/>
      <c r="B2891" s="128"/>
      <c r="C2891" s="129"/>
      <c r="D2891" s="96"/>
      <c r="E2891" s="96"/>
      <c r="F2891" s="130"/>
      <c r="G2891" s="27"/>
      <c r="H2891" s="131"/>
      <c r="I2891" s="127"/>
      <c r="J2891" s="132"/>
      <c r="K2891" s="127"/>
      <c r="L2891" s="96"/>
      <c r="M2891" s="127"/>
      <c r="N2891" s="127"/>
      <c r="O2891" s="127"/>
      <c r="P2891" s="1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  <c r="AN2891" s="27"/>
      <c r="AO2891" s="27"/>
      <c r="AP2891" s="27"/>
    </row>
    <row r="2892" ht="12.75" customHeight="1">
      <c r="A2892" s="16"/>
      <c r="B2892" s="128"/>
      <c r="C2892" s="129"/>
      <c r="D2892" s="96"/>
      <c r="E2892" s="96"/>
      <c r="F2892" s="130"/>
      <c r="G2892" s="27"/>
      <c r="H2892" s="131"/>
      <c r="I2892" s="127"/>
      <c r="J2892" s="132"/>
      <c r="K2892" s="127"/>
      <c r="L2892" s="96"/>
      <c r="M2892" s="127"/>
      <c r="N2892" s="127"/>
      <c r="O2892" s="127"/>
      <c r="P2892" s="1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  <c r="AN2892" s="27"/>
      <c r="AO2892" s="27"/>
      <c r="AP2892" s="27"/>
    </row>
    <row r="2893" ht="12.75" customHeight="1">
      <c r="A2893" s="16"/>
      <c r="B2893" s="128"/>
      <c r="C2893" s="129"/>
      <c r="D2893" s="96"/>
      <c r="E2893" s="96"/>
      <c r="F2893" s="130"/>
      <c r="G2893" s="27"/>
      <c r="H2893" s="131"/>
      <c r="I2893" s="127"/>
      <c r="J2893" s="132"/>
      <c r="K2893" s="127"/>
      <c r="L2893" s="96"/>
      <c r="M2893" s="127"/>
      <c r="N2893" s="127"/>
      <c r="O2893" s="127"/>
      <c r="P2893" s="1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  <c r="AN2893" s="27"/>
      <c r="AO2893" s="27"/>
      <c r="AP2893" s="27"/>
    </row>
    <row r="2894" ht="12.75" customHeight="1">
      <c r="A2894" s="16"/>
      <c r="B2894" s="128"/>
      <c r="C2894" s="129"/>
      <c r="D2894" s="96"/>
      <c r="E2894" s="96"/>
      <c r="F2894" s="130"/>
      <c r="G2894" s="27"/>
      <c r="H2894" s="131"/>
      <c r="I2894" s="127"/>
      <c r="J2894" s="132"/>
      <c r="K2894" s="127"/>
      <c r="L2894" s="96"/>
      <c r="M2894" s="127"/>
      <c r="N2894" s="127"/>
      <c r="O2894" s="127"/>
      <c r="P2894" s="1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  <c r="AN2894" s="27"/>
      <c r="AO2894" s="27"/>
      <c r="AP2894" s="27"/>
    </row>
    <row r="2895" ht="12.75" customHeight="1">
      <c r="A2895" s="16"/>
      <c r="B2895" s="128"/>
      <c r="C2895" s="129"/>
      <c r="D2895" s="96"/>
      <c r="E2895" s="96"/>
      <c r="F2895" s="130"/>
      <c r="G2895" s="27"/>
      <c r="H2895" s="131"/>
      <c r="I2895" s="127"/>
      <c r="J2895" s="132"/>
      <c r="K2895" s="127"/>
      <c r="L2895" s="96"/>
      <c r="M2895" s="127"/>
      <c r="N2895" s="127"/>
      <c r="O2895" s="127"/>
      <c r="P2895" s="1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  <c r="AN2895" s="27"/>
      <c r="AO2895" s="27"/>
      <c r="AP2895" s="27"/>
    </row>
    <row r="2896" ht="12.75" customHeight="1">
      <c r="A2896" s="16"/>
      <c r="B2896" s="128"/>
      <c r="C2896" s="129"/>
      <c r="D2896" s="96"/>
      <c r="E2896" s="96"/>
      <c r="F2896" s="130"/>
      <c r="G2896" s="27"/>
      <c r="H2896" s="131"/>
      <c r="I2896" s="127"/>
      <c r="J2896" s="132"/>
      <c r="K2896" s="127"/>
      <c r="L2896" s="96"/>
      <c r="M2896" s="127"/>
      <c r="N2896" s="127"/>
      <c r="O2896" s="127"/>
      <c r="P2896" s="1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  <c r="AN2896" s="27"/>
      <c r="AO2896" s="27"/>
      <c r="AP2896" s="27"/>
    </row>
    <row r="2897" ht="12.75" customHeight="1">
      <c r="A2897" s="16"/>
      <c r="B2897" s="128"/>
      <c r="C2897" s="129"/>
      <c r="D2897" s="96"/>
      <c r="E2897" s="96"/>
      <c r="F2897" s="130"/>
      <c r="G2897" s="27"/>
      <c r="H2897" s="131"/>
      <c r="I2897" s="127"/>
      <c r="J2897" s="132"/>
      <c r="K2897" s="127"/>
      <c r="L2897" s="96"/>
      <c r="M2897" s="127"/>
      <c r="N2897" s="127"/>
      <c r="O2897" s="127"/>
      <c r="P2897" s="1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  <c r="AN2897" s="27"/>
      <c r="AO2897" s="27"/>
      <c r="AP2897" s="27"/>
    </row>
    <row r="2898" ht="12.75" customHeight="1">
      <c r="A2898" s="16"/>
      <c r="B2898" s="128"/>
      <c r="C2898" s="129"/>
      <c r="D2898" s="96"/>
      <c r="E2898" s="96"/>
      <c r="F2898" s="130"/>
      <c r="G2898" s="27"/>
      <c r="H2898" s="131"/>
      <c r="I2898" s="127"/>
      <c r="J2898" s="132"/>
      <c r="K2898" s="127"/>
      <c r="L2898" s="96"/>
      <c r="M2898" s="127"/>
      <c r="N2898" s="127"/>
      <c r="O2898" s="127"/>
      <c r="P2898" s="1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  <c r="AN2898" s="27"/>
      <c r="AO2898" s="27"/>
      <c r="AP2898" s="27"/>
    </row>
    <row r="2899" ht="12.75" customHeight="1">
      <c r="A2899" s="16"/>
      <c r="B2899" s="128"/>
      <c r="C2899" s="129"/>
      <c r="D2899" s="96"/>
      <c r="E2899" s="96"/>
      <c r="F2899" s="130"/>
      <c r="G2899" s="27"/>
      <c r="H2899" s="131"/>
      <c r="I2899" s="127"/>
      <c r="J2899" s="132"/>
      <c r="K2899" s="127"/>
      <c r="L2899" s="96"/>
      <c r="M2899" s="127"/>
      <c r="N2899" s="127"/>
      <c r="O2899" s="127"/>
      <c r="P2899" s="1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  <c r="AN2899" s="27"/>
      <c r="AO2899" s="27"/>
      <c r="AP2899" s="27"/>
    </row>
    <row r="2900" ht="12.75" customHeight="1">
      <c r="A2900" s="16"/>
      <c r="B2900" s="128"/>
      <c r="C2900" s="129"/>
      <c r="D2900" s="96"/>
      <c r="E2900" s="96"/>
      <c r="F2900" s="130"/>
      <c r="G2900" s="27"/>
      <c r="H2900" s="131"/>
      <c r="I2900" s="127"/>
      <c r="J2900" s="132"/>
      <c r="K2900" s="127"/>
      <c r="L2900" s="96"/>
      <c r="M2900" s="127"/>
      <c r="N2900" s="127"/>
      <c r="O2900" s="127"/>
      <c r="P2900" s="1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  <c r="AN2900" s="27"/>
      <c r="AO2900" s="27"/>
      <c r="AP2900" s="27"/>
    </row>
    <row r="2901" ht="12.75" customHeight="1">
      <c r="A2901" s="16"/>
      <c r="B2901" s="128"/>
      <c r="C2901" s="129"/>
      <c r="D2901" s="96"/>
      <c r="E2901" s="96"/>
      <c r="F2901" s="130"/>
      <c r="G2901" s="27"/>
      <c r="H2901" s="131"/>
      <c r="I2901" s="127"/>
      <c r="J2901" s="132"/>
      <c r="K2901" s="127"/>
      <c r="L2901" s="96"/>
      <c r="M2901" s="127"/>
      <c r="N2901" s="127"/>
      <c r="O2901" s="127"/>
      <c r="P2901" s="1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  <c r="AN2901" s="27"/>
      <c r="AO2901" s="27"/>
      <c r="AP2901" s="27"/>
    </row>
    <row r="2902" ht="12.75" customHeight="1">
      <c r="A2902" s="16"/>
      <c r="B2902" s="128"/>
      <c r="C2902" s="129"/>
      <c r="D2902" s="96"/>
      <c r="E2902" s="96"/>
      <c r="F2902" s="130"/>
      <c r="G2902" s="27"/>
      <c r="H2902" s="131"/>
      <c r="I2902" s="127"/>
      <c r="J2902" s="132"/>
      <c r="K2902" s="127"/>
      <c r="L2902" s="96"/>
      <c r="M2902" s="127"/>
      <c r="N2902" s="127"/>
      <c r="O2902" s="127"/>
      <c r="P2902" s="1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  <c r="AN2902" s="27"/>
      <c r="AO2902" s="27"/>
      <c r="AP2902" s="27"/>
    </row>
    <row r="2903" ht="12.75" customHeight="1">
      <c r="A2903" s="16"/>
      <c r="B2903" s="128"/>
      <c r="C2903" s="129"/>
      <c r="D2903" s="96"/>
      <c r="E2903" s="96"/>
      <c r="F2903" s="130"/>
      <c r="G2903" s="27"/>
      <c r="H2903" s="131"/>
      <c r="I2903" s="127"/>
      <c r="J2903" s="132"/>
      <c r="K2903" s="127"/>
      <c r="L2903" s="96"/>
      <c r="M2903" s="127"/>
      <c r="N2903" s="127"/>
      <c r="O2903" s="127"/>
      <c r="P2903" s="1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  <c r="AN2903" s="27"/>
      <c r="AO2903" s="27"/>
      <c r="AP2903" s="27"/>
    </row>
    <row r="2904" ht="12.75" customHeight="1">
      <c r="A2904" s="16"/>
      <c r="B2904" s="128"/>
      <c r="C2904" s="129"/>
      <c r="D2904" s="96"/>
      <c r="E2904" s="96"/>
      <c r="F2904" s="130"/>
      <c r="G2904" s="27"/>
      <c r="H2904" s="131"/>
      <c r="I2904" s="127"/>
      <c r="J2904" s="132"/>
      <c r="K2904" s="127"/>
      <c r="L2904" s="96"/>
      <c r="M2904" s="127"/>
      <c r="N2904" s="127"/>
      <c r="O2904" s="127"/>
      <c r="P2904" s="1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  <c r="AN2904" s="27"/>
      <c r="AO2904" s="27"/>
      <c r="AP2904" s="27"/>
    </row>
    <row r="2905" ht="12.75" customHeight="1">
      <c r="A2905" s="16"/>
      <c r="B2905" s="128"/>
      <c r="C2905" s="129"/>
      <c r="D2905" s="96"/>
      <c r="E2905" s="96"/>
      <c r="F2905" s="130"/>
      <c r="G2905" s="27"/>
      <c r="H2905" s="131"/>
      <c r="I2905" s="127"/>
      <c r="J2905" s="132"/>
      <c r="K2905" s="127"/>
      <c r="L2905" s="96"/>
      <c r="M2905" s="127"/>
      <c r="N2905" s="127"/>
      <c r="O2905" s="127"/>
      <c r="P2905" s="1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  <c r="AN2905" s="27"/>
      <c r="AO2905" s="27"/>
      <c r="AP2905" s="27"/>
    </row>
    <row r="2906" ht="12.75" customHeight="1">
      <c r="A2906" s="16"/>
      <c r="B2906" s="128"/>
      <c r="C2906" s="129"/>
      <c r="D2906" s="96"/>
      <c r="E2906" s="96"/>
      <c r="F2906" s="130"/>
      <c r="G2906" s="27"/>
      <c r="H2906" s="131"/>
      <c r="I2906" s="127"/>
      <c r="J2906" s="132"/>
      <c r="K2906" s="127"/>
      <c r="L2906" s="96"/>
      <c r="M2906" s="127"/>
      <c r="N2906" s="127"/>
      <c r="O2906" s="127"/>
      <c r="P2906" s="1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  <c r="AN2906" s="27"/>
      <c r="AO2906" s="27"/>
      <c r="AP2906" s="27"/>
    </row>
    <row r="2907" ht="12.75" customHeight="1">
      <c r="A2907" s="16"/>
      <c r="B2907" s="128"/>
      <c r="C2907" s="129"/>
      <c r="D2907" s="96"/>
      <c r="E2907" s="96"/>
      <c r="F2907" s="130"/>
      <c r="G2907" s="27"/>
      <c r="H2907" s="131"/>
      <c r="I2907" s="127"/>
      <c r="J2907" s="132"/>
      <c r="K2907" s="127"/>
      <c r="L2907" s="96"/>
      <c r="M2907" s="127"/>
      <c r="N2907" s="127"/>
      <c r="O2907" s="127"/>
      <c r="P2907" s="1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  <c r="AN2907" s="27"/>
      <c r="AO2907" s="27"/>
      <c r="AP2907" s="27"/>
    </row>
    <row r="2908" ht="12.75" customHeight="1">
      <c r="A2908" s="16"/>
      <c r="B2908" s="128"/>
      <c r="C2908" s="129"/>
      <c r="D2908" s="96"/>
      <c r="E2908" s="96"/>
      <c r="F2908" s="130"/>
      <c r="G2908" s="27"/>
      <c r="H2908" s="131"/>
      <c r="I2908" s="127"/>
      <c r="J2908" s="132"/>
      <c r="K2908" s="127"/>
      <c r="L2908" s="96"/>
      <c r="M2908" s="127"/>
      <c r="N2908" s="127"/>
      <c r="O2908" s="127"/>
      <c r="P2908" s="1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  <c r="AN2908" s="27"/>
      <c r="AO2908" s="27"/>
      <c r="AP2908" s="27"/>
    </row>
    <row r="2909" ht="12.75" customHeight="1">
      <c r="A2909" s="16"/>
      <c r="B2909" s="128"/>
      <c r="C2909" s="129"/>
      <c r="D2909" s="96"/>
      <c r="E2909" s="96"/>
      <c r="F2909" s="130"/>
      <c r="G2909" s="27"/>
      <c r="H2909" s="131"/>
      <c r="I2909" s="127"/>
      <c r="J2909" s="132"/>
      <c r="K2909" s="127"/>
      <c r="L2909" s="96"/>
      <c r="M2909" s="127"/>
      <c r="N2909" s="127"/>
      <c r="O2909" s="127"/>
      <c r="P2909" s="1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  <c r="AN2909" s="27"/>
      <c r="AO2909" s="27"/>
      <c r="AP2909" s="27"/>
    </row>
    <row r="2910" ht="12.75" customHeight="1">
      <c r="A2910" s="16"/>
      <c r="B2910" s="128"/>
      <c r="C2910" s="129"/>
      <c r="D2910" s="96"/>
      <c r="E2910" s="96"/>
      <c r="F2910" s="130"/>
      <c r="G2910" s="27"/>
      <c r="H2910" s="131"/>
      <c r="I2910" s="127"/>
      <c r="J2910" s="132"/>
      <c r="K2910" s="127"/>
      <c r="L2910" s="96"/>
      <c r="M2910" s="127"/>
      <c r="N2910" s="127"/>
      <c r="O2910" s="127"/>
      <c r="P2910" s="1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  <c r="AN2910" s="27"/>
      <c r="AO2910" s="27"/>
      <c r="AP2910" s="27"/>
    </row>
    <row r="2911" ht="12.75" customHeight="1">
      <c r="A2911" s="16"/>
      <c r="B2911" s="128"/>
      <c r="C2911" s="129"/>
      <c r="D2911" s="96"/>
      <c r="E2911" s="96"/>
      <c r="F2911" s="130"/>
      <c r="G2911" s="27"/>
      <c r="H2911" s="131"/>
      <c r="I2911" s="127"/>
      <c r="J2911" s="132"/>
      <c r="K2911" s="127"/>
      <c r="L2911" s="96"/>
      <c r="M2911" s="127"/>
      <c r="N2911" s="127"/>
      <c r="O2911" s="127"/>
      <c r="P2911" s="1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  <c r="AN2911" s="27"/>
      <c r="AO2911" s="27"/>
      <c r="AP2911" s="27"/>
    </row>
    <row r="2912" ht="12.75" customHeight="1">
      <c r="A2912" s="16"/>
      <c r="B2912" s="128"/>
      <c r="C2912" s="129"/>
      <c r="D2912" s="96"/>
      <c r="E2912" s="96"/>
      <c r="F2912" s="130"/>
      <c r="G2912" s="27"/>
      <c r="H2912" s="131"/>
      <c r="I2912" s="127"/>
      <c r="J2912" s="132"/>
      <c r="K2912" s="127"/>
      <c r="L2912" s="96"/>
      <c r="M2912" s="127"/>
      <c r="N2912" s="127"/>
      <c r="O2912" s="127"/>
      <c r="P2912" s="1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  <c r="AN2912" s="27"/>
      <c r="AO2912" s="27"/>
      <c r="AP2912" s="27"/>
    </row>
    <row r="2913" ht="12.75" customHeight="1">
      <c r="A2913" s="16"/>
      <c r="B2913" s="128"/>
      <c r="C2913" s="129"/>
      <c r="D2913" s="96"/>
      <c r="E2913" s="96"/>
      <c r="F2913" s="130"/>
      <c r="G2913" s="27"/>
      <c r="H2913" s="131"/>
      <c r="I2913" s="127"/>
      <c r="J2913" s="132"/>
      <c r="K2913" s="127"/>
      <c r="L2913" s="96"/>
      <c r="M2913" s="127"/>
      <c r="N2913" s="127"/>
      <c r="O2913" s="127"/>
      <c r="P2913" s="1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  <c r="AN2913" s="27"/>
      <c r="AO2913" s="27"/>
      <c r="AP2913" s="27"/>
    </row>
    <row r="2914" ht="12.75" customHeight="1">
      <c r="A2914" s="16"/>
      <c r="B2914" s="128"/>
      <c r="C2914" s="129"/>
      <c r="D2914" s="96"/>
      <c r="E2914" s="96"/>
      <c r="F2914" s="130"/>
      <c r="G2914" s="27"/>
      <c r="H2914" s="131"/>
      <c r="I2914" s="127"/>
      <c r="J2914" s="132"/>
      <c r="K2914" s="127"/>
      <c r="L2914" s="96"/>
      <c r="M2914" s="127"/>
      <c r="N2914" s="127"/>
      <c r="O2914" s="127"/>
      <c r="P2914" s="1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  <c r="AN2914" s="27"/>
      <c r="AO2914" s="27"/>
      <c r="AP2914" s="27"/>
    </row>
    <row r="2915" ht="12.75" customHeight="1">
      <c r="A2915" s="16"/>
      <c r="B2915" s="128"/>
      <c r="C2915" s="129"/>
      <c r="D2915" s="96"/>
      <c r="E2915" s="96"/>
      <c r="F2915" s="130"/>
      <c r="G2915" s="27"/>
      <c r="H2915" s="131"/>
      <c r="I2915" s="127"/>
      <c r="J2915" s="132"/>
      <c r="K2915" s="127"/>
      <c r="L2915" s="96"/>
      <c r="M2915" s="127"/>
      <c r="N2915" s="127"/>
      <c r="O2915" s="127"/>
      <c r="P2915" s="1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  <c r="AN2915" s="27"/>
      <c r="AO2915" s="27"/>
      <c r="AP2915" s="27"/>
    </row>
    <row r="2916" ht="12.75" customHeight="1">
      <c r="A2916" s="16"/>
      <c r="B2916" s="128"/>
      <c r="C2916" s="129"/>
      <c r="D2916" s="96"/>
      <c r="E2916" s="96"/>
      <c r="F2916" s="130"/>
      <c r="G2916" s="27"/>
      <c r="H2916" s="131"/>
      <c r="I2916" s="127"/>
      <c r="J2916" s="132"/>
      <c r="K2916" s="127"/>
      <c r="L2916" s="96"/>
      <c r="M2916" s="127"/>
      <c r="N2916" s="127"/>
      <c r="O2916" s="127"/>
      <c r="P2916" s="1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  <c r="AN2916" s="27"/>
      <c r="AO2916" s="27"/>
      <c r="AP2916" s="27"/>
    </row>
    <row r="2917" ht="12.75" customHeight="1">
      <c r="A2917" s="16"/>
      <c r="B2917" s="128"/>
      <c r="C2917" s="129"/>
      <c r="D2917" s="96"/>
      <c r="E2917" s="96"/>
      <c r="F2917" s="130"/>
      <c r="G2917" s="27"/>
      <c r="H2917" s="131"/>
      <c r="I2917" s="127"/>
      <c r="J2917" s="132"/>
      <c r="K2917" s="127"/>
      <c r="L2917" s="96"/>
      <c r="M2917" s="127"/>
      <c r="N2917" s="127"/>
      <c r="O2917" s="127"/>
      <c r="P2917" s="1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  <c r="AN2917" s="27"/>
      <c r="AO2917" s="27"/>
      <c r="AP2917" s="27"/>
    </row>
    <row r="2918" ht="12.75" customHeight="1">
      <c r="A2918" s="16"/>
      <c r="B2918" s="128"/>
      <c r="C2918" s="129"/>
      <c r="D2918" s="96"/>
      <c r="E2918" s="96"/>
      <c r="F2918" s="130"/>
      <c r="G2918" s="27"/>
      <c r="H2918" s="131"/>
      <c r="I2918" s="127"/>
      <c r="J2918" s="132"/>
      <c r="K2918" s="127"/>
      <c r="L2918" s="96"/>
      <c r="M2918" s="127"/>
      <c r="N2918" s="127"/>
      <c r="O2918" s="127"/>
      <c r="P2918" s="1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  <c r="AN2918" s="27"/>
      <c r="AO2918" s="27"/>
      <c r="AP2918" s="27"/>
    </row>
    <row r="2919" ht="12.75" customHeight="1">
      <c r="A2919" s="16"/>
      <c r="B2919" s="128"/>
      <c r="C2919" s="129"/>
      <c r="D2919" s="96"/>
      <c r="E2919" s="96"/>
      <c r="F2919" s="130"/>
      <c r="G2919" s="27"/>
      <c r="H2919" s="131"/>
      <c r="I2919" s="127"/>
      <c r="J2919" s="132"/>
      <c r="K2919" s="127"/>
      <c r="L2919" s="96"/>
      <c r="M2919" s="127"/>
      <c r="N2919" s="127"/>
      <c r="O2919" s="127"/>
      <c r="P2919" s="1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  <c r="AN2919" s="27"/>
      <c r="AO2919" s="27"/>
      <c r="AP2919" s="27"/>
    </row>
    <row r="2920" ht="12.75" customHeight="1">
      <c r="A2920" s="16"/>
      <c r="B2920" s="128"/>
      <c r="C2920" s="129"/>
      <c r="D2920" s="96"/>
      <c r="E2920" s="96"/>
      <c r="F2920" s="130"/>
      <c r="G2920" s="27"/>
      <c r="H2920" s="131"/>
      <c r="I2920" s="127"/>
      <c r="J2920" s="132"/>
      <c r="K2920" s="127"/>
      <c r="L2920" s="96"/>
      <c r="M2920" s="127"/>
      <c r="N2920" s="127"/>
      <c r="O2920" s="127"/>
      <c r="P2920" s="1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  <c r="AN2920" s="27"/>
      <c r="AO2920" s="27"/>
      <c r="AP2920" s="27"/>
    </row>
    <row r="2921" ht="12.75" customHeight="1">
      <c r="A2921" s="16"/>
      <c r="B2921" s="128"/>
      <c r="C2921" s="129"/>
      <c r="D2921" s="96"/>
      <c r="E2921" s="96"/>
      <c r="F2921" s="130"/>
      <c r="G2921" s="27"/>
      <c r="H2921" s="131"/>
      <c r="I2921" s="127"/>
      <c r="J2921" s="132"/>
      <c r="K2921" s="127"/>
      <c r="L2921" s="96"/>
      <c r="M2921" s="127"/>
      <c r="N2921" s="127"/>
      <c r="O2921" s="127"/>
      <c r="P2921" s="1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  <c r="AN2921" s="27"/>
      <c r="AO2921" s="27"/>
      <c r="AP2921" s="27"/>
    </row>
    <row r="2922" ht="12.75" customHeight="1">
      <c r="A2922" s="16"/>
      <c r="B2922" s="128"/>
      <c r="C2922" s="129"/>
      <c r="D2922" s="96"/>
      <c r="E2922" s="96"/>
      <c r="F2922" s="130"/>
      <c r="G2922" s="27"/>
      <c r="H2922" s="131"/>
      <c r="I2922" s="127"/>
      <c r="J2922" s="132"/>
      <c r="K2922" s="127"/>
      <c r="L2922" s="96"/>
      <c r="M2922" s="127"/>
      <c r="N2922" s="127"/>
      <c r="O2922" s="127"/>
      <c r="P2922" s="1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  <c r="AN2922" s="27"/>
      <c r="AO2922" s="27"/>
      <c r="AP2922" s="27"/>
    </row>
    <row r="2923" ht="12.75" customHeight="1">
      <c r="A2923" s="16"/>
      <c r="B2923" s="128"/>
      <c r="C2923" s="129"/>
      <c r="D2923" s="96"/>
      <c r="E2923" s="96"/>
      <c r="F2923" s="130"/>
      <c r="G2923" s="27"/>
      <c r="H2923" s="131"/>
      <c r="I2923" s="127"/>
      <c r="J2923" s="132"/>
      <c r="K2923" s="127"/>
      <c r="L2923" s="96"/>
      <c r="M2923" s="127"/>
      <c r="N2923" s="127"/>
      <c r="O2923" s="127"/>
      <c r="P2923" s="1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  <c r="AN2923" s="27"/>
      <c r="AO2923" s="27"/>
      <c r="AP2923" s="27"/>
    </row>
    <row r="2924" ht="12.75" customHeight="1">
      <c r="A2924" s="16"/>
      <c r="B2924" s="128"/>
      <c r="C2924" s="129"/>
      <c r="D2924" s="96"/>
      <c r="E2924" s="96"/>
      <c r="F2924" s="130"/>
      <c r="G2924" s="27"/>
      <c r="H2924" s="131"/>
      <c r="I2924" s="127"/>
      <c r="J2924" s="132"/>
      <c r="K2924" s="127"/>
      <c r="L2924" s="96"/>
      <c r="M2924" s="127"/>
      <c r="N2924" s="127"/>
      <c r="O2924" s="127"/>
      <c r="P2924" s="1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27"/>
      <c r="AO2924" s="27"/>
      <c r="AP2924" s="27"/>
    </row>
    <row r="2925" ht="12.75" customHeight="1">
      <c r="A2925" s="16"/>
      <c r="B2925" s="128"/>
      <c r="C2925" s="129"/>
      <c r="D2925" s="96"/>
      <c r="E2925" s="96"/>
      <c r="F2925" s="130"/>
      <c r="G2925" s="27"/>
      <c r="H2925" s="131"/>
      <c r="I2925" s="127"/>
      <c r="J2925" s="132"/>
      <c r="K2925" s="127"/>
      <c r="L2925" s="96"/>
      <c r="M2925" s="127"/>
      <c r="N2925" s="127"/>
      <c r="O2925" s="127"/>
      <c r="P2925" s="1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  <c r="AN2925" s="27"/>
      <c r="AO2925" s="27"/>
      <c r="AP2925" s="27"/>
    </row>
    <row r="2926" ht="12.75" customHeight="1">
      <c r="A2926" s="16"/>
      <c r="B2926" s="128"/>
      <c r="C2926" s="129"/>
      <c r="D2926" s="96"/>
      <c r="E2926" s="96"/>
      <c r="F2926" s="130"/>
      <c r="G2926" s="27"/>
      <c r="H2926" s="131"/>
      <c r="I2926" s="127"/>
      <c r="J2926" s="132"/>
      <c r="K2926" s="127"/>
      <c r="L2926" s="96"/>
      <c r="M2926" s="127"/>
      <c r="N2926" s="127"/>
      <c r="O2926" s="127"/>
      <c r="P2926" s="1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  <c r="AN2926" s="27"/>
      <c r="AO2926" s="27"/>
      <c r="AP2926" s="27"/>
    </row>
    <row r="2927" ht="12.75" customHeight="1">
      <c r="A2927" s="16"/>
      <c r="B2927" s="128"/>
      <c r="C2927" s="129"/>
      <c r="D2927" s="96"/>
      <c r="E2927" s="96"/>
      <c r="F2927" s="130"/>
      <c r="G2927" s="27"/>
      <c r="H2927" s="131"/>
      <c r="I2927" s="127"/>
      <c r="J2927" s="132"/>
      <c r="K2927" s="127"/>
      <c r="L2927" s="96"/>
      <c r="M2927" s="127"/>
      <c r="N2927" s="127"/>
      <c r="O2927" s="127"/>
      <c r="P2927" s="1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  <c r="AN2927" s="27"/>
      <c r="AO2927" s="27"/>
      <c r="AP2927" s="27"/>
    </row>
    <row r="2928" ht="12.75" customHeight="1">
      <c r="A2928" s="16"/>
      <c r="B2928" s="128"/>
      <c r="C2928" s="129"/>
      <c r="D2928" s="96"/>
      <c r="E2928" s="96"/>
      <c r="F2928" s="130"/>
      <c r="G2928" s="27"/>
      <c r="H2928" s="131"/>
      <c r="I2928" s="127"/>
      <c r="J2928" s="132"/>
      <c r="K2928" s="127"/>
      <c r="L2928" s="96"/>
      <c r="M2928" s="127"/>
      <c r="N2928" s="127"/>
      <c r="O2928" s="127"/>
      <c r="P2928" s="1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  <c r="AO2928" s="27"/>
      <c r="AP2928" s="27"/>
    </row>
    <row r="2929" ht="12.75" customHeight="1">
      <c r="A2929" s="16"/>
      <c r="B2929" s="128"/>
      <c r="C2929" s="129"/>
      <c r="D2929" s="96"/>
      <c r="E2929" s="96"/>
      <c r="F2929" s="130"/>
      <c r="G2929" s="27"/>
      <c r="H2929" s="131"/>
      <c r="I2929" s="127"/>
      <c r="J2929" s="132"/>
      <c r="K2929" s="127"/>
      <c r="L2929" s="96"/>
      <c r="M2929" s="127"/>
      <c r="N2929" s="127"/>
      <c r="O2929" s="127"/>
      <c r="P2929" s="1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  <c r="AN2929" s="27"/>
      <c r="AO2929" s="27"/>
      <c r="AP2929" s="27"/>
    </row>
    <row r="2930" ht="12.75" customHeight="1">
      <c r="A2930" s="16"/>
      <c r="B2930" s="128"/>
      <c r="C2930" s="129"/>
      <c r="D2930" s="96"/>
      <c r="E2930" s="96"/>
      <c r="F2930" s="130"/>
      <c r="G2930" s="27"/>
      <c r="H2930" s="131"/>
      <c r="I2930" s="127"/>
      <c r="J2930" s="132"/>
      <c r="K2930" s="127"/>
      <c r="L2930" s="96"/>
      <c r="M2930" s="127"/>
      <c r="N2930" s="127"/>
      <c r="O2930" s="127"/>
      <c r="P2930" s="1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  <c r="AN2930" s="27"/>
      <c r="AO2930" s="27"/>
      <c r="AP2930" s="27"/>
    </row>
    <row r="2931" ht="12.75" customHeight="1">
      <c r="A2931" s="16"/>
      <c r="B2931" s="128"/>
      <c r="C2931" s="129"/>
      <c r="D2931" s="96"/>
      <c r="E2931" s="96"/>
      <c r="F2931" s="130"/>
      <c r="G2931" s="27"/>
      <c r="H2931" s="131"/>
      <c r="I2931" s="127"/>
      <c r="J2931" s="132"/>
      <c r="K2931" s="127"/>
      <c r="L2931" s="96"/>
      <c r="M2931" s="127"/>
      <c r="N2931" s="127"/>
      <c r="O2931" s="127"/>
      <c r="P2931" s="1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  <c r="AN2931" s="27"/>
      <c r="AO2931" s="27"/>
      <c r="AP2931" s="27"/>
    </row>
    <row r="2932" ht="12.75" customHeight="1">
      <c r="A2932" s="16"/>
      <c r="B2932" s="128"/>
      <c r="C2932" s="129"/>
      <c r="D2932" s="96"/>
      <c r="E2932" s="96"/>
      <c r="F2932" s="130"/>
      <c r="G2932" s="27"/>
      <c r="H2932" s="131"/>
      <c r="I2932" s="127"/>
      <c r="J2932" s="132"/>
      <c r="K2932" s="127"/>
      <c r="L2932" s="96"/>
      <c r="M2932" s="127"/>
      <c r="N2932" s="127"/>
      <c r="O2932" s="127"/>
      <c r="P2932" s="1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</row>
    <row r="2933" ht="12.75" customHeight="1">
      <c r="A2933" s="16"/>
      <c r="B2933" s="128"/>
      <c r="C2933" s="129"/>
      <c r="D2933" s="96"/>
      <c r="E2933" s="96"/>
      <c r="F2933" s="130"/>
      <c r="G2933" s="27"/>
      <c r="H2933" s="131"/>
      <c r="I2933" s="127"/>
      <c r="J2933" s="132"/>
      <c r="K2933" s="127"/>
      <c r="L2933" s="96"/>
      <c r="M2933" s="127"/>
      <c r="N2933" s="127"/>
      <c r="O2933" s="127"/>
      <c r="P2933" s="1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  <c r="AN2933" s="27"/>
      <c r="AO2933" s="27"/>
      <c r="AP2933" s="27"/>
    </row>
    <row r="2934" ht="12.75" customHeight="1">
      <c r="A2934" s="16"/>
      <c r="B2934" s="128"/>
      <c r="C2934" s="129"/>
      <c r="D2934" s="96"/>
      <c r="E2934" s="96"/>
      <c r="F2934" s="130"/>
      <c r="G2934" s="27"/>
      <c r="H2934" s="131"/>
      <c r="I2934" s="127"/>
      <c r="J2934" s="132"/>
      <c r="K2934" s="127"/>
      <c r="L2934" s="96"/>
      <c r="M2934" s="127"/>
      <c r="N2934" s="127"/>
      <c r="O2934" s="127"/>
      <c r="P2934" s="1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  <c r="AN2934" s="27"/>
      <c r="AO2934" s="27"/>
      <c r="AP2934" s="27"/>
    </row>
    <row r="2935" ht="12.75" customHeight="1">
      <c r="A2935" s="16"/>
      <c r="B2935" s="128"/>
      <c r="C2935" s="129"/>
      <c r="D2935" s="96"/>
      <c r="E2935" s="96"/>
      <c r="F2935" s="130"/>
      <c r="G2935" s="27"/>
      <c r="H2935" s="131"/>
      <c r="I2935" s="127"/>
      <c r="J2935" s="132"/>
      <c r="K2935" s="127"/>
      <c r="L2935" s="96"/>
      <c r="M2935" s="127"/>
      <c r="N2935" s="127"/>
      <c r="O2935" s="127"/>
      <c r="P2935" s="1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  <c r="AN2935" s="27"/>
      <c r="AO2935" s="27"/>
      <c r="AP2935" s="27"/>
    </row>
    <row r="2936" ht="12.75" customHeight="1">
      <c r="A2936" s="16"/>
      <c r="B2936" s="128"/>
      <c r="C2936" s="129"/>
      <c r="D2936" s="96"/>
      <c r="E2936" s="96"/>
      <c r="F2936" s="130"/>
      <c r="G2936" s="27"/>
      <c r="H2936" s="131"/>
      <c r="I2936" s="127"/>
      <c r="J2936" s="132"/>
      <c r="K2936" s="127"/>
      <c r="L2936" s="96"/>
      <c r="M2936" s="127"/>
      <c r="N2936" s="127"/>
      <c r="O2936" s="127"/>
      <c r="P2936" s="1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  <c r="AN2936" s="27"/>
      <c r="AO2936" s="27"/>
      <c r="AP2936" s="27"/>
    </row>
    <row r="2937" ht="12.75" customHeight="1">
      <c r="A2937" s="16"/>
      <c r="B2937" s="128"/>
      <c r="C2937" s="129"/>
      <c r="D2937" s="96"/>
      <c r="E2937" s="96"/>
      <c r="F2937" s="130"/>
      <c r="G2937" s="27"/>
      <c r="H2937" s="131"/>
      <c r="I2937" s="127"/>
      <c r="J2937" s="132"/>
      <c r="K2937" s="127"/>
      <c r="L2937" s="96"/>
      <c r="M2937" s="127"/>
      <c r="N2937" s="127"/>
      <c r="O2937" s="127"/>
      <c r="P2937" s="1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  <c r="AN2937" s="27"/>
      <c r="AO2937" s="27"/>
      <c r="AP2937" s="27"/>
    </row>
    <row r="2938" ht="12.75" customHeight="1">
      <c r="A2938" s="16"/>
      <c r="B2938" s="128"/>
      <c r="C2938" s="129"/>
      <c r="D2938" s="96"/>
      <c r="E2938" s="96"/>
      <c r="F2938" s="130"/>
      <c r="G2938" s="27"/>
      <c r="H2938" s="131"/>
      <c r="I2938" s="127"/>
      <c r="J2938" s="132"/>
      <c r="K2938" s="127"/>
      <c r="L2938" s="96"/>
      <c r="M2938" s="127"/>
      <c r="N2938" s="127"/>
      <c r="O2938" s="127"/>
      <c r="P2938" s="1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  <c r="AN2938" s="27"/>
      <c r="AO2938" s="27"/>
      <c r="AP2938" s="27"/>
    </row>
    <row r="2939" ht="12.75" customHeight="1">
      <c r="A2939" s="16"/>
      <c r="B2939" s="128"/>
      <c r="C2939" s="129"/>
      <c r="D2939" s="96"/>
      <c r="E2939" s="96"/>
      <c r="F2939" s="130"/>
      <c r="G2939" s="27"/>
      <c r="H2939" s="131"/>
      <c r="I2939" s="127"/>
      <c r="J2939" s="132"/>
      <c r="K2939" s="127"/>
      <c r="L2939" s="96"/>
      <c r="M2939" s="127"/>
      <c r="N2939" s="127"/>
      <c r="O2939" s="127"/>
      <c r="P2939" s="1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  <c r="AN2939" s="27"/>
      <c r="AO2939" s="27"/>
      <c r="AP2939" s="27"/>
    </row>
    <row r="2940" ht="12.75" customHeight="1">
      <c r="A2940" s="16"/>
      <c r="B2940" s="128"/>
      <c r="C2940" s="129"/>
      <c r="D2940" s="96"/>
      <c r="E2940" s="96"/>
      <c r="F2940" s="130"/>
      <c r="G2940" s="27"/>
      <c r="H2940" s="131"/>
      <c r="I2940" s="127"/>
      <c r="J2940" s="132"/>
      <c r="K2940" s="127"/>
      <c r="L2940" s="96"/>
      <c r="M2940" s="127"/>
      <c r="N2940" s="127"/>
      <c r="O2940" s="127"/>
      <c r="P2940" s="1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  <c r="AN2940" s="27"/>
      <c r="AO2940" s="27"/>
      <c r="AP2940" s="27"/>
    </row>
    <row r="2941" ht="12.75" customHeight="1">
      <c r="A2941" s="16"/>
      <c r="B2941" s="128"/>
      <c r="C2941" s="129"/>
      <c r="D2941" s="96"/>
      <c r="E2941" s="96"/>
      <c r="F2941" s="130"/>
      <c r="G2941" s="27"/>
      <c r="H2941" s="131"/>
      <c r="I2941" s="127"/>
      <c r="J2941" s="132"/>
      <c r="K2941" s="127"/>
      <c r="L2941" s="96"/>
      <c r="M2941" s="127"/>
      <c r="N2941" s="127"/>
      <c r="O2941" s="127"/>
      <c r="P2941" s="1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  <c r="AN2941" s="27"/>
      <c r="AO2941" s="27"/>
      <c r="AP2941" s="27"/>
    </row>
    <row r="2942" ht="12.75" customHeight="1">
      <c r="A2942" s="16"/>
      <c r="B2942" s="128"/>
      <c r="C2942" s="129"/>
      <c r="D2942" s="96"/>
      <c r="E2942" s="96"/>
      <c r="F2942" s="130"/>
      <c r="G2942" s="27"/>
      <c r="H2942" s="131"/>
      <c r="I2942" s="127"/>
      <c r="J2942" s="132"/>
      <c r="K2942" s="127"/>
      <c r="L2942" s="96"/>
      <c r="M2942" s="127"/>
      <c r="N2942" s="127"/>
      <c r="O2942" s="127"/>
      <c r="P2942" s="1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  <c r="AN2942" s="27"/>
      <c r="AO2942" s="27"/>
      <c r="AP2942" s="27"/>
    </row>
    <row r="2943" ht="12.75" customHeight="1">
      <c r="A2943" s="16"/>
      <c r="B2943" s="128"/>
      <c r="C2943" s="129"/>
      <c r="D2943" s="96"/>
      <c r="E2943" s="96"/>
      <c r="F2943" s="130"/>
      <c r="G2943" s="27"/>
      <c r="H2943" s="131"/>
      <c r="I2943" s="127"/>
      <c r="J2943" s="132"/>
      <c r="K2943" s="127"/>
      <c r="L2943" s="96"/>
      <c r="M2943" s="127"/>
      <c r="N2943" s="127"/>
      <c r="O2943" s="127"/>
      <c r="P2943" s="1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  <c r="AN2943" s="27"/>
      <c r="AO2943" s="27"/>
      <c r="AP2943" s="27"/>
    </row>
    <row r="2944" ht="12.75" customHeight="1">
      <c r="A2944" s="16"/>
      <c r="B2944" s="128"/>
      <c r="C2944" s="129"/>
      <c r="D2944" s="96"/>
      <c r="E2944" s="96"/>
      <c r="F2944" s="130"/>
      <c r="G2944" s="27"/>
      <c r="H2944" s="131"/>
      <c r="I2944" s="127"/>
      <c r="J2944" s="132"/>
      <c r="K2944" s="127"/>
      <c r="L2944" s="96"/>
      <c r="M2944" s="127"/>
      <c r="N2944" s="127"/>
      <c r="O2944" s="127"/>
      <c r="P2944" s="1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  <c r="AN2944" s="27"/>
      <c r="AO2944" s="27"/>
      <c r="AP2944" s="27"/>
    </row>
    <row r="2945" ht="12.75" customHeight="1">
      <c r="A2945" s="16"/>
      <c r="B2945" s="128"/>
      <c r="C2945" s="129"/>
      <c r="D2945" s="96"/>
      <c r="E2945" s="96"/>
      <c r="F2945" s="130"/>
      <c r="G2945" s="27"/>
      <c r="H2945" s="131"/>
      <c r="I2945" s="127"/>
      <c r="J2945" s="132"/>
      <c r="K2945" s="127"/>
      <c r="L2945" s="96"/>
      <c r="M2945" s="127"/>
      <c r="N2945" s="127"/>
      <c r="O2945" s="127"/>
      <c r="P2945" s="1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  <c r="AN2945" s="27"/>
      <c r="AO2945" s="27"/>
      <c r="AP2945" s="27"/>
    </row>
    <row r="2946" ht="12.75" customHeight="1">
      <c r="A2946" s="16"/>
      <c r="B2946" s="128"/>
      <c r="C2946" s="129"/>
      <c r="D2946" s="96"/>
      <c r="E2946" s="96"/>
      <c r="F2946" s="130"/>
      <c r="G2946" s="27"/>
      <c r="H2946" s="131"/>
      <c r="I2946" s="127"/>
      <c r="J2946" s="132"/>
      <c r="K2946" s="127"/>
      <c r="L2946" s="96"/>
      <c r="M2946" s="127"/>
      <c r="N2946" s="127"/>
      <c r="O2946" s="127"/>
      <c r="P2946" s="1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  <c r="AN2946" s="27"/>
      <c r="AO2946" s="27"/>
      <c r="AP2946" s="27"/>
    </row>
    <row r="2947" ht="12.75" customHeight="1">
      <c r="A2947" s="16"/>
      <c r="B2947" s="128"/>
      <c r="C2947" s="129"/>
      <c r="D2947" s="96"/>
      <c r="E2947" s="96"/>
      <c r="F2947" s="130"/>
      <c r="G2947" s="27"/>
      <c r="H2947" s="131"/>
      <c r="I2947" s="127"/>
      <c r="J2947" s="132"/>
      <c r="K2947" s="127"/>
      <c r="L2947" s="96"/>
      <c r="M2947" s="127"/>
      <c r="N2947" s="127"/>
      <c r="O2947" s="127"/>
      <c r="P2947" s="1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  <c r="AN2947" s="27"/>
      <c r="AO2947" s="27"/>
      <c r="AP2947" s="27"/>
    </row>
    <row r="2948" ht="12.75" customHeight="1">
      <c r="A2948" s="16"/>
      <c r="B2948" s="128"/>
      <c r="C2948" s="129"/>
      <c r="D2948" s="96"/>
      <c r="E2948" s="96"/>
      <c r="F2948" s="130"/>
      <c r="G2948" s="27"/>
      <c r="H2948" s="131"/>
      <c r="I2948" s="127"/>
      <c r="J2948" s="132"/>
      <c r="K2948" s="127"/>
      <c r="L2948" s="96"/>
      <c r="M2948" s="127"/>
      <c r="N2948" s="127"/>
      <c r="O2948" s="127"/>
      <c r="P2948" s="1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  <c r="AN2948" s="27"/>
      <c r="AO2948" s="27"/>
      <c r="AP2948" s="27"/>
    </row>
    <row r="2949" ht="12.75" customHeight="1">
      <c r="A2949" s="16"/>
      <c r="B2949" s="128"/>
      <c r="C2949" s="129"/>
      <c r="D2949" s="96"/>
      <c r="E2949" s="96"/>
      <c r="F2949" s="130"/>
      <c r="G2949" s="27"/>
      <c r="H2949" s="131"/>
      <c r="I2949" s="127"/>
      <c r="J2949" s="132"/>
      <c r="K2949" s="127"/>
      <c r="L2949" s="96"/>
      <c r="M2949" s="127"/>
      <c r="N2949" s="127"/>
      <c r="O2949" s="127"/>
      <c r="P2949" s="1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  <c r="AN2949" s="27"/>
      <c r="AO2949" s="27"/>
      <c r="AP2949" s="27"/>
    </row>
    <row r="2950" ht="12.75" customHeight="1">
      <c r="A2950" s="16"/>
      <c r="B2950" s="128"/>
      <c r="C2950" s="129"/>
      <c r="D2950" s="96"/>
      <c r="E2950" s="96"/>
      <c r="F2950" s="130"/>
      <c r="G2950" s="27"/>
      <c r="H2950" s="131"/>
      <c r="I2950" s="127"/>
      <c r="J2950" s="132"/>
      <c r="K2950" s="127"/>
      <c r="L2950" s="96"/>
      <c r="M2950" s="127"/>
      <c r="N2950" s="127"/>
      <c r="O2950" s="127"/>
      <c r="P2950" s="1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  <c r="AN2950" s="27"/>
      <c r="AO2950" s="27"/>
      <c r="AP2950" s="27"/>
    </row>
    <row r="2951" ht="12.75" customHeight="1">
      <c r="A2951" s="16"/>
      <c r="B2951" s="128"/>
      <c r="C2951" s="129"/>
      <c r="D2951" s="96"/>
      <c r="E2951" s="96"/>
      <c r="F2951" s="130"/>
      <c r="G2951" s="27"/>
      <c r="H2951" s="131"/>
      <c r="I2951" s="127"/>
      <c r="J2951" s="132"/>
      <c r="K2951" s="127"/>
      <c r="L2951" s="96"/>
      <c r="M2951" s="127"/>
      <c r="N2951" s="127"/>
      <c r="O2951" s="127"/>
      <c r="P2951" s="1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  <c r="AO2951" s="27"/>
      <c r="AP2951" s="27"/>
    </row>
    <row r="2952" ht="12.75" customHeight="1">
      <c r="A2952" s="16"/>
      <c r="B2952" s="128"/>
      <c r="C2952" s="129"/>
      <c r="D2952" s="96"/>
      <c r="E2952" s="96"/>
      <c r="F2952" s="130"/>
      <c r="G2952" s="27"/>
      <c r="H2952" s="131"/>
      <c r="I2952" s="127"/>
      <c r="J2952" s="132"/>
      <c r="K2952" s="127"/>
      <c r="L2952" s="96"/>
      <c r="M2952" s="127"/>
      <c r="N2952" s="127"/>
      <c r="O2952" s="127"/>
      <c r="P2952" s="1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  <c r="AN2952" s="27"/>
      <c r="AO2952" s="27"/>
      <c r="AP2952" s="27"/>
    </row>
    <row r="2953" ht="12.75" customHeight="1">
      <c r="A2953" s="16"/>
      <c r="B2953" s="128"/>
      <c r="C2953" s="129"/>
      <c r="D2953" s="96"/>
      <c r="E2953" s="96"/>
      <c r="F2953" s="130"/>
      <c r="G2953" s="27"/>
      <c r="H2953" s="131"/>
      <c r="I2953" s="127"/>
      <c r="J2953" s="132"/>
      <c r="K2953" s="127"/>
      <c r="L2953" s="96"/>
      <c r="M2953" s="127"/>
      <c r="N2953" s="127"/>
      <c r="O2953" s="127"/>
      <c r="P2953" s="1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  <c r="AN2953" s="27"/>
      <c r="AO2953" s="27"/>
      <c r="AP2953" s="27"/>
    </row>
    <row r="2954" ht="12.75" customHeight="1">
      <c r="A2954" s="16"/>
      <c r="B2954" s="128"/>
      <c r="C2954" s="129"/>
      <c r="D2954" s="96"/>
      <c r="E2954" s="96"/>
      <c r="F2954" s="130"/>
      <c r="G2954" s="27"/>
      <c r="H2954" s="131"/>
      <c r="I2954" s="127"/>
      <c r="J2954" s="132"/>
      <c r="K2954" s="127"/>
      <c r="L2954" s="96"/>
      <c r="M2954" s="127"/>
      <c r="N2954" s="127"/>
      <c r="O2954" s="127"/>
      <c r="P2954" s="1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  <c r="AN2954" s="27"/>
      <c r="AO2954" s="27"/>
      <c r="AP2954" s="27"/>
    </row>
    <row r="2955" ht="12.75" customHeight="1">
      <c r="A2955" s="16"/>
      <c r="B2955" s="128"/>
      <c r="C2955" s="129"/>
      <c r="D2955" s="96"/>
      <c r="E2955" s="96"/>
      <c r="F2955" s="130"/>
      <c r="G2955" s="27"/>
      <c r="H2955" s="131"/>
      <c r="I2955" s="127"/>
      <c r="J2955" s="132"/>
      <c r="K2955" s="127"/>
      <c r="L2955" s="96"/>
      <c r="M2955" s="127"/>
      <c r="N2955" s="127"/>
      <c r="O2955" s="127"/>
      <c r="P2955" s="1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  <c r="AN2955" s="27"/>
      <c r="AO2955" s="27"/>
      <c r="AP2955" s="27"/>
    </row>
    <row r="2956" ht="12.75" customHeight="1">
      <c r="A2956" s="16"/>
      <c r="B2956" s="128"/>
      <c r="C2956" s="129"/>
      <c r="D2956" s="96"/>
      <c r="E2956" s="96"/>
      <c r="F2956" s="130"/>
      <c r="G2956" s="27"/>
      <c r="H2956" s="131"/>
      <c r="I2956" s="127"/>
      <c r="J2956" s="132"/>
      <c r="K2956" s="127"/>
      <c r="L2956" s="96"/>
      <c r="M2956" s="127"/>
      <c r="N2956" s="127"/>
      <c r="O2956" s="127"/>
      <c r="P2956" s="1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  <c r="AN2956" s="27"/>
      <c r="AO2956" s="27"/>
      <c r="AP2956" s="27"/>
    </row>
    <row r="2957" ht="12.75" customHeight="1">
      <c r="A2957" s="16"/>
      <c r="B2957" s="128"/>
      <c r="C2957" s="129"/>
      <c r="D2957" s="96"/>
      <c r="E2957" s="96"/>
      <c r="F2957" s="130"/>
      <c r="G2957" s="27"/>
      <c r="H2957" s="131"/>
      <c r="I2957" s="127"/>
      <c r="J2957" s="132"/>
      <c r="K2957" s="127"/>
      <c r="L2957" s="96"/>
      <c r="M2957" s="127"/>
      <c r="N2957" s="127"/>
      <c r="O2957" s="127"/>
      <c r="P2957" s="1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  <c r="AN2957" s="27"/>
      <c r="AO2957" s="27"/>
      <c r="AP2957" s="27"/>
    </row>
    <row r="2958" ht="12.75" customHeight="1">
      <c r="A2958" s="16"/>
      <c r="B2958" s="128"/>
      <c r="C2958" s="129"/>
      <c r="D2958" s="96"/>
      <c r="E2958" s="96"/>
      <c r="F2958" s="130"/>
      <c r="G2958" s="27"/>
      <c r="H2958" s="131"/>
      <c r="I2958" s="127"/>
      <c r="J2958" s="132"/>
      <c r="K2958" s="127"/>
      <c r="L2958" s="96"/>
      <c r="M2958" s="127"/>
      <c r="N2958" s="127"/>
      <c r="O2958" s="127"/>
      <c r="P2958" s="1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  <c r="AN2958" s="27"/>
      <c r="AO2958" s="27"/>
      <c r="AP2958" s="27"/>
    </row>
    <row r="2959" ht="12.75" customHeight="1">
      <c r="A2959" s="16"/>
      <c r="B2959" s="128"/>
      <c r="C2959" s="129"/>
      <c r="D2959" s="96"/>
      <c r="E2959" s="96"/>
      <c r="F2959" s="130"/>
      <c r="G2959" s="27"/>
      <c r="H2959" s="131"/>
      <c r="I2959" s="127"/>
      <c r="J2959" s="132"/>
      <c r="K2959" s="127"/>
      <c r="L2959" s="96"/>
      <c r="M2959" s="127"/>
      <c r="N2959" s="127"/>
      <c r="O2959" s="127"/>
      <c r="P2959" s="1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  <c r="AN2959" s="27"/>
      <c r="AO2959" s="27"/>
      <c r="AP2959" s="27"/>
    </row>
    <row r="2960" ht="12.75" customHeight="1">
      <c r="A2960" s="16"/>
      <c r="B2960" s="128"/>
      <c r="C2960" s="129"/>
      <c r="D2960" s="96"/>
      <c r="E2960" s="96"/>
      <c r="F2960" s="130"/>
      <c r="G2960" s="27"/>
      <c r="H2960" s="131"/>
      <c r="I2960" s="127"/>
      <c r="J2960" s="132"/>
      <c r="K2960" s="127"/>
      <c r="L2960" s="96"/>
      <c r="M2960" s="127"/>
      <c r="N2960" s="127"/>
      <c r="O2960" s="127"/>
      <c r="P2960" s="1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  <c r="AN2960" s="27"/>
      <c r="AO2960" s="27"/>
      <c r="AP2960" s="27"/>
    </row>
    <row r="2961" ht="12.75" customHeight="1">
      <c r="A2961" s="16"/>
      <c r="B2961" s="128"/>
      <c r="C2961" s="129"/>
      <c r="D2961" s="96"/>
      <c r="E2961" s="96"/>
      <c r="F2961" s="130"/>
      <c r="G2961" s="27"/>
      <c r="H2961" s="131"/>
      <c r="I2961" s="127"/>
      <c r="J2961" s="132"/>
      <c r="K2961" s="127"/>
      <c r="L2961" s="96"/>
      <c r="M2961" s="127"/>
      <c r="N2961" s="127"/>
      <c r="O2961" s="127"/>
      <c r="P2961" s="1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  <c r="AN2961" s="27"/>
      <c r="AO2961" s="27"/>
      <c r="AP2961" s="27"/>
    </row>
    <row r="2962" ht="12.75" customHeight="1">
      <c r="A2962" s="16"/>
      <c r="B2962" s="128"/>
      <c r="C2962" s="129"/>
      <c r="D2962" s="96"/>
      <c r="E2962" s="96"/>
      <c r="F2962" s="130"/>
      <c r="G2962" s="27"/>
      <c r="H2962" s="131"/>
      <c r="I2962" s="127"/>
      <c r="J2962" s="132"/>
      <c r="K2962" s="127"/>
      <c r="L2962" s="96"/>
      <c r="M2962" s="127"/>
      <c r="N2962" s="127"/>
      <c r="O2962" s="127"/>
      <c r="P2962" s="1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  <c r="AN2962" s="27"/>
      <c r="AO2962" s="27"/>
      <c r="AP2962" s="27"/>
    </row>
    <row r="2963" ht="12.75" customHeight="1">
      <c r="A2963" s="16"/>
      <c r="B2963" s="128"/>
      <c r="C2963" s="129"/>
      <c r="D2963" s="96"/>
      <c r="E2963" s="96"/>
      <c r="F2963" s="130"/>
      <c r="G2963" s="27"/>
      <c r="H2963" s="131"/>
      <c r="I2963" s="127"/>
      <c r="J2963" s="132"/>
      <c r="K2963" s="127"/>
      <c r="L2963" s="96"/>
      <c r="M2963" s="127"/>
      <c r="N2963" s="127"/>
      <c r="O2963" s="127"/>
      <c r="P2963" s="1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  <c r="AN2963" s="27"/>
      <c r="AO2963" s="27"/>
      <c r="AP2963" s="27"/>
    </row>
    <row r="2964" ht="12.75" customHeight="1">
      <c r="A2964" s="16"/>
      <c r="B2964" s="128"/>
      <c r="C2964" s="129"/>
      <c r="D2964" s="96"/>
      <c r="E2964" s="96"/>
      <c r="F2964" s="130"/>
      <c r="G2964" s="27"/>
      <c r="H2964" s="131"/>
      <c r="I2964" s="127"/>
      <c r="J2964" s="132"/>
      <c r="K2964" s="127"/>
      <c r="L2964" s="96"/>
      <c r="M2964" s="127"/>
      <c r="N2964" s="127"/>
      <c r="O2964" s="127"/>
      <c r="P2964" s="1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  <c r="AN2964" s="27"/>
      <c r="AO2964" s="27"/>
      <c r="AP2964" s="27"/>
    </row>
    <row r="2965" ht="12.75" customHeight="1">
      <c r="A2965" s="16"/>
      <c r="B2965" s="128"/>
      <c r="C2965" s="129"/>
      <c r="D2965" s="96"/>
      <c r="E2965" s="96"/>
      <c r="F2965" s="130"/>
      <c r="G2965" s="27"/>
      <c r="H2965" s="131"/>
      <c r="I2965" s="127"/>
      <c r="J2965" s="132"/>
      <c r="K2965" s="127"/>
      <c r="L2965" s="96"/>
      <c r="M2965" s="127"/>
      <c r="N2965" s="127"/>
      <c r="O2965" s="127"/>
      <c r="P2965" s="1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  <c r="AN2965" s="27"/>
      <c r="AO2965" s="27"/>
      <c r="AP2965" s="27"/>
    </row>
    <row r="2966" ht="12.75" customHeight="1">
      <c r="A2966" s="16"/>
      <c r="B2966" s="128"/>
      <c r="C2966" s="129"/>
      <c r="D2966" s="96"/>
      <c r="E2966" s="96"/>
      <c r="F2966" s="130"/>
      <c r="G2966" s="27"/>
      <c r="H2966" s="131"/>
      <c r="I2966" s="127"/>
      <c r="J2966" s="132"/>
      <c r="K2966" s="127"/>
      <c r="L2966" s="96"/>
      <c r="M2966" s="127"/>
      <c r="N2966" s="127"/>
      <c r="O2966" s="127"/>
      <c r="P2966" s="1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  <c r="AN2966" s="27"/>
      <c r="AO2966" s="27"/>
      <c r="AP2966" s="27"/>
    </row>
    <row r="2967" ht="12.75" customHeight="1">
      <c r="A2967" s="16"/>
      <c r="B2967" s="128"/>
      <c r="C2967" s="129"/>
      <c r="D2967" s="96"/>
      <c r="E2967" s="96"/>
      <c r="F2967" s="130"/>
      <c r="G2967" s="27"/>
      <c r="H2967" s="131"/>
      <c r="I2967" s="127"/>
      <c r="J2967" s="132"/>
      <c r="K2967" s="127"/>
      <c r="L2967" s="96"/>
      <c r="M2967" s="127"/>
      <c r="N2967" s="127"/>
      <c r="O2967" s="127"/>
      <c r="P2967" s="1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  <c r="AN2967" s="27"/>
      <c r="AO2967" s="27"/>
      <c r="AP2967" s="27"/>
    </row>
    <row r="2968" ht="12.75" customHeight="1">
      <c r="A2968" s="16"/>
      <c r="B2968" s="128"/>
      <c r="C2968" s="129"/>
      <c r="D2968" s="96"/>
      <c r="E2968" s="96"/>
      <c r="F2968" s="130"/>
      <c r="G2968" s="27"/>
      <c r="H2968" s="131"/>
      <c r="I2968" s="127"/>
      <c r="J2968" s="132"/>
      <c r="K2968" s="127"/>
      <c r="L2968" s="96"/>
      <c r="M2968" s="127"/>
      <c r="N2968" s="127"/>
      <c r="O2968" s="127"/>
      <c r="P2968" s="1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  <c r="AN2968" s="27"/>
      <c r="AO2968" s="27"/>
      <c r="AP2968" s="27"/>
    </row>
    <row r="2969" ht="12.75" customHeight="1">
      <c r="A2969" s="16"/>
      <c r="B2969" s="128"/>
      <c r="C2969" s="129"/>
      <c r="D2969" s="96"/>
      <c r="E2969" s="96"/>
      <c r="F2969" s="130"/>
      <c r="G2969" s="27"/>
      <c r="H2969" s="131"/>
      <c r="I2969" s="127"/>
      <c r="J2969" s="132"/>
      <c r="K2969" s="127"/>
      <c r="L2969" s="96"/>
      <c r="M2969" s="127"/>
      <c r="N2969" s="127"/>
      <c r="O2969" s="127"/>
      <c r="P2969" s="1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  <c r="AN2969" s="27"/>
      <c r="AO2969" s="27"/>
      <c r="AP2969" s="27"/>
    </row>
    <row r="2970" ht="12.75" customHeight="1">
      <c r="A2970" s="16"/>
      <c r="B2970" s="128"/>
      <c r="C2970" s="129"/>
      <c r="D2970" s="96"/>
      <c r="E2970" s="96"/>
      <c r="F2970" s="130"/>
      <c r="G2970" s="27"/>
      <c r="H2970" s="131"/>
      <c r="I2970" s="127"/>
      <c r="J2970" s="132"/>
      <c r="K2970" s="127"/>
      <c r="L2970" s="96"/>
      <c r="M2970" s="127"/>
      <c r="N2970" s="127"/>
      <c r="O2970" s="127"/>
      <c r="P2970" s="1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  <c r="AN2970" s="27"/>
      <c r="AO2970" s="27"/>
      <c r="AP2970" s="27"/>
    </row>
    <row r="2971" ht="12.75" customHeight="1">
      <c r="A2971" s="16"/>
      <c r="B2971" s="128"/>
      <c r="C2971" s="129"/>
      <c r="D2971" s="96"/>
      <c r="E2971" s="96"/>
      <c r="F2971" s="130"/>
      <c r="G2971" s="27"/>
      <c r="H2971" s="131"/>
      <c r="I2971" s="127"/>
      <c r="J2971" s="132"/>
      <c r="K2971" s="127"/>
      <c r="L2971" s="96"/>
      <c r="M2971" s="127"/>
      <c r="N2971" s="127"/>
      <c r="O2971" s="127"/>
      <c r="P2971" s="1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  <c r="AN2971" s="27"/>
      <c r="AO2971" s="27"/>
      <c r="AP2971" s="27"/>
    </row>
    <row r="2972" ht="12.75" customHeight="1">
      <c r="A2972" s="16"/>
      <c r="B2972" s="128"/>
      <c r="C2972" s="129"/>
      <c r="D2972" s="96"/>
      <c r="E2972" s="96"/>
      <c r="F2972" s="130"/>
      <c r="G2972" s="27"/>
      <c r="H2972" s="131"/>
      <c r="I2972" s="127"/>
      <c r="J2972" s="132"/>
      <c r="K2972" s="127"/>
      <c r="L2972" s="96"/>
      <c r="M2972" s="127"/>
      <c r="N2972" s="127"/>
      <c r="O2972" s="127"/>
      <c r="P2972" s="1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  <c r="AN2972" s="27"/>
      <c r="AO2972" s="27"/>
      <c r="AP2972" s="27"/>
    </row>
    <row r="2973" ht="12.75" customHeight="1">
      <c r="A2973" s="16"/>
      <c r="B2973" s="128"/>
      <c r="C2973" s="129"/>
      <c r="D2973" s="96"/>
      <c r="E2973" s="96"/>
      <c r="F2973" s="130"/>
      <c r="G2973" s="27"/>
      <c r="H2973" s="131"/>
      <c r="I2973" s="127"/>
      <c r="J2973" s="132"/>
      <c r="K2973" s="127"/>
      <c r="L2973" s="96"/>
      <c r="M2973" s="127"/>
      <c r="N2973" s="127"/>
      <c r="O2973" s="127"/>
      <c r="P2973" s="1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  <c r="AN2973" s="27"/>
      <c r="AO2973" s="27"/>
      <c r="AP2973" s="27"/>
    </row>
    <row r="2974" ht="12.75" customHeight="1">
      <c r="A2974" s="16"/>
      <c r="B2974" s="128"/>
      <c r="C2974" s="129"/>
      <c r="D2974" s="96"/>
      <c r="E2974" s="96"/>
      <c r="F2974" s="130"/>
      <c r="G2974" s="27"/>
      <c r="H2974" s="131"/>
      <c r="I2974" s="127"/>
      <c r="J2974" s="132"/>
      <c r="K2974" s="127"/>
      <c r="L2974" s="96"/>
      <c r="M2974" s="127"/>
      <c r="N2974" s="127"/>
      <c r="O2974" s="127"/>
      <c r="P2974" s="1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  <c r="AO2974" s="27"/>
      <c r="AP2974" s="27"/>
    </row>
    <row r="2975" ht="12.75" customHeight="1">
      <c r="A2975" s="16"/>
      <c r="B2975" s="128"/>
      <c r="C2975" s="129"/>
      <c r="D2975" s="96"/>
      <c r="E2975" s="96"/>
      <c r="F2975" s="130"/>
      <c r="G2975" s="27"/>
      <c r="H2975" s="131"/>
      <c r="I2975" s="127"/>
      <c r="J2975" s="132"/>
      <c r="K2975" s="127"/>
      <c r="L2975" s="96"/>
      <c r="M2975" s="127"/>
      <c r="N2975" s="127"/>
      <c r="O2975" s="127"/>
      <c r="P2975" s="1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  <c r="AN2975" s="27"/>
      <c r="AO2975" s="27"/>
      <c r="AP2975" s="27"/>
    </row>
    <row r="2976" ht="12.75" customHeight="1">
      <c r="A2976" s="16"/>
      <c r="B2976" s="128"/>
      <c r="C2976" s="129"/>
      <c r="D2976" s="96"/>
      <c r="E2976" s="96"/>
      <c r="F2976" s="130"/>
      <c r="G2976" s="27"/>
      <c r="H2976" s="131"/>
      <c r="I2976" s="127"/>
      <c r="J2976" s="132"/>
      <c r="K2976" s="127"/>
      <c r="L2976" s="96"/>
      <c r="M2976" s="127"/>
      <c r="N2976" s="127"/>
      <c r="O2976" s="127"/>
      <c r="P2976" s="1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  <c r="AN2976" s="27"/>
      <c r="AO2976" s="27"/>
      <c r="AP2976" s="27"/>
    </row>
    <row r="2977" ht="12.75" customHeight="1">
      <c r="A2977" s="16"/>
      <c r="B2977" s="128"/>
      <c r="C2977" s="129"/>
      <c r="D2977" s="96"/>
      <c r="E2977" s="96"/>
      <c r="F2977" s="130"/>
      <c r="G2977" s="27"/>
      <c r="H2977" s="131"/>
      <c r="I2977" s="127"/>
      <c r="J2977" s="132"/>
      <c r="K2977" s="127"/>
      <c r="L2977" s="96"/>
      <c r="M2977" s="127"/>
      <c r="N2977" s="127"/>
      <c r="O2977" s="127"/>
      <c r="P2977" s="1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  <c r="AN2977" s="27"/>
      <c r="AO2977" s="27"/>
      <c r="AP2977" s="27"/>
    </row>
    <row r="2978" ht="12.75" customHeight="1">
      <c r="A2978" s="16"/>
      <c r="B2978" s="128"/>
      <c r="C2978" s="129"/>
      <c r="D2978" s="96"/>
      <c r="E2978" s="96"/>
      <c r="F2978" s="130"/>
      <c r="G2978" s="27"/>
      <c r="H2978" s="131"/>
      <c r="I2978" s="127"/>
      <c r="J2978" s="132"/>
      <c r="K2978" s="127"/>
      <c r="L2978" s="96"/>
      <c r="M2978" s="127"/>
      <c r="N2978" s="127"/>
      <c r="O2978" s="127"/>
      <c r="P2978" s="1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  <c r="AN2978" s="27"/>
      <c r="AO2978" s="27"/>
      <c r="AP2978" s="27"/>
    </row>
    <row r="2979" ht="12.75" customHeight="1">
      <c r="A2979" s="16"/>
      <c r="B2979" s="128"/>
      <c r="C2979" s="129"/>
      <c r="D2979" s="96"/>
      <c r="E2979" s="96"/>
      <c r="F2979" s="130"/>
      <c r="G2979" s="27"/>
      <c r="H2979" s="131"/>
      <c r="I2979" s="127"/>
      <c r="J2979" s="132"/>
      <c r="K2979" s="127"/>
      <c r="L2979" s="96"/>
      <c r="M2979" s="127"/>
      <c r="N2979" s="127"/>
      <c r="O2979" s="127"/>
      <c r="P2979" s="1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  <c r="AN2979" s="27"/>
      <c r="AO2979" s="27"/>
      <c r="AP2979" s="27"/>
    </row>
    <row r="2980" ht="12.75" customHeight="1">
      <c r="A2980" s="16"/>
      <c r="B2980" s="128"/>
      <c r="C2980" s="129"/>
      <c r="D2980" s="96"/>
      <c r="E2980" s="96"/>
      <c r="F2980" s="130"/>
      <c r="G2980" s="27"/>
      <c r="H2980" s="131"/>
      <c r="I2980" s="127"/>
      <c r="J2980" s="132"/>
      <c r="K2980" s="127"/>
      <c r="L2980" s="96"/>
      <c r="M2980" s="127"/>
      <c r="N2980" s="127"/>
      <c r="O2980" s="127"/>
      <c r="P2980" s="1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  <c r="AN2980" s="27"/>
      <c r="AO2980" s="27"/>
      <c r="AP2980" s="27"/>
    </row>
    <row r="2981" ht="12.75" customHeight="1">
      <c r="A2981" s="16"/>
      <c r="B2981" s="128"/>
      <c r="C2981" s="129"/>
      <c r="D2981" s="96"/>
      <c r="E2981" s="96"/>
      <c r="F2981" s="130"/>
      <c r="G2981" s="27"/>
      <c r="H2981" s="131"/>
      <c r="I2981" s="127"/>
      <c r="J2981" s="132"/>
      <c r="K2981" s="127"/>
      <c r="L2981" s="96"/>
      <c r="M2981" s="127"/>
      <c r="N2981" s="127"/>
      <c r="O2981" s="127"/>
      <c r="P2981" s="1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  <c r="AN2981" s="27"/>
      <c r="AO2981" s="27"/>
      <c r="AP2981" s="27"/>
    </row>
    <row r="2982" ht="12.75" customHeight="1">
      <c r="A2982" s="16"/>
      <c r="B2982" s="128"/>
      <c r="C2982" s="129"/>
      <c r="D2982" s="96"/>
      <c r="E2982" s="96"/>
      <c r="F2982" s="130"/>
      <c r="G2982" s="27"/>
      <c r="H2982" s="131"/>
      <c r="I2982" s="127"/>
      <c r="J2982" s="132"/>
      <c r="K2982" s="127"/>
      <c r="L2982" s="96"/>
      <c r="M2982" s="127"/>
      <c r="N2982" s="127"/>
      <c r="O2982" s="127"/>
      <c r="P2982" s="1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  <c r="AN2982" s="27"/>
      <c r="AO2982" s="27"/>
      <c r="AP2982" s="27"/>
    </row>
    <row r="2983" ht="12.75" customHeight="1">
      <c r="A2983" s="16"/>
      <c r="B2983" s="128"/>
      <c r="C2983" s="129"/>
      <c r="D2983" s="96"/>
      <c r="E2983" s="96"/>
      <c r="F2983" s="130"/>
      <c r="G2983" s="27"/>
      <c r="H2983" s="131"/>
      <c r="I2983" s="127"/>
      <c r="J2983" s="132"/>
      <c r="K2983" s="127"/>
      <c r="L2983" s="96"/>
      <c r="M2983" s="127"/>
      <c r="N2983" s="127"/>
      <c r="O2983" s="127"/>
      <c r="P2983" s="1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  <c r="AN2983" s="27"/>
      <c r="AO2983" s="27"/>
      <c r="AP2983" s="27"/>
    </row>
    <row r="2984" ht="12.75" customHeight="1">
      <c r="A2984" s="16"/>
      <c r="B2984" s="128"/>
      <c r="C2984" s="129"/>
      <c r="D2984" s="96"/>
      <c r="E2984" s="96"/>
      <c r="F2984" s="130"/>
      <c r="G2984" s="27"/>
      <c r="H2984" s="131"/>
      <c r="I2984" s="127"/>
      <c r="J2984" s="132"/>
      <c r="K2984" s="127"/>
      <c r="L2984" s="96"/>
      <c r="M2984" s="127"/>
      <c r="N2984" s="127"/>
      <c r="O2984" s="127"/>
      <c r="P2984" s="1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  <c r="AN2984" s="27"/>
      <c r="AO2984" s="27"/>
      <c r="AP2984" s="27"/>
    </row>
    <row r="2985" ht="12.75" customHeight="1">
      <c r="A2985" s="16"/>
      <c r="B2985" s="128"/>
      <c r="C2985" s="129"/>
      <c r="D2985" s="96"/>
      <c r="E2985" s="96"/>
      <c r="F2985" s="130"/>
      <c r="G2985" s="27"/>
      <c r="H2985" s="131"/>
      <c r="I2985" s="127"/>
      <c r="J2985" s="132"/>
      <c r="K2985" s="127"/>
      <c r="L2985" s="96"/>
      <c r="M2985" s="127"/>
      <c r="N2985" s="127"/>
      <c r="O2985" s="127"/>
      <c r="P2985" s="1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  <c r="AN2985" s="27"/>
      <c r="AO2985" s="27"/>
      <c r="AP2985" s="27"/>
    </row>
    <row r="2986" ht="12.75" customHeight="1">
      <c r="A2986" s="16"/>
      <c r="B2986" s="128"/>
      <c r="C2986" s="129"/>
      <c r="D2986" s="96"/>
      <c r="E2986" s="96"/>
      <c r="F2986" s="130"/>
      <c r="G2986" s="27"/>
      <c r="H2986" s="131"/>
      <c r="I2986" s="127"/>
      <c r="J2986" s="132"/>
      <c r="K2986" s="127"/>
      <c r="L2986" s="96"/>
      <c r="M2986" s="127"/>
      <c r="N2986" s="127"/>
      <c r="O2986" s="127"/>
      <c r="P2986" s="1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  <c r="AN2986" s="27"/>
      <c r="AO2986" s="27"/>
      <c r="AP2986" s="27"/>
    </row>
    <row r="2987" ht="12.75" customHeight="1">
      <c r="A2987" s="16"/>
      <c r="B2987" s="128"/>
      <c r="C2987" s="129"/>
      <c r="D2987" s="96"/>
      <c r="E2987" s="96"/>
      <c r="F2987" s="130"/>
      <c r="G2987" s="27"/>
      <c r="H2987" s="131"/>
      <c r="I2987" s="127"/>
      <c r="J2987" s="132"/>
      <c r="K2987" s="127"/>
      <c r="L2987" s="96"/>
      <c r="M2987" s="127"/>
      <c r="N2987" s="127"/>
      <c r="O2987" s="127"/>
      <c r="P2987" s="1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  <c r="AN2987" s="27"/>
      <c r="AO2987" s="27"/>
      <c r="AP2987" s="27"/>
    </row>
    <row r="2988" ht="12.75" customHeight="1">
      <c r="A2988" s="16"/>
      <c r="B2988" s="128"/>
      <c r="C2988" s="129"/>
      <c r="D2988" s="96"/>
      <c r="E2988" s="96"/>
      <c r="F2988" s="130"/>
      <c r="G2988" s="27"/>
      <c r="H2988" s="131"/>
      <c r="I2988" s="127"/>
      <c r="J2988" s="132"/>
      <c r="K2988" s="127"/>
      <c r="L2988" s="96"/>
      <c r="M2988" s="127"/>
      <c r="N2988" s="127"/>
      <c r="O2988" s="127"/>
      <c r="P2988" s="1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  <c r="AN2988" s="27"/>
      <c r="AO2988" s="27"/>
      <c r="AP2988" s="27"/>
    </row>
    <row r="2989" ht="12.75" customHeight="1">
      <c r="A2989" s="16"/>
      <c r="B2989" s="128"/>
      <c r="C2989" s="129"/>
      <c r="D2989" s="96"/>
      <c r="E2989" s="96"/>
      <c r="F2989" s="130"/>
      <c r="G2989" s="27"/>
      <c r="H2989" s="131"/>
      <c r="I2989" s="127"/>
      <c r="J2989" s="132"/>
      <c r="K2989" s="127"/>
      <c r="L2989" s="96"/>
      <c r="M2989" s="127"/>
      <c r="N2989" s="127"/>
      <c r="O2989" s="127"/>
      <c r="P2989" s="1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  <c r="AN2989" s="27"/>
      <c r="AO2989" s="27"/>
      <c r="AP2989" s="27"/>
    </row>
    <row r="2990" ht="12.75" customHeight="1">
      <c r="A2990" s="16"/>
      <c r="B2990" s="128"/>
      <c r="C2990" s="129"/>
      <c r="D2990" s="96"/>
      <c r="E2990" s="96"/>
      <c r="F2990" s="130"/>
      <c r="G2990" s="27"/>
      <c r="H2990" s="131"/>
      <c r="I2990" s="127"/>
      <c r="J2990" s="132"/>
      <c r="K2990" s="127"/>
      <c r="L2990" s="96"/>
      <c r="M2990" s="127"/>
      <c r="N2990" s="127"/>
      <c r="O2990" s="127"/>
      <c r="P2990" s="1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  <c r="AN2990" s="27"/>
      <c r="AO2990" s="27"/>
      <c r="AP2990" s="27"/>
    </row>
    <row r="2991" ht="12.75" customHeight="1">
      <c r="A2991" s="16"/>
      <c r="B2991" s="128"/>
      <c r="C2991" s="129"/>
      <c r="D2991" s="96"/>
      <c r="E2991" s="96"/>
      <c r="F2991" s="130"/>
      <c r="G2991" s="27"/>
      <c r="H2991" s="131"/>
      <c r="I2991" s="127"/>
      <c r="J2991" s="132"/>
      <c r="K2991" s="127"/>
      <c r="L2991" s="96"/>
      <c r="M2991" s="127"/>
      <c r="N2991" s="127"/>
      <c r="O2991" s="127"/>
      <c r="P2991" s="1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  <c r="AN2991" s="27"/>
      <c r="AO2991" s="27"/>
      <c r="AP2991" s="27"/>
    </row>
    <row r="2992" ht="12.75" customHeight="1">
      <c r="A2992" s="16"/>
      <c r="B2992" s="128"/>
      <c r="C2992" s="129"/>
      <c r="D2992" s="96"/>
      <c r="E2992" s="96"/>
      <c r="F2992" s="130"/>
      <c r="G2992" s="27"/>
      <c r="H2992" s="131"/>
      <c r="I2992" s="127"/>
      <c r="J2992" s="132"/>
      <c r="K2992" s="127"/>
      <c r="L2992" s="96"/>
      <c r="M2992" s="127"/>
      <c r="N2992" s="127"/>
      <c r="O2992" s="127"/>
      <c r="P2992" s="1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  <c r="AN2992" s="27"/>
      <c r="AO2992" s="27"/>
      <c r="AP2992" s="27"/>
    </row>
    <row r="2993" ht="12.75" customHeight="1">
      <c r="A2993" s="16"/>
      <c r="B2993" s="128"/>
      <c r="C2993" s="129"/>
      <c r="D2993" s="96"/>
      <c r="E2993" s="96"/>
      <c r="F2993" s="130"/>
      <c r="G2993" s="27"/>
      <c r="H2993" s="131"/>
      <c r="I2993" s="127"/>
      <c r="J2993" s="132"/>
      <c r="K2993" s="127"/>
      <c r="L2993" s="96"/>
      <c r="M2993" s="127"/>
      <c r="N2993" s="127"/>
      <c r="O2993" s="127"/>
      <c r="P2993" s="1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  <c r="AN2993" s="27"/>
      <c r="AO2993" s="27"/>
      <c r="AP2993" s="27"/>
    </row>
    <row r="2994" ht="12.75" customHeight="1">
      <c r="A2994" s="16"/>
      <c r="B2994" s="128"/>
      <c r="C2994" s="129"/>
      <c r="D2994" s="96"/>
      <c r="E2994" s="96"/>
      <c r="F2994" s="130"/>
      <c r="G2994" s="27"/>
      <c r="H2994" s="131"/>
      <c r="I2994" s="127"/>
      <c r="J2994" s="132"/>
      <c r="K2994" s="127"/>
      <c r="L2994" s="96"/>
      <c r="M2994" s="127"/>
      <c r="N2994" s="127"/>
      <c r="O2994" s="127"/>
      <c r="P2994" s="1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  <c r="AN2994" s="27"/>
      <c r="AO2994" s="27"/>
      <c r="AP2994" s="27"/>
    </row>
    <row r="2995" ht="12.75" customHeight="1">
      <c r="A2995" s="16"/>
      <c r="B2995" s="128"/>
      <c r="C2995" s="129"/>
      <c r="D2995" s="96"/>
      <c r="E2995" s="96"/>
      <c r="F2995" s="130"/>
      <c r="G2995" s="27"/>
      <c r="H2995" s="131"/>
      <c r="I2995" s="127"/>
      <c r="J2995" s="132"/>
      <c r="K2995" s="127"/>
      <c r="L2995" s="96"/>
      <c r="M2995" s="127"/>
      <c r="N2995" s="127"/>
      <c r="O2995" s="127"/>
      <c r="P2995" s="1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  <c r="AN2995" s="27"/>
      <c r="AO2995" s="27"/>
      <c r="AP2995" s="27"/>
    </row>
    <row r="2996" ht="12.75" customHeight="1">
      <c r="A2996" s="16"/>
      <c r="B2996" s="128"/>
      <c r="C2996" s="129"/>
      <c r="D2996" s="96"/>
      <c r="E2996" s="96"/>
      <c r="F2996" s="130"/>
      <c r="G2996" s="27"/>
      <c r="H2996" s="131"/>
      <c r="I2996" s="127"/>
      <c r="J2996" s="132"/>
      <c r="K2996" s="127"/>
      <c r="L2996" s="96"/>
      <c r="M2996" s="127"/>
      <c r="N2996" s="127"/>
      <c r="O2996" s="127"/>
      <c r="P2996" s="1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  <c r="AN2996" s="27"/>
      <c r="AO2996" s="27"/>
      <c r="AP2996" s="27"/>
    </row>
    <row r="2997" ht="12.75" customHeight="1">
      <c r="A2997" s="16"/>
      <c r="B2997" s="128"/>
      <c r="C2997" s="129"/>
      <c r="D2997" s="96"/>
      <c r="E2997" s="96"/>
      <c r="F2997" s="130"/>
      <c r="G2997" s="27"/>
      <c r="H2997" s="131"/>
      <c r="I2997" s="127"/>
      <c r="J2997" s="132"/>
      <c r="K2997" s="127"/>
      <c r="L2997" s="96"/>
      <c r="M2997" s="127"/>
      <c r="N2997" s="127"/>
      <c r="O2997" s="127"/>
      <c r="P2997" s="1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  <c r="AN2997" s="27"/>
      <c r="AO2997" s="27"/>
      <c r="AP2997" s="27"/>
    </row>
    <row r="2998" ht="12.75" customHeight="1">
      <c r="A2998" s="16"/>
      <c r="B2998" s="128"/>
      <c r="C2998" s="129"/>
      <c r="D2998" s="96"/>
      <c r="E2998" s="96"/>
      <c r="F2998" s="130"/>
      <c r="G2998" s="27"/>
      <c r="H2998" s="131"/>
      <c r="I2998" s="127"/>
      <c r="J2998" s="132"/>
      <c r="K2998" s="127"/>
      <c r="L2998" s="96"/>
      <c r="M2998" s="127"/>
      <c r="N2998" s="127"/>
      <c r="O2998" s="127"/>
      <c r="P2998" s="1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  <c r="AN2998" s="27"/>
      <c r="AO2998" s="27"/>
      <c r="AP2998" s="27"/>
    </row>
    <row r="2999" ht="12.75" customHeight="1">
      <c r="A2999" s="16"/>
      <c r="B2999" s="128"/>
      <c r="C2999" s="129"/>
      <c r="D2999" s="96"/>
      <c r="E2999" s="96"/>
      <c r="F2999" s="130"/>
      <c r="G2999" s="27"/>
      <c r="H2999" s="131"/>
      <c r="I2999" s="127"/>
      <c r="J2999" s="132"/>
      <c r="K2999" s="127"/>
      <c r="L2999" s="96"/>
      <c r="M2999" s="127"/>
      <c r="N2999" s="127"/>
      <c r="O2999" s="127"/>
      <c r="P2999" s="1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  <c r="AN2999" s="27"/>
      <c r="AO2999" s="27"/>
      <c r="AP2999" s="27"/>
    </row>
    <row r="3000" ht="12.75" customHeight="1">
      <c r="A3000" s="16"/>
      <c r="B3000" s="128"/>
      <c r="C3000" s="129"/>
      <c r="D3000" s="96"/>
      <c r="E3000" s="96"/>
      <c r="F3000" s="130"/>
      <c r="G3000" s="27"/>
      <c r="H3000" s="131"/>
      <c r="I3000" s="127"/>
      <c r="J3000" s="132"/>
      <c r="K3000" s="127"/>
      <c r="L3000" s="96"/>
      <c r="M3000" s="127"/>
      <c r="N3000" s="127"/>
      <c r="O3000" s="127"/>
      <c r="P3000" s="1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  <c r="AN3000" s="27"/>
      <c r="AO3000" s="27"/>
      <c r="AP3000" s="27"/>
    </row>
    <row r="3001" ht="12.75" customHeight="1">
      <c r="A3001" s="16"/>
      <c r="B3001" s="128"/>
      <c r="C3001" s="129"/>
      <c r="D3001" s="96"/>
      <c r="E3001" s="96"/>
      <c r="F3001" s="130"/>
      <c r="G3001" s="27"/>
      <c r="H3001" s="131"/>
      <c r="I3001" s="127"/>
      <c r="J3001" s="132"/>
      <c r="K3001" s="127"/>
      <c r="L3001" s="96"/>
      <c r="M3001" s="127"/>
      <c r="N3001" s="127"/>
      <c r="O3001" s="127"/>
      <c r="P3001" s="1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  <c r="AN3001" s="27"/>
      <c r="AO3001" s="27"/>
      <c r="AP3001" s="27"/>
    </row>
    <row r="3002" ht="12.75" customHeight="1">
      <c r="A3002" s="16"/>
      <c r="B3002" s="128"/>
      <c r="C3002" s="129"/>
      <c r="D3002" s="96"/>
      <c r="E3002" s="96"/>
      <c r="F3002" s="130"/>
      <c r="G3002" s="27"/>
      <c r="H3002" s="131"/>
      <c r="I3002" s="127"/>
      <c r="J3002" s="132"/>
      <c r="K3002" s="127"/>
      <c r="L3002" s="96"/>
      <c r="M3002" s="127"/>
      <c r="N3002" s="127"/>
      <c r="O3002" s="127"/>
      <c r="P3002" s="1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  <c r="AF3002" s="27"/>
      <c r="AG3002" s="27"/>
      <c r="AH3002" s="27"/>
      <c r="AI3002" s="27"/>
      <c r="AJ3002" s="27"/>
      <c r="AK3002" s="27"/>
      <c r="AL3002" s="27"/>
      <c r="AM3002" s="27"/>
      <c r="AN3002" s="27"/>
      <c r="AO3002" s="27"/>
      <c r="AP3002" s="27"/>
    </row>
    <row r="3003" ht="12.75" customHeight="1">
      <c r="A3003" s="16"/>
      <c r="B3003" s="128"/>
      <c r="C3003" s="129"/>
      <c r="D3003" s="96"/>
      <c r="E3003" s="96"/>
      <c r="F3003" s="130"/>
      <c r="G3003" s="27"/>
      <c r="H3003" s="131"/>
      <c r="I3003" s="127"/>
      <c r="J3003" s="132"/>
      <c r="K3003" s="127"/>
      <c r="L3003" s="96"/>
      <c r="M3003" s="127"/>
      <c r="N3003" s="127"/>
      <c r="O3003" s="127"/>
      <c r="P3003" s="1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  <c r="AF3003" s="27"/>
      <c r="AG3003" s="27"/>
      <c r="AH3003" s="27"/>
      <c r="AI3003" s="27"/>
      <c r="AJ3003" s="27"/>
      <c r="AK3003" s="27"/>
      <c r="AL3003" s="27"/>
      <c r="AM3003" s="27"/>
      <c r="AN3003" s="27"/>
      <c r="AO3003" s="27"/>
      <c r="AP3003" s="27"/>
    </row>
    <row r="3004" ht="12.75" customHeight="1">
      <c r="A3004" s="16"/>
      <c r="B3004" s="128"/>
      <c r="C3004" s="129"/>
      <c r="D3004" s="96"/>
      <c r="E3004" s="96"/>
      <c r="F3004" s="130"/>
      <c r="G3004" s="27"/>
      <c r="H3004" s="131"/>
      <c r="I3004" s="127"/>
      <c r="J3004" s="132"/>
      <c r="K3004" s="127"/>
      <c r="L3004" s="96"/>
      <c r="M3004" s="127"/>
      <c r="N3004" s="127"/>
      <c r="O3004" s="127"/>
      <c r="P3004" s="1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  <c r="AF3004" s="27"/>
      <c r="AG3004" s="27"/>
      <c r="AH3004" s="27"/>
      <c r="AI3004" s="27"/>
      <c r="AJ3004" s="27"/>
      <c r="AK3004" s="27"/>
      <c r="AL3004" s="27"/>
      <c r="AM3004" s="27"/>
      <c r="AN3004" s="27"/>
      <c r="AO3004" s="27"/>
      <c r="AP3004" s="27"/>
    </row>
    <row r="3005" ht="12.75" customHeight="1">
      <c r="A3005" s="16"/>
      <c r="B3005" s="128"/>
      <c r="C3005" s="129"/>
      <c r="D3005" s="96"/>
      <c r="E3005" s="96"/>
      <c r="F3005" s="130"/>
      <c r="G3005" s="27"/>
      <c r="H3005" s="131"/>
      <c r="I3005" s="127"/>
      <c r="J3005" s="132"/>
      <c r="K3005" s="127"/>
      <c r="L3005" s="96"/>
      <c r="M3005" s="127"/>
      <c r="N3005" s="127"/>
      <c r="O3005" s="127"/>
      <c r="P3005" s="1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  <c r="AF3005" s="27"/>
      <c r="AG3005" s="27"/>
      <c r="AH3005" s="27"/>
      <c r="AI3005" s="27"/>
      <c r="AJ3005" s="27"/>
      <c r="AK3005" s="27"/>
      <c r="AL3005" s="27"/>
      <c r="AM3005" s="27"/>
      <c r="AN3005" s="27"/>
      <c r="AO3005" s="27"/>
      <c r="AP3005" s="27"/>
    </row>
    <row r="3006" ht="12.75" customHeight="1">
      <c r="A3006" s="16"/>
      <c r="B3006" s="128"/>
      <c r="C3006" s="129"/>
      <c r="D3006" s="96"/>
      <c r="E3006" s="96"/>
      <c r="F3006" s="130"/>
      <c r="G3006" s="27"/>
      <c r="H3006" s="131"/>
      <c r="I3006" s="127"/>
      <c r="J3006" s="132"/>
      <c r="K3006" s="127"/>
      <c r="L3006" s="96"/>
      <c r="M3006" s="127"/>
      <c r="N3006" s="127"/>
      <c r="O3006" s="127"/>
      <c r="P3006" s="1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  <c r="AN3006" s="27"/>
      <c r="AO3006" s="27"/>
      <c r="AP3006" s="27"/>
    </row>
    <row r="3007" ht="12.75" customHeight="1">
      <c r="A3007" s="16"/>
      <c r="B3007" s="128"/>
      <c r="C3007" s="129"/>
      <c r="D3007" s="96"/>
      <c r="E3007" s="96"/>
      <c r="F3007" s="130"/>
      <c r="G3007" s="27"/>
      <c r="H3007" s="131"/>
      <c r="I3007" s="127"/>
      <c r="J3007" s="132"/>
      <c r="K3007" s="127"/>
      <c r="L3007" s="96"/>
      <c r="M3007" s="127"/>
      <c r="N3007" s="127"/>
      <c r="O3007" s="127"/>
      <c r="P3007" s="1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  <c r="AF3007" s="27"/>
      <c r="AG3007" s="27"/>
      <c r="AH3007" s="27"/>
      <c r="AI3007" s="27"/>
      <c r="AJ3007" s="27"/>
      <c r="AK3007" s="27"/>
      <c r="AL3007" s="27"/>
      <c r="AM3007" s="27"/>
      <c r="AN3007" s="27"/>
      <c r="AO3007" s="27"/>
      <c r="AP3007" s="27"/>
    </row>
    <row r="3008" ht="12.75" customHeight="1">
      <c r="A3008" s="16"/>
      <c r="B3008" s="128"/>
      <c r="C3008" s="129"/>
      <c r="D3008" s="96"/>
      <c r="E3008" s="96"/>
      <c r="F3008" s="130"/>
      <c r="G3008" s="27"/>
      <c r="H3008" s="131"/>
      <c r="I3008" s="127"/>
      <c r="J3008" s="132"/>
      <c r="K3008" s="127"/>
      <c r="L3008" s="96"/>
      <c r="M3008" s="127"/>
      <c r="N3008" s="127"/>
      <c r="O3008" s="127"/>
      <c r="P3008" s="1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  <c r="AF3008" s="27"/>
      <c r="AG3008" s="27"/>
      <c r="AH3008" s="27"/>
      <c r="AI3008" s="27"/>
      <c r="AJ3008" s="27"/>
      <c r="AK3008" s="27"/>
      <c r="AL3008" s="27"/>
      <c r="AM3008" s="27"/>
      <c r="AN3008" s="27"/>
      <c r="AO3008" s="27"/>
      <c r="AP3008" s="27"/>
    </row>
    <row r="3009" ht="12.75" customHeight="1">
      <c r="A3009" s="16"/>
      <c r="B3009" s="128"/>
      <c r="C3009" s="129"/>
      <c r="D3009" s="96"/>
      <c r="E3009" s="96"/>
      <c r="F3009" s="130"/>
      <c r="G3009" s="27"/>
      <c r="H3009" s="131"/>
      <c r="I3009" s="127"/>
      <c r="J3009" s="132"/>
      <c r="K3009" s="127"/>
      <c r="L3009" s="96"/>
      <c r="M3009" s="127"/>
      <c r="N3009" s="127"/>
      <c r="O3009" s="127"/>
      <c r="P3009" s="1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  <c r="AF3009" s="27"/>
      <c r="AG3009" s="27"/>
      <c r="AH3009" s="27"/>
      <c r="AI3009" s="27"/>
      <c r="AJ3009" s="27"/>
      <c r="AK3009" s="27"/>
      <c r="AL3009" s="27"/>
      <c r="AM3009" s="27"/>
      <c r="AN3009" s="27"/>
      <c r="AO3009" s="27"/>
      <c r="AP3009" s="27"/>
    </row>
    <row r="3010" ht="12.75" customHeight="1">
      <c r="A3010" s="16"/>
      <c r="B3010" s="128"/>
      <c r="C3010" s="129"/>
      <c r="D3010" s="96"/>
      <c r="E3010" s="96"/>
      <c r="F3010" s="130"/>
      <c r="G3010" s="27"/>
      <c r="H3010" s="131"/>
      <c r="I3010" s="127"/>
      <c r="J3010" s="132"/>
      <c r="K3010" s="127"/>
      <c r="L3010" s="96"/>
      <c r="M3010" s="127"/>
      <c r="N3010" s="127"/>
      <c r="O3010" s="127"/>
      <c r="P3010" s="1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/>
      <c r="AG3010" s="27"/>
      <c r="AH3010" s="27"/>
      <c r="AI3010" s="27"/>
      <c r="AJ3010" s="27"/>
      <c r="AK3010" s="27"/>
      <c r="AL3010" s="27"/>
      <c r="AM3010" s="27"/>
      <c r="AN3010" s="27"/>
      <c r="AO3010" s="27"/>
      <c r="AP3010" s="27"/>
    </row>
    <row r="3011" ht="12.75" customHeight="1">
      <c r="A3011" s="16"/>
      <c r="B3011" s="128"/>
      <c r="C3011" s="129"/>
      <c r="D3011" s="96"/>
      <c r="E3011" s="96"/>
      <c r="F3011" s="130"/>
      <c r="G3011" s="27"/>
      <c r="H3011" s="131"/>
      <c r="I3011" s="127"/>
      <c r="J3011" s="132"/>
      <c r="K3011" s="127"/>
      <c r="L3011" s="96"/>
      <c r="M3011" s="127"/>
      <c r="N3011" s="127"/>
      <c r="O3011" s="127"/>
      <c r="P3011" s="1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  <c r="AF3011" s="27"/>
      <c r="AG3011" s="27"/>
      <c r="AH3011" s="27"/>
      <c r="AI3011" s="27"/>
      <c r="AJ3011" s="27"/>
      <c r="AK3011" s="27"/>
      <c r="AL3011" s="27"/>
      <c r="AM3011" s="27"/>
      <c r="AN3011" s="27"/>
      <c r="AO3011" s="27"/>
      <c r="AP3011" s="27"/>
    </row>
    <row r="3012" ht="12.75" customHeight="1">
      <c r="A3012" s="16"/>
      <c r="B3012" s="128"/>
      <c r="C3012" s="129"/>
      <c r="D3012" s="96"/>
      <c r="E3012" s="96"/>
      <c r="F3012" s="130"/>
      <c r="G3012" s="27"/>
      <c r="H3012" s="131"/>
      <c r="I3012" s="127"/>
      <c r="J3012" s="132"/>
      <c r="K3012" s="127"/>
      <c r="L3012" s="96"/>
      <c r="M3012" s="127"/>
      <c r="N3012" s="127"/>
      <c r="O3012" s="127"/>
      <c r="P3012" s="1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  <c r="AF3012" s="27"/>
      <c r="AG3012" s="27"/>
      <c r="AH3012" s="27"/>
      <c r="AI3012" s="27"/>
      <c r="AJ3012" s="27"/>
      <c r="AK3012" s="27"/>
      <c r="AL3012" s="27"/>
      <c r="AM3012" s="27"/>
      <c r="AN3012" s="27"/>
      <c r="AO3012" s="27"/>
      <c r="AP3012" s="27"/>
    </row>
    <row r="3013" ht="12.75" customHeight="1">
      <c r="A3013" s="16"/>
      <c r="B3013" s="128"/>
      <c r="C3013" s="129"/>
      <c r="D3013" s="96"/>
      <c r="E3013" s="96"/>
      <c r="F3013" s="130"/>
      <c r="G3013" s="27"/>
      <c r="H3013" s="131"/>
      <c r="I3013" s="127"/>
      <c r="J3013" s="132"/>
      <c r="K3013" s="127"/>
      <c r="L3013" s="96"/>
      <c r="M3013" s="127"/>
      <c r="N3013" s="127"/>
      <c r="O3013" s="127"/>
      <c r="P3013" s="1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  <c r="AF3013" s="27"/>
      <c r="AG3013" s="27"/>
      <c r="AH3013" s="27"/>
      <c r="AI3013" s="27"/>
      <c r="AJ3013" s="27"/>
      <c r="AK3013" s="27"/>
      <c r="AL3013" s="27"/>
      <c r="AM3013" s="27"/>
      <c r="AN3013" s="27"/>
      <c r="AO3013" s="27"/>
      <c r="AP3013" s="27"/>
    </row>
    <row r="3014" ht="12.75" customHeight="1">
      <c r="A3014" s="16"/>
      <c r="B3014" s="128"/>
      <c r="C3014" s="129"/>
      <c r="D3014" s="96"/>
      <c r="E3014" s="96"/>
      <c r="F3014" s="130"/>
      <c r="G3014" s="27"/>
      <c r="H3014" s="131"/>
      <c r="I3014" s="127"/>
      <c r="J3014" s="132"/>
      <c r="K3014" s="127"/>
      <c r="L3014" s="96"/>
      <c r="M3014" s="127"/>
      <c r="N3014" s="127"/>
      <c r="O3014" s="127"/>
      <c r="P3014" s="1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  <c r="AF3014" s="27"/>
      <c r="AG3014" s="27"/>
      <c r="AH3014" s="27"/>
      <c r="AI3014" s="27"/>
      <c r="AJ3014" s="27"/>
      <c r="AK3014" s="27"/>
      <c r="AL3014" s="27"/>
      <c r="AM3014" s="27"/>
      <c r="AN3014" s="27"/>
      <c r="AO3014" s="27"/>
      <c r="AP3014" s="27"/>
    </row>
    <row r="3015" ht="12.75" customHeight="1">
      <c r="A3015" s="16"/>
      <c r="B3015" s="128"/>
      <c r="C3015" s="129"/>
      <c r="D3015" s="96"/>
      <c r="E3015" s="96"/>
      <c r="F3015" s="130"/>
      <c r="G3015" s="27"/>
      <c r="H3015" s="131"/>
      <c r="I3015" s="127"/>
      <c r="J3015" s="132"/>
      <c r="K3015" s="127"/>
      <c r="L3015" s="96"/>
      <c r="M3015" s="127"/>
      <c r="N3015" s="127"/>
      <c r="O3015" s="127"/>
      <c r="P3015" s="1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  <c r="AF3015" s="27"/>
      <c r="AG3015" s="27"/>
      <c r="AH3015" s="27"/>
      <c r="AI3015" s="27"/>
      <c r="AJ3015" s="27"/>
      <c r="AK3015" s="27"/>
      <c r="AL3015" s="27"/>
      <c r="AM3015" s="27"/>
      <c r="AN3015" s="27"/>
      <c r="AO3015" s="27"/>
      <c r="AP3015" s="27"/>
    </row>
    <row r="3016" ht="12.75" customHeight="1">
      <c r="A3016" s="16"/>
      <c r="B3016" s="128"/>
      <c r="C3016" s="129"/>
      <c r="D3016" s="96"/>
      <c r="E3016" s="96"/>
      <c r="F3016" s="130"/>
      <c r="G3016" s="27"/>
      <c r="H3016" s="131"/>
      <c r="I3016" s="127"/>
      <c r="J3016" s="132"/>
      <c r="K3016" s="127"/>
      <c r="L3016" s="96"/>
      <c r="M3016" s="127"/>
      <c r="N3016" s="127"/>
      <c r="O3016" s="127"/>
      <c r="P3016" s="1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  <c r="AF3016" s="27"/>
      <c r="AG3016" s="27"/>
      <c r="AH3016" s="27"/>
      <c r="AI3016" s="27"/>
      <c r="AJ3016" s="27"/>
      <c r="AK3016" s="27"/>
      <c r="AL3016" s="27"/>
      <c r="AM3016" s="27"/>
      <c r="AN3016" s="27"/>
      <c r="AO3016" s="27"/>
      <c r="AP3016" s="27"/>
    </row>
    <row r="3017" ht="12.75" customHeight="1">
      <c r="A3017" s="16"/>
      <c r="B3017" s="128"/>
      <c r="C3017" s="129"/>
      <c r="D3017" s="96"/>
      <c r="E3017" s="96"/>
      <c r="F3017" s="130"/>
      <c r="G3017" s="27"/>
      <c r="H3017" s="131"/>
      <c r="I3017" s="127"/>
      <c r="J3017" s="132"/>
      <c r="K3017" s="127"/>
      <c r="L3017" s="96"/>
      <c r="M3017" s="127"/>
      <c r="N3017" s="127"/>
      <c r="O3017" s="127"/>
      <c r="P3017" s="1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  <c r="AF3017" s="27"/>
      <c r="AG3017" s="27"/>
      <c r="AH3017" s="27"/>
      <c r="AI3017" s="27"/>
      <c r="AJ3017" s="27"/>
      <c r="AK3017" s="27"/>
      <c r="AL3017" s="27"/>
      <c r="AM3017" s="27"/>
      <c r="AN3017" s="27"/>
      <c r="AO3017" s="27"/>
      <c r="AP3017" s="27"/>
    </row>
    <row r="3018" ht="12.75" customHeight="1">
      <c r="A3018" s="16"/>
      <c r="B3018" s="128"/>
      <c r="C3018" s="129"/>
      <c r="D3018" s="96"/>
      <c r="E3018" s="96"/>
      <c r="F3018" s="130"/>
      <c r="G3018" s="27"/>
      <c r="H3018" s="131"/>
      <c r="I3018" s="127"/>
      <c r="J3018" s="132"/>
      <c r="K3018" s="127"/>
      <c r="L3018" s="96"/>
      <c r="M3018" s="127"/>
      <c r="N3018" s="127"/>
      <c r="O3018" s="127"/>
      <c r="P3018" s="1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  <c r="AF3018" s="27"/>
      <c r="AG3018" s="27"/>
      <c r="AH3018" s="27"/>
      <c r="AI3018" s="27"/>
      <c r="AJ3018" s="27"/>
      <c r="AK3018" s="27"/>
      <c r="AL3018" s="27"/>
      <c r="AM3018" s="27"/>
      <c r="AN3018" s="27"/>
      <c r="AO3018" s="27"/>
      <c r="AP3018" s="27"/>
    </row>
    <row r="3019" ht="12.75" customHeight="1">
      <c r="A3019" s="16"/>
      <c r="B3019" s="128"/>
      <c r="C3019" s="129"/>
      <c r="D3019" s="96"/>
      <c r="E3019" s="96"/>
      <c r="F3019" s="130"/>
      <c r="G3019" s="27"/>
      <c r="H3019" s="131"/>
      <c r="I3019" s="127"/>
      <c r="J3019" s="132"/>
      <c r="K3019" s="127"/>
      <c r="L3019" s="96"/>
      <c r="M3019" s="127"/>
      <c r="N3019" s="127"/>
      <c r="O3019" s="127"/>
      <c r="P3019" s="1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  <c r="AF3019" s="27"/>
      <c r="AG3019" s="27"/>
      <c r="AH3019" s="27"/>
      <c r="AI3019" s="27"/>
      <c r="AJ3019" s="27"/>
      <c r="AK3019" s="27"/>
      <c r="AL3019" s="27"/>
      <c r="AM3019" s="27"/>
      <c r="AN3019" s="27"/>
      <c r="AO3019" s="27"/>
      <c r="AP3019" s="27"/>
    </row>
    <row r="3020" ht="12.75" customHeight="1">
      <c r="A3020" s="16"/>
      <c r="B3020" s="128"/>
      <c r="C3020" s="129"/>
      <c r="D3020" s="96"/>
      <c r="E3020" s="96"/>
      <c r="F3020" s="130"/>
      <c r="G3020" s="27"/>
      <c r="H3020" s="131"/>
      <c r="I3020" s="127"/>
      <c r="J3020" s="132"/>
      <c r="K3020" s="127"/>
      <c r="L3020" s="96"/>
      <c r="M3020" s="127"/>
      <c r="N3020" s="127"/>
      <c r="O3020" s="127"/>
      <c r="P3020" s="1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  <c r="AF3020" s="27"/>
      <c r="AG3020" s="27"/>
      <c r="AH3020" s="27"/>
      <c r="AI3020" s="27"/>
      <c r="AJ3020" s="27"/>
      <c r="AK3020" s="27"/>
      <c r="AL3020" s="27"/>
      <c r="AM3020" s="27"/>
      <c r="AN3020" s="27"/>
      <c r="AO3020" s="27"/>
      <c r="AP3020" s="27"/>
    </row>
    <row r="3021" ht="12.75" customHeight="1">
      <c r="A3021" s="16"/>
      <c r="B3021" s="128"/>
      <c r="C3021" s="129"/>
      <c r="D3021" s="96"/>
      <c r="E3021" s="96"/>
      <c r="F3021" s="130"/>
      <c r="G3021" s="27"/>
      <c r="H3021" s="131"/>
      <c r="I3021" s="127"/>
      <c r="J3021" s="132"/>
      <c r="K3021" s="127"/>
      <c r="L3021" s="96"/>
      <c r="M3021" s="127"/>
      <c r="N3021" s="127"/>
      <c r="O3021" s="127"/>
      <c r="P3021" s="1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  <c r="AF3021" s="27"/>
      <c r="AG3021" s="27"/>
      <c r="AH3021" s="27"/>
      <c r="AI3021" s="27"/>
      <c r="AJ3021" s="27"/>
      <c r="AK3021" s="27"/>
      <c r="AL3021" s="27"/>
      <c r="AM3021" s="27"/>
      <c r="AN3021" s="27"/>
      <c r="AO3021" s="27"/>
      <c r="AP3021" s="27"/>
    </row>
    <row r="3022" ht="12.75" customHeight="1">
      <c r="A3022" s="16"/>
      <c r="B3022" s="128"/>
      <c r="C3022" s="129"/>
      <c r="D3022" s="96"/>
      <c r="E3022" s="96"/>
      <c r="F3022" s="130"/>
      <c r="G3022" s="27"/>
      <c r="H3022" s="131"/>
      <c r="I3022" s="127"/>
      <c r="J3022" s="132"/>
      <c r="K3022" s="127"/>
      <c r="L3022" s="96"/>
      <c r="M3022" s="127"/>
      <c r="N3022" s="127"/>
      <c r="O3022" s="127"/>
      <c r="P3022" s="1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/>
      <c r="AG3022" s="27"/>
      <c r="AH3022" s="27"/>
      <c r="AI3022" s="27"/>
      <c r="AJ3022" s="27"/>
      <c r="AK3022" s="27"/>
      <c r="AL3022" s="27"/>
      <c r="AM3022" s="27"/>
      <c r="AN3022" s="27"/>
      <c r="AO3022" s="27"/>
      <c r="AP3022" s="27"/>
    </row>
    <row r="3023" ht="12.75" customHeight="1">
      <c r="A3023" s="16"/>
      <c r="B3023" s="128"/>
      <c r="C3023" s="129"/>
      <c r="D3023" s="96"/>
      <c r="E3023" s="96"/>
      <c r="F3023" s="130"/>
      <c r="G3023" s="27"/>
      <c r="H3023" s="131"/>
      <c r="I3023" s="127"/>
      <c r="J3023" s="132"/>
      <c r="K3023" s="127"/>
      <c r="L3023" s="96"/>
      <c r="M3023" s="127"/>
      <c r="N3023" s="127"/>
      <c r="O3023" s="127"/>
      <c r="P3023" s="1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  <c r="AF3023" s="27"/>
      <c r="AG3023" s="27"/>
      <c r="AH3023" s="27"/>
      <c r="AI3023" s="27"/>
      <c r="AJ3023" s="27"/>
      <c r="AK3023" s="27"/>
      <c r="AL3023" s="27"/>
      <c r="AM3023" s="27"/>
      <c r="AN3023" s="27"/>
      <c r="AO3023" s="27"/>
      <c r="AP3023" s="27"/>
    </row>
    <row r="3024" ht="12.75" customHeight="1">
      <c r="A3024" s="16"/>
      <c r="B3024" s="128"/>
      <c r="C3024" s="129"/>
      <c r="D3024" s="96"/>
      <c r="E3024" s="96"/>
      <c r="F3024" s="130"/>
      <c r="G3024" s="27"/>
      <c r="H3024" s="131"/>
      <c r="I3024" s="127"/>
      <c r="J3024" s="132"/>
      <c r="K3024" s="127"/>
      <c r="L3024" s="96"/>
      <c r="M3024" s="127"/>
      <c r="N3024" s="127"/>
      <c r="O3024" s="127"/>
      <c r="P3024" s="1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  <c r="AF3024" s="27"/>
      <c r="AG3024" s="27"/>
      <c r="AH3024" s="27"/>
      <c r="AI3024" s="27"/>
      <c r="AJ3024" s="27"/>
      <c r="AK3024" s="27"/>
      <c r="AL3024" s="27"/>
      <c r="AM3024" s="27"/>
      <c r="AN3024" s="27"/>
      <c r="AO3024" s="27"/>
      <c r="AP3024" s="27"/>
    </row>
    <row r="3025" ht="12.75" customHeight="1">
      <c r="A3025" s="16"/>
      <c r="B3025" s="128"/>
      <c r="C3025" s="129"/>
      <c r="D3025" s="96"/>
      <c r="E3025" s="96"/>
      <c r="F3025" s="130"/>
      <c r="G3025" s="27"/>
      <c r="H3025" s="131"/>
      <c r="I3025" s="127"/>
      <c r="J3025" s="132"/>
      <c r="K3025" s="127"/>
      <c r="L3025" s="96"/>
      <c r="M3025" s="127"/>
      <c r="N3025" s="127"/>
      <c r="O3025" s="127"/>
      <c r="P3025" s="1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  <c r="AF3025" s="27"/>
      <c r="AG3025" s="27"/>
      <c r="AH3025" s="27"/>
      <c r="AI3025" s="27"/>
      <c r="AJ3025" s="27"/>
      <c r="AK3025" s="27"/>
      <c r="AL3025" s="27"/>
      <c r="AM3025" s="27"/>
      <c r="AN3025" s="27"/>
      <c r="AO3025" s="27"/>
      <c r="AP3025" s="27"/>
    </row>
    <row r="3026" ht="12.75" customHeight="1">
      <c r="A3026" s="16"/>
      <c r="B3026" s="128"/>
      <c r="C3026" s="129"/>
      <c r="D3026" s="96"/>
      <c r="E3026" s="96"/>
      <c r="F3026" s="130"/>
      <c r="G3026" s="27"/>
      <c r="H3026" s="131"/>
      <c r="I3026" s="127"/>
      <c r="J3026" s="132"/>
      <c r="K3026" s="127"/>
      <c r="L3026" s="96"/>
      <c r="M3026" s="127"/>
      <c r="N3026" s="127"/>
      <c r="O3026" s="127"/>
      <c r="P3026" s="1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  <c r="AJ3026" s="27"/>
      <c r="AK3026" s="27"/>
      <c r="AL3026" s="27"/>
      <c r="AM3026" s="27"/>
      <c r="AN3026" s="27"/>
      <c r="AO3026" s="27"/>
      <c r="AP3026" s="27"/>
    </row>
    <row r="3027" ht="12.75" customHeight="1">
      <c r="A3027" s="16"/>
      <c r="B3027" s="128"/>
      <c r="C3027" s="129"/>
      <c r="D3027" s="96"/>
      <c r="E3027" s="96"/>
      <c r="F3027" s="130"/>
      <c r="G3027" s="27"/>
      <c r="H3027" s="131"/>
      <c r="I3027" s="127"/>
      <c r="J3027" s="132"/>
      <c r="K3027" s="127"/>
      <c r="L3027" s="96"/>
      <c r="M3027" s="127"/>
      <c r="N3027" s="127"/>
      <c r="O3027" s="127"/>
      <c r="P3027" s="1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  <c r="AF3027" s="27"/>
      <c r="AG3027" s="27"/>
      <c r="AH3027" s="27"/>
      <c r="AI3027" s="27"/>
      <c r="AJ3027" s="27"/>
      <c r="AK3027" s="27"/>
      <c r="AL3027" s="27"/>
      <c r="AM3027" s="27"/>
      <c r="AN3027" s="27"/>
      <c r="AO3027" s="27"/>
      <c r="AP3027" s="27"/>
    </row>
    <row r="3028" ht="12.75" customHeight="1">
      <c r="A3028" s="16"/>
      <c r="B3028" s="128"/>
      <c r="C3028" s="129"/>
      <c r="D3028" s="96"/>
      <c r="E3028" s="96"/>
      <c r="F3028" s="130"/>
      <c r="G3028" s="27"/>
      <c r="H3028" s="131"/>
      <c r="I3028" s="127"/>
      <c r="J3028" s="132"/>
      <c r="K3028" s="127"/>
      <c r="L3028" s="96"/>
      <c r="M3028" s="127"/>
      <c r="N3028" s="127"/>
      <c r="O3028" s="127"/>
      <c r="P3028" s="1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  <c r="AF3028" s="27"/>
      <c r="AG3028" s="27"/>
      <c r="AH3028" s="27"/>
      <c r="AI3028" s="27"/>
      <c r="AJ3028" s="27"/>
      <c r="AK3028" s="27"/>
      <c r="AL3028" s="27"/>
      <c r="AM3028" s="27"/>
      <c r="AN3028" s="27"/>
      <c r="AO3028" s="27"/>
      <c r="AP3028" s="27"/>
    </row>
    <row r="3029" ht="12.75" customHeight="1">
      <c r="A3029" s="16"/>
      <c r="B3029" s="128"/>
      <c r="C3029" s="129"/>
      <c r="D3029" s="96"/>
      <c r="E3029" s="96"/>
      <c r="F3029" s="130"/>
      <c r="G3029" s="27"/>
      <c r="H3029" s="131"/>
      <c r="I3029" s="127"/>
      <c r="J3029" s="132"/>
      <c r="K3029" s="127"/>
      <c r="L3029" s="96"/>
      <c r="M3029" s="127"/>
      <c r="N3029" s="127"/>
      <c r="O3029" s="127"/>
      <c r="P3029" s="1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  <c r="AF3029" s="27"/>
      <c r="AG3029" s="27"/>
      <c r="AH3029" s="27"/>
      <c r="AI3029" s="27"/>
      <c r="AJ3029" s="27"/>
      <c r="AK3029" s="27"/>
      <c r="AL3029" s="27"/>
      <c r="AM3029" s="27"/>
      <c r="AN3029" s="27"/>
      <c r="AO3029" s="27"/>
      <c r="AP3029" s="27"/>
    </row>
    <row r="3030" ht="12.75" customHeight="1">
      <c r="A3030" s="16"/>
      <c r="B3030" s="128"/>
      <c r="C3030" s="129"/>
      <c r="D3030" s="96"/>
      <c r="E3030" s="96"/>
      <c r="F3030" s="130"/>
      <c r="G3030" s="27"/>
      <c r="H3030" s="131"/>
      <c r="I3030" s="127"/>
      <c r="J3030" s="132"/>
      <c r="K3030" s="127"/>
      <c r="L3030" s="96"/>
      <c r="M3030" s="127"/>
      <c r="N3030" s="127"/>
      <c r="O3030" s="127"/>
      <c r="P3030" s="1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  <c r="AF3030" s="27"/>
      <c r="AG3030" s="27"/>
      <c r="AH3030" s="27"/>
      <c r="AI3030" s="27"/>
      <c r="AJ3030" s="27"/>
      <c r="AK3030" s="27"/>
      <c r="AL3030" s="27"/>
      <c r="AM3030" s="27"/>
      <c r="AN3030" s="27"/>
      <c r="AO3030" s="27"/>
      <c r="AP3030" s="27"/>
    </row>
    <row r="3031" ht="12.75" customHeight="1">
      <c r="A3031" s="16"/>
      <c r="B3031" s="128"/>
      <c r="C3031" s="129"/>
      <c r="D3031" s="96"/>
      <c r="E3031" s="96"/>
      <c r="F3031" s="130"/>
      <c r="G3031" s="27"/>
      <c r="H3031" s="131"/>
      <c r="I3031" s="127"/>
      <c r="J3031" s="132"/>
      <c r="K3031" s="127"/>
      <c r="L3031" s="96"/>
      <c r="M3031" s="127"/>
      <c r="N3031" s="127"/>
      <c r="O3031" s="127"/>
      <c r="P3031" s="1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  <c r="AF3031" s="27"/>
      <c r="AG3031" s="27"/>
      <c r="AH3031" s="27"/>
      <c r="AI3031" s="27"/>
      <c r="AJ3031" s="27"/>
      <c r="AK3031" s="27"/>
      <c r="AL3031" s="27"/>
      <c r="AM3031" s="27"/>
      <c r="AN3031" s="27"/>
      <c r="AO3031" s="27"/>
      <c r="AP3031" s="27"/>
    </row>
    <row r="3032" ht="12.75" customHeight="1">
      <c r="A3032" s="16"/>
      <c r="B3032" s="128"/>
      <c r="C3032" s="129"/>
      <c r="D3032" s="96"/>
      <c r="E3032" s="96"/>
      <c r="F3032" s="130"/>
      <c r="G3032" s="27"/>
      <c r="H3032" s="131"/>
      <c r="I3032" s="127"/>
      <c r="J3032" s="132"/>
      <c r="K3032" s="127"/>
      <c r="L3032" s="96"/>
      <c r="M3032" s="127"/>
      <c r="N3032" s="127"/>
      <c r="O3032" s="127"/>
      <c r="P3032" s="1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  <c r="AF3032" s="27"/>
      <c r="AG3032" s="27"/>
      <c r="AH3032" s="27"/>
      <c r="AI3032" s="27"/>
      <c r="AJ3032" s="27"/>
      <c r="AK3032" s="27"/>
      <c r="AL3032" s="27"/>
      <c r="AM3032" s="27"/>
      <c r="AN3032" s="27"/>
      <c r="AO3032" s="27"/>
      <c r="AP3032" s="27"/>
    </row>
    <row r="3033" ht="12.75" customHeight="1">
      <c r="A3033" s="16"/>
      <c r="B3033" s="128"/>
      <c r="C3033" s="129"/>
      <c r="D3033" s="96"/>
      <c r="E3033" s="96"/>
      <c r="F3033" s="130"/>
      <c r="G3033" s="27"/>
      <c r="H3033" s="131"/>
      <c r="I3033" s="127"/>
      <c r="J3033" s="132"/>
      <c r="K3033" s="127"/>
      <c r="L3033" s="96"/>
      <c r="M3033" s="127"/>
      <c r="N3033" s="127"/>
      <c r="O3033" s="127"/>
      <c r="P3033" s="1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  <c r="AF3033" s="27"/>
      <c r="AG3033" s="27"/>
      <c r="AH3033" s="27"/>
      <c r="AI3033" s="27"/>
      <c r="AJ3033" s="27"/>
      <c r="AK3033" s="27"/>
      <c r="AL3033" s="27"/>
      <c r="AM3033" s="27"/>
      <c r="AN3033" s="27"/>
      <c r="AO3033" s="27"/>
      <c r="AP3033" s="27"/>
    </row>
    <row r="3034" ht="12.75" customHeight="1">
      <c r="A3034" s="16"/>
      <c r="B3034" s="128"/>
      <c r="C3034" s="129"/>
      <c r="D3034" s="96"/>
      <c r="E3034" s="96"/>
      <c r="F3034" s="130"/>
      <c r="G3034" s="27"/>
      <c r="H3034" s="131"/>
      <c r="I3034" s="127"/>
      <c r="J3034" s="132"/>
      <c r="K3034" s="127"/>
      <c r="L3034" s="96"/>
      <c r="M3034" s="127"/>
      <c r="N3034" s="127"/>
      <c r="O3034" s="127"/>
      <c r="P3034" s="1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  <c r="AF3034" s="27"/>
      <c r="AG3034" s="27"/>
      <c r="AH3034" s="27"/>
      <c r="AI3034" s="27"/>
      <c r="AJ3034" s="27"/>
      <c r="AK3034" s="27"/>
      <c r="AL3034" s="27"/>
      <c r="AM3034" s="27"/>
      <c r="AN3034" s="27"/>
      <c r="AO3034" s="27"/>
      <c r="AP3034" s="27"/>
    </row>
    <row r="3035" ht="12.75" customHeight="1">
      <c r="A3035" s="16"/>
      <c r="B3035" s="128"/>
      <c r="C3035" s="129"/>
      <c r="D3035" s="96"/>
      <c r="E3035" s="96"/>
      <c r="F3035" s="130"/>
      <c r="G3035" s="27"/>
      <c r="H3035" s="131"/>
      <c r="I3035" s="127"/>
      <c r="J3035" s="132"/>
      <c r="K3035" s="127"/>
      <c r="L3035" s="96"/>
      <c r="M3035" s="127"/>
      <c r="N3035" s="127"/>
      <c r="O3035" s="127"/>
      <c r="P3035" s="1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  <c r="AF3035" s="27"/>
      <c r="AG3035" s="27"/>
      <c r="AH3035" s="27"/>
      <c r="AI3035" s="27"/>
      <c r="AJ3035" s="27"/>
      <c r="AK3035" s="27"/>
      <c r="AL3035" s="27"/>
      <c r="AM3035" s="27"/>
      <c r="AN3035" s="27"/>
      <c r="AO3035" s="27"/>
      <c r="AP3035" s="27"/>
    </row>
    <row r="3036" ht="12.75" customHeight="1">
      <c r="A3036" s="16"/>
      <c r="B3036" s="128"/>
      <c r="C3036" s="129"/>
      <c r="D3036" s="96"/>
      <c r="E3036" s="96"/>
      <c r="F3036" s="130"/>
      <c r="G3036" s="27"/>
      <c r="H3036" s="131"/>
      <c r="I3036" s="127"/>
      <c r="J3036" s="132"/>
      <c r="K3036" s="127"/>
      <c r="L3036" s="96"/>
      <c r="M3036" s="127"/>
      <c r="N3036" s="127"/>
      <c r="O3036" s="127"/>
      <c r="P3036" s="1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  <c r="AF3036" s="27"/>
      <c r="AG3036" s="27"/>
      <c r="AH3036" s="27"/>
      <c r="AI3036" s="27"/>
      <c r="AJ3036" s="27"/>
      <c r="AK3036" s="27"/>
      <c r="AL3036" s="27"/>
      <c r="AM3036" s="27"/>
      <c r="AN3036" s="27"/>
      <c r="AO3036" s="27"/>
      <c r="AP3036" s="27"/>
    </row>
    <row r="3037" ht="12.75" customHeight="1">
      <c r="A3037" s="16"/>
      <c r="B3037" s="128"/>
      <c r="C3037" s="129"/>
      <c r="D3037" s="96"/>
      <c r="E3037" s="96"/>
      <c r="F3037" s="130"/>
      <c r="G3037" s="27"/>
      <c r="H3037" s="131"/>
      <c r="I3037" s="127"/>
      <c r="J3037" s="132"/>
      <c r="K3037" s="127"/>
      <c r="L3037" s="96"/>
      <c r="M3037" s="127"/>
      <c r="N3037" s="127"/>
      <c r="O3037" s="127"/>
      <c r="P3037" s="1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  <c r="AF3037" s="27"/>
      <c r="AG3037" s="27"/>
      <c r="AH3037" s="27"/>
      <c r="AI3037" s="27"/>
      <c r="AJ3037" s="27"/>
      <c r="AK3037" s="27"/>
      <c r="AL3037" s="27"/>
      <c r="AM3037" s="27"/>
      <c r="AN3037" s="27"/>
      <c r="AO3037" s="27"/>
      <c r="AP3037" s="27"/>
    </row>
    <row r="3038" ht="12.75" customHeight="1">
      <c r="A3038" s="16"/>
      <c r="B3038" s="128"/>
      <c r="C3038" s="129"/>
      <c r="D3038" s="96"/>
      <c r="E3038" s="96"/>
      <c r="F3038" s="130"/>
      <c r="G3038" s="27"/>
      <c r="H3038" s="131"/>
      <c r="I3038" s="127"/>
      <c r="J3038" s="132"/>
      <c r="K3038" s="127"/>
      <c r="L3038" s="96"/>
      <c r="M3038" s="127"/>
      <c r="N3038" s="127"/>
      <c r="O3038" s="127"/>
      <c r="P3038" s="1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  <c r="AF3038" s="27"/>
      <c r="AG3038" s="27"/>
      <c r="AH3038" s="27"/>
      <c r="AI3038" s="27"/>
      <c r="AJ3038" s="27"/>
      <c r="AK3038" s="27"/>
      <c r="AL3038" s="27"/>
      <c r="AM3038" s="27"/>
      <c r="AN3038" s="27"/>
      <c r="AO3038" s="27"/>
      <c r="AP3038" s="27"/>
    </row>
    <row r="3039" ht="12.75" customHeight="1">
      <c r="A3039" s="16"/>
      <c r="B3039" s="128"/>
      <c r="C3039" s="129"/>
      <c r="D3039" s="96"/>
      <c r="E3039" s="96"/>
      <c r="F3039" s="130"/>
      <c r="G3039" s="27"/>
      <c r="H3039" s="131"/>
      <c r="I3039" s="127"/>
      <c r="J3039" s="132"/>
      <c r="K3039" s="127"/>
      <c r="L3039" s="96"/>
      <c r="M3039" s="127"/>
      <c r="N3039" s="127"/>
      <c r="O3039" s="127"/>
      <c r="P3039" s="1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  <c r="AF3039" s="27"/>
      <c r="AG3039" s="27"/>
      <c r="AH3039" s="27"/>
      <c r="AI3039" s="27"/>
      <c r="AJ3039" s="27"/>
      <c r="AK3039" s="27"/>
      <c r="AL3039" s="27"/>
      <c r="AM3039" s="27"/>
      <c r="AN3039" s="27"/>
      <c r="AO3039" s="27"/>
      <c r="AP3039" s="27"/>
    </row>
    <row r="3040" ht="12.75" customHeight="1">
      <c r="A3040" s="16"/>
      <c r="B3040" s="128"/>
      <c r="C3040" s="129"/>
      <c r="D3040" s="96"/>
      <c r="E3040" s="96"/>
      <c r="F3040" s="130"/>
      <c r="G3040" s="27"/>
      <c r="H3040" s="131"/>
      <c r="I3040" s="127"/>
      <c r="J3040" s="132"/>
      <c r="K3040" s="127"/>
      <c r="L3040" s="96"/>
      <c r="M3040" s="127"/>
      <c r="N3040" s="127"/>
      <c r="O3040" s="127"/>
      <c r="P3040" s="1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  <c r="AN3040" s="27"/>
      <c r="AO3040" s="27"/>
      <c r="AP3040" s="27"/>
    </row>
    <row r="3041" ht="12.75" customHeight="1">
      <c r="A3041" s="16"/>
      <c r="B3041" s="128"/>
      <c r="C3041" s="129"/>
      <c r="D3041" s="96"/>
      <c r="E3041" s="96"/>
      <c r="F3041" s="130"/>
      <c r="G3041" s="27"/>
      <c r="H3041" s="131"/>
      <c r="I3041" s="127"/>
      <c r="J3041" s="132"/>
      <c r="K3041" s="127"/>
      <c r="L3041" s="96"/>
      <c r="M3041" s="127"/>
      <c r="N3041" s="127"/>
      <c r="O3041" s="127"/>
      <c r="P3041" s="1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7"/>
      <c r="AN3041" s="27"/>
      <c r="AO3041" s="27"/>
      <c r="AP3041" s="27"/>
    </row>
    <row r="3042" ht="12.75" customHeight="1">
      <c r="A3042" s="16"/>
      <c r="B3042" s="128"/>
      <c r="C3042" s="129"/>
      <c r="D3042" s="96"/>
      <c r="E3042" s="96"/>
      <c r="F3042" s="130"/>
      <c r="G3042" s="27"/>
      <c r="H3042" s="131"/>
      <c r="I3042" s="127"/>
      <c r="J3042" s="132"/>
      <c r="K3042" s="127"/>
      <c r="L3042" s="96"/>
      <c r="M3042" s="127"/>
      <c r="N3042" s="127"/>
      <c r="O3042" s="127"/>
      <c r="P3042" s="1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/>
      <c r="AG3042" s="27"/>
      <c r="AH3042" s="27"/>
      <c r="AI3042" s="27"/>
      <c r="AJ3042" s="27"/>
      <c r="AK3042" s="27"/>
      <c r="AL3042" s="27"/>
      <c r="AM3042" s="27"/>
      <c r="AN3042" s="27"/>
      <c r="AO3042" s="27"/>
      <c r="AP3042" s="27"/>
    </row>
    <row r="3043" ht="12.75" customHeight="1">
      <c r="A3043" s="16"/>
      <c r="B3043" s="128"/>
      <c r="C3043" s="129"/>
      <c r="D3043" s="96"/>
      <c r="E3043" s="96"/>
      <c r="F3043" s="130"/>
      <c r="G3043" s="27"/>
      <c r="H3043" s="131"/>
      <c r="I3043" s="127"/>
      <c r="J3043" s="132"/>
      <c r="K3043" s="127"/>
      <c r="L3043" s="96"/>
      <c r="M3043" s="127"/>
      <c r="N3043" s="127"/>
      <c r="O3043" s="127"/>
      <c r="P3043" s="1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  <c r="AF3043" s="27"/>
      <c r="AG3043" s="27"/>
      <c r="AH3043" s="27"/>
      <c r="AI3043" s="27"/>
      <c r="AJ3043" s="27"/>
      <c r="AK3043" s="27"/>
      <c r="AL3043" s="27"/>
      <c r="AM3043" s="27"/>
      <c r="AN3043" s="27"/>
      <c r="AO3043" s="27"/>
      <c r="AP3043" s="27"/>
    </row>
    <row r="3044" ht="12.75" customHeight="1">
      <c r="A3044" s="16"/>
      <c r="B3044" s="128"/>
      <c r="C3044" s="129"/>
      <c r="D3044" s="96"/>
      <c r="E3044" s="96"/>
      <c r="F3044" s="130"/>
      <c r="G3044" s="27"/>
      <c r="H3044" s="131"/>
      <c r="I3044" s="127"/>
      <c r="J3044" s="132"/>
      <c r="K3044" s="127"/>
      <c r="L3044" s="96"/>
      <c r="M3044" s="127"/>
      <c r="N3044" s="127"/>
      <c r="O3044" s="127"/>
      <c r="P3044" s="1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7"/>
      <c r="AN3044" s="27"/>
      <c r="AO3044" s="27"/>
      <c r="AP3044" s="27"/>
    </row>
    <row r="3045" ht="12.75" customHeight="1">
      <c r="A3045" s="16"/>
      <c r="B3045" s="128"/>
      <c r="C3045" s="129"/>
      <c r="D3045" s="96"/>
      <c r="E3045" s="96"/>
      <c r="F3045" s="130"/>
      <c r="G3045" s="27"/>
      <c r="H3045" s="131"/>
      <c r="I3045" s="127"/>
      <c r="J3045" s="132"/>
      <c r="K3045" s="127"/>
      <c r="L3045" s="96"/>
      <c r="M3045" s="127"/>
      <c r="N3045" s="127"/>
      <c r="O3045" s="127"/>
      <c r="P3045" s="1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  <c r="AN3045" s="27"/>
      <c r="AO3045" s="27"/>
      <c r="AP3045" s="27"/>
    </row>
    <row r="3046" ht="12.75" customHeight="1">
      <c r="A3046" s="16"/>
      <c r="B3046" s="128"/>
      <c r="C3046" s="129"/>
      <c r="D3046" s="96"/>
      <c r="E3046" s="96"/>
      <c r="F3046" s="130"/>
      <c r="G3046" s="27"/>
      <c r="H3046" s="131"/>
      <c r="I3046" s="127"/>
      <c r="J3046" s="132"/>
      <c r="K3046" s="127"/>
      <c r="L3046" s="96"/>
      <c r="M3046" s="127"/>
      <c r="N3046" s="127"/>
      <c r="O3046" s="127"/>
      <c r="P3046" s="1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  <c r="AN3046" s="27"/>
      <c r="AO3046" s="27"/>
      <c r="AP3046" s="27"/>
    </row>
    <row r="3047" ht="12.75" customHeight="1">
      <c r="A3047" s="16"/>
      <c r="B3047" s="128"/>
      <c r="C3047" s="129"/>
      <c r="D3047" s="96"/>
      <c r="E3047" s="96"/>
      <c r="F3047" s="130"/>
      <c r="G3047" s="27"/>
      <c r="H3047" s="131"/>
      <c r="I3047" s="127"/>
      <c r="J3047" s="132"/>
      <c r="K3047" s="127"/>
      <c r="L3047" s="96"/>
      <c r="M3047" s="127"/>
      <c r="N3047" s="127"/>
      <c r="O3047" s="127"/>
      <c r="P3047" s="1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  <c r="AN3047" s="27"/>
      <c r="AO3047" s="27"/>
      <c r="AP3047" s="27"/>
    </row>
    <row r="3048" ht="12.75" customHeight="1">
      <c r="A3048" s="16"/>
      <c r="B3048" s="128"/>
      <c r="C3048" s="129"/>
      <c r="D3048" s="96"/>
      <c r="E3048" s="96"/>
      <c r="F3048" s="130"/>
      <c r="G3048" s="27"/>
      <c r="H3048" s="131"/>
      <c r="I3048" s="127"/>
      <c r="J3048" s="132"/>
      <c r="K3048" s="127"/>
      <c r="L3048" s="96"/>
      <c r="M3048" s="127"/>
      <c r="N3048" s="127"/>
      <c r="O3048" s="127"/>
      <c r="P3048" s="1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  <c r="AN3048" s="27"/>
      <c r="AO3048" s="27"/>
      <c r="AP3048" s="27"/>
    </row>
    <row r="3049" ht="12.75" customHeight="1">
      <c r="A3049" s="16"/>
      <c r="B3049" s="128"/>
      <c r="C3049" s="129"/>
      <c r="D3049" s="96"/>
      <c r="E3049" s="96"/>
      <c r="F3049" s="130"/>
      <c r="G3049" s="27"/>
      <c r="H3049" s="131"/>
      <c r="I3049" s="127"/>
      <c r="J3049" s="132"/>
      <c r="K3049" s="127"/>
      <c r="L3049" s="96"/>
      <c r="M3049" s="127"/>
      <c r="N3049" s="127"/>
      <c r="O3049" s="127"/>
      <c r="P3049" s="1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  <c r="AN3049" s="27"/>
      <c r="AO3049" s="27"/>
      <c r="AP3049" s="27"/>
    </row>
    <row r="3050" ht="12.75" customHeight="1">
      <c r="A3050" s="16"/>
      <c r="B3050" s="128"/>
      <c r="C3050" s="129"/>
      <c r="D3050" s="96"/>
      <c r="E3050" s="96"/>
      <c r="F3050" s="130"/>
      <c r="G3050" s="27"/>
      <c r="H3050" s="131"/>
      <c r="I3050" s="127"/>
      <c r="J3050" s="132"/>
      <c r="K3050" s="127"/>
      <c r="L3050" s="96"/>
      <c r="M3050" s="127"/>
      <c r="N3050" s="127"/>
      <c r="O3050" s="127"/>
      <c r="P3050" s="1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  <c r="AN3050" s="27"/>
      <c r="AO3050" s="27"/>
      <c r="AP3050" s="27"/>
    </row>
    <row r="3051" ht="12.75" customHeight="1">
      <c r="A3051" s="16"/>
      <c r="B3051" s="128"/>
      <c r="C3051" s="129"/>
      <c r="D3051" s="96"/>
      <c r="E3051" s="96"/>
      <c r="F3051" s="130"/>
      <c r="G3051" s="27"/>
      <c r="H3051" s="131"/>
      <c r="I3051" s="127"/>
      <c r="J3051" s="132"/>
      <c r="K3051" s="127"/>
      <c r="L3051" s="96"/>
      <c r="M3051" s="127"/>
      <c r="N3051" s="127"/>
      <c r="O3051" s="127"/>
      <c r="P3051" s="1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  <c r="AN3051" s="27"/>
      <c r="AO3051" s="27"/>
      <c r="AP3051" s="27"/>
    </row>
    <row r="3052" ht="12.75" customHeight="1">
      <c r="A3052" s="16"/>
      <c r="B3052" s="128"/>
      <c r="C3052" s="129"/>
      <c r="D3052" s="96"/>
      <c r="E3052" s="96"/>
      <c r="F3052" s="130"/>
      <c r="G3052" s="27"/>
      <c r="H3052" s="131"/>
      <c r="I3052" s="127"/>
      <c r="J3052" s="132"/>
      <c r="K3052" s="127"/>
      <c r="L3052" s="96"/>
      <c r="M3052" s="127"/>
      <c r="N3052" s="127"/>
      <c r="O3052" s="127"/>
      <c r="P3052" s="1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  <c r="AN3052" s="27"/>
      <c r="AO3052" s="27"/>
      <c r="AP3052" s="27"/>
    </row>
    <row r="3053" ht="12.75" customHeight="1">
      <c r="A3053" s="16"/>
      <c r="B3053" s="128"/>
      <c r="C3053" s="129"/>
      <c r="D3053" s="96"/>
      <c r="E3053" s="96"/>
      <c r="F3053" s="130"/>
      <c r="G3053" s="27"/>
      <c r="H3053" s="131"/>
      <c r="I3053" s="127"/>
      <c r="J3053" s="132"/>
      <c r="K3053" s="127"/>
      <c r="L3053" s="96"/>
      <c r="M3053" s="127"/>
      <c r="N3053" s="127"/>
      <c r="O3053" s="127"/>
      <c r="P3053" s="1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  <c r="AN3053" s="27"/>
      <c r="AO3053" s="27"/>
      <c r="AP3053" s="27"/>
    </row>
    <row r="3054" ht="12.75" customHeight="1">
      <c r="A3054" s="16"/>
      <c r="B3054" s="128"/>
      <c r="C3054" s="129"/>
      <c r="D3054" s="96"/>
      <c r="E3054" s="96"/>
      <c r="F3054" s="130"/>
      <c r="G3054" s="27"/>
      <c r="H3054" s="131"/>
      <c r="I3054" s="127"/>
      <c r="J3054" s="132"/>
      <c r="K3054" s="127"/>
      <c r="L3054" s="96"/>
      <c r="M3054" s="127"/>
      <c r="N3054" s="127"/>
      <c r="O3054" s="127"/>
      <c r="P3054" s="1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  <c r="AN3054" s="27"/>
      <c r="AO3054" s="27"/>
      <c r="AP3054" s="27"/>
    </row>
    <row r="3055" ht="12.75" customHeight="1">
      <c r="A3055" s="16"/>
      <c r="B3055" s="128"/>
      <c r="C3055" s="129"/>
      <c r="D3055" s="96"/>
      <c r="E3055" s="96"/>
      <c r="F3055" s="130"/>
      <c r="G3055" s="27"/>
      <c r="H3055" s="131"/>
      <c r="I3055" s="127"/>
      <c r="J3055" s="132"/>
      <c r="K3055" s="127"/>
      <c r="L3055" s="96"/>
      <c r="M3055" s="127"/>
      <c r="N3055" s="127"/>
      <c r="O3055" s="127"/>
      <c r="P3055" s="1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  <c r="AN3055" s="27"/>
      <c r="AO3055" s="27"/>
      <c r="AP3055" s="27"/>
    </row>
    <row r="3056" ht="12.75" customHeight="1">
      <c r="A3056" s="16"/>
      <c r="B3056" s="128"/>
      <c r="C3056" s="129"/>
      <c r="D3056" s="96"/>
      <c r="E3056" s="96"/>
      <c r="F3056" s="130"/>
      <c r="G3056" s="27"/>
      <c r="H3056" s="131"/>
      <c r="I3056" s="127"/>
      <c r="J3056" s="132"/>
      <c r="K3056" s="127"/>
      <c r="L3056" s="96"/>
      <c r="M3056" s="127"/>
      <c r="N3056" s="127"/>
      <c r="O3056" s="127"/>
      <c r="P3056" s="1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  <c r="AN3056" s="27"/>
      <c r="AO3056" s="27"/>
      <c r="AP3056" s="27"/>
    </row>
    <row r="3057" ht="12.75" customHeight="1">
      <c r="A3057" s="16"/>
      <c r="B3057" s="128"/>
      <c r="C3057" s="129"/>
      <c r="D3057" s="96"/>
      <c r="E3057" s="96"/>
      <c r="F3057" s="130"/>
      <c r="G3057" s="27"/>
      <c r="H3057" s="131"/>
      <c r="I3057" s="127"/>
      <c r="J3057" s="132"/>
      <c r="K3057" s="127"/>
      <c r="L3057" s="96"/>
      <c r="M3057" s="127"/>
      <c r="N3057" s="127"/>
      <c r="O3057" s="127"/>
      <c r="P3057" s="1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  <c r="AN3057" s="27"/>
      <c r="AO3057" s="27"/>
      <c r="AP3057" s="27"/>
    </row>
    <row r="3058" ht="12.75" customHeight="1">
      <c r="A3058" s="16"/>
      <c r="B3058" s="128"/>
      <c r="C3058" s="129"/>
      <c r="D3058" s="96"/>
      <c r="E3058" s="96"/>
      <c r="F3058" s="130"/>
      <c r="G3058" s="27"/>
      <c r="H3058" s="131"/>
      <c r="I3058" s="127"/>
      <c r="J3058" s="132"/>
      <c r="K3058" s="127"/>
      <c r="L3058" s="96"/>
      <c r="M3058" s="127"/>
      <c r="N3058" s="127"/>
      <c r="O3058" s="127"/>
      <c r="P3058" s="1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  <c r="AN3058" s="27"/>
      <c r="AO3058" s="27"/>
      <c r="AP3058" s="27"/>
    </row>
    <row r="3059" ht="12.75" customHeight="1">
      <c r="A3059" s="16"/>
      <c r="B3059" s="128"/>
      <c r="C3059" s="129"/>
      <c r="D3059" s="96"/>
      <c r="E3059" s="96"/>
      <c r="F3059" s="130"/>
      <c r="G3059" s="27"/>
      <c r="H3059" s="131"/>
      <c r="I3059" s="127"/>
      <c r="J3059" s="132"/>
      <c r="K3059" s="127"/>
      <c r="L3059" s="96"/>
      <c r="M3059" s="127"/>
      <c r="N3059" s="127"/>
      <c r="O3059" s="127"/>
      <c r="P3059" s="1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  <c r="AN3059" s="27"/>
      <c r="AO3059" s="27"/>
      <c r="AP3059" s="27"/>
    </row>
    <row r="3060" ht="12.75" customHeight="1">
      <c r="A3060" s="16"/>
      <c r="B3060" s="128"/>
      <c r="C3060" s="129"/>
      <c r="D3060" s="96"/>
      <c r="E3060" s="96"/>
      <c r="F3060" s="130"/>
      <c r="G3060" s="27"/>
      <c r="H3060" s="131"/>
      <c r="I3060" s="127"/>
      <c r="J3060" s="132"/>
      <c r="K3060" s="127"/>
      <c r="L3060" s="96"/>
      <c r="M3060" s="127"/>
      <c r="N3060" s="127"/>
      <c r="O3060" s="127"/>
      <c r="P3060" s="1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  <c r="AN3060" s="27"/>
      <c r="AO3060" s="27"/>
      <c r="AP3060" s="27"/>
    </row>
    <row r="3061" ht="12.75" customHeight="1">
      <c r="A3061" s="16"/>
      <c r="B3061" s="128"/>
      <c r="C3061" s="129"/>
      <c r="D3061" s="96"/>
      <c r="E3061" s="96"/>
      <c r="F3061" s="130"/>
      <c r="G3061" s="27"/>
      <c r="H3061" s="131"/>
      <c r="I3061" s="127"/>
      <c r="J3061" s="132"/>
      <c r="K3061" s="127"/>
      <c r="L3061" s="96"/>
      <c r="M3061" s="127"/>
      <c r="N3061" s="127"/>
      <c r="O3061" s="127"/>
      <c r="P3061" s="1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  <c r="AO3061" s="27"/>
      <c r="AP3061" s="27"/>
    </row>
    <row r="3062" ht="12.75" customHeight="1">
      <c r="A3062" s="16"/>
      <c r="B3062" s="128"/>
      <c r="C3062" s="129"/>
      <c r="D3062" s="96"/>
      <c r="E3062" s="96"/>
      <c r="F3062" s="130"/>
      <c r="G3062" s="27"/>
      <c r="H3062" s="131"/>
      <c r="I3062" s="127"/>
      <c r="J3062" s="132"/>
      <c r="K3062" s="127"/>
      <c r="L3062" s="96"/>
      <c r="M3062" s="127"/>
      <c r="N3062" s="127"/>
      <c r="O3062" s="127"/>
      <c r="P3062" s="1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  <c r="AN3062" s="27"/>
      <c r="AO3062" s="27"/>
      <c r="AP3062" s="27"/>
    </row>
    <row r="3063" ht="12.75" customHeight="1">
      <c r="A3063" s="16"/>
      <c r="B3063" s="128"/>
      <c r="C3063" s="129"/>
      <c r="D3063" s="96"/>
      <c r="E3063" s="96"/>
      <c r="F3063" s="130"/>
      <c r="G3063" s="27"/>
      <c r="H3063" s="131"/>
      <c r="I3063" s="127"/>
      <c r="J3063" s="132"/>
      <c r="K3063" s="127"/>
      <c r="L3063" s="96"/>
      <c r="M3063" s="127"/>
      <c r="N3063" s="127"/>
      <c r="O3063" s="127"/>
      <c r="P3063" s="1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  <c r="AO3063" s="27"/>
      <c r="AP3063" s="27"/>
    </row>
    <row r="3064" ht="12.75" customHeight="1">
      <c r="A3064" s="16"/>
      <c r="B3064" s="128"/>
      <c r="C3064" s="129"/>
      <c r="D3064" s="96"/>
      <c r="E3064" s="96"/>
      <c r="F3064" s="130"/>
      <c r="G3064" s="27"/>
      <c r="H3064" s="131"/>
      <c r="I3064" s="127"/>
      <c r="J3064" s="132"/>
      <c r="K3064" s="127"/>
      <c r="L3064" s="96"/>
      <c r="M3064" s="127"/>
      <c r="N3064" s="127"/>
      <c r="O3064" s="127"/>
      <c r="P3064" s="1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  <c r="AN3064" s="27"/>
      <c r="AO3064" s="27"/>
      <c r="AP3064" s="27"/>
    </row>
    <row r="3065" ht="12.75" customHeight="1">
      <c r="A3065" s="16"/>
      <c r="B3065" s="128"/>
      <c r="C3065" s="129"/>
      <c r="D3065" s="96"/>
      <c r="E3065" s="96"/>
      <c r="F3065" s="130"/>
      <c r="G3065" s="27"/>
      <c r="H3065" s="131"/>
      <c r="I3065" s="127"/>
      <c r="J3065" s="132"/>
      <c r="K3065" s="127"/>
      <c r="L3065" s="96"/>
      <c r="M3065" s="127"/>
      <c r="N3065" s="127"/>
      <c r="O3065" s="127"/>
      <c r="P3065" s="1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  <c r="AN3065" s="27"/>
      <c r="AO3065" s="27"/>
      <c r="AP3065" s="27"/>
    </row>
    <row r="3066" ht="12.75" customHeight="1">
      <c r="A3066" s="16"/>
      <c r="B3066" s="128"/>
      <c r="C3066" s="129"/>
      <c r="D3066" s="96"/>
      <c r="E3066" s="96"/>
      <c r="F3066" s="130"/>
      <c r="G3066" s="27"/>
      <c r="H3066" s="131"/>
      <c r="I3066" s="127"/>
      <c r="J3066" s="132"/>
      <c r="K3066" s="127"/>
      <c r="L3066" s="96"/>
      <c r="M3066" s="127"/>
      <c r="N3066" s="127"/>
      <c r="O3066" s="127"/>
      <c r="P3066" s="1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  <c r="AN3066" s="27"/>
      <c r="AO3066" s="27"/>
      <c r="AP3066" s="27"/>
    </row>
    <row r="3067" ht="12.75" customHeight="1">
      <c r="A3067" s="16"/>
      <c r="B3067" s="128"/>
      <c r="C3067" s="129"/>
      <c r="D3067" s="96"/>
      <c r="E3067" s="96"/>
      <c r="F3067" s="130"/>
      <c r="G3067" s="27"/>
      <c r="H3067" s="131"/>
      <c r="I3067" s="127"/>
      <c r="J3067" s="132"/>
      <c r="K3067" s="127"/>
      <c r="L3067" s="96"/>
      <c r="M3067" s="127"/>
      <c r="N3067" s="127"/>
      <c r="O3067" s="127"/>
      <c r="P3067" s="1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  <c r="AN3067" s="27"/>
      <c r="AO3067" s="27"/>
      <c r="AP3067" s="27"/>
    </row>
    <row r="3068" ht="12.75" customHeight="1">
      <c r="A3068" s="16"/>
      <c r="B3068" s="128"/>
      <c r="C3068" s="129"/>
      <c r="D3068" s="96"/>
      <c r="E3068" s="96"/>
      <c r="F3068" s="130"/>
      <c r="G3068" s="27"/>
      <c r="H3068" s="131"/>
      <c r="I3068" s="127"/>
      <c r="J3068" s="132"/>
      <c r="K3068" s="127"/>
      <c r="L3068" s="96"/>
      <c r="M3068" s="127"/>
      <c r="N3068" s="127"/>
      <c r="O3068" s="127"/>
      <c r="P3068" s="1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  <c r="AN3068" s="27"/>
      <c r="AO3068" s="27"/>
      <c r="AP3068" s="27"/>
    </row>
    <row r="3069" ht="12.75" customHeight="1">
      <c r="A3069" s="16"/>
      <c r="B3069" s="128"/>
      <c r="C3069" s="129"/>
      <c r="D3069" s="96"/>
      <c r="E3069" s="96"/>
      <c r="F3069" s="130"/>
      <c r="G3069" s="27"/>
      <c r="H3069" s="131"/>
      <c r="I3069" s="127"/>
      <c r="J3069" s="132"/>
      <c r="K3069" s="127"/>
      <c r="L3069" s="96"/>
      <c r="M3069" s="127"/>
      <c r="N3069" s="127"/>
      <c r="O3069" s="127"/>
      <c r="P3069" s="1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  <c r="AN3069" s="27"/>
      <c r="AO3069" s="27"/>
      <c r="AP3069" s="27"/>
    </row>
    <row r="3070" ht="12.75" customHeight="1">
      <c r="A3070" s="16"/>
      <c r="B3070" s="128"/>
      <c r="C3070" s="129"/>
      <c r="D3070" s="96"/>
      <c r="E3070" s="96"/>
      <c r="F3070" s="130"/>
      <c r="G3070" s="27"/>
      <c r="H3070" s="131"/>
      <c r="I3070" s="127"/>
      <c r="J3070" s="132"/>
      <c r="K3070" s="127"/>
      <c r="L3070" s="96"/>
      <c r="M3070" s="127"/>
      <c r="N3070" s="127"/>
      <c r="O3070" s="127"/>
      <c r="P3070" s="1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  <c r="AN3070" s="27"/>
      <c r="AO3070" s="27"/>
      <c r="AP3070" s="27"/>
    </row>
    <row r="3071" ht="12.75" customHeight="1">
      <c r="A3071" s="16"/>
      <c r="B3071" s="128"/>
      <c r="C3071" s="129"/>
      <c r="D3071" s="96"/>
      <c r="E3071" s="96"/>
      <c r="F3071" s="130"/>
      <c r="G3071" s="27"/>
      <c r="H3071" s="131"/>
      <c r="I3071" s="127"/>
      <c r="J3071" s="132"/>
      <c r="K3071" s="127"/>
      <c r="L3071" s="96"/>
      <c r="M3071" s="127"/>
      <c r="N3071" s="127"/>
      <c r="O3071" s="127"/>
      <c r="P3071" s="1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  <c r="AN3071" s="27"/>
      <c r="AO3071" s="27"/>
      <c r="AP3071" s="27"/>
    </row>
    <row r="3072" ht="12.75" customHeight="1">
      <c r="A3072" s="16"/>
      <c r="B3072" s="128"/>
      <c r="C3072" s="129"/>
      <c r="D3072" s="96"/>
      <c r="E3072" s="96"/>
      <c r="F3072" s="130"/>
      <c r="G3072" s="27"/>
      <c r="H3072" s="131"/>
      <c r="I3072" s="127"/>
      <c r="J3072" s="132"/>
      <c r="K3072" s="127"/>
      <c r="L3072" s="96"/>
      <c r="M3072" s="127"/>
      <c r="N3072" s="127"/>
      <c r="O3072" s="127"/>
      <c r="P3072" s="1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  <c r="AN3072" s="27"/>
      <c r="AO3072" s="27"/>
      <c r="AP3072" s="27"/>
    </row>
    <row r="3073" ht="12.75" customHeight="1">
      <c r="A3073" s="16"/>
      <c r="B3073" s="128"/>
      <c r="C3073" s="129"/>
      <c r="D3073" s="96"/>
      <c r="E3073" s="96"/>
      <c r="F3073" s="130"/>
      <c r="G3073" s="27"/>
      <c r="H3073" s="131"/>
      <c r="I3073" s="127"/>
      <c r="J3073" s="132"/>
      <c r="K3073" s="127"/>
      <c r="L3073" s="96"/>
      <c r="M3073" s="127"/>
      <c r="N3073" s="127"/>
      <c r="O3073" s="127"/>
      <c r="P3073" s="1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  <c r="AN3073" s="27"/>
      <c r="AO3073" s="27"/>
      <c r="AP3073" s="27"/>
    </row>
    <row r="3074" ht="12.75" customHeight="1">
      <c r="A3074" s="16"/>
      <c r="B3074" s="128"/>
      <c r="C3074" s="129"/>
      <c r="D3074" s="96"/>
      <c r="E3074" s="96"/>
      <c r="F3074" s="130"/>
      <c r="G3074" s="27"/>
      <c r="H3074" s="131"/>
      <c r="I3074" s="127"/>
      <c r="J3074" s="132"/>
      <c r="K3074" s="127"/>
      <c r="L3074" s="96"/>
      <c r="M3074" s="127"/>
      <c r="N3074" s="127"/>
      <c r="O3074" s="127"/>
      <c r="P3074" s="1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  <c r="AN3074" s="27"/>
      <c r="AO3074" s="27"/>
      <c r="AP3074" s="27"/>
    </row>
    <row r="3075" ht="12.75" customHeight="1">
      <c r="A3075" s="16"/>
      <c r="B3075" s="128"/>
      <c r="C3075" s="129"/>
      <c r="D3075" s="96"/>
      <c r="E3075" s="96"/>
      <c r="F3075" s="130"/>
      <c r="G3075" s="27"/>
      <c r="H3075" s="131"/>
      <c r="I3075" s="127"/>
      <c r="J3075" s="132"/>
      <c r="K3075" s="127"/>
      <c r="L3075" s="96"/>
      <c r="M3075" s="127"/>
      <c r="N3075" s="127"/>
      <c r="O3075" s="127"/>
      <c r="P3075" s="1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  <c r="AN3075" s="27"/>
      <c r="AO3075" s="27"/>
      <c r="AP3075" s="27"/>
    </row>
    <row r="3076" ht="12.75" customHeight="1">
      <c r="A3076" s="16"/>
      <c r="B3076" s="128"/>
      <c r="C3076" s="129"/>
      <c r="D3076" s="96"/>
      <c r="E3076" s="96"/>
      <c r="F3076" s="130"/>
      <c r="G3076" s="27"/>
      <c r="H3076" s="131"/>
      <c r="I3076" s="127"/>
      <c r="J3076" s="132"/>
      <c r="K3076" s="127"/>
      <c r="L3076" s="96"/>
      <c r="M3076" s="127"/>
      <c r="N3076" s="127"/>
      <c r="O3076" s="127"/>
      <c r="P3076" s="1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  <c r="AN3076" s="27"/>
      <c r="AO3076" s="27"/>
      <c r="AP3076" s="27"/>
    </row>
    <row r="3077" ht="12.75" customHeight="1">
      <c r="A3077" s="16"/>
      <c r="B3077" s="128"/>
      <c r="C3077" s="129"/>
      <c r="D3077" s="96"/>
      <c r="E3077" s="96"/>
      <c r="F3077" s="130"/>
      <c r="G3077" s="27"/>
      <c r="H3077" s="131"/>
      <c r="I3077" s="127"/>
      <c r="J3077" s="132"/>
      <c r="K3077" s="127"/>
      <c r="L3077" s="96"/>
      <c r="M3077" s="127"/>
      <c r="N3077" s="127"/>
      <c r="O3077" s="127"/>
      <c r="P3077" s="1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  <c r="AN3077" s="27"/>
      <c r="AO3077" s="27"/>
      <c r="AP3077" s="27"/>
    </row>
    <row r="3078" ht="12.75" customHeight="1">
      <c r="A3078" s="16"/>
      <c r="B3078" s="128"/>
      <c r="C3078" s="129"/>
      <c r="D3078" s="96"/>
      <c r="E3078" s="96"/>
      <c r="F3078" s="130"/>
      <c r="G3078" s="27"/>
      <c r="H3078" s="131"/>
      <c r="I3078" s="127"/>
      <c r="J3078" s="132"/>
      <c r="K3078" s="127"/>
      <c r="L3078" s="96"/>
      <c r="M3078" s="127"/>
      <c r="N3078" s="127"/>
      <c r="O3078" s="127"/>
      <c r="P3078" s="1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  <c r="AN3078" s="27"/>
      <c r="AO3078" s="27"/>
      <c r="AP3078" s="27"/>
    </row>
    <row r="3079" ht="12.75" customHeight="1">
      <c r="A3079" s="16"/>
      <c r="B3079" s="128"/>
      <c r="C3079" s="129"/>
      <c r="D3079" s="96"/>
      <c r="E3079" s="96"/>
      <c r="F3079" s="130"/>
      <c r="G3079" s="27"/>
      <c r="H3079" s="131"/>
      <c r="I3079" s="127"/>
      <c r="J3079" s="132"/>
      <c r="K3079" s="127"/>
      <c r="L3079" s="96"/>
      <c r="M3079" s="127"/>
      <c r="N3079" s="127"/>
      <c r="O3079" s="127"/>
      <c r="P3079" s="1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  <c r="AN3079" s="27"/>
      <c r="AO3079" s="27"/>
      <c r="AP3079" s="27"/>
    </row>
    <row r="3080" ht="12.75" customHeight="1">
      <c r="A3080" s="16"/>
      <c r="B3080" s="128"/>
      <c r="C3080" s="129"/>
      <c r="D3080" s="96"/>
      <c r="E3080" s="96"/>
      <c r="F3080" s="130"/>
      <c r="G3080" s="27"/>
      <c r="H3080" s="131"/>
      <c r="I3080" s="127"/>
      <c r="J3080" s="132"/>
      <c r="K3080" s="127"/>
      <c r="L3080" s="96"/>
      <c r="M3080" s="127"/>
      <c r="N3080" s="127"/>
      <c r="O3080" s="127"/>
      <c r="P3080" s="1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  <c r="AN3080" s="27"/>
      <c r="AO3080" s="27"/>
      <c r="AP3080" s="27"/>
    </row>
    <row r="3081" ht="12.75" customHeight="1">
      <c r="A3081" s="16"/>
      <c r="B3081" s="128"/>
      <c r="C3081" s="129"/>
      <c r="D3081" s="96"/>
      <c r="E3081" s="96"/>
      <c r="F3081" s="130"/>
      <c r="G3081" s="27"/>
      <c r="H3081" s="131"/>
      <c r="I3081" s="127"/>
      <c r="J3081" s="132"/>
      <c r="K3081" s="127"/>
      <c r="L3081" s="96"/>
      <c r="M3081" s="127"/>
      <c r="N3081" s="127"/>
      <c r="O3081" s="127"/>
      <c r="P3081" s="1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  <c r="AN3081" s="27"/>
      <c r="AO3081" s="27"/>
      <c r="AP3081" s="27"/>
    </row>
    <row r="3082" ht="12.75" customHeight="1">
      <c r="A3082" s="16"/>
      <c r="B3082" s="128"/>
      <c r="C3082" s="129"/>
      <c r="D3082" s="96"/>
      <c r="E3082" s="96"/>
      <c r="F3082" s="130"/>
      <c r="G3082" s="27"/>
      <c r="H3082" s="131"/>
      <c r="I3082" s="127"/>
      <c r="J3082" s="132"/>
      <c r="K3082" s="127"/>
      <c r="L3082" s="96"/>
      <c r="M3082" s="127"/>
      <c r="N3082" s="127"/>
      <c r="O3082" s="127"/>
      <c r="P3082" s="1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  <c r="AN3082" s="27"/>
      <c r="AO3082" s="27"/>
      <c r="AP3082" s="27"/>
    </row>
    <row r="3083" ht="12.75" customHeight="1">
      <c r="A3083" s="16"/>
      <c r="B3083" s="128"/>
      <c r="C3083" s="129"/>
      <c r="D3083" s="96"/>
      <c r="E3083" s="96"/>
      <c r="F3083" s="130"/>
      <c r="G3083" s="27"/>
      <c r="H3083" s="131"/>
      <c r="I3083" s="127"/>
      <c r="J3083" s="132"/>
      <c r="K3083" s="127"/>
      <c r="L3083" s="96"/>
      <c r="M3083" s="127"/>
      <c r="N3083" s="127"/>
      <c r="O3083" s="127"/>
      <c r="P3083" s="1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  <c r="AN3083" s="27"/>
      <c r="AO3083" s="27"/>
      <c r="AP3083" s="27"/>
    </row>
    <row r="3084" ht="12.75" customHeight="1">
      <c r="A3084" s="16"/>
      <c r="B3084" s="128"/>
      <c r="C3084" s="129"/>
      <c r="D3084" s="96"/>
      <c r="E3084" s="96"/>
      <c r="F3084" s="130"/>
      <c r="G3084" s="27"/>
      <c r="H3084" s="131"/>
      <c r="I3084" s="127"/>
      <c r="J3084" s="132"/>
      <c r="K3084" s="127"/>
      <c r="L3084" s="96"/>
      <c r="M3084" s="127"/>
      <c r="N3084" s="127"/>
      <c r="O3084" s="127"/>
      <c r="P3084" s="1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  <c r="AN3084" s="27"/>
      <c r="AO3084" s="27"/>
      <c r="AP3084" s="27"/>
    </row>
    <row r="3085" ht="12.75" customHeight="1">
      <c r="A3085" s="16"/>
      <c r="B3085" s="128"/>
      <c r="C3085" s="129"/>
      <c r="D3085" s="96"/>
      <c r="E3085" s="96"/>
      <c r="F3085" s="130"/>
      <c r="G3085" s="27"/>
      <c r="H3085" s="131"/>
      <c r="I3085" s="127"/>
      <c r="J3085" s="132"/>
      <c r="K3085" s="127"/>
      <c r="L3085" s="96"/>
      <c r="M3085" s="127"/>
      <c r="N3085" s="127"/>
      <c r="O3085" s="127"/>
      <c r="P3085" s="1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  <c r="AN3085" s="27"/>
      <c r="AO3085" s="27"/>
      <c r="AP3085" s="27"/>
    </row>
    <row r="3086" ht="12.75" customHeight="1">
      <c r="A3086" s="16"/>
      <c r="B3086" s="128"/>
      <c r="C3086" s="129"/>
      <c r="D3086" s="96"/>
      <c r="E3086" s="96"/>
      <c r="F3086" s="130"/>
      <c r="G3086" s="27"/>
      <c r="H3086" s="131"/>
      <c r="I3086" s="127"/>
      <c r="J3086" s="132"/>
      <c r="K3086" s="127"/>
      <c r="L3086" s="96"/>
      <c r="M3086" s="127"/>
      <c r="N3086" s="127"/>
      <c r="O3086" s="127"/>
      <c r="P3086" s="1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  <c r="AO3086" s="27"/>
      <c r="AP3086" s="27"/>
    </row>
    <row r="3087" ht="12.75" customHeight="1">
      <c r="A3087" s="16"/>
      <c r="B3087" s="128"/>
      <c r="C3087" s="129"/>
      <c r="D3087" s="96"/>
      <c r="E3087" s="96"/>
      <c r="F3087" s="130"/>
      <c r="G3087" s="27"/>
      <c r="H3087" s="131"/>
      <c r="I3087" s="127"/>
      <c r="J3087" s="132"/>
      <c r="K3087" s="127"/>
      <c r="L3087" s="96"/>
      <c r="M3087" s="127"/>
      <c r="N3087" s="127"/>
      <c r="O3087" s="127"/>
      <c r="P3087" s="1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  <c r="AN3087" s="27"/>
      <c r="AO3087" s="27"/>
      <c r="AP3087" s="27"/>
    </row>
    <row r="3088" ht="12.75" customHeight="1">
      <c r="A3088" s="16"/>
      <c r="B3088" s="128"/>
      <c r="C3088" s="129"/>
      <c r="D3088" s="96"/>
      <c r="E3088" s="96"/>
      <c r="F3088" s="130"/>
      <c r="G3088" s="27"/>
      <c r="H3088" s="131"/>
      <c r="I3088" s="127"/>
      <c r="J3088" s="132"/>
      <c r="K3088" s="127"/>
      <c r="L3088" s="96"/>
      <c r="M3088" s="127"/>
      <c r="N3088" s="127"/>
      <c r="O3088" s="127"/>
      <c r="P3088" s="1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  <c r="AN3088" s="27"/>
      <c r="AO3088" s="27"/>
      <c r="AP3088" s="27"/>
    </row>
    <row r="3089" ht="12.75" customHeight="1">
      <c r="A3089" s="16"/>
      <c r="B3089" s="128"/>
      <c r="C3089" s="129"/>
      <c r="D3089" s="96"/>
      <c r="E3089" s="96"/>
      <c r="F3089" s="130"/>
      <c r="G3089" s="27"/>
      <c r="H3089" s="131"/>
      <c r="I3089" s="127"/>
      <c r="J3089" s="132"/>
      <c r="K3089" s="127"/>
      <c r="L3089" s="96"/>
      <c r="M3089" s="127"/>
      <c r="N3089" s="127"/>
      <c r="O3089" s="127"/>
      <c r="P3089" s="1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  <c r="AN3089" s="27"/>
      <c r="AO3089" s="27"/>
      <c r="AP3089" s="27"/>
    </row>
    <row r="3090" ht="12.75" customHeight="1">
      <c r="A3090" s="16"/>
      <c r="B3090" s="128"/>
      <c r="C3090" s="129"/>
      <c r="D3090" s="96"/>
      <c r="E3090" s="96"/>
      <c r="F3090" s="130"/>
      <c r="G3090" s="27"/>
      <c r="H3090" s="131"/>
      <c r="I3090" s="127"/>
      <c r="J3090" s="132"/>
      <c r="K3090" s="127"/>
      <c r="L3090" s="96"/>
      <c r="M3090" s="127"/>
      <c r="N3090" s="127"/>
      <c r="O3090" s="127"/>
      <c r="P3090" s="1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  <c r="AN3090" s="27"/>
      <c r="AO3090" s="27"/>
      <c r="AP3090" s="27"/>
    </row>
    <row r="3091" ht="12.75" customHeight="1">
      <c r="A3091" s="16"/>
      <c r="B3091" s="128"/>
      <c r="C3091" s="129"/>
      <c r="D3091" s="96"/>
      <c r="E3091" s="96"/>
      <c r="F3091" s="130"/>
      <c r="G3091" s="27"/>
      <c r="H3091" s="131"/>
      <c r="I3091" s="127"/>
      <c r="J3091" s="132"/>
      <c r="K3091" s="127"/>
      <c r="L3091" s="96"/>
      <c r="M3091" s="127"/>
      <c r="N3091" s="127"/>
      <c r="O3091" s="127"/>
      <c r="P3091" s="1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  <c r="AN3091" s="27"/>
      <c r="AO3091" s="27"/>
      <c r="AP3091" s="27"/>
    </row>
    <row r="3092" ht="12.75" customHeight="1">
      <c r="A3092" s="16"/>
      <c r="B3092" s="128"/>
      <c r="C3092" s="129"/>
      <c r="D3092" s="96"/>
      <c r="E3092" s="96"/>
      <c r="F3092" s="130"/>
      <c r="G3092" s="27"/>
      <c r="H3092" s="131"/>
      <c r="I3092" s="127"/>
      <c r="J3092" s="132"/>
      <c r="K3092" s="127"/>
      <c r="L3092" s="96"/>
      <c r="M3092" s="127"/>
      <c r="N3092" s="127"/>
      <c r="O3092" s="127"/>
      <c r="P3092" s="1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  <c r="AN3092" s="27"/>
      <c r="AO3092" s="27"/>
      <c r="AP3092" s="27"/>
    </row>
    <row r="3093" ht="12.75" customHeight="1">
      <c r="A3093" s="16"/>
      <c r="B3093" s="128"/>
      <c r="C3093" s="129"/>
      <c r="D3093" s="96"/>
      <c r="E3093" s="96"/>
      <c r="F3093" s="130"/>
      <c r="G3093" s="27"/>
      <c r="H3093" s="131"/>
      <c r="I3093" s="127"/>
      <c r="J3093" s="132"/>
      <c r="K3093" s="127"/>
      <c r="L3093" s="96"/>
      <c r="M3093" s="127"/>
      <c r="N3093" s="127"/>
      <c r="O3093" s="127"/>
      <c r="P3093" s="1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  <c r="AN3093" s="27"/>
      <c r="AO3093" s="27"/>
      <c r="AP3093" s="27"/>
    </row>
    <row r="3094" ht="12.75" customHeight="1">
      <c r="A3094" s="16"/>
      <c r="B3094" s="128"/>
      <c r="C3094" s="129"/>
      <c r="D3094" s="96"/>
      <c r="E3094" s="96"/>
      <c r="F3094" s="130"/>
      <c r="G3094" s="27"/>
      <c r="H3094" s="131"/>
      <c r="I3094" s="127"/>
      <c r="J3094" s="132"/>
      <c r="K3094" s="127"/>
      <c r="L3094" s="96"/>
      <c r="M3094" s="127"/>
      <c r="N3094" s="127"/>
      <c r="O3094" s="127"/>
      <c r="P3094" s="1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  <c r="AN3094" s="27"/>
      <c r="AO3094" s="27"/>
      <c r="AP3094" s="27"/>
    </row>
    <row r="3095" ht="12.75" customHeight="1">
      <c r="A3095" s="16"/>
      <c r="B3095" s="128"/>
      <c r="C3095" s="129"/>
      <c r="D3095" s="96"/>
      <c r="E3095" s="96"/>
      <c r="F3095" s="130"/>
      <c r="G3095" s="27"/>
      <c r="H3095" s="131"/>
      <c r="I3095" s="127"/>
      <c r="J3095" s="132"/>
      <c r="K3095" s="127"/>
      <c r="L3095" s="96"/>
      <c r="M3095" s="127"/>
      <c r="N3095" s="127"/>
      <c r="O3095" s="127"/>
      <c r="P3095" s="1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  <c r="AN3095" s="27"/>
      <c r="AO3095" s="27"/>
      <c r="AP3095" s="27"/>
    </row>
    <row r="3096" ht="12.75" customHeight="1">
      <c r="A3096" s="16"/>
      <c r="B3096" s="128"/>
      <c r="C3096" s="129"/>
      <c r="D3096" s="96"/>
      <c r="E3096" s="96"/>
      <c r="F3096" s="130"/>
      <c r="G3096" s="27"/>
      <c r="H3096" s="131"/>
      <c r="I3096" s="127"/>
      <c r="J3096" s="132"/>
      <c r="K3096" s="127"/>
      <c r="L3096" s="96"/>
      <c r="M3096" s="127"/>
      <c r="N3096" s="127"/>
      <c r="O3096" s="127"/>
      <c r="P3096" s="1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  <c r="AN3096" s="27"/>
      <c r="AO3096" s="27"/>
      <c r="AP3096" s="27"/>
    </row>
    <row r="3097" ht="12.75" customHeight="1">
      <c r="A3097" s="16"/>
      <c r="B3097" s="128"/>
      <c r="C3097" s="129"/>
      <c r="D3097" s="96"/>
      <c r="E3097" s="96"/>
      <c r="F3097" s="130"/>
      <c r="G3097" s="27"/>
      <c r="H3097" s="131"/>
      <c r="I3097" s="127"/>
      <c r="J3097" s="132"/>
      <c r="K3097" s="127"/>
      <c r="L3097" s="96"/>
      <c r="M3097" s="127"/>
      <c r="N3097" s="127"/>
      <c r="O3097" s="127"/>
      <c r="P3097" s="1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  <c r="AN3097" s="27"/>
      <c r="AO3097" s="27"/>
      <c r="AP3097" s="27"/>
    </row>
    <row r="3098" ht="12.75" customHeight="1">
      <c r="A3098" s="16"/>
      <c r="B3098" s="128"/>
      <c r="C3098" s="129"/>
      <c r="D3098" s="96"/>
      <c r="E3098" s="96"/>
      <c r="F3098" s="130"/>
      <c r="G3098" s="27"/>
      <c r="H3098" s="131"/>
      <c r="I3098" s="127"/>
      <c r="J3098" s="132"/>
      <c r="K3098" s="127"/>
      <c r="L3098" s="96"/>
      <c r="M3098" s="127"/>
      <c r="N3098" s="127"/>
      <c r="O3098" s="127"/>
      <c r="P3098" s="1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  <c r="AN3098" s="27"/>
      <c r="AO3098" s="27"/>
      <c r="AP3098" s="27"/>
    </row>
    <row r="3099" ht="12.75" customHeight="1">
      <c r="A3099" s="16"/>
      <c r="B3099" s="128"/>
      <c r="C3099" s="129"/>
      <c r="D3099" s="96"/>
      <c r="E3099" s="96"/>
      <c r="F3099" s="130"/>
      <c r="G3099" s="27"/>
      <c r="H3099" s="131"/>
      <c r="I3099" s="127"/>
      <c r="J3099" s="132"/>
      <c r="K3099" s="127"/>
      <c r="L3099" s="96"/>
      <c r="M3099" s="127"/>
      <c r="N3099" s="127"/>
      <c r="O3099" s="127"/>
      <c r="P3099" s="1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  <c r="AN3099" s="27"/>
      <c r="AO3099" s="27"/>
      <c r="AP3099" s="27"/>
    </row>
    <row r="3100" ht="12.75" customHeight="1">
      <c r="A3100" s="16"/>
      <c r="B3100" s="128"/>
      <c r="C3100" s="129"/>
      <c r="D3100" s="96"/>
      <c r="E3100" s="96"/>
      <c r="F3100" s="130"/>
      <c r="G3100" s="27"/>
      <c r="H3100" s="131"/>
      <c r="I3100" s="127"/>
      <c r="J3100" s="132"/>
      <c r="K3100" s="127"/>
      <c r="L3100" s="96"/>
      <c r="M3100" s="127"/>
      <c r="N3100" s="127"/>
      <c r="O3100" s="127"/>
      <c r="P3100" s="1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  <c r="AN3100" s="27"/>
      <c r="AO3100" s="27"/>
      <c r="AP3100" s="27"/>
    </row>
    <row r="3101" ht="12.75" customHeight="1">
      <c r="A3101" s="16"/>
      <c r="B3101" s="128"/>
      <c r="C3101" s="129"/>
      <c r="D3101" s="96"/>
      <c r="E3101" s="96"/>
      <c r="F3101" s="130"/>
      <c r="G3101" s="27"/>
      <c r="H3101" s="131"/>
      <c r="I3101" s="127"/>
      <c r="J3101" s="132"/>
      <c r="K3101" s="127"/>
      <c r="L3101" s="96"/>
      <c r="M3101" s="127"/>
      <c r="N3101" s="127"/>
      <c r="O3101" s="127"/>
      <c r="P3101" s="1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  <c r="AN3101" s="27"/>
      <c r="AO3101" s="27"/>
      <c r="AP3101" s="27"/>
    </row>
    <row r="3102" ht="12.75" customHeight="1">
      <c r="A3102" s="16"/>
      <c r="B3102" s="128"/>
      <c r="C3102" s="129"/>
      <c r="D3102" s="96"/>
      <c r="E3102" s="96"/>
      <c r="F3102" s="130"/>
      <c r="G3102" s="27"/>
      <c r="H3102" s="131"/>
      <c r="I3102" s="127"/>
      <c r="J3102" s="132"/>
      <c r="K3102" s="127"/>
      <c r="L3102" s="96"/>
      <c r="M3102" s="127"/>
      <c r="N3102" s="127"/>
      <c r="O3102" s="127"/>
      <c r="P3102" s="1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  <c r="AN3102" s="27"/>
      <c r="AO3102" s="27"/>
      <c r="AP3102" s="27"/>
    </row>
    <row r="3103" ht="12.75" customHeight="1">
      <c r="A3103" s="16"/>
      <c r="B3103" s="128"/>
      <c r="C3103" s="129"/>
      <c r="D3103" s="96"/>
      <c r="E3103" s="96"/>
      <c r="F3103" s="130"/>
      <c r="G3103" s="27"/>
      <c r="H3103" s="131"/>
      <c r="I3103" s="127"/>
      <c r="J3103" s="132"/>
      <c r="K3103" s="127"/>
      <c r="L3103" s="96"/>
      <c r="M3103" s="127"/>
      <c r="N3103" s="127"/>
      <c r="O3103" s="127"/>
      <c r="P3103" s="1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</row>
    <row r="3104" ht="12.75" customHeight="1">
      <c r="A3104" s="16"/>
      <c r="B3104" s="128"/>
      <c r="C3104" s="129"/>
      <c r="D3104" s="96"/>
      <c r="E3104" s="96"/>
      <c r="F3104" s="130"/>
      <c r="G3104" s="27"/>
      <c r="H3104" s="131"/>
      <c r="I3104" s="127"/>
      <c r="J3104" s="132"/>
      <c r="K3104" s="127"/>
      <c r="L3104" s="96"/>
      <c r="M3104" s="127"/>
      <c r="N3104" s="127"/>
      <c r="O3104" s="127"/>
      <c r="P3104" s="1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  <c r="AN3104" s="27"/>
      <c r="AO3104" s="27"/>
      <c r="AP3104" s="27"/>
    </row>
    <row r="3105" ht="12.75" customHeight="1">
      <c r="A3105" s="16"/>
      <c r="B3105" s="128"/>
      <c r="C3105" s="129"/>
      <c r="D3105" s="96"/>
      <c r="E3105" s="96"/>
      <c r="F3105" s="130"/>
      <c r="G3105" s="27"/>
      <c r="H3105" s="131"/>
      <c r="I3105" s="127"/>
      <c r="J3105" s="132"/>
      <c r="K3105" s="127"/>
      <c r="L3105" s="96"/>
      <c r="M3105" s="127"/>
      <c r="N3105" s="127"/>
      <c r="O3105" s="127"/>
      <c r="P3105" s="1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  <c r="AN3105" s="27"/>
      <c r="AO3105" s="27"/>
      <c r="AP3105" s="27"/>
    </row>
    <row r="3106" ht="12.75" customHeight="1">
      <c r="A3106" s="16"/>
      <c r="B3106" s="128"/>
      <c r="C3106" s="129"/>
      <c r="D3106" s="96"/>
      <c r="E3106" s="96"/>
      <c r="F3106" s="130"/>
      <c r="G3106" s="27"/>
      <c r="H3106" s="131"/>
      <c r="I3106" s="127"/>
      <c r="J3106" s="132"/>
      <c r="K3106" s="127"/>
      <c r="L3106" s="96"/>
      <c r="M3106" s="127"/>
      <c r="N3106" s="127"/>
      <c r="O3106" s="127"/>
      <c r="P3106" s="1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  <c r="AN3106" s="27"/>
      <c r="AO3106" s="27"/>
      <c r="AP3106" s="27"/>
    </row>
    <row r="3107" ht="12.75" customHeight="1">
      <c r="A3107" s="16"/>
      <c r="B3107" s="128"/>
      <c r="C3107" s="129"/>
      <c r="D3107" s="96"/>
      <c r="E3107" s="96"/>
      <c r="F3107" s="130"/>
      <c r="G3107" s="27"/>
      <c r="H3107" s="131"/>
      <c r="I3107" s="127"/>
      <c r="J3107" s="132"/>
      <c r="K3107" s="127"/>
      <c r="L3107" s="96"/>
      <c r="M3107" s="127"/>
      <c r="N3107" s="127"/>
      <c r="O3107" s="127"/>
      <c r="P3107" s="1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  <c r="AN3107" s="27"/>
      <c r="AO3107" s="27"/>
      <c r="AP3107" s="27"/>
    </row>
    <row r="3108" ht="12.75" customHeight="1">
      <c r="A3108" s="16"/>
      <c r="B3108" s="128"/>
      <c r="C3108" s="129"/>
      <c r="D3108" s="96"/>
      <c r="E3108" s="96"/>
      <c r="F3108" s="130"/>
      <c r="G3108" s="27"/>
      <c r="H3108" s="131"/>
      <c r="I3108" s="127"/>
      <c r="J3108" s="132"/>
      <c r="K3108" s="127"/>
      <c r="L3108" s="96"/>
      <c r="M3108" s="127"/>
      <c r="N3108" s="127"/>
      <c r="O3108" s="127"/>
      <c r="P3108" s="1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  <c r="AN3108" s="27"/>
      <c r="AO3108" s="27"/>
      <c r="AP3108" s="27"/>
    </row>
    <row r="3109" ht="12.75" customHeight="1">
      <c r="A3109" s="16"/>
      <c r="B3109" s="128"/>
      <c r="C3109" s="129"/>
      <c r="D3109" s="96"/>
      <c r="E3109" s="96"/>
      <c r="F3109" s="130"/>
      <c r="G3109" s="27"/>
      <c r="H3109" s="131"/>
      <c r="I3109" s="127"/>
      <c r="J3109" s="132"/>
      <c r="K3109" s="127"/>
      <c r="L3109" s="96"/>
      <c r="M3109" s="127"/>
      <c r="N3109" s="127"/>
      <c r="O3109" s="127"/>
      <c r="P3109" s="1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  <c r="AO3109" s="27"/>
      <c r="AP3109" s="27"/>
    </row>
    <row r="3110" ht="12.75" customHeight="1">
      <c r="A3110" s="16"/>
      <c r="B3110" s="128"/>
      <c r="C3110" s="129"/>
      <c r="D3110" s="96"/>
      <c r="E3110" s="96"/>
      <c r="F3110" s="130"/>
      <c r="G3110" s="27"/>
      <c r="H3110" s="131"/>
      <c r="I3110" s="127"/>
      <c r="J3110" s="132"/>
      <c r="K3110" s="127"/>
      <c r="L3110" s="96"/>
      <c r="M3110" s="127"/>
      <c r="N3110" s="127"/>
      <c r="O3110" s="127"/>
      <c r="P3110" s="1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  <c r="AN3110" s="27"/>
      <c r="AO3110" s="27"/>
      <c r="AP3110" s="27"/>
    </row>
    <row r="3111" ht="12.75" customHeight="1">
      <c r="A3111" s="16"/>
      <c r="B3111" s="128"/>
      <c r="C3111" s="129"/>
      <c r="D3111" s="96"/>
      <c r="E3111" s="96"/>
      <c r="F3111" s="130"/>
      <c r="G3111" s="27"/>
      <c r="H3111" s="131"/>
      <c r="I3111" s="127"/>
      <c r="J3111" s="132"/>
      <c r="K3111" s="127"/>
      <c r="L3111" s="96"/>
      <c r="M3111" s="127"/>
      <c r="N3111" s="127"/>
      <c r="O3111" s="127"/>
      <c r="P3111" s="1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  <c r="AN3111" s="27"/>
      <c r="AO3111" s="27"/>
      <c r="AP3111" s="27"/>
    </row>
    <row r="3112" ht="12.75" customHeight="1">
      <c r="A3112" s="16"/>
      <c r="B3112" s="128"/>
      <c r="C3112" s="129"/>
      <c r="D3112" s="96"/>
      <c r="E3112" s="96"/>
      <c r="F3112" s="130"/>
      <c r="G3112" s="27"/>
      <c r="H3112" s="131"/>
      <c r="I3112" s="127"/>
      <c r="J3112" s="132"/>
      <c r="K3112" s="127"/>
      <c r="L3112" s="96"/>
      <c r="M3112" s="127"/>
      <c r="N3112" s="127"/>
      <c r="O3112" s="127"/>
      <c r="P3112" s="1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  <c r="AN3112" s="27"/>
      <c r="AO3112" s="27"/>
      <c r="AP3112" s="27"/>
    </row>
    <row r="3113" ht="12.75" customHeight="1">
      <c r="A3113" s="16"/>
      <c r="B3113" s="128"/>
      <c r="C3113" s="129"/>
      <c r="D3113" s="96"/>
      <c r="E3113" s="96"/>
      <c r="F3113" s="130"/>
      <c r="G3113" s="27"/>
      <c r="H3113" s="131"/>
      <c r="I3113" s="127"/>
      <c r="J3113" s="132"/>
      <c r="K3113" s="127"/>
      <c r="L3113" s="96"/>
      <c r="M3113" s="127"/>
      <c r="N3113" s="127"/>
      <c r="O3113" s="127"/>
      <c r="P3113" s="1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  <c r="AN3113" s="27"/>
      <c r="AO3113" s="27"/>
      <c r="AP3113" s="27"/>
    </row>
    <row r="3114" ht="12.75" customHeight="1">
      <c r="A3114" s="16"/>
      <c r="B3114" s="128"/>
      <c r="C3114" s="129"/>
      <c r="D3114" s="96"/>
      <c r="E3114" s="96"/>
      <c r="F3114" s="130"/>
      <c r="G3114" s="27"/>
      <c r="H3114" s="131"/>
      <c r="I3114" s="127"/>
      <c r="J3114" s="132"/>
      <c r="K3114" s="127"/>
      <c r="L3114" s="96"/>
      <c r="M3114" s="127"/>
      <c r="N3114" s="127"/>
      <c r="O3114" s="127"/>
      <c r="P3114" s="1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  <c r="AN3114" s="27"/>
      <c r="AO3114" s="27"/>
      <c r="AP3114" s="27"/>
    </row>
    <row r="3115" ht="12.75" customHeight="1">
      <c r="A3115" s="16"/>
      <c r="B3115" s="128"/>
      <c r="C3115" s="129"/>
      <c r="D3115" s="96"/>
      <c r="E3115" s="96"/>
      <c r="F3115" s="130"/>
      <c r="G3115" s="27"/>
      <c r="H3115" s="131"/>
      <c r="I3115" s="127"/>
      <c r="J3115" s="132"/>
      <c r="K3115" s="127"/>
      <c r="L3115" s="96"/>
      <c r="M3115" s="127"/>
      <c r="N3115" s="127"/>
      <c r="O3115" s="127"/>
      <c r="P3115" s="1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  <c r="AN3115" s="27"/>
      <c r="AO3115" s="27"/>
      <c r="AP3115" s="27"/>
    </row>
    <row r="3116" ht="12.75" customHeight="1">
      <c r="A3116" s="16"/>
      <c r="B3116" s="128"/>
      <c r="C3116" s="129"/>
      <c r="D3116" s="96"/>
      <c r="E3116" s="96"/>
      <c r="F3116" s="130"/>
      <c r="G3116" s="27"/>
      <c r="H3116" s="131"/>
      <c r="I3116" s="127"/>
      <c r="J3116" s="132"/>
      <c r="K3116" s="127"/>
      <c r="L3116" s="96"/>
      <c r="M3116" s="127"/>
      <c r="N3116" s="127"/>
      <c r="O3116" s="127"/>
      <c r="P3116" s="1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  <c r="AN3116" s="27"/>
      <c r="AO3116" s="27"/>
      <c r="AP3116" s="27"/>
    </row>
    <row r="3117" ht="12.75" customHeight="1">
      <c r="A3117" s="16"/>
      <c r="B3117" s="128"/>
      <c r="C3117" s="129"/>
      <c r="D3117" s="96"/>
      <c r="E3117" s="96"/>
      <c r="F3117" s="130"/>
      <c r="G3117" s="27"/>
      <c r="H3117" s="131"/>
      <c r="I3117" s="127"/>
      <c r="J3117" s="132"/>
      <c r="K3117" s="127"/>
      <c r="L3117" s="96"/>
      <c r="M3117" s="127"/>
      <c r="N3117" s="127"/>
      <c r="O3117" s="127"/>
      <c r="P3117" s="1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  <c r="AN3117" s="27"/>
      <c r="AO3117" s="27"/>
      <c r="AP3117" s="27"/>
    </row>
    <row r="3118" ht="12.75" customHeight="1">
      <c r="A3118" s="16"/>
      <c r="B3118" s="128"/>
      <c r="C3118" s="129"/>
      <c r="D3118" s="96"/>
      <c r="E3118" s="96"/>
      <c r="F3118" s="130"/>
      <c r="G3118" s="27"/>
      <c r="H3118" s="131"/>
      <c r="I3118" s="127"/>
      <c r="J3118" s="132"/>
      <c r="K3118" s="127"/>
      <c r="L3118" s="96"/>
      <c r="M3118" s="127"/>
      <c r="N3118" s="127"/>
      <c r="O3118" s="127"/>
      <c r="P3118" s="1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  <c r="AN3118" s="27"/>
      <c r="AO3118" s="27"/>
      <c r="AP3118" s="27"/>
    </row>
    <row r="3119" ht="12.75" customHeight="1">
      <c r="A3119" s="16"/>
      <c r="B3119" s="128"/>
      <c r="C3119" s="129"/>
      <c r="D3119" s="96"/>
      <c r="E3119" s="96"/>
      <c r="F3119" s="130"/>
      <c r="G3119" s="27"/>
      <c r="H3119" s="131"/>
      <c r="I3119" s="127"/>
      <c r="J3119" s="132"/>
      <c r="K3119" s="127"/>
      <c r="L3119" s="96"/>
      <c r="M3119" s="127"/>
      <c r="N3119" s="127"/>
      <c r="O3119" s="127"/>
      <c r="P3119" s="1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  <c r="AN3119" s="27"/>
      <c r="AO3119" s="27"/>
      <c r="AP3119" s="27"/>
    </row>
    <row r="3120" ht="12.75" customHeight="1">
      <c r="A3120" s="16"/>
      <c r="B3120" s="128"/>
      <c r="C3120" s="129"/>
      <c r="D3120" s="96"/>
      <c r="E3120" s="96"/>
      <c r="F3120" s="130"/>
      <c r="G3120" s="27"/>
      <c r="H3120" s="131"/>
      <c r="I3120" s="127"/>
      <c r="J3120" s="132"/>
      <c r="K3120" s="127"/>
      <c r="L3120" s="96"/>
      <c r="M3120" s="127"/>
      <c r="N3120" s="127"/>
      <c r="O3120" s="127"/>
      <c r="P3120" s="1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  <c r="AN3120" s="27"/>
      <c r="AO3120" s="27"/>
      <c r="AP3120" s="27"/>
    </row>
    <row r="3121" ht="12.75" customHeight="1">
      <c r="A3121" s="16"/>
      <c r="B3121" s="128"/>
      <c r="C3121" s="129"/>
      <c r="D3121" s="96"/>
      <c r="E3121" s="96"/>
      <c r="F3121" s="130"/>
      <c r="G3121" s="27"/>
      <c r="H3121" s="131"/>
      <c r="I3121" s="127"/>
      <c r="J3121" s="132"/>
      <c r="K3121" s="127"/>
      <c r="L3121" s="96"/>
      <c r="M3121" s="127"/>
      <c r="N3121" s="127"/>
      <c r="O3121" s="127"/>
      <c r="P3121" s="1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  <c r="AN3121" s="27"/>
      <c r="AO3121" s="27"/>
      <c r="AP3121" s="27"/>
    </row>
    <row r="3122" ht="12.75" customHeight="1">
      <c r="A3122" s="16"/>
      <c r="B3122" s="128"/>
      <c r="C3122" s="129"/>
      <c r="D3122" s="96"/>
      <c r="E3122" s="96"/>
      <c r="F3122" s="130"/>
      <c r="G3122" s="27"/>
      <c r="H3122" s="131"/>
      <c r="I3122" s="127"/>
      <c r="J3122" s="132"/>
      <c r="K3122" s="127"/>
      <c r="L3122" s="96"/>
      <c r="M3122" s="127"/>
      <c r="N3122" s="127"/>
      <c r="O3122" s="127"/>
      <c r="P3122" s="1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  <c r="AN3122" s="27"/>
      <c r="AO3122" s="27"/>
      <c r="AP3122" s="27"/>
    </row>
    <row r="3123" ht="12.75" customHeight="1">
      <c r="A3123" s="16"/>
      <c r="B3123" s="128"/>
      <c r="C3123" s="129"/>
      <c r="D3123" s="96"/>
      <c r="E3123" s="96"/>
      <c r="F3123" s="130"/>
      <c r="G3123" s="27"/>
      <c r="H3123" s="131"/>
      <c r="I3123" s="127"/>
      <c r="J3123" s="132"/>
      <c r="K3123" s="127"/>
      <c r="L3123" s="96"/>
      <c r="M3123" s="127"/>
      <c r="N3123" s="127"/>
      <c r="O3123" s="127"/>
      <c r="P3123" s="1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  <c r="AN3123" s="27"/>
      <c r="AO3123" s="27"/>
      <c r="AP3123" s="27"/>
    </row>
    <row r="3124" ht="12.75" customHeight="1">
      <c r="A3124" s="16"/>
      <c r="B3124" s="128"/>
      <c r="C3124" s="129"/>
      <c r="D3124" s="96"/>
      <c r="E3124" s="96"/>
      <c r="F3124" s="130"/>
      <c r="G3124" s="27"/>
      <c r="H3124" s="131"/>
      <c r="I3124" s="127"/>
      <c r="J3124" s="132"/>
      <c r="K3124" s="127"/>
      <c r="L3124" s="96"/>
      <c r="M3124" s="127"/>
      <c r="N3124" s="127"/>
      <c r="O3124" s="127"/>
      <c r="P3124" s="1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  <c r="AN3124" s="27"/>
      <c r="AO3124" s="27"/>
      <c r="AP3124" s="27"/>
    </row>
    <row r="3125" ht="12.75" customHeight="1">
      <c r="A3125" s="16"/>
      <c r="B3125" s="128"/>
      <c r="C3125" s="129"/>
      <c r="D3125" s="96"/>
      <c r="E3125" s="96"/>
      <c r="F3125" s="130"/>
      <c r="G3125" s="27"/>
      <c r="H3125" s="131"/>
      <c r="I3125" s="127"/>
      <c r="J3125" s="132"/>
      <c r="K3125" s="127"/>
      <c r="L3125" s="96"/>
      <c r="M3125" s="127"/>
      <c r="N3125" s="127"/>
      <c r="O3125" s="127"/>
      <c r="P3125" s="1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  <c r="AN3125" s="27"/>
      <c r="AO3125" s="27"/>
      <c r="AP3125" s="27"/>
    </row>
    <row r="3126" ht="12.75" customHeight="1">
      <c r="A3126" s="16"/>
      <c r="B3126" s="128"/>
      <c r="C3126" s="129"/>
      <c r="D3126" s="96"/>
      <c r="E3126" s="96"/>
      <c r="F3126" s="130"/>
      <c r="G3126" s="27"/>
      <c r="H3126" s="131"/>
      <c r="I3126" s="127"/>
      <c r="J3126" s="132"/>
      <c r="K3126" s="127"/>
      <c r="L3126" s="96"/>
      <c r="M3126" s="127"/>
      <c r="N3126" s="127"/>
      <c r="O3126" s="127"/>
      <c r="P3126" s="1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  <c r="AN3126" s="27"/>
      <c r="AO3126" s="27"/>
      <c r="AP3126" s="27"/>
    </row>
    <row r="3127" ht="12.75" customHeight="1">
      <c r="A3127" s="16"/>
      <c r="B3127" s="128"/>
      <c r="C3127" s="129"/>
      <c r="D3127" s="96"/>
      <c r="E3127" s="96"/>
      <c r="F3127" s="130"/>
      <c r="G3127" s="27"/>
      <c r="H3127" s="131"/>
      <c r="I3127" s="127"/>
      <c r="J3127" s="132"/>
      <c r="K3127" s="127"/>
      <c r="L3127" s="96"/>
      <c r="M3127" s="127"/>
      <c r="N3127" s="127"/>
      <c r="O3127" s="127"/>
      <c r="P3127" s="1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  <c r="AN3127" s="27"/>
      <c r="AO3127" s="27"/>
      <c r="AP3127" s="27"/>
    </row>
    <row r="3128" ht="12.75" customHeight="1">
      <c r="A3128" s="16"/>
      <c r="B3128" s="128"/>
      <c r="C3128" s="129"/>
      <c r="D3128" s="96"/>
      <c r="E3128" s="96"/>
      <c r="F3128" s="130"/>
      <c r="G3128" s="27"/>
      <c r="H3128" s="131"/>
      <c r="I3128" s="127"/>
      <c r="J3128" s="132"/>
      <c r="K3128" s="127"/>
      <c r="L3128" s="96"/>
      <c r="M3128" s="127"/>
      <c r="N3128" s="127"/>
      <c r="O3128" s="127"/>
      <c r="P3128" s="1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  <c r="AN3128" s="27"/>
      <c r="AO3128" s="27"/>
      <c r="AP3128" s="27"/>
    </row>
    <row r="3129" ht="12.75" customHeight="1">
      <c r="A3129" s="16"/>
      <c r="B3129" s="128"/>
      <c r="C3129" s="129"/>
      <c r="D3129" s="96"/>
      <c r="E3129" s="96"/>
      <c r="F3129" s="130"/>
      <c r="G3129" s="27"/>
      <c r="H3129" s="131"/>
      <c r="I3129" s="127"/>
      <c r="J3129" s="132"/>
      <c r="K3129" s="127"/>
      <c r="L3129" s="96"/>
      <c r="M3129" s="127"/>
      <c r="N3129" s="127"/>
      <c r="O3129" s="127"/>
      <c r="P3129" s="1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  <c r="AN3129" s="27"/>
      <c r="AO3129" s="27"/>
      <c r="AP3129" s="27"/>
    </row>
    <row r="3130" ht="12.75" customHeight="1">
      <c r="A3130" s="16"/>
      <c r="B3130" s="128"/>
      <c r="C3130" s="129"/>
      <c r="D3130" s="96"/>
      <c r="E3130" s="96"/>
      <c r="F3130" s="130"/>
      <c r="G3130" s="27"/>
      <c r="H3130" s="131"/>
      <c r="I3130" s="127"/>
      <c r="J3130" s="132"/>
      <c r="K3130" s="127"/>
      <c r="L3130" s="96"/>
      <c r="M3130" s="127"/>
      <c r="N3130" s="127"/>
      <c r="O3130" s="127"/>
      <c r="P3130" s="1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  <c r="AN3130" s="27"/>
      <c r="AO3130" s="27"/>
      <c r="AP3130" s="27"/>
    </row>
    <row r="3131" ht="12.75" customHeight="1">
      <c r="A3131" s="16"/>
      <c r="B3131" s="128"/>
      <c r="C3131" s="129"/>
      <c r="D3131" s="96"/>
      <c r="E3131" s="96"/>
      <c r="F3131" s="130"/>
      <c r="G3131" s="27"/>
      <c r="H3131" s="131"/>
      <c r="I3131" s="127"/>
      <c r="J3131" s="132"/>
      <c r="K3131" s="127"/>
      <c r="L3131" s="96"/>
      <c r="M3131" s="127"/>
      <c r="N3131" s="127"/>
      <c r="O3131" s="127"/>
      <c r="P3131" s="1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  <c r="AN3131" s="27"/>
      <c r="AO3131" s="27"/>
      <c r="AP3131" s="27"/>
    </row>
    <row r="3132" ht="12.75" customHeight="1">
      <c r="A3132" s="16"/>
      <c r="B3132" s="128"/>
      <c r="C3132" s="129"/>
      <c r="D3132" s="96"/>
      <c r="E3132" s="96"/>
      <c r="F3132" s="130"/>
      <c r="G3132" s="27"/>
      <c r="H3132" s="131"/>
      <c r="I3132" s="127"/>
      <c r="J3132" s="132"/>
      <c r="K3132" s="127"/>
      <c r="L3132" s="96"/>
      <c r="M3132" s="127"/>
      <c r="N3132" s="127"/>
      <c r="O3132" s="127"/>
      <c r="P3132" s="1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  <c r="AN3132" s="27"/>
      <c r="AO3132" s="27"/>
      <c r="AP3132" s="27"/>
    </row>
    <row r="3133" ht="12.75" customHeight="1">
      <c r="A3133" s="16"/>
      <c r="B3133" s="128"/>
      <c r="C3133" s="129"/>
      <c r="D3133" s="96"/>
      <c r="E3133" s="96"/>
      <c r="F3133" s="130"/>
      <c r="G3133" s="27"/>
      <c r="H3133" s="131"/>
      <c r="I3133" s="127"/>
      <c r="J3133" s="132"/>
      <c r="K3133" s="127"/>
      <c r="L3133" s="96"/>
      <c r="M3133" s="127"/>
      <c r="N3133" s="127"/>
      <c r="O3133" s="127"/>
      <c r="P3133" s="1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  <c r="AN3133" s="27"/>
      <c r="AO3133" s="27"/>
      <c r="AP3133" s="27"/>
    </row>
    <row r="3134" ht="12.75" customHeight="1">
      <c r="A3134" s="16"/>
      <c r="B3134" s="128"/>
      <c r="C3134" s="129"/>
      <c r="D3134" s="96"/>
      <c r="E3134" s="96"/>
      <c r="F3134" s="130"/>
      <c r="G3134" s="27"/>
      <c r="H3134" s="131"/>
      <c r="I3134" s="127"/>
      <c r="J3134" s="132"/>
      <c r="K3134" s="127"/>
      <c r="L3134" s="96"/>
      <c r="M3134" s="127"/>
      <c r="N3134" s="127"/>
      <c r="O3134" s="127"/>
      <c r="P3134" s="1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  <c r="AN3134" s="27"/>
      <c r="AO3134" s="27"/>
      <c r="AP3134" s="27"/>
    </row>
    <row r="3135" ht="12.75" customHeight="1">
      <c r="A3135" s="16"/>
      <c r="B3135" s="128"/>
      <c r="C3135" s="129"/>
      <c r="D3135" s="96"/>
      <c r="E3135" s="96"/>
      <c r="F3135" s="130"/>
      <c r="G3135" s="27"/>
      <c r="H3135" s="131"/>
      <c r="I3135" s="127"/>
      <c r="J3135" s="132"/>
      <c r="K3135" s="127"/>
      <c r="L3135" s="96"/>
      <c r="M3135" s="127"/>
      <c r="N3135" s="127"/>
      <c r="O3135" s="127"/>
      <c r="P3135" s="1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  <c r="AN3135" s="27"/>
      <c r="AO3135" s="27"/>
      <c r="AP3135" s="27"/>
    </row>
    <row r="3136" ht="12.75" customHeight="1">
      <c r="A3136" s="16"/>
      <c r="B3136" s="128"/>
      <c r="C3136" s="129"/>
      <c r="D3136" s="96"/>
      <c r="E3136" s="96"/>
      <c r="F3136" s="130"/>
      <c r="G3136" s="27"/>
      <c r="H3136" s="131"/>
      <c r="I3136" s="127"/>
      <c r="J3136" s="132"/>
      <c r="K3136" s="127"/>
      <c r="L3136" s="96"/>
      <c r="M3136" s="127"/>
      <c r="N3136" s="127"/>
      <c r="O3136" s="127"/>
      <c r="P3136" s="1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  <c r="AN3136" s="27"/>
      <c r="AO3136" s="27"/>
      <c r="AP3136" s="27"/>
    </row>
    <row r="3137" ht="12.75" customHeight="1">
      <c r="A3137" s="16"/>
      <c r="B3137" s="128"/>
      <c r="C3137" s="129"/>
      <c r="D3137" s="96"/>
      <c r="E3137" s="96"/>
      <c r="F3137" s="130"/>
      <c r="G3137" s="27"/>
      <c r="H3137" s="131"/>
      <c r="I3137" s="127"/>
      <c r="J3137" s="132"/>
      <c r="K3137" s="127"/>
      <c r="L3137" s="96"/>
      <c r="M3137" s="127"/>
      <c r="N3137" s="127"/>
      <c r="O3137" s="127"/>
      <c r="P3137" s="1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  <c r="AN3137" s="27"/>
      <c r="AO3137" s="27"/>
      <c r="AP3137" s="27"/>
    </row>
    <row r="3138" ht="12.75" customHeight="1">
      <c r="A3138" s="16"/>
      <c r="B3138" s="128"/>
      <c r="C3138" s="129"/>
      <c r="D3138" s="96"/>
      <c r="E3138" s="96"/>
      <c r="F3138" s="130"/>
      <c r="G3138" s="27"/>
      <c r="H3138" s="131"/>
      <c r="I3138" s="127"/>
      <c r="J3138" s="132"/>
      <c r="K3138" s="127"/>
      <c r="L3138" s="96"/>
      <c r="M3138" s="127"/>
      <c r="N3138" s="127"/>
      <c r="O3138" s="127"/>
      <c r="P3138" s="1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  <c r="AN3138" s="27"/>
      <c r="AO3138" s="27"/>
      <c r="AP3138" s="27"/>
    </row>
    <row r="3139" ht="12.75" customHeight="1">
      <c r="A3139" s="16"/>
      <c r="B3139" s="128"/>
      <c r="C3139" s="129"/>
      <c r="D3139" s="96"/>
      <c r="E3139" s="96"/>
      <c r="F3139" s="130"/>
      <c r="G3139" s="27"/>
      <c r="H3139" s="131"/>
      <c r="I3139" s="127"/>
      <c r="J3139" s="132"/>
      <c r="K3139" s="127"/>
      <c r="L3139" s="96"/>
      <c r="M3139" s="127"/>
      <c r="N3139" s="127"/>
      <c r="O3139" s="127"/>
      <c r="P3139" s="1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  <c r="AN3139" s="27"/>
      <c r="AO3139" s="27"/>
      <c r="AP3139" s="27"/>
    </row>
    <row r="3140" ht="12.75" customHeight="1">
      <c r="A3140" s="16"/>
      <c r="B3140" s="128"/>
      <c r="C3140" s="129"/>
      <c r="D3140" s="96"/>
      <c r="E3140" s="96"/>
      <c r="F3140" s="130"/>
      <c r="G3140" s="27"/>
      <c r="H3140" s="131"/>
      <c r="I3140" s="127"/>
      <c r="J3140" s="132"/>
      <c r="K3140" s="127"/>
      <c r="L3140" s="96"/>
      <c r="M3140" s="127"/>
      <c r="N3140" s="127"/>
      <c r="O3140" s="127"/>
      <c r="P3140" s="1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  <c r="AN3140" s="27"/>
      <c r="AO3140" s="27"/>
      <c r="AP3140" s="27"/>
    </row>
    <row r="3141" ht="12.75" customHeight="1">
      <c r="A3141" s="16"/>
      <c r="B3141" s="128"/>
      <c r="C3141" s="129"/>
      <c r="D3141" s="96"/>
      <c r="E3141" s="96"/>
      <c r="F3141" s="130"/>
      <c r="G3141" s="27"/>
      <c r="H3141" s="131"/>
      <c r="I3141" s="127"/>
      <c r="J3141" s="132"/>
      <c r="K3141" s="127"/>
      <c r="L3141" s="96"/>
      <c r="M3141" s="127"/>
      <c r="N3141" s="127"/>
      <c r="O3141" s="127"/>
      <c r="P3141" s="1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  <c r="AN3141" s="27"/>
      <c r="AO3141" s="27"/>
      <c r="AP3141" s="27"/>
    </row>
    <row r="3142" ht="12.75" customHeight="1">
      <c r="A3142" s="16"/>
      <c r="B3142" s="128"/>
      <c r="C3142" s="129"/>
      <c r="D3142" s="96"/>
      <c r="E3142" s="96"/>
      <c r="F3142" s="130"/>
      <c r="G3142" s="27"/>
      <c r="H3142" s="131"/>
      <c r="I3142" s="127"/>
      <c r="J3142" s="132"/>
      <c r="K3142" s="127"/>
      <c r="L3142" s="96"/>
      <c r="M3142" s="127"/>
      <c r="N3142" s="127"/>
      <c r="O3142" s="127"/>
      <c r="P3142" s="1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  <c r="AN3142" s="27"/>
      <c r="AO3142" s="27"/>
      <c r="AP3142" s="27"/>
    </row>
    <row r="3143" ht="12.75" customHeight="1">
      <c r="A3143" s="16"/>
      <c r="B3143" s="128"/>
      <c r="C3143" s="129"/>
      <c r="D3143" s="96"/>
      <c r="E3143" s="96"/>
      <c r="F3143" s="130"/>
      <c r="G3143" s="27"/>
      <c r="H3143" s="131"/>
      <c r="I3143" s="127"/>
      <c r="J3143" s="132"/>
      <c r="K3143" s="127"/>
      <c r="L3143" s="96"/>
      <c r="M3143" s="127"/>
      <c r="N3143" s="127"/>
      <c r="O3143" s="127"/>
      <c r="P3143" s="1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  <c r="AO3143" s="27"/>
      <c r="AP3143" s="27"/>
    </row>
    <row r="3144" ht="12.75" customHeight="1">
      <c r="A3144" s="16"/>
      <c r="B3144" s="128"/>
      <c r="C3144" s="129"/>
      <c r="D3144" s="96"/>
      <c r="E3144" s="96"/>
      <c r="F3144" s="130"/>
      <c r="G3144" s="27"/>
      <c r="H3144" s="131"/>
      <c r="I3144" s="127"/>
      <c r="J3144" s="132"/>
      <c r="K3144" s="127"/>
      <c r="L3144" s="96"/>
      <c r="M3144" s="127"/>
      <c r="N3144" s="127"/>
      <c r="O3144" s="127"/>
      <c r="P3144" s="1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  <c r="AN3144" s="27"/>
      <c r="AO3144" s="27"/>
      <c r="AP3144" s="27"/>
    </row>
    <row r="3145" ht="12.75" customHeight="1">
      <c r="A3145" s="16"/>
      <c r="B3145" s="128"/>
      <c r="C3145" s="129"/>
      <c r="D3145" s="96"/>
      <c r="E3145" s="96"/>
      <c r="F3145" s="130"/>
      <c r="G3145" s="27"/>
      <c r="H3145" s="131"/>
      <c r="I3145" s="127"/>
      <c r="J3145" s="132"/>
      <c r="K3145" s="127"/>
      <c r="L3145" s="96"/>
      <c r="M3145" s="127"/>
      <c r="N3145" s="127"/>
      <c r="O3145" s="127"/>
      <c r="P3145" s="1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  <c r="AN3145" s="27"/>
      <c r="AO3145" s="27"/>
      <c r="AP3145" s="27"/>
    </row>
    <row r="3146" ht="12.75" customHeight="1">
      <c r="A3146" s="16"/>
      <c r="B3146" s="128"/>
      <c r="C3146" s="129"/>
      <c r="D3146" s="96"/>
      <c r="E3146" s="96"/>
      <c r="F3146" s="130"/>
      <c r="G3146" s="27"/>
      <c r="H3146" s="131"/>
      <c r="I3146" s="127"/>
      <c r="J3146" s="132"/>
      <c r="K3146" s="127"/>
      <c r="L3146" s="96"/>
      <c r="M3146" s="127"/>
      <c r="N3146" s="127"/>
      <c r="O3146" s="127"/>
      <c r="P3146" s="1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  <c r="AN3146" s="27"/>
      <c r="AO3146" s="27"/>
      <c r="AP3146" s="27"/>
    </row>
    <row r="3147" ht="12.75" customHeight="1">
      <c r="A3147" s="16"/>
      <c r="B3147" s="128"/>
      <c r="C3147" s="129"/>
      <c r="D3147" s="96"/>
      <c r="E3147" s="96"/>
      <c r="F3147" s="130"/>
      <c r="G3147" s="27"/>
      <c r="H3147" s="131"/>
      <c r="I3147" s="127"/>
      <c r="J3147" s="132"/>
      <c r="K3147" s="127"/>
      <c r="L3147" s="96"/>
      <c r="M3147" s="127"/>
      <c r="N3147" s="127"/>
      <c r="O3147" s="127"/>
      <c r="P3147" s="1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  <c r="AN3147" s="27"/>
      <c r="AO3147" s="27"/>
      <c r="AP3147" s="27"/>
    </row>
    <row r="3148" ht="12.75" customHeight="1">
      <c r="A3148" s="16"/>
      <c r="B3148" s="128"/>
      <c r="C3148" s="129"/>
      <c r="D3148" s="96"/>
      <c r="E3148" s="96"/>
      <c r="F3148" s="130"/>
      <c r="G3148" s="27"/>
      <c r="H3148" s="131"/>
      <c r="I3148" s="127"/>
      <c r="J3148" s="132"/>
      <c r="K3148" s="127"/>
      <c r="L3148" s="96"/>
      <c r="M3148" s="127"/>
      <c r="N3148" s="127"/>
      <c r="O3148" s="127"/>
      <c r="P3148" s="1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  <c r="AN3148" s="27"/>
      <c r="AO3148" s="27"/>
      <c r="AP3148" s="27"/>
    </row>
    <row r="3149" ht="12.75" customHeight="1">
      <c r="A3149" s="16"/>
      <c r="B3149" s="128"/>
      <c r="C3149" s="129"/>
      <c r="D3149" s="96"/>
      <c r="E3149" s="96"/>
      <c r="F3149" s="130"/>
      <c r="G3149" s="27"/>
      <c r="H3149" s="131"/>
      <c r="I3149" s="127"/>
      <c r="J3149" s="132"/>
      <c r="K3149" s="127"/>
      <c r="L3149" s="96"/>
      <c r="M3149" s="127"/>
      <c r="N3149" s="127"/>
      <c r="O3149" s="127"/>
      <c r="P3149" s="1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  <c r="AN3149" s="27"/>
      <c r="AO3149" s="27"/>
      <c r="AP3149" s="27"/>
    </row>
    <row r="3150" ht="12.75" customHeight="1">
      <c r="A3150" s="16"/>
      <c r="B3150" s="128"/>
      <c r="C3150" s="129"/>
      <c r="D3150" s="96"/>
      <c r="E3150" s="96"/>
      <c r="F3150" s="130"/>
      <c r="G3150" s="27"/>
      <c r="H3150" s="131"/>
      <c r="I3150" s="127"/>
      <c r="J3150" s="132"/>
      <c r="K3150" s="127"/>
      <c r="L3150" s="96"/>
      <c r="M3150" s="127"/>
      <c r="N3150" s="127"/>
      <c r="O3150" s="127"/>
      <c r="P3150" s="1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  <c r="AN3150" s="27"/>
      <c r="AO3150" s="27"/>
      <c r="AP3150" s="27"/>
    </row>
    <row r="3151" ht="12.75" customHeight="1">
      <c r="A3151" s="16"/>
      <c r="B3151" s="128"/>
      <c r="C3151" s="129"/>
      <c r="D3151" s="96"/>
      <c r="E3151" s="96"/>
      <c r="F3151" s="130"/>
      <c r="G3151" s="27"/>
      <c r="H3151" s="131"/>
      <c r="I3151" s="127"/>
      <c r="J3151" s="132"/>
      <c r="K3151" s="127"/>
      <c r="L3151" s="96"/>
      <c r="M3151" s="127"/>
      <c r="N3151" s="127"/>
      <c r="O3151" s="127"/>
      <c r="P3151" s="1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  <c r="AN3151" s="27"/>
      <c r="AO3151" s="27"/>
      <c r="AP3151" s="27"/>
    </row>
    <row r="3152" ht="12.75" customHeight="1">
      <c r="A3152" s="16"/>
      <c r="B3152" s="128"/>
      <c r="C3152" s="129"/>
      <c r="D3152" s="96"/>
      <c r="E3152" s="96"/>
      <c r="F3152" s="130"/>
      <c r="G3152" s="27"/>
      <c r="H3152" s="131"/>
      <c r="I3152" s="127"/>
      <c r="J3152" s="132"/>
      <c r="K3152" s="127"/>
      <c r="L3152" s="96"/>
      <c r="M3152" s="127"/>
      <c r="N3152" s="127"/>
      <c r="O3152" s="127"/>
      <c r="P3152" s="1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  <c r="AN3152" s="27"/>
      <c r="AO3152" s="27"/>
      <c r="AP3152" s="27"/>
    </row>
    <row r="3153" ht="12.75" customHeight="1">
      <c r="A3153" s="16"/>
      <c r="B3153" s="128"/>
      <c r="C3153" s="129"/>
      <c r="D3153" s="96"/>
      <c r="E3153" s="96"/>
      <c r="F3153" s="130"/>
      <c r="G3153" s="27"/>
      <c r="H3153" s="131"/>
      <c r="I3153" s="127"/>
      <c r="J3153" s="132"/>
      <c r="K3153" s="127"/>
      <c r="L3153" s="96"/>
      <c r="M3153" s="127"/>
      <c r="N3153" s="127"/>
      <c r="O3153" s="127"/>
      <c r="P3153" s="1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  <c r="AN3153" s="27"/>
      <c r="AO3153" s="27"/>
      <c r="AP3153" s="27"/>
    </row>
    <row r="3154" ht="12.75" customHeight="1">
      <c r="A3154" s="16"/>
      <c r="B3154" s="128"/>
      <c r="C3154" s="129"/>
      <c r="D3154" s="96"/>
      <c r="E3154" s="96"/>
      <c r="F3154" s="130"/>
      <c r="G3154" s="27"/>
      <c r="H3154" s="131"/>
      <c r="I3154" s="127"/>
      <c r="J3154" s="132"/>
      <c r="K3154" s="127"/>
      <c r="L3154" s="96"/>
      <c r="M3154" s="127"/>
      <c r="N3154" s="127"/>
      <c r="O3154" s="127"/>
      <c r="P3154" s="1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  <c r="AN3154" s="27"/>
      <c r="AO3154" s="27"/>
      <c r="AP3154" s="27"/>
    </row>
    <row r="3155" ht="12.75" customHeight="1">
      <c r="A3155" s="16"/>
      <c r="B3155" s="128"/>
      <c r="C3155" s="129"/>
      <c r="D3155" s="96"/>
      <c r="E3155" s="96"/>
      <c r="F3155" s="130"/>
      <c r="G3155" s="27"/>
      <c r="H3155" s="131"/>
      <c r="I3155" s="127"/>
      <c r="J3155" s="132"/>
      <c r="K3155" s="127"/>
      <c r="L3155" s="96"/>
      <c r="M3155" s="127"/>
      <c r="N3155" s="127"/>
      <c r="O3155" s="127"/>
      <c r="P3155" s="1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  <c r="AN3155" s="27"/>
      <c r="AO3155" s="27"/>
      <c r="AP3155" s="27"/>
    </row>
    <row r="3156" ht="12.75" customHeight="1">
      <c r="A3156" s="16"/>
      <c r="B3156" s="128"/>
      <c r="C3156" s="129"/>
      <c r="D3156" s="96"/>
      <c r="E3156" s="96"/>
      <c r="F3156" s="130"/>
      <c r="G3156" s="27"/>
      <c r="H3156" s="131"/>
      <c r="I3156" s="127"/>
      <c r="J3156" s="132"/>
      <c r="K3156" s="127"/>
      <c r="L3156" s="96"/>
      <c r="M3156" s="127"/>
      <c r="N3156" s="127"/>
      <c r="O3156" s="127"/>
      <c r="P3156" s="1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  <c r="AN3156" s="27"/>
      <c r="AO3156" s="27"/>
      <c r="AP3156" s="27"/>
    </row>
    <row r="3157" ht="12.75" customHeight="1">
      <c r="A3157" s="16"/>
      <c r="B3157" s="128"/>
      <c r="C3157" s="129"/>
      <c r="D3157" s="96"/>
      <c r="E3157" s="96"/>
      <c r="F3157" s="130"/>
      <c r="G3157" s="27"/>
      <c r="H3157" s="131"/>
      <c r="I3157" s="127"/>
      <c r="J3157" s="132"/>
      <c r="K3157" s="127"/>
      <c r="L3157" s="96"/>
      <c r="M3157" s="127"/>
      <c r="N3157" s="127"/>
      <c r="O3157" s="127"/>
      <c r="P3157" s="1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  <c r="AN3157" s="27"/>
      <c r="AO3157" s="27"/>
      <c r="AP3157" s="27"/>
    </row>
    <row r="3158" ht="12.75" customHeight="1">
      <c r="A3158" s="16"/>
      <c r="B3158" s="128"/>
      <c r="C3158" s="129"/>
      <c r="D3158" s="96"/>
      <c r="E3158" s="96"/>
      <c r="F3158" s="130"/>
      <c r="G3158" s="27"/>
      <c r="H3158" s="131"/>
      <c r="I3158" s="127"/>
      <c r="J3158" s="132"/>
      <c r="K3158" s="127"/>
      <c r="L3158" s="96"/>
      <c r="M3158" s="127"/>
      <c r="N3158" s="127"/>
      <c r="O3158" s="127"/>
      <c r="P3158" s="1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  <c r="AN3158" s="27"/>
      <c r="AO3158" s="27"/>
      <c r="AP3158" s="27"/>
    </row>
    <row r="3159" ht="12.75" customHeight="1">
      <c r="A3159" s="16"/>
      <c r="B3159" s="128"/>
      <c r="C3159" s="129"/>
      <c r="D3159" s="96"/>
      <c r="E3159" s="96"/>
      <c r="F3159" s="130"/>
      <c r="G3159" s="27"/>
      <c r="H3159" s="131"/>
      <c r="I3159" s="127"/>
      <c r="J3159" s="132"/>
      <c r="K3159" s="127"/>
      <c r="L3159" s="96"/>
      <c r="M3159" s="127"/>
      <c r="N3159" s="127"/>
      <c r="O3159" s="127"/>
      <c r="P3159" s="1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  <c r="AN3159" s="27"/>
      <c r="AO3159" s="27"/>
      <c r="AP3159" s="27"/>
    </row>
    <row r="3160" ht="12.75" customHeight="1">
      <c r="A3160" s="16"/>
      <c r="B3160" s="128"/>
      <c r="C3160" s="129"/>
      <c r="D3160" s="96"/>
      <c r="E3160" s="96"/>
      <c r="F3160" s="130"/>
      <c r="G3160" s="27"/>
      <c r="H3160" s="131"/>
      <c r="I3160" s="127"/>
      <c r="J3160" s="132"/>
      <c r="K3160" s="127"/>
      <c r="L3160" s="96"/>
      <c r="M3160" s="127"/>
      <c r="N3160" s="127"/>
      <c r="O3160" s="127"/>
      <c r="P3160" s="1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  <c r="AN3160" s="27"/>
      <c r="AO3160" s="27"/>
      <c r="AP3160" s="27"/>
    </row>
    <row r="3161" ht="12.75" customHeight="1">
      <c r="A3161" s="16"/>
      <c r="B3161" s="128"/>
      <c r="C3161" s="129"/>
      <c r="D3161" s="96"/>
      <c r="E3161" s="96"/>
      <c r="F3161" s="130"/>
      <c r="G3161" s="27"/>
      <c r="H3161" s="131"/>
      <c r="I3161" s="127"/>
      <c r="J3161" s="132"/>
      <c r="K3161" s="127"/>
      <c r="L3161" s="96"/>
      <c r="M3161" s="127"/>
      <c r="N3161" s="127"/>
      <c r="O3161" s="127"/>
      <c r="P3161" s="1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  <c r="AN3161" s="27"/>
      <c r="AO3161" s="27"/>
      <c r="AP3161" s="27"/>
    </row>
    <row r="3162" ht="12.75" customHeight="1">
      <c r="A3162" s="16"/>
      <c r="B3162" s="128"/>
      <c r="C3162" s="129"/>
      <c r="D3162" s="96"/>
      <c r="E3162" s="96"/>
      <c r="F3162" s="130"/>
      <c r="G3162" s="27"/>
      <c r="H3162" s="131"/>
      <c r="I3162" s="127"/>
      <c r="J3162" s="132"/>
      <c r="K3162" s="127"/>
      <c r="L3162" s="96"/>
      <c r="M3162" s="127"/>
      <c r="N3162" s="127"/>
      <c r="O3162" s="127"/>
      <c r="P3162" s="1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  <c r="AN3162" s="27"/>
      <c r="AO3162" s="27"/>
      <c r="AP3162" s="27"/>
    </row>
    <row r="3163" ht="12.75" customHeight="1">
      <c r="A3163" s="16"/>
      <c r="B3163" s="128"/>
      <c r="C3163" s="129"/>
      <c r="D3163" s="96"/>
      <c r="E3163" s="96"/>
      <c r="F3163" s="130"/>
      <c r="G3163" s="27"/>
      <c r="H3163" s="131"/>
      <c r="I3163" s="127"/>
      <c r="J3163" s="132"/>
      <c r="K3163" s="127"/>
      <c r="L3163" s="96"/>
      <c r="M3163" s="127"/>
      <c r="N3163" s="127"/>
      <c r="O3163" s="127"/>
      <c r="P3163" s="1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  <c r="AN3163" s="27"/>
      <c r="AO3163" s="27"/>
      <c r="AP3163" s="27"/>
    </row>
    <row r="3164" ht="12.75" customHeight="1">
      <c r="A3164" s="16"/>
      <c r="B3164" s="128"/>
      <c r="C3164" s="129"/>
      <c r="D3164" s="96"/>
      <c r="E3164" s="96"/>
      <c r="F3164" s="130"/>
      <c r="G3164" s="27"/>
      <c r="H3164" s="131"/>
      <c r="I3164" s="127"/>
      <c r="J3164" s="132"/>
      <c r="K3164" s="127"/>
      <c r="L3164" s="96"/>
      <c r="M3164" s="127"/>
      <c r="N3164" s="127"/>
      <c r="O3164" s="127"/>
      <c r="P3164" s="1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  <c r="AN3164" s="27"/>
      <c r="AO3164" s="27"/>
      <c r="AP3164" s="27"/>
    </row>
    <row r="3165" ht="12.75" customHeight="1">
      <c r="A3165" s="16"/>
      <c r="B3165" s="128"/>
      <c r="C3165" s="129"/>
      <c r="D3165" s="96"/>
      <c r="E3165" s="96"/>
      <c r="F3165" s="130"/>
      <c r="G3165" s="27"/>
      <c r="H3165" s="131"/>
      <c r="I3165" s="127"/>
      <c r="J3165" s="132"/>
      <c r="K3165" s="127"/>
      <c r="L3165" s="96"/>
      <c r="M3165" s="127"/>
      <c r="N3165" s="127"/>
      <c r="O3165" s="127"/>
      <c r="P3165" s="1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  <c r="AN3165" s="27"/>
      <c r="AO3165" s="27"/>
      <c r="AP3165" s="27"/>
    </row>
    <row r="3166" ht="12.75" customHeight="1">
      <c r="A3166" s="16"/>
      <c r="B3166" s="128"/>
      <c r="C3166" s="129"/>
      <c r="D3166" s="96"/>
      <c r="E3166" s="96"/>
      <c r="F3166" s="130"/>
      <c r="G3166" s="27"/>
      <c r="H3166" s="131"/>
      <c r="I3166" s="127"/>
      <c r="J3166" s="132"/>
      <c r="K3166" s="127"/>
      <c r="L3166" s="96"/>
      <c r="M3166" s="127"/>
      <c r="N3166" s="127"/>
      <c r="O3166" s="127"/>
      <c r="P3166" s="1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  <c r="AO3166" s="27"/>
      <c r="AP3166" s="27"/>
    </row>
    <row r="3167" ht="12.75" customHeight="1">
      <c r="A3167" s="16"/>
      <c r="B3167" s="128"/>
      <c r="C3167" s="129"/>
      <c r="D3167" s="96"/>
      <c r="E3167" s="96"/>
      <c r="F3167" s="130"/>
      <c r="G3167" s="27"/>
      <c r="H3167" s="131"/>
      <c r="I3167" s="127"/>
      <c r="J3167" s="132"/>
      <c r="K3167" s="127"/>
      <c r="L3167" s="96"/>
      <c r="M3167" s="127"/>
      <c r="N3167" s="127"/>
      <c r="O3167" s="127"/>
      <c r="P3167" s="1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  <c r="AN3167" s="27"/>
      <c r="AO3167" s="27"/>
      <c r="AP3167" s="27"/>
    </row>
    <row r="3168" ht="12.75" customHeight="1">
      <c r="A3168" s="16"/>
      <c r="B3168" s="128"/>
      <c r="C3168" s="129"/>
      <c r="D3168" s="96"/>
      <c r="E3168" s="96"/>
      <c r="F3168" s="130"/>
      <c r="G3168" s="27"/>
      <c r="H3168" s="131"/>
      <c r="I3168" s="127"/>
      <c r="J3168" s="132"/>
      <c r="K3168" s="127"/>
      <c r="L3168" s="96"/>
      <c r="M3168" s="127"/>
      <c r="N3168" s="127"/>
      <c r="O3168" s="127"/>
      <c r="P3168" s="1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</row>
    <row r="3169" ht="12.75" customHeight="1">
      <c r="A3169" s="16"/>
      <c r="B3169" s="128"/>
      <c r="C3169" s="129"/>
      <c r="D3169" s="96"/>
      <c r="E3169" s="96"/>
      <c r="F3169" s="130"/>
      <c r="G3169" s="27"/>
      <c r="H3169" s="131"/>
      <c r="I3169" s="127"/>
      <c r="J3169" s="132"/>
      <c r="K3169" s="127"/>
      <c r="L3169" s="96"/>
      <c r="M3169" s="127"/>
      <c r="N3169" s="127"/>
      <c r="O3169" s="127"/>
      <c r="P3169" s="1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  <c r="AN3169" s="27"/>
      <c r="AO3169" s="27"/>
      <c r="AP3169" s="27"/>
    </row>
    <row r="3170" ht="12.75" customHeight="1">
      <c r="A3170" s="16"/>
      <c r="B3170" s="128"/>
      <c r="C3170" s="129"/>
      <c r="D3170" s="96"/>
      <c r="E3170" s="96"/>
      <c r="F3170" s="130"/>
      <c r="G3170" s="27"/>
      <c r="H3170" s="131"/>
      <c r="I3170" s="127"/>
      <c r="J3170" s="132"/>
      <c r="K3170" s="127"/>
      <c r="L3170" s="96"/>
      <c r="M3170" s="127"/>
      <c r="N3170" s="127"/>
      <c r="O3170" s="127"/>
      <c r="P3170" s="1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  <c r="AN3170" s="27"/>
      <c r="AO3170" s="27"/>
      <c r="AP3170" s="27"/>
    </row>
    <row r="3171" ht="12.75" customHeight="1">
      <c r="A3171" s="16"/>
      <c r="B3171" s="128"/>
      <c r="C3171" s="129"/>
      <c r="D3171" s="96"/>
      <c r="E3171" s="96"/>
      <c r="F3171" s="130"/>
      <c r="G3171" s="27"/>
      <c r="H3171" s="131"/>
      <c r="I3171" s="127"/>
      <c r="J3171" s="132"/>
      <c r="K3171" s="127"/>
      <c r="L3171" s="96"/>
      <c r="M3171" s="127"/>
      <c r="N3171" s="127"/>
      <c r="O3171" s="127"/>
      <c r="P3171" s="1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  <c r="AN3171" s="27"/>
      <c r="AO3171" s="27"/>
      <c r="AP3171" s="27"/>
    </row>
    <row r="3172" ht="12.75" customHeight="1">
      <c r="A3172" s="16"/>
      <c r="B3172" s="128"/>
      <c r="C3172" s="129"/>
      <c r="D3172" s="96"/>
      <c r="E3172" s="96"/>
      <c r="F3172" s="130"/>
      <c r="G3172" s="27"/>
      <c r="H3172" s="131"/>
      <c r="I3172" s="127"/>
      <c r="J3172" s="132"/>
      <c r="K3172" s="127"/>
      <c r="L3172" s="96"/>
      <c r="M3172" s="127"/>
      <c r="N3172" s="127"/>
      <c r="O3172" s="127"/>
      <c r="P3172" s="1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  <c r="AN3172" s="27"/>
      <c r="AO3172" s="27"/>
      <c r="AP3172" s="27"/>
    </row>
    <row r="3173" ht="12.75" customHeight="1">
      <c r="A3173" s="16"/>
      <c r="B3173" s="128"/>
      <c r="C3173" s="129"/>
      <c r="D3173" s="96"/>
      <c r="E3173" s="96"/>
      <c r="F3173" s="130"/>
      <c r="G3173" s="27"/>
      <c r="H3173" s="131"/>
      <c r="I3173" s="127"/>
      <c r="J3173" s="132"/>
      <c r="K3173" s="127"/>
      <c r="L3173" s="96"/>
      <c r="M3173" s="127"/>
      <c r="N3173" s="127"/>
      <c r="O3173" s="127"/>
      <c r="P3173" s="1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  <c r="AN3173" s="27"/>
      <c r="AO3173" s="27"/>
      <c r="AP3173" s="27"/>
    </row>
    <row r="3174" ht="12.75" customHeight="1">
      <c r="A3174" s="16"/>
      <c r="B3174" s="128"/>
      <c r="C3174" s="129"/>
      <c r="D3174" s="96"/>
      <c r="E3174" s="96"/>
      <c r="F3174" s="130"/>
      <c r="G3174" s="27"/>
      <c r="H3174" s="131"/>
      <c r="I3174" s="127"/>
      <c r="J3174" s="132"/>
      <c r="K3174" s="127"/>
      <c r="L3174" s="96"/>
      <c r="M3174" s="127"/>
      <c r="N3174" s="127"/>
      <c r="O3174" s="127"/>
      <c r="P3174" s="1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  <c r="AN3174" s="27"/>
      <c r="AO3174" s="27"/>
      <c r="AP3174" s="27"/>
    </row>
    <row r="3175" ht="12.75" customHeight="1">
      <c r="A3175" s="16"/>
      <c r="B3175" s="128"/>
      <c r="C3175" s="129"/>
      <c r="D3175" s="96"/>
      <c r="E3175" s="96"/>
      <c r="F3175" s="130"/>
      <c r="G3175" s="27"/>
      <c r="H3175" s="131"/>
      <c r="I3175" s="127"/>
      <c r="J3175" s="132"/>
      <c r="K3175" s="127"/>
      <c r="L3175" s="96"/>
      <c r="M3175" s="127"/>
      <c r="N3175" s="127"/>
      <c r="O3175" s="127"/>
      <c r="P3175" s="1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  <c r="AN3175" s="27"/>
      <c r="AO3175" s="27"/>
      <c r="AP3175" s="27"/>
    </row>
    <row r="3176" ht="12.75" customHeight="1">
      <c r="A3176" s="16"/>
      <c r="B3176" s="128"/>
      <c r="C3176" s="129"/>
      <c r="D3176" s="96"/>
      <c r="E3176" s="96"/>
      <c r="F3176" s="130"/>
      <c r="G3176" s="27"/>
      <c r="H3176" s="131"/>
      <c r="I3176" s="127"/>
      <c r="J3176" s="132"/>
      <c r="K3176" s="127"/>
      <c r="L3176" s="96"/>
      <c r="M3176" s="127"/>
      <c r="N3176" s="127"/>
      <c r="O3176" s="127"/>
      <c r="P3176" s="1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  <c r="AN3176" s="27"/>
      <c r="AO3176" s="27"/>
      <c r="AP3176" s="27"/>
    </row>
    <row r="3177" ht="12.75" customHeight="1">
      <c r="A3177" s="16"/>
      <c r="B3177" s="128"/>
      <c r="C3177" s="129"/>
      <c r="D3177" s="96"/>
      <c r="E3177" s="96"/>
      <c r="F3177" s="130"/>
      <c r="G3177" s="27"/>
      <c r="H3177" s="131"/>
      <c r="I3177" s="127"/>
      <c r="J3177" s="132"/>
      <c r="K3177" s="127"/>
      <c r="L3177" s="96"/>
      <c r="M3177" s="127"/>
      <c r="N3177" s="127"/>
      <c r="O3177" s="127"/>
      <c r="P3177" s="1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  <c r="AN3177" s="27"/>
      <c r="AO3177" s="27"/>
      <c r="AP3177" s="27"/>
    </row>
    <row r="3178" ht="12.75" customHeight="1">
      <c r="A3178" s="16"/>
      <c r="B3178" s="128"/>
      <c r="C3178" s="129"/>
      <c r="D3178" s="96"/>
      <c r="E3178" s="96"/>
      <c r="F3178" s="130"/>
      <c r="G3178" s="27"/>
      <c r="H3178" s="131"/>
      <c r="I3178" s="127"/>
      <c r="J3178" s="132"/>
      <c r="K3178" s="127"/>
      <c r="L3178" s="96"/>
      <c r="M3178" s="127"/>
      <c r="N3178" s="127"/>
      <c r="O3178" s="127"/>
      <c r="P3178" s="1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  <c r="AN3178" s="27"/>
      <c r="AO3178" s="27"/>
      <c r="AP3178" s="27"/>
    </row>
    <row r="3179" ht="12.75" customHeight="1">
      <c r="A3179" s="16"/>
      <c r="B3179" s="128"/>
      <c r="C3179" s="129"/>
      <c r="D3179" s="96"/>
      <c r="E3179" s="96"/>
      <c r="F3179" s="130"/>
      <c r="G3179" s="27"/>
      <c r="H3179" s="131"/>
      <c r="I3179" s="127"/>
      <c r="J3179" s="132"/>
      <c r="K3179" s="127"/>
      <c r="L3179" s="96"/>
      <c r="M3179" s="127"/>
      <c r="N3179" s="127"/>
      <c r="O3179" s="127"/>
      <c r="P3179" s="1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  <c r="AN3179" s="27"/>
      <c r="AO3179" s="27"/>
      <c r="AP3179" s="27"/>
    </row>
    <row r="3180" ht="12.75" customHeight="1">
      <c r="A3180" s="16"/>
      <c r="B3180" s="128"/>
      <c r="C3180" s="129"/>
      <c r="D3180" s="96"/>
      <c r="E3180" s="96"/>
      <c r="F3180" s="130"/>
      <c r="G3180" s="27"/>
      <c r="H3180" s="131"/>
      <c r="I3180" s="127"/>
      <c r="J3180" s="132"/>
      <c r="K3180" s="127"/>
      <c r="L3180" s="96"/>
      <c r="M3180" s="127"/>
      <c r="N3180" s="127"/>
      <c r="O3180" s="127"/>
      <c r="P3180" s="1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  <c r="AN3180" s="27"/>
      <c r="AO3180" s="27"/>
      <c r="AP3180" s="27"/>
    </row>
    <row r="3181" ht="12.75" customHeight="1">
      <c r="A3181" s="16"/>
      <c r="B3181" s="128"/>
      <c r="C3181" s="129"/>
      <c r="D3181" s="96"/>
      <c r="E3181" s="96"/>
      <c r="F3181" s="130"/>
      <c r="G3181" s="27"/>
      <c r="H3181" s="131"/>
      <c r="I3181" s="127"/>
      <c r="J3181" s="132"/>
      <c r="K3181" s="127"/>
      <c r="L3181" s="96"/>
      <c r="M3181" s="127"/>
      <c r="N3181" s="127"/>
      <c r="O3181" s="127"/>
      <c r="P3181" s="1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  <c r="AN3181" s="27"/>
      <c r="AO3181" s="27"/>
      <c r="AP3181" s="27"/>
    </row>
    <row r="3182" ht="12.75" customHeight="1">
      <c r="A3182" s="16"/>
      <c r="B3182" s="128"/>
      <c r="C3182" s="129"/>
      <c r="D3182" s="96"/>
      <c r="E3182" s="96"/>
      <c r="F3182" s="130"/>
      <c r="G3182" s="27"/>
      <c r="H3182" s="131"/>
      <c r="I3182" s="127"/>
      <c r="J3182" s="132"/>
      <c r="K3182" s="127"/>
      <c r="L3182" s="96"/>
      <c r="M3182" s="127"/>
      <c r="N3182" s="127"/>
      <c r="O3182" s="127"/>
      <c r="P3182" s="1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  <c r="AN3182" s="27"/>
      <c r="AO3182" s="27"/>
      <c r="AP3182" s="27"/>
    </row>
    <row r="3183" ht="12.75" customHeight="1">
      <c r="A3183" s="16"/>
      <c r="B3183" s="128"/>
      <c r="C3183" s="129"/>
      <c r="D3183" s="96"/>
      <c r="E3183" s="96"/>
      <c r="F3183" s="130"/>
      <c r="G3183" s="27"/>
      <c r="H3183" s="131"/>
      <c r="I3183" s="127"/>
      <c r="J3183" s="132"/>
      <c r="K3183" s="127"/>
      <c r="L3183" s="96"/>
      <c r="M3183" s="127"/>
      <c r="N3183" s="127"/>
      <c r="O3183" s="127"/>
      <c r="P3183" s="1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  <c r="AN3183" s="27"/>
      <c r="AO3183" s="27"/>
      <c r="AP3183" s="27"/>
    </row>
    <row r="3184" ht="12.75" customHeight="1">
      <c r="A3184" s="16"/>
      <c r="B3184" s="128"/>
      <c r="C3184" s="129"/>
      <c r="D3184" s="96"/>
      <c r="E3184" s="96"/>
      <c r="F3184" s="130"/>
      <c r="G3184" s="27"/>
      <c r="H3184" s="131"/>
      <c r="I3184" s="127"/>
      <c r="J3184" s="132"/>
      <c r="K3184" s="127"/>
      <c r="L3184" s="96"/>
      <c r="M3184" s="127"/>
      <c r="N3184" s="127"/>
      <c r="O3184" s="127"/>
      <c r="P3184" s="1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  <c r="AN3184" s="27"/>
      <c r="AO3184" s="27"/>
      <c r="AP3184" s="27"/>
    </row>
    <row r="3185" ht="12.75" customHeight="1">
      <c r="A3185" s="16"/>
      <c r="B3185" s="128"/>
      <c r="C3185" s="129"/>
      <c r="D3185" s="96"/>
      <c r="E3185" s="96"/>
      <c r="F3185" s="130"/>
      <c r="G3185" s="27"/>
      <c r="H3185" s="131"/>
      <c r="I3185" s="127"/>
      <c r="J3185" s="132"/>
      <c r="K3185" s="127"/>
      <c r="L3185" s="96"/>
      <c r="M3185" s="127"/>
      <c r="N3185" s="127"/>
      <c r="O3185" s="127"/>
      <c r="P3185" s="1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  <c r="AN3185" s="27"/>
      <c r="AO3185" s="27"/>
      <c r="AP3185" s="27"/>
    </row>
    <row r="3186" ht="12.75" customHeight="1">
      <c r="A3186" s="16"/>
      <c r="B3186" s="128"/>
      <c r="C3186" s="129"/>
      <c r="D3186" s="96"/>
      <c r="E3186" s="96"/>
      <c r="F3186" s="130"/>
      <c r="G3186" s="27"/>
      <c r="H3186" s="131"/>
      <c r="I3186" s="127"/>
      <c r="J3186" s="132"/>
      <c r="K3186" s="127"/>
      <c r="L3186" s="96"/>
      <c r="M3186" s="127"/>
      <c r="N3186" s="127"/>
      <c r="O3186" s="127"/>
      <c r="P3186" s="1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  <c r="AN3186" s="27"/>
      <c r="AO3186" s="27"/>
      <c r="AP3186" s="27"/>
    </row>
    <row r="3187" ht="12.75" customHeight="1">
      <c r="A3187" s="16"/>
      <c r="B3187" s="128"/>
      <c r="C3187" s="129"/>
      <c r="D3187" s="96"/>
      <c r="E3187" s="96"/>
      <c r="F3187" s="130"/>
      <c r="G3187" s="27"/>
      <c r="H3187" s="131"/>
      <c r="I3187" s="127"/>
      <c r="J3187" s="132"/>
      <c r="K3187" s="127"/>
      <c r="L3187" s="96"/>
      <c r="M3187" s="127"/>
      <c r="N3187" s="127"/>
      <c r="O3187" s="127"/>
      <c r="P3187" s="1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  <c r="AN3187" s="27"/>
      <c r="AO3187" s="27"/>
      <c r="AP3187" s="27"/>
    </row>
    <row r="3188" ht="12.75" customHeight="1">
      <c r="A3188" s="16"/>
      <c r="B3188" s="128"/>
      <c r="C3188" s="129"/>
      <c r="D3188" s="96"/>
      <c r="E3188" s="96"/>
      <c r="F3188" s="130"/>
      <c r="G3188" s="27"/>
      <c r="H3188" s="131"/>
      <c r="I3188" s="127"/>
      <c r="J3188" s="132"/>
      <c r="K3188" s="127"/>
      <c r="L3188" s="96"/>
      <c r="M3188" s="127"/>
      <c r="N3188" s="127"/>
      <c r="O3188" s="127"/>
      <c r="P3188" s="1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  <c r="AN3188" s="27"/>
      <c r="AO3188" s="27"/>
      <c r="AP3188" s="27"/>
    </row>
    <row r="3189" ht="12.75" customHeight="1">
      <c r="A3189" s="16"/>
      <c r="B3189" s="128"/>
      <c r="C3189" s="129"/>
      <c r="D3189" s="96"/>
      <c r="E3189" s="96"/>
      <c r="F3189" s="130"/>
      <c r="G3189" s="27"/>
      <c r="H3189" s="131"/>
      <c r="I3189" s="127"/>
      <c r="J3189" s="132"/>
      <c r="K3189" s="127"/>
      <c r="L3189" s="96"/>
      <c r="M3189" s="127"/>
      <c r="N3189" s="127"/>
      <c r="O3189" s="127"/>
      <c r="P3189" s="1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  <c r="AN3189" s="27"/>
      <c r="AO3189" s="27"/>
      <c r="AP3189" s="27"/>
    </row>
    <row r="3190" ht="12.75" customHeight="1">
      <c r="A3190" s="16"/>
      <c r="B3190" s="128"/>
      <c r="C3190" s="129"/>
      <c r="D3190" s="96"/>
      <c r="E3190" s="96"/>
      <c r="F3190" s="130"/>
      <c r="G3190" s="27"/>
      <c r="H3190" s="131"/>
      <c r="I3190" s="127"/>
      <c r="J3190" s="132"/>
      <c r="K3190" s="127"/>
      <c r="L3190" s="96"/>
      <c r="M3190" s="127"/>
      <c r="N3190" s="127"/>
      <c r="O3190" s="127"/>
      <c r="P3190" s="1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  <c r="AN3190" s="27"/>
      <c r="AO3190" s="27"/>
      <c r="AP3190" s="27"/>
    </row>
    <row r="3191" ht="12.75" customHeight="1">
      <c r="A3191" s="16"/>
      <c r="B3191" s="128"/>
      <c r="C3191" s="129"/>
      <c r="D3191" s="96"/>
      <c r="E3191" s="96"/>
      <c r="F3191" s="130"/>
      <c r="G3191" s="27"/>
      <c r="H3191" s="131"/>
      <c r="I3191" s="127"/>
      <c r="J3191" s="132"/>
      <c r="K3191" s="127"/>
      <c r="L3191" s="96"/>
      <c r="M3191" s="127"/>
      <c r="N3191" s="127"/>
      <c r="O3191" s="127"/>
      <c r="P3191" s="1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  <c r="AN3191" s="27"/>
      <c r="AO3191" s="27"/>
      <c r="AP3191" s="27"/>
    </row>
    <row r="3192" ht="12.75" customHeight="1">
      <c r="A3192" s="16"/>
      <c r="B3192" s="128"/>
      <c r="C3192" s="129"/>
      <c r="D3192" s="96"/>
      <c r="E3192" s="96"/>
      <c r="F3192" s="130"/>
      <c r="G3192" s="27"/>
      <c r="H3192" s="131"/>
      <c r="I3192" s="127"/>
      <c r="J3192" s="132"/>
      <c r="K3192" s="127"/>
      <c r="L3192" s="96"/>
      <c r="M3192" s="127"/>
      <c r="N3192" s="127"/>
      <c r="O3192" s="127"/>
      <c r="P3192" s="1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  <c r="AN3192" s="27"/>
      <c r="AO3192" s="27"/>
      <c r="AP3192" s="27"/>
    </row>
    <row r="3193" ht="12.75" customHeight="1">
      <c r="A3193" s="16"/>
      <c r="B3193" s="128"/>
      <c r="C3193" s="129"/>
      <c r="D3193" s="96"/>
      <c r="E3193" s="96"/>
      <c r="F3193" s="130"/>
      <c r="G3193" s="27"/>
      <c r="H3193" s="131"/>
      <c r="I3193" s="127"/>
      <c r="J3193" s="132"/>
      <c r="K3193" s="127"/>
      <c r="L3193" s="96"/>
      <c r="M3193" s="127"/>
      <c r="N3193" s="127"/>
      <c r="O3193" s="127"/>
      <c r="P3193" s="1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  <c r="AN3193" s="27"/>
      <c r="AO3193" s="27"/>
      <c r="AP3193" s="27"/>
    </row>
    <row r="3194" ht="12.75" customHeight="1">
      <c r="A3194" s="16"/>
      <c r="B3194" s="128"/>
      <c r="C3194" s="129"/>
      <c r="D3194" s="96"/>
      <c r="E3194" s="96"/>
      <c r="F3194" s="130"/>
      <c r="G3194" s="27"/>
      <c r="H3194" s="131"/>
      <c r="I3194" s="127"/>
      <c r="J3194" s="132"/>
      <c r="K3194" s="127"/>
      <c r="L3194" s="96"/>
      <c r="M3194" s="127"/>
      <c r="N3194" s="127"/>
      <c r="O3194" s="127"/>
      <c r="P3194" s="1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  <c r="AN3194" s="27"/>
      <c r="AO3194" s="27"/>
      <c r="AP3194" s="27"/>
    </row>
    <row r="3195" ht="12.75" customHeight="1">
      <c r="A3195" s="16"/>
      <c r="B3195" s="128"/>
      <c r="C3195" s="129"/>
      <c r="D3195" s="96"/>
      <c r="E3195" s="96"/>
      <c r="F3195" s="130"/>
      <c r="G3195" s="27"/>
      <c r="H3195" s="131"/>
      <c r="I3195" s="127"/>
      <c r="J3195" s="132"/>
      <c r="K3195" s="127"/>
      <c r="L3195" s="96"/>
      <c r="M3195" s="127"/>
      <c r="N3195" s="127"/>
      <c r="O3195" s="127"/>
      <c r="P3195" s="1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  <c r="AN3195" s="27"/>
      <c r="AO3195" s="27"/>
      <c r="AP3195" s="27"/>
    </row>
    <row r="3196" ht="12.75" customHeight="1">
      <c r="A3196" s="16"/>
      <c r="B3196" s="128"/>
      <c r="C3196" s="129"/>
      <c r="D3196" s="96"/>
      <c r="E3196" s="96"/>
      <c r="F3196" s="130"/>
      <c r="G3196" s="27"/>
      <c r="H3196" s="131"/>
      <c r="I3196" s="127"/>
      <c r="J3196" s="132"/>
      <c r="K3196" s="127"/>
      <c r="L3196" s="96"/>
      <c r="M3196" s="127"/>
      <c r="N3196" s="127"/>
      <c r="O3196" s="127"/>
      <c r="P3196" s="1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  <c r="AN3196" s="27"/>
      <c r="AO3196" s="27"/>
      <c r="AP3196" s="27"/>
    </row>
    <row r="3197" ht="12.75" customHeight="1">
      <c r="A3197" s="16"/>
      <c r="B3197" s="128"/>
      <c r="C3197" s="129"/>
      <c r="D3197" s="96"/>
      <c r="E3197" s="96"/>
      <c r="F3197" s="130"/>
      <c r="G3197" s="27"/>
      <c r="H3197" s="131"/>
      <c r="I3197" s="127"/>
      <c r="J3197" s="132"/>
      <c r="K3197" s="127"/>
      <c r="L3197" s="96"/>
      <c r="M3197" s="127"/>
      <c r="N3197" s="127"/>
      <c r="O3197" s="127"/>
      <c r="P3197" s="1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  <c r="AN3197" s="27"/>
      <c r="AO3197" s="27"/>
      <c r="AP3197" s="27"/>
    </row>
    <row r="3198" ht="12.75" customHeight="1">
      <c r="A3198" s="16"/>
      <c r="B3198" s="128"/>
      <c r="C3198" s="129"/>
      <c r="D3198" s="96"/>
      <c r="E3198" s="96"/>
      <c r="F3198" s="130"/>
      <c r="G3198" s="27"/>
      <c r="H3198" s="131"/>
      <c r="I3198" s="127"/>
      <c r="J3198" s="132"/>
      <c r="K3198" s="127"/>
      <c r="L3198" s="96"/>
      <c r="M3198" s="127"/>
      <c r="N3198" s="127"/>
      <c r="O3198" s="127"/>
      <c r="P3198" s="1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  <c r="AN3198" s="27"/>
      <c r="AO3198" s="27"/>
      <c r="AP3198" s="27"/>
    </row>
    <row r="3199" ht="12.75" customHeight="1">
      <c r="A3199" s="16"/>
      <c r="B3199" s="128"/>
      <c r="C3199" s="129"/>
      <c r="D3199" s="96"/>
      <c r="E3199" s="96"/>
      <c r="F3199" s="130"/>
      <c r="G3199" s="27"/>
      <c r="H3199" s="131"/>
      <c r="I3199" s="127"/>
      <c r="J3199" s="132"/>
      <c r="K3199" s="127"/>
      <c r="L3199" s="96"/>
      <c r="M3199" s="127"/>
      <c r="N3199" s="127"/>
      <c r="O3199" s="127"/>
      <c r="P3199" s="1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  <c r="AN3199" s="27"/>
      <c r="AO3199" s="27"/>
      <c r="AP3199" s="27"/>
    </row>
    <row r="3200" ht="12.75" customHeight="1">
      <c r="A3200" s="16"/>
      <c r="B3200" s="128"/>
      <c r="C3200" s="129"/>
      <c r="D3200" s="96"/>
      <c r="E3200" s="96"/>
      <c r="F3200" s="130"/>
      <c r="G3200" s="27"/>
      <c r="H3200" s="131"/>
      <c r="I3200" s="127"/>
      <c r="J3200" s="132"/>
      <c r="K3200" s="127"/>
      <c r="L3200" s="96"/>
      <c r="M3200" s="127"/>
      <c r="N3200" s="127"/>
      <c r="O3200" s="127"/>
      <c r="P3200" s="1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  <c r="AO3200" s="27"/>
      <c r="AP3200" s="27"/>
    </row>
    <row r="3201" ht="12.75" customHeight="1">
      <c r="A3201" s="16"/>
      <c r="B3201" s="128"/>
      <c r="C3201" s="129"/>
      <c r="D3201" s="96"/>
      <c r="E3201" s="96"/>
      <c r="F3201" s="130"/>
      <c r="G3201" s="27"/>
      <c r="H3201" s="131"/>
      <c r="I3201" s="127"/>
      <c r="J3201" s="132"/>
      <c r="K3201" s="127"/>
      <c r="L3201" s="96"/>
      <c r="M3201" s="127"/>
      <c r="N3201" s="127"/>
      <c r="O3201" s="127"/>
      <c r="P3201" s="1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  <c r="AN3201" s="27"/>
      <c r="AO3201" s="27"/>
      <c r="AP3201" s="27"/>
    </row>
    <row r="3202" ht="12.75" customHeight="1">
      <c r="A3202" s="16"/>
      <c r="B3202" s="128"/>
      <c r="C3202" s="129"/>
      <c r="D3202" s="96"/>
      <c r="E3202" s="96"/>
      <c r="F3202" s="130"/>
      <c r="G3202" s="27"/>
      <c r="H3202" s="131"/>
      <c r="I3202" s="127"/>
      <c r="J3202" s="132"/>
      <c r="K3202" s="127"/>
      <c r="L3202" s="96"/>
      <c r="M3202" s="127"/>
      <c r="N3202" s="127"/>
      <c r="O3202" s="127"/>
      <c r="P3202" s="1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  <c r="AN3202" s="27"/>
      <c r="AO3202" s="27"/>
      <c r="AP3202" s="27"/>
    </row>
    <row r="3203" ht="12.75" customHeight="1">
      <c r="A3203" s="16"/>
      <c r="B3203" s="128"/>
      <c r="C3203" s="129"/>
      <c r="D3203" s="96"/>
      <c r="E3203" s="96"/>
      <c r="F3203" s="130"/>
      <c r="G3203" s="27"/>
      <c r="H3203" s="131"/>
      <c r="I3203" s="127"/>
      <c r="J3203" s="132"/>
      <c r="K3203" s="127"/>
      <c r="L3203" s="96"/>
      <c r="M3203" s="127"/>
      <c r="N3203" s="127"/>
      <c r="O3203" s="127"/>
      <c r="P3203" s="1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  <c r="AN3203" s="27"/>
      <c r="AO3203" s="27"/>
      <c r="AP3203" s="27"/>
    </row>
    <row r="3204" ht="12.75" customHeight="1">
      <c r="A3204" s="16"/>
      <c r="B3204" s="128"/>
      <c r="C3204" s="129"/>
      <c r="D3204" s="96"/>
      <c r="E3204" s="96"/>
      <c r="F3204" s="130"/>
      <c r="G3204" s="27"/>
      <c r="H3204" s="131"/>
      <c r="I3204" s="127"/>
      <c r="J3204" s="132"/>
      <c r="K3204" s="127"/>
      <c r="L3204" s="96"/>
      <c r="M3204" s="127"/>
      <c r="N3204" s="127"/>
      <c r="O3204" s="127"/>
      <c r="P3204" s="1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  <c r="AN3204" s="27"/>
      <c r="AO3204" s="27"/>
      <c r="AP3204" s="27"/>
    </row>
    <row r="3205" ht="12.75" customHeight="1">
      <c r="A3205" s="16"/>
      <c r="B3205" s="128"/>
      <c r="C3205" s="129"/>
      <c r="D3205" s="96"/>
      <c r="E3205" s="96"/>
      <c r="F3205" s="130"/>
      <c r="G3205" s="27"/>
      <c r="H3205" s="131"/>
      <c r="I3205" s="127"/>
      <c r="J3205" s="132"/>
      <c r="K3205" s="127"/>
      <c r="L3205" s="96"/>
      <c r="M3205" s="127"/>
      <c r="N3205" s="127"/>
      <c r="O3205" s="127"/>
      <c r="P3205" s="1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  <c r="AN3205" s="27"/>
      <c r="AO3205" s="27"/>
      <c r="AP3205" s="27"/>
    </row>
    <row r="3206" ht="12.75" customHeight="1">
      <c r="A3206" s="16"/>
      <c r="B3206" s="128"/>
      <c r="C3206" s="129"/>
      <c r="D3206" s="96"/>
      <c r="E3206" s="96"/>
      <c r="F3206" s="130"/>
      <c r="G3206" s="27"/>
      <c r="H3206" s="131"/>
      <c r="I3206" s="127"/>
      <c r="J3206" s="132"/>
      <c r="K3206" s="127"/>
      <c r="L3206" s="96"/>
      <c r="M3206" s="127"/>
      <c r="N3206" s="127"/>
      <c r="O3206" s="127"/>
      <c r="P3206" s="1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  <c r="AN3206" s="27"/>
      <c r="AO3206" s="27"/>
      <c r="AP3206" s="27"/>
    </row>
    <row r="3207" ht="12.75" customHeight="1">
      <c r="A3207" s="16"/>
      <c r="B3207" s="128"/>
      <c r="C3207" s="129"/>
      <c r="D3207" s="96"/>
      <c r="E3207" s="96"/>
      <c r="F3207" s="130"/>
      <c r="G3207" s="27"/>
      <c r="H3207" s="131"/>
      <c r="I3207" s="127"/>
      <c r="J3207" s="132"/>
      <c r="K3207" s="127"/>
      <c r="L3207" s="96"/>
      <c r="M3207" s="127"/>
      <c r="N3207" s="127"/>
      <c r="O3207" s="127"/>
      <c r="P3207" s="1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  <c r="AN3207" s="27"/>
      <c r="AO3207" s="27"/>
      <c r="AP3207" s="27"/>
    </row>
    <row r="3208" ht="12.75" customHeight="1">
      <c r="A3208" s="16"/>
      <c r="B3208" s="128"/>
      <c r="C3208" s="129"/>
      <c r="D3208" s="96"/>
      <c r="E3208" s="96"/>
      <c r="F3208" s="130"/>
      <c r="G3208" s="27"/>
      <c r="H3208" s="131"/>
      <c r="I3208" s="127"/>
      <c r="J3208" s="132"/>
      <c r="K3208" s="127"/>
      <c r="L3208" s="96"/>
      <c r="M3208" s="127"/>
      <c r="N3208" s="127"/>
      <c r="O3208" s="127"/>
      <c r="P3208" s="1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  <c r="AN3208" s="27"/>
      <c r="AO3208" s="27"/>
      <c r="AP3208" s="27"/>
    </row>
    <row r="3209" ht="12.75" customHeight="1">
      <c r="A3209" s="16"/>
      <c r="B3209" s="128"/>
      <c r="C3209" s="129"/>
      <c r="D3209" s="96"/>
      <c r="E3209" s="96"/>
      <c r="F3209" s="130"/>
      <c r="G3209" s="27"/>
      <c r="H3209" s="131"/>
      <c r="I3209" s="127"/>
      <c r="J3209" s="132"/>
      <c r="K3209" s="127"/>
      <c r="L3209" s="96"/>
      <c r="M3209" s="127"/>
      <c r="N3209" s="127"/>
      <c r="O3209" s="127"/>
      <c r="P3209" s="1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  <c r="AN3209" s="27"/>
      <c r="AO3209" s="27"/>
      <c r="AP3209" s="27"/>
    </row>
    <row r="3210" ht="12.75" customHeight="1">
      <c r="A3210" s="16"/>
      <c r="B3210" s="128"/>
      <c r="C3210" s="129"/>
      <c r="D3210" s="96"/>
      <c r="E3210" s="96"/>
      <c r="F3210" s="130"/>
      <c r="G3210" s="27"/>
      <c r="H3210" s="131"/>
      <c r="I3210" s="127"/>
      <c r="J3210" s="132"/>
      <c r="K3210" s="127"/>
      <c r="L3210" s="96"/>
      <c r="M3210" s="127"/>
      <c r="N3210" s="127"/>
      <c r="O3210" s="127"/>
      <c r="P3210" s="1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  <c r="AN3210" s="27"/>
      <c r="AO3210" s="27"/>
      <c r="AP3210" s="27"/>
    </row>
    <row r="3211" ht="12.75" customHeight="1">
      <c r="A3211" s="16"/>
      <c r="B3211" s="128"/>
      <c r="C3211" s="129"/>
      <c r="D3211" s="96"/>
      <c r="E3211" s="96"/>
      <c r="F3211" s="130"/>
      <c r="G3211" s="27"/>
      <c r="H3211" s="131"/>
      <c r="I3211" s="127"/>
      <c r="J3211" s="132"/>
      <c r="K3211" s="127"/>
      <c r="L3211" s="96"/>
      <c r="M3211" s="127"/>
      <c r="N3211" s="127"/>
      <c r="O3211" s="127"/>
      <c r="P3211" s="1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  <c r="AN3211" s="27"/>
      <c r="AO3211" s="27"/>
      <c r="AP3211" s="27"/>
    </row>
    <row r="3212" ht="12.75" customHeight="1">
      <c r="A3212" s="16"/>
      <c r="B3212" s="128"/>
      <c r="C3212" s="129"/>
      <c r="D3212" s="96"/>
      <c r="E3212" s="96"/>
      <c r="F3212" s="130"/>
      <c r="G3212" s="27"/>
      <c r="H3212" s="131"/>
      <c r="I3212" s="127"/>
      <c r="J3212" s="132"/>
      <c r="K3212" s="127"/>
      <c r="L3212" s="96"/>
      <c r="M3212" s="127"/>
      <c r="N3212" s="127"/>
      <c r="O3212" s="127"/>
      <c r="P3212" s="1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  <c r="AN3212" s="27"/>
      <c r="AO3212" s="27"/>
      <c r="AP3212" s="27"/>
    </row>
    <row r="3213" ht="12.75" customHeight="1">
      <c r="A3213" s="16"/>
      <c r="B3213" s="128"/>
      <c r="C3213" s="129"/>
      <c r="D3213" s="96"/>
      <c r="E3213" s="96"/>
      <c r="F3213" s="130"/>
      <c r="G3213" s="27"/>
      <c r="H3213" s="131"/>
      <c r="I3213" s="127"/>
      <c r="J3213" s="132"/>
      <c r="K3213" s="127"/>
      <c r="L3213" s="96"/>
      <c r="M3213" s="127"/>
      <c r="N3213" s="127"/>
      <c r="O3213" s="127"/>
      <c r="P3213" s="1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  <c r="AN3213" s="27"/>
      <c r="AO3213" s="27"/>
      <c r="AP3213" s="27"/>
    </row>
    <row r="3214" ht="12.75" customHeight="1">
      <c r="A3214" s="16"/>
      <c r="B3214" s="128"/>
      <c r="C3214" s="129"/>
      <c r="D3214" s="96"/>
      <c r="E3214" s="96"/>
      <c r="F3214" s="130"/>
      <c r="G3214" s="27"/>
      <c r="H3214" s="131"/>
      <c r="I3214" s="127"/>
      <c r="J3214" s="132"/>
      <c r="K3214" s="127"/>
      <c r="L3214" s="96"/>
      <c r="M3214" s="127"/>
      <c r="N3214" s="127"/>
      <c r="O3214" s="127"/>
      <c r="P3214" s="1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  <c r="AN3214" s="27"/>
      <c r="AO3214" s="27"/>
      <c r="AP3214" s="27"/>
    </row>
    <row r="3215" ht="12.75" customHeight="1">
      <c r="A3215" s="16"/>
      <c r="B3215" s="128"/>
      <c r="C3215" s="129"/>
      <c r="D3215" s="96"/>
      <c r="E3215" s="96"/>
      <c r="F3215" s="130"/>
      <c r="G3215" s="27"/>
      <c r="H3215" s="131"/>
      <c r="I3215" s="127"/>
      <c r="J3215" s="132"/>
      <c r="K3215" s="127"/>
      <c r="L3215" s="96"/>
      <c r="M3215" s="127"/>
      <c r="N3215" s="127"/>
      <c r="O3215" s="127"/>
      <c r="P3215" s="1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  <c r="AN3215" s="27"/>
      <c r="AO3215" s="27"/>
      <c r="AP3215" s="27"/>
    </row>
    <row r="3216" ht="12.75" customHeight="1">
      <c r="A3216" s="16"/>
      <c r="B3216" s="128"/>
      <c r="C3216" s="129"/>
      <c r="D3216" s="96"/>
      <c r="E3216" s="96"/>
      <c r="F3216" s="130"/>
      <c r="G3216" s="27"/>
      <c r="H3216" s="131"/>
      <c r="I3216" s="127"/>
      <c r="J3216" s="132"/>
      <c r="K3216" s="127"/>
      <c r="L3216" s="96"/>
      <c r="M3216" s="127"/>
      <c r="N3216" s="127"/>
      <c r="O3216" s="127"/>
      <c r="P3216" s="1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  <c r="AN3216" s="27"/>
      <c r="AO3216" s="27"/>
      <c r="AP3216" s="27"/>
    </row>
    <row r="3217" ht="12.75" customHeight="1">
      <c r="A3217" s="16"/>
      <c r="B3217" s="128"/>
      <c r="C3217" s="129"/>
      <c r="D3217" s="96"/>
      <c r="E3217" s="96"/>
      <c r="F3217" s="130"/>
      <c r="G3217" s="27"/>
      <c r="H3217" s="131"/>
      <c r="I3217" s="127"/>
      <c r="J3217" s="132"/>
      <c r="K3217" s="127"/>
      <c r="L3217" s="96"/>
      <c r="M3217" s="127"/>
      <c r="N3217" s="127"/>
      <c r="O3217" s="127"/>
      <c r="P3217" s="1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  <c r="AN3217" s="27"/>
      <c r="AO3217" s="27"/>
      <c r="AP3217" s="27"/>
    </row>
    <row r="3218" ht="12.75" customHeight="1">
      <c r="A3218" s="16"/>
      <c r="B3218" s="128"/>
      <c r="C3218" s="129"/>
      <c r="D3218" s="96"/>
      <c r="E3218" s="96"/>
      <c r="F3218" s="130"/>
      <c r="G3218" s="27"/>
      <c r="H3218" s="131"/>
      <c r="I3218" s="127"/>
      <c r="J3218" s="132"/>
      <c r="K3218" s="127"/>
      <c r="L3218" s="96"/>
      <c r="M3218" s="127"/>
      <c r="N3218" s="127"/>
      <c r="O3218" s="127"/>
      <c r="P3218" s="1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  <c r="AN3218" s="27"/>
      <c r="AO3218" s="27"/>
      <c r="AP3218" s="27"/>
    </row>
    <row r="3219" ht="12.75" customHeight="1">
      <c r="A3219" s="16"/>
      <c r="B3219" s="128"/>
      <c r="C3219" s="129"/>
      <c r="D3219" s="96"/>
      <c r="E3219" s="96"/>
      <c r="F3219" s="130"/>
      <c r="G3219" s="27"/>
      <c r="H3219" s="131"/>
      <c r="I3219" s="127"/>
      <c r="J3219" s="132"/>
      <c r="K3219" s="127"/>
      <c r="L3219" s="96"/>
      <c r="M3219" s="127"/>
      <c r="N3219" s="127"/>
      <c r="O3219" s="127"/>
      <c r="P3219" s="1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  <c r="AN3219" s="27"/>
      <c r="AO3219" s="27"/>
      <c r="AP3219" s="27"/>
    </row>
    <row r="3220" ht="12.75" customHeight="1">
      <c r="A3220" s="16"/>
      <c r="B3220" s="128"/>
      <c r="C3220" s="129"/>
      <c r="D3220" s="96"/>
      <c r="E3220" s="96"/>
      <c r="F3220" s="130"/>
      <c r="G3220" s="27"/>
      <c r="H3220" s="131"/>
      <c r="I3220" s="127"/>
      <c r="J3220" s="132"/>
      <c r="K3220" s="127"/>
      <c r="L3220" s="96"/>
      <c r="M3220" s="127"/>
      <c r="N3220" s="127"/>
      <c r="O3220" s="127"/>
      <c r="P3220" s="1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  <c r="AN3220" s="27"/>
      <c r="AO3220" s="27"/>
      <c r="AP3220" s="27"/>
    </row>
    <row r="3221" ht="12.75" customHeight="1">
      <c r="A3221" s="16"/>
      <c r="B3221" s="128"/>
      <c r="C3221" s="129"/>
      <c r="D3221" s="96"/>
      <c r="E3221" s="96"/>
      <c r="F3221" s="130"/>
      <c r="G3221" s="27"/>
      <c r="H3221" s="131"/>
      <c r="I3221" s="127"/>
      <c r="J3221" s="132"/>
      <c r="K3221" s="127"/>
      <c r="L3221" s="96"/>
      <c r="M3221" s="127"/>
      <c r="N3221" s="127"/>
      <c r="O3221" s="127"/>
      <c r="P3221" s="1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  <c r="AN3221" s="27"/>
      <c r="AO3221" s="27"/>
      <c r="AP3221" s="27"/>
    </row>
    <row r="3222" ht="12.75" customHeight="1">
      <c r="A3222" s="16"/>
      <c r="B3222" s="128"/>
      <c r="C3222" s="129"/>
      <c r="D3222" s="96"/>
      <c r="E3222" s="96"/>
      <c r="F3222" s="130"/>
      <c r="G3222" s="27"/>
      <c r="H3222" s="131"/>
      <c r="I3222" s="127"/>
      <c r="J3222" s="132"/>
      <c r="K3222" s="127"/>
      <c r="L3222" s="96"/>
      <c r="M3222" s="127"/>
      <c r="N3222" s="127"/>
      <c r="O3222" s="127"/>
      <c r="P3222" s="1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  <c r="AN3222" s="27"/>
      <c r="AO3222" s="27"/>
      <c r="AP3222" s="27"/>
    </row>
    <row r="3223" ht="12.75" customHeight="1">
      <c r="A3223" s="16"/>
      <c r="B3223" s="128"/>
      <c r="C3223" s="129"/>
      <c r="D3223" s="96"/>
      <c r="E3223" s="96"/>
      <c r="F3223" s="130"/>
      <c r="G3223" s="27"/>
      <c r="H3223" s="131"/>
      <c r="I3223" s="127"/>
      <c r="J3223" s="132"/>
      <c r="K3223" s="127"/>
      <c r="L3223" s="96"/>
      <c r="M3223" s="127"/>
      <c r="N3223" s="127"/>
      <c r="O3223" s="127"/>
      <c r="P3223" s="1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  <c r="AP3223" s="27"/>
    </row>
    <row r="3224" ht="12.75" customHeight="1">
      <c r="A3224" s="16"/>
      <c r="B3224" s="128"/>
      <c r="C3224" s="129"/>
      <c r="D3224" s="96"/>
      <c r="E3224" s="96"/>
      <c r="F3224" s="130"/>
      <c r="G3224" s="27"/>
      <c r="H3224" s="131"/>
      <c r="I3224" s="127"/>
      <c r="J3224" s="132"/>
      <c r="K3224" s="127"/>
      <c r="L3224" s="96"/>
      <c r="M3224" s="127"/>
      <c r="N3224" s="127"/>
      <c r="O3224" s="127"/>
      <c r="P3224" s="1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  <c r="AN3224" s="27"/>
      <c r="AO3224" s="27"/>
      <c r="AP3224" s="27"/>
    </row>
    <row r="3225" ht="12.75" customHeight="1">
      <c r="A3225" s="16"/>
      <c r="B3225" s="128"/>
      <c r="C3225" s="129"/>
      <c r="D3225" s="96"/>
      <c r="E3225" s="96"/>
      <c r="F3225" s="130"/>
      <c r="G3225" s="27"/>
      <c r="H3225" s="131"/>
      <c r="I3225" s="127"/>
      <c r="J3225" s="132"/>
      <c r="K3225" s="127"/>
      <c r="L3225" s="96"/>
      <c r="M3225" s="127"/>
      <c r="N3225" s="127"/>
      <c r="O3225" s="127"/>
      <c r="P3225" s="1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  <c r="AN3225" s="27"/>
      <c r="AO3225" s="27"/>
      <c r="AP3225" s="27"/>
    </row>
    <row r="3226" ht="12.75" customHeight="1">
      <c r="A3226" s="16"/>
      <c r="B3226" s="128"/>
      <c r="C3226" s="129"/>
      <c r="D3226" s="96"/>
      <c r="E3226" s="96"/>
      <c r="F3226" s="130"/>
      <c r="G3226" s="27"/>
      <c r="H3226" s="131"/>
      <c r="I3226" s="127"/>
      <c r="J3226" s="132"/>
      <c r="K3226" s="127"/>
      <c r="L3226" s="96"/>
      <c r="M3226" s="127"/>
      <c r="N3226" s="127"/>
      <c r="O3226" s="127"/>
      <c r="P3226" s="1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  <c r="AN3226" s="27"/>
      <c r="AO3226" s="27"/>
      <c r="AP3226" s="27"/>
    </row>
    <row r="3227" ht="12.75" customHeight="1">
      <c r="A3227" s="16"/>
      <c r="B3227" s="128"/>
      <c r="C3227" s="129"/>
      <c r="D3227" s="96"/>
      <c r="E3227" s="96"/>
      <c r="F3227" s="130"/>
      <c r="G3227" s="27"/>
      <c r="H3227" s="131"/>
      <c r="I3227" s="127"/>
      <c r="J3227" s="132"/>
      <c r="K3227" s="127"/>
      <c r="L3227" s="96"/>
      <c r="M3227" s="127"/>
      <c r="N3227" s="127"/>
      <c r="O3227" s="127"/>
      <c r="P3227" s="1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  <c r="AN3227" s="27"/>
      <c r="AO3227" s="27"/>
      <c r="AP3227" s="27"/>
    </row>
    <row r="3228" ht="12.75" customHeight="1">
      <c r="A3228" s="16"/>
      <c r="B3228" s="128"/>
      <c r="C3228" s="129"/>
      <c r="D3228" s="96"/>
      <c r="E3228" s="96"/>
      <c r="F3228" s="130"/>
      <c r="G3228" s="27"/>
      <c r="H3228" s="131"/>
      <c r="I3228" s="127"/>
      <c r="J3228" s="132"/>
      <c r="K3228" s="127"/>
      <c r="L3228" s="96"/>
      <c r="M3228" s="127"/>
      <c r="N3228" s="127"/>
      <c r="O3228" s="127"/>
      <c r="P3228" s="1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  <c r="AN3228" s="27"/>
      <c r="AO3228" s="27"/>
      <c r="AP3228" s="27"/>
    </row>
    <row r="3229" ht="12.75" customHeight="1">
      <c r="A3229" s="16"/>
      <c r="B3229" s="128"/>
      <c r="C3229" s="129"/>
      <c r="D3229" s="96"/>
      <c r="E3229" s="96"/>
      <c r="F3229" s="130"/>
      <c r="G3229" s="27"/>
      <c r="H3229" s="131"/>
      <c r="I3229" s="127"/>
      <c r="J3229" s="132"/>
      <c r="K3229" s="127"/>
      <c r="L3229" s="96"/>
      <c r="M3229" s="127"/>
      <c r="N3229" s="127"/>
      <c r="O3229" s="127"/>
      <c r="P3229" s="1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  <c r="AN3229" s="27"/>
      <c r="AO3229" s="27"/>
      <c r="AP3229" s="27"/>
    </row>
    <row r="3230" ht="12.75" customHeight="1">
      <c r="A3230" s="16"/>
      <c r="B3230" s="128"/>
      <c r="C3230" s="129"/>
      <c r="D3230" s="96"/>
      <c r="E3230" s="96"/>
      <c r="F3230" s="130"/>
      <c r="G3230" s="27"/>
      <c r="H3230" s="131"/>
      <c r="I3230" s="127"/>
      <c r="J3230" s="132"/>
      <c r="K3230" s="127"/>
      <c r="L3230" s="96"/>
      <c r="M3230" s="127"/>
      <c r="N3230" s="127"/>
      <c r="O3230" s="127"/>
      <c r="P3230" s="1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  <c r="AN3230" s="27"/>
      <c r="AO3230" s="27"/>
      <c r="AP3230" s="27"/>
    </row>
    <row r="3231" ht="12.75" customHeight="1">
      <c r="A3231" s="16"/>
      <c r="B3231" s="128"/>
      <c r="C3231" s="129"/>
      <c r="D3231" s="96"/>
      <c r="E3231" s="96"/>
      <c r="F3231" s="130"/>
      <c r="G3231" s="27"/>
      <c r="H3231" s="131"/>
      <c r="I3231" s="127"/>
      <c r="J3231" s="132"/>
      <c r="K3231" s="127"/>
      <c r="L3231" s="96"/>
      <c r="M3231" s="127"/>
      <c r="N3231" s="127"/>
      <c r="O3231" s="127"/>
      <c r="P3231" s="1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  <c r="AN3231" s="27"/>
      <c r="AO3231" s="27"/>
      <c r="AP3231" s="27"/>
    </row>
    <row r="3232" ht="12.75" customHeight="1">
      <c r="A3232" s="16"/>
      <c r="B3232" s="128"/>
      <c r="C3232" s="129"/>
      <c r="D3232" s="96"/>
      <c r="E3232" s="96"/>
      <c r="F3232" s="130"/>
      <c r="G3232" s="27"/>
      <c r="H3232" s="131"/>
      <c r="I3232" s="127"/>
      <c r="J3232" s="132"/>
      <c r="K3232" s="127"/>
      <c r="L3232" s="96"/>
      <c r="M3232" s="127"/>
      <c r="N3232" s="127"/>
      <c r="O3232" s="127"/>
      <c r="P3232" s="1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  <c r="AN3232" s="27"/>
      <c r="AO3232" s="27"/>
      <c r="AP3232" s="27"/>
    </row>
    <row r="3233" ht="12.75" customHeight="1">
      <c r="A3233" s="16"/>
      <c r="B3233" s="128"/>
      <c r="C3233" s="129"/>
      <c r="D3233" s="96"/>
      <c r="E3233" s="96"/>
      <c r="F3233" s="130"/>
      <c r="G3233" s="27"/>
      <c r="H3233" s="131"/>
      <c r="I3233" s="127"/>
      <c r="J3233" s="132"/>
      <c r="K3233" s="127"/>
      <c r="L3233" s="96"/>
      <c r="M3233" s="127"/>
      <c r="N3233" s="127"/>
      <c r="O3233" s="127"/>
      <c r="P3233" s="1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  <c r="AN3233" s="27"/>
      <c r="AO3233" s="27"/>
      <c r="AP3233" s="27"/>
    </row>
    <row r="3234" ht="12.75" customHeight="1">
      <c r="A3234" s="16"/>
      <c r="B3234" s="128"/>
      <c r="C3234" s="129"/>
      <c r="D3234" s="96"/>
      <c r="E3234" s="96"/>
      <c r="F3234" s="130"/>
      <c r="G3234" s="27"/>
      <c r="H3234" s="131"/>
      <c r="I3234" s="127"/>
      <c r="J3234" s="132"/>
      <c r="K3234" s="127"/>
      <c r="L3234" s="96"/>
      <c r="M3234" s="127"/>
      <c r="N3234" s="127"/>
      <c r="O3234" s="127"/>
      <c r="P3234" s="1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  <c r="AO3234" s="27"/>
      <c r="AP3234" s="27"/>
    </row>
    <row r="3235" ht="12.75" customHeight="1">
      <c r="A3235" s="16"/>
      <c r="B3235" s="128"/>
      <c r="C3235" s="129"/>
      <c r="D3235" s="96"/>
      <c r="E3235" s="96"/>
      <c r="F3235" s="130"/>
      <c r="G3235" s="27"/>
      <c r="H3235" s="131"/>
      <c r="I3235" s="127"/>
      <c r="J3235" s="132"/>
      <c r="K3235" s="127"/>
      <c r="L3235" s="96"/>
      <c r="M3235" s="127"/>
      <c r="N3235" s="127"/>
      <c r="O3235" s="127"/>
      <c r="P3235" s="1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  <c r="AN3235" s="27"/>
      <c r="AO3235" s="27"/>
      <c r="AP3235" s="27"/>
    </row>
    <row r="3236" ht="12.75" customHeight="1">
      <c r="A3236" s="16"/>
      <c r="B3236" s="128"/>
      <c r="C3236" s="129"/>
      <c r="D3236" s="96"/>
      <c r="E3236" s="96"/>
      <c r="F3236" s="130"/>
      <c r="G3236" s="27"/>
      <c r="H3236" s="131"/>
      <c r="I3236" s="127"/>
      <c r="J3236" s="132"/>
      <c r="K3236" s="127"/>
      <c r="L3236" s="96"/>
      <c r="M3236" s="127"/>
      <c r="N3236" s="127"/>
      <c r="O3236" s="127"/>
      <c r="P3236" s="1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  <c r="AN3236" s="27"/>
      <c r="AO3236" s="27"/>
      <c r="AP3236" s="27"/>
    </row>
    <row r="3237" ht="12.75" customHeight="1">
      <c r="A3237" s="16"/>
      <c r="B3237" s="128"/>
      <c r="C3237" s="129"/>
      <c r="D3237" s="96"/>
      <c r="E3237" s="96"/>
      <c r="F3237" s="130"/>
      <c r="G3237" s="27"/>
      <c r="H3237" s="131"/>
      <c r="I3237" s="127"/>
      <c r="J3237" s="132"/>
      <c r="K3237" s="127"/>
      <c r="L3237" s="96"/>
      <c r="M3237" s="127"/>
      <c r="N3237" s="127"/>
      <c r="O3237" s="127"/>
      <c r="P3237" s="1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  <c r="AN3237" s="27"/>
      <c r="AO3237" s="27"/>
      <c r="AP3237" s="27"/>
    </row>
    <row r="3238" ht="12.75" customHeight="1">
      <c r="A3238" s="16"/>
      <c r="B3238" s="128"/>
      <c r="C3238" s="129"/>
      <c r="D3238" s="96"/>
      <c r="E3238" s="96"/>
      <c r="F3238" s="130"/>
      <c r="G3238" s="27"/>
      <c r="H3238" s="131"/>
      <c r="I3238" s="127"/>
      <c r="J3238" s="132"/>
      <c r="K3238" s="127"/>
      <c r="L3238" s="96"/>
      <c r="M3238" s="127"/>
      <c r="N3238" s="127"/>
      <c r="O3238" s="127"/>
      <c r="P3238" s="1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  <c r="AN3238" s="27"/>
      <c r="AO3238" s="27"/>
      <c r="AP3238" s="27"/>
    </row>
    <row r="3239" ht="12.75" customHeight="1">
      <c r="A3239" s="16"/>
      <c r="B3239" s="128"/>
      <c r="C3239" s="129"/>
      <c r="D3239" s="96"/>
      <c r="E3239" s="96"/>
      <c r="F3239" s="130"/>
      <c r="G3239" s="27"/>
      <c r="H3239" s="131"/>
      <c r="I3239" s="127"/>
      <c r="J3239" s="132"/>
      <c r="K3239" s="127"/>
      <c r="L3239" s="96"/>
      <c r="M3239" s="127"/>
      <c r="N3239" s="127"/>
      <c r="O3239" s="127"/>
      <c r="P3239" s="1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  <c r="AN3239" s="27"/>
      <c r="AO3239" s="27"/>
      <c r="AP3239" s="27"/>
    </row>
    <row r="3240" ht="12.75" customHeight="1">
      <c r="A3240" s="16"/>
      <c r="B3240" s="128"/>
      <c r="C3240" s="129"/>
      <c r="D3240" s="96"/>
      <c r="E3240" s="96"/>
      <c r="F3240" s="130"/>
      <c r="G3240" s="27"/>
      <c r="H3240" s="131"/>
      <c r="I3240" s="127"/>
      <c r="J3240" s="132"/>
      <c r="K3240" s="127"/>
      <c r="L3240" s="96"/>
      <c r="M3240" s="127"/>
      <c r="N3240" s="127"/>
      <c r="O3240" s="127"/>
      <c r="P3240" s="1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  <c r="AN3240" s="27"/>
      <c r="AO3240" s="27"/>
      <c r="AP3240" s="27"/>
    </row>
    <row r="3241" ht="12.75" customHeight="1">
      <c r="A3241" s="16"/>
      <c r="B3241" s="128"/>
      <c r="C3241" s="129"/>
      <c r="D3241" s="96"/>
      <c r="E3241" s="96"/>
      <c r="F3241" s="130"/>
      <c r="G3241" s="27"/>
      <c r="H3241" s="131"/>
      <c r="I3241" s="127"/>
      <c r="J3241" s="132"/>
      <c r="K3241" s="127"/>
      <c r="L3241" s="96"/>
      <c r="M3241" s="127"/>
      <c r="N3241" s="127"/>
      <c r="O3241" s="127"/>
      <c r="P3241" s="1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  <c r="AN3241" s="27"/>
      <c r="AO3241" s="27"/>
      <c r="AP3241" s="27"/>
    </row>
    <row r="3242" ht="12.75" customHeight="1">
      <c r="A3242" s="16"/>
      <c r="B3242" s="128"/>
      <c r="C3242" s="129"/>
      <c r="D3242" s="96"/>
      <c r="E3242" s="96"/>
      <c r="F3242" s="130"/>
      <c r="G3242" s="27"/>
      <c r="H3242" s="131"/>
      <c r="I3242" s="127"/>
      <c r="J3242" s="132"/>
      <c r="K3242" s="127"/>
      <c r="L3242" s="96"/>
      <c r="M3242" s="127"/>
      <c r="N3242" s="127"/>
      <c r="O3242" s="127"/>
      <c r="P3242" s="1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  <c r="AN3242" s="27"/>
      <c r="AO3242" s="27"/>
      <c r="AP3242" s="27"/>
    </row>
    <row r="3243" ht="12.75" customHeight="1">
      <c r="A3243" s="16"/>
      <c r="B3243" s="128"/>
      <c r="C3243" s="129"/>
      <c r="D3243" s="96"/>
      <c r="E3243" s="96"/>
      <c r="F3243" s="130"/>
      <c r="G3243" s="27"/>
      <c r="H3243" s="131"/>
      <c r="I3243" s="127"/>
      <c r="J3243" s="132"/>
      <c r="K3243" s="127"/>
      <c r="L3243" s="96"/>
      <c r="M3243" s="127"/>
      <c r="N3243" s="127"/>
      <c r="O3243" s="127"/>
      <c r="P3243" s="1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  <c r="AN3243" s="27"/>
      <c r="AO3243" s="27"/>
      <c r="AP3243" s="27"/>
    </row>
    <row r="3244" ht="12.75" customHeight="1">
      <c r="A3244" s="16"/>
      <c r="B3244" s="128"/>
      <c r="C3244" s="129"/>
      <c r="D3244" s="96"/>
      <c r="E3244" s="96"/>
      <c r="F3244" s="130"/>
      <c r="G3244" s="27"/>
      <c r="H3244" s="131"/>
      <c r="I3244" s="127"/>
      <c r="J3244" s="132"/>
      <c r="K3244" s="127"/>
      <c r="L3244" s="96"/>
      <c r="M3244" s="127"/>
      <c r="N3244" s="127"/>
      <c r="O3244" s="127"/>
      <c r="P3244" s="1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  <c r="AN3244" s="27"/>
      <c r="AO3244" s="27"/>
      <c r="AP3244" s="27"/>
    </row>
    <row r="3245" ht="12.75" customHeight="1">
      <c r="A3245" s="16"/>
      <c r="B3245" s="128"/>
      <c r="C3245" s="129"/>
      <c r="D3245" s="96"/>
      <c r="E3245" s="96"/>
      <c r="F3245" s="130"/>
      <c r="G3245" s="27"/>
      <c r="H3245" s="131"/>
      <c r="I3245" s="127"/>
      <c r="J3245" s="132"/>
      <c r="K3245" s="127"/>
      <c r="L3245" s="96"/>
      <c r="M3245" s="127"/>
      <c r="N3245" s="127"/>
      <c r="O3245" s="127"/>
      <c r="P3245" s="1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  <c r="AN3245" s="27"/>
      <c r="AO3245" s="27"/>
      <c r="AP3245" s="27"/>
    </row>
    <row r="3246" ht="12.75" customHeight="1">
      <c r="A3246" s="16"/>
      <c r="B3246" s="128"/>
      <c r="C3246" s="129"/>
      <c r="D3246" s="96"/>
      <c r="E3246" s="96"/>
      <c r="F3246" s="130"/>
      <c r="G3246" s="27"/>
      <c r="H3246" s="131"/>
      <c r="I3246" s="127"/>
      <c r="J3246" s="132"/>
      <c r="K3246" s="127"/>
      <c r="L3246" s="96"/>
      <c r="M3246" s="127"/>
      <c r="N3246" s="127"/>
      <c r="O3246" s="127"/>
      <c r="P3246" s="1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  <c r="AN3246" s="27"/>
      <c r="AO3246" s="27"/>
      <c r="AP3246" s="27"/>
    </row>
    <row r="3247" ht="12.75" customHeight="1">
      <c r="A3247" s="16"/>
      <c r="B3247" s="128"/>
      <c r="C3247" s="129"/>
      <c r="D3247" s="96"/>
      <c r="E3247" s="96"/>
      <c r="F3247" s="130"/>
      <c r="G3247" s="27"/>
      <c r="H3247" s="131"/>
      <c r="I3247" s="127"/>
      <c r="J3247" s="132"/>
      <c r="K3247" s="127"/>
      <c r="L3247" s="96"/>
      <c r="M3247" s="127"/>
      <c r="N3247" s="127"/>
      <c r="O3247" s="127"/>
      <c r="P3247" s="1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  <c r="AN3247" s="27"/>
      <c r="AO3247" s="27"/>
      <c r="AP3247" s="27"/>
    </row>
    <row r="3248" ht="12.75" customHeight="1">
      <c r="A3248" s="16"/>
      <c r="B3248" s="128"/>
      <c r="C3248" s="129"/>
      <c r="D3248" s="96"/>
      <c r="E3248" s="96"/>
      <c r="F3248" s="130"/>
      <c r="G3248" s="27"/>
      <c r="H3248" s="131"/>
      <c r="I3248" s="127"/>
      <c r="J3248" s="132"/>
      <c r="K3248" s="127"/>
      <c r="L3248" s="96"/>
      <c r="M3248" s="127"/>
      <c r="N3248" s="127"/>
      <c r="O3248" s="127"/>
      <c r="P3248" s="1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  <c r="AN3248" s="27"/>
      <c r="AO3248" s="27"/>
      <c r="AP3248" s="27"/>
    </row>
    <row r="3249" ht="12.75" customHeight="1">
      <c r="A3249" s="16"/>
      <c r="B3249" s="128"/>
      <c r="C3249" s="129"/>
      <c r="D3249" s="96"/>
      <c r="E3249" s="96"/>
      <c r="F3249" s="130"/>
      <c r="G3249" s="27"/>
      <c r="H3249" s="131"/>
      <c r="I3249" s="127"/>
      <c r="J3249" s="132"/>
      <c r="K3249" s="127"/>
      <c r="L3249" s="96"/>
      <c r="M3249" s="127"/>
      <c r="N3249" s="127"/>
      <c r="O3249" s="127"/>
      <c r="P3249" s="1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  <c r="AN3249" s="27"/>
      <c r="AO3249" s="27"/>
      <c r="AP3249" s="27"/>
    </row>
    <row r="3250" ht="12.75" customHeight="1">
      <c r="A3250" s="16"/>
      <c r="B3250" s="128"/>
      <c r="C3250" s="129"/>
      <c r="D3250" s="96"/>
      <c r="E3250" s="96"/>
      <c r="F3250" s="130"/>
      <c r="G3250" s="27"/>
      <c r="H3250" s="131"/>
      <c r="I3250" s="127"/>
      <c r="J3250" s="132"/>
      <c r="K3250" s="127"/>
      <c r="L3250" s="96"/>
      <c r="M3250" s="127"/>
      <c r="N3250" s="127"/>
      <c r="O3250" s="127"/>
      <c r="P3250" s="1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  <c r="AN3250" s="27"/>
      <c r="AO3250" s="27"/>
      <c r="AP3250" s="27"/>
    </row>
    <row r="3251" ht="12.75" customHeight="1">
      <c r="A3251" s="16"/>
      <c r="B3251" s="128"/>
      <c r="C3251" s="129"/>
      <c r="D3251" s="96"/>
      <c r="E3251" s="96"/>
      <c r="F3251" s="130"/>
      <c r="G3251" s="27"/>
      <c r="H3251" s="131"/>
      <c r="I3251" s="127"/>
      <c r="J3251" s="132"/>
      <c r="K3251" s="127"/>
      <c r="L3251" s="96"/>
      <c r="M3251" s="127"/>
      <c r="N3251" s="127"/>
      <c r="O3251" s="127"/>
      <c r="P3251" s="1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  <c r="AN3251" s="27"/>
      <c r="AO3251" s="27"/>
      <c r="AP3251" s="27"/>
    </row>
    <row r="3252" ht="12.75" customHeight="1">
      <c r="A3252" s="16"/>
      <c r="B3252" s="128"/>
      <c r="C3252" s="129"/>
      <c r="D3252" s="96"/>
      <c r="E3252" s="96"/>
      <c r="F3252" s="130"/>
      <c r="G3252" s="27"/>
      <c r="H3252" s="131"/>
      <c r="I3252" s="127"/>
      <c r="J3252" s="132"/>
      <c r="K3252" s="127"/>
      <c r="L3252" s="96"/>
      <c r="M3252" s="127"/>
      <c r="N3252" s="127"/>
      <c r="O3252" s="127"/>
      <c r="P3252" s="1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  <c r="AN3252" s="27"/>
      <c r="AO3252" s="27"/>
      <c r="AP3252" s="27"/>
    </row>
    <row r="3253" ht="12.75" customHeight="1">
      <c r="A3253" s="16"/>
      <c r="B3253" s="128"/>
      <c r="C3253" s="129"/>
      <c r="D3253" s="96"/>
      <c r="E3253" s="96"/>
      <c r="F3253" s="130"/>
      <c r="G3253" s="27"/>
      <c r="H3253" s="131"/>
      <c r="I3253" s="127"/>
      <c r="J3253" s="132"/>
      <c r="K3253" s="127"/>
      <c r="L3253" s="96"/>
      <c r="M3253" s="127"/>
      <c r="N3253" s="127"/>
      <c r="O3253" s="127"/>
      <c r="P3253" s="1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  <c r="AN3253" s="27"/>
      <c r="AO3253" s="27"/>
      <c r="AP3253" s="27"/>
    </row>
    <row r="3254" ht="12.75" customHeight="1">
      <c r="A3254" s="16"/>
      <c r="B3254" s="128"/>
      <c r="C3254" s="129"/>
      <c r="D3254" s="96"/>
      <c r="E3254" s="96"/>
      <c r="F3254" s="130"/>
      <c r="G3254" s="27"/>
      <c r="H3254" s="131"/>
      <c r="I3254" s="127"/>
      <c r="J3254" s="132"/>
      <c r="K3254" s="127"/>
      <c r="L3254" s="96"/>
      <c r="M3254" s="127"/>
      <c r="N3254" s="127"/>
      <c r="O3254" s="127"/>
      <c r="P3254" s="1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  <c r="AN3254" s="27"/>
      <c r="AO3254" s="27"/>
      <c r="AP3254" s="27"/>
    </row>
    <row r="3255" ht="12.75" customHeight="1">
      <c r="A3255" s="16"/>
      <c r="B3255" s="128"/>
      <c r="C3255" s="129"/>
      <c r="D3255" s="96"/>
      <c r="E3255" s="96"/>
      <c r="F3255" s="130"/>
      <c r="G3255" s="27"/>
      <c r="H3255" s="131"/>
      <c r="I3255" s="127"/>
      <c r="J3255" s="132"/>
      <c r="K3255" s="127"/>
      <c r="L3255" s="96"/>
      <c r="M3255" s="127"/>
      <c r="N3255" s="127"/>
      <c r="O3255" s="127"/>
      <c r="P3255" s="1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  <c r="AN3255" s="27"/>
      <c r="AO3255" s="27"/>
      <c r="AP3255" s="27"/>
    </row>
    <row r="3256" ht="12.75" customHeight="1">
      <c r="A3256" s="16"/>
      <c r="B3256" s="128"/>
      <c r="C3256" s="129"/>
      <c r="D3256" s="96"/>
      <c r="E3256" s="96"/>
      <c r="F3256" s="130"/>
      <c r="G3256" s="27"/>
      <c r="H3256" s="131"/>
      <c r="I3256" s="127"/>
      <c r="J3256" s="132"/>
      <c r="K3256" s="127"/>
      <c r="L3256" s="96"/>
      <c r="M3256" s="127"/>
      <c r="N3256" s="127"/>
      <c r="O3256" s="127"/>
      <c r="P3256" s="1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  <c r="AN3256" s="27"/>
      <c r="AO3256" s="27"/>
      <c r="AP3256" s="27"/>
    </row>
    <row r="3257" ht="12.75" customHeight="1">
      <c r="A3257" s="16"/>
      <c r="B3257" s="128"/>
      <c r="C3257" s="129"/>
      <c r="D3257" s="96"/>
      <c r="E3257" s="96"/>
      <c r="F3257" s="130"/>
      <c r="G3257" s="27"/>
      <c r="H3257" s="131"/>
      <c r="I3257" s="127"/>
      <c r="J3257" s="132"/>
      <c r="K3257" s="127"/>
      <c r="L3257" s="96"/>
      <c r="M3257" s="127"/>
      <c r="N3257" s="127"/>
      <c r="O3257" s="127"/>
      <c r="P3257" s="1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  <c r="AO3257" s="27"/>
      <c r="AP3257" s="27"/>
    </row>
    <row r="3258" ht="12.75" customHeight="1">
      <c r="A3258" s="16"/>
      <c r="B3258" s="128"/>
      <c r="C3258" s="129"/>
      <c r="D3258" s="96"/>
      <c r="E3258" s="96"/>
      <c r="F3258" s="130"/>
      <c r="G3258" s="27"/>
      <c r="H3258" s="131"/>
      <c r="I3258" s="127"/>
      <c r="J3258" s="132"/>
      <c r="K3258" s="127"/>
      <c r="L3258" s="96"/>
      <c r="M3258" s="127"/>
      <c r="N3258" s="127"/>
      <c r="O3258" s="127"/>
      <c r="P3258" s="1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  <c r="AN3258" s="27"/>
      <c r="AO3258" s="27"/>
      <c r="AP3258" s="27"/>
    </row>
    <row r="3259" ht="12.75" customHeight="1">
      <c r="A3259" s="16"/>
      <c r="B3259" s="128"/>
      <c r="C3259" s="129"/>
      <c r="D3259" s="96"/>
      <c r="E3259" s="96"/>
      <c r="F3259" s="130"/>
      <c r="G3259" s="27"/>
      <c r="H3259" s="131"/>
      <c r="I3259" s="127"/>
      <c r="J3259" s="132"/>
      <c r="K3259" s="127"/>
      <c r="L3259" s="96"/>
      <c r="M3259" s="127"/>
      <c r="N3259" s="127"/>
      <c r="O3259" s="127"/>
      <c r="P3259" s="1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  <c r="AN3259" s="27"/>
      <c r="AO3259" s="27"/>
      <c r="AP3259" s="27"/>
    </row>
    <row r="3260" ht="12.75" customHeight="1">
      <c r="A3260" s="16"/>
      <c r="B3260" s="128"/>
      <c r="C3260" s="129"/>
      <c r="D3260" s="96"/>
      <c r="E3260" s="96"/>
      <c r="F3260" s="130"/>
      <c r="G3260" s="27"/>
      <c r="H3260" s="131"/>
      <c r="I3260" s="127"/>
      <c r="J3260" s="132"/>
      <c r="K3260" s="127"/>
      <c r="L3260" s="96"/>
      <c r="M3260" s="127"/>
      <c r="N3260" s="127"/>
      <c r="O3260" s="127"/>
      <c r="P3260" s="1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  <c r="AN3260" s="27"/>
      <c r="AO3260" s="27"/>
      <c r="AP3260" s="27"/>
    </row>
    <row r="3261" ht="12.75" customHeight="1">
      <c r="A3261" s="16"/>
      <c r="B3261" s="128"/>
      <c r="C3261" s="129"/>
      <c r="D3261" s="96"/>
      <c r="E3261" s="96"/>
      <c r="F3261" s="130"/>
      <c r="G3261" s="27"/>
      <c r="H3261" s="131"/>
      <c r="I3261" s="127"/>
      <c r="J3261" s="132"/>
      <c r="K3261" s="127"/>
      <c r="L3261" s="96"/>
      <c r="M3261" s="127"/>
      <c r="N3261" s="127"/>
      <c r="O3261" s="127"/>
      <c r="P3261" s="1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  <c r="AN3261" s="27"/>
      <c r="AO3261" s="27"/>
      <c r="AP3261" s="27"/>
    </row>
    <row r="3262" ht="12.75" customHeight="1">
      <c r="A3262" s="16"/>
      <c r="B3262" s="128"/>
      <c r="C3262" s="129"/>
      <c r="D3262" s="96"/>
      <c r="E3262" s="96"/>
      <c r="F3262" s="130"/>
      <c r="G3262" s="27"/>
      <c r="H3262" s="131"/>
      <c r="I3262" s="127"/>
      <c r="J3262" s="132"/>
      <c r="K3262" s="127"/>
      <c r="L3262" s="96"/>
      <c r="M3262" s="127"/>
      <c r="N3262" s="127"/>
      <c r="O3262" s="127"/>
      <c r="P3262" s="1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  <c r="AN3262" s="27"/>
      <c r="AO3262" s="27"/>
      <c r="AP3262" s="27"/>
    </row>
    <row r="3263" ht="12.75" customHeight="1">
      <c r="A3263" s="16"/>
      <c r="B3263" s="128"/>
      <c r="C3263" s="129"/>
      <c r="D3263" s="96"/>
      <c r="E3263" s="96"/>
      <c r="F3263" s="130"/>
      <c r="G3263" s="27"/>
      <c r="H3263" s="131"/>
      <c r="I3263" s="127"/>
      <c r="J3263" s="132"/>
      <c r="K3263" s="127"/>
      <c r="L3263" s="96"/>
      <c r="M3263" s="127"/>
      <c r="N3263" s="127"/>
      <c r="O3263" s="127"/>
      <c r="P3263" s="1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  <c r="AF3263" s="27"/>
      <c r="AG3263" s="27"/>
      <c r="AH3263" s="27"/>
      <c r="AI3263" s="27"/>
      <c r="AJ3263" s="27"/>
      <c r="AK3263" s="27"/>
      <c r="AL3263" s="27"/>
      <c r="AM3263" s="27"/>
      <c r="AN3263" s="27"/>
      <c r="AO3263" s="27"/>
      <c r="AP3263" s="27"/>
    </row>
    <row r="3264" ht="12.75" customHeight="1">
      <c r="A3264" s="16"/>
      <c r="B3264" s="128"/>
      <c r="C3264" s="129"/>
      <c r="D3264" s="96"/>
      <c r="E3264" s="96"/>
      <c r="F3264" s="130"/>
      <c r="G3264" s="27"/>
      <c r="H3264" s="131"/>
      <c r="I3264" s="127"/>
      <c r="J3264" s="132"/>
      <c r="K3264" s="127"/>
      <c r="L3264" s="96"/>
      <c r="M3264" s="127"/>
      <c r="N3264" s="127"/>
      <c r="O3264" s="127"/>
      <c r="P3264" s="1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  <c r="AF3264" s="27"/>
      <c r="AG3264" s="27"/>
      <c r="AH3264" s="27"/>
      <c r="AI3264" s="27"/>
      <c r="AJ3264" s="27"/>
      <c r="AK3264" s="27"/>
      <c r="AL3264" s="27"/>
      <c r="AM3264" s="27"/>
      <c r="AN3264" s="27"/>
      <c r="AO3264" s="27"/>
      <c r="AP3264" s="27"/>
    </row>
    <row r="3265" ht="12.75" customHeight="1">
      <c r="A3265" s="16"/>
      <c r="B3265" s="128"/>
      <c r="C3265" s="129"/>
      <c r="D3265" s="96"/>
      <c r="E3265" s="96"/>
      <c r="F3265" s="130"/>
      <c r="G3265" s="27"/>
      <c r="H3265" s="131"/>
      <c r="I3265" s="127"/>
      <c r="J3265" s="132"/>
      <c r="K3265" s="127"/>
      <c r="L3265" s="96"/>
      <c r="M3265" s="127"/>
      <c r="N3265" s="127"/>
      <c r="O3265" s="127"/>
      <c r="P3265" s="1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  <c r="AN3265" s="27"/>
      <c r="AO3265" s="27"/>
      <c r="AP3265" s="27"/>
    </row>
    <row r="3266" ht="12.75" customHeight="1">
      <c r="A3266" s="16"/>
      <c r="B3266" s="128"/>
      <c r="C3266" s="129"/>
      <c r="D3266" s="96"/>
      <c r="E3266" s="96"/>
      <c r="F3266" s="130"/>
      <c r="G3266" s="27"/>
      <c r="H3266" s="131"/>
      <c r="I3266" s="127"/>
      <c r="J3266" s="132"/>
      <c r="K3266" s="127"/>
      <c r="L3266" s="96"/>
      <c r="M3266" s="127"/>
      <c r="N3266" s="127"/>
      <c r="O3266" s="127"/>
      <c r="P3266" s="1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  <c r="AN3266" s="27"/>
      <c r="AO3266" s="27"/>
      <c r="AP3266" s="27"/>
    </row>
    <row r="3267" ht="12.75" customHeight="1">
      <c r="A3267" s="16"/>
      <c r="B3267" s="128"/>
      <c r="C3267" s="129"/>
      <c r="D3267" s="96"/>
      <c r="E3267" s="96"/>
      <c r="F3267" s="130"/>
      <c r="G3267" s="27"/>
      <c r="H3267" s="131"/>
      <c r="I3267" s="127"/>
      <c r="J3267" s="132"/>
      <c r="K3267" s="127"/>
      <c r="L3267" s="96"/>
      <c r="M3267" s="127"/>
      <c r="N3267" s="127"/>
      <c r="O3267" s="127"/>
      <c r="P3267" s="1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  <c r="AN3267" s="27"/>
      <c r="AO3267" s="27"/>
      <c r="AP3267" s="27"/>
    </row>
    <row r="3268" ht="12.75" customHeight="1">
      <c r="A3268" s="16"/>
      <c r="B3268" s="128"/>
      <c r="C3268" s="129"/>
      <c r="D3268" s="96"/>
      <c r="E3268" s="96"/>
      <c r="F3268" s="130"/>
      <c r="G3268" s="27"/>
      <c r="H3268" s="131"/>
      <c r="I3268" s="127"/>
      <c r="J3268" s="132"/>
      <c r="K3268" s="127"/>
      <c r="L3268" s="96"/>
      <c r="M3268" s="127"/>
      <c r="N3268" s="127"/>
      <c r="O3268" s="127"/>
      <c r="P3268" s="1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  <c r="AN3268" s="27"/>
      <c r="AO3268" s="27"/>
      <c r="AP3268" s="27"/>
    </row>
    <row r="3269" ht="12.75" customHeight="1">
      <c r="A3269" s="16"/>
      <c r="B3269" s="128"/>
      <c r="C3269" s="129"/>
      <c r="D3269" s="96"/>
      <c r="E3269" s="96"/>
      <c r="F3269" s="130"/>
      <c r="G3269" s="27"/>
      <c r="H3269" s="131"/>
      <c r="I3269" s="127"/>
      <c r="J3269" s="132"/>
      <c r="K3269" s="127"/>
      <c r="L3269" s="96"/>
      <c r="M3269" s="127"/>
      <c r="N3269" s="127"/>
      <c r="O3269" s="127"/>
      <c r="P3269" s="1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  <c r="AF3269" s="27"/>
      <c r="AG3269" s="27"/>
      <c r="AH3269" s="27"/>
      <c r="AI3269" s="27"/>
      <c r="AJ3269" s="27"/>
      <c r="AK3269" s="27"/>
      <c r="AL3269" s="27"/>
      <c r="AM3269" s="27"/>
      <c r="AN3269" s="27"/>
      <c r="AO3269" s="27"/>
      <c r="AP3269" s="27"/>
    </row>
    <row r="3270" ht="12.75" customHeight="1">
      <c r="A3270" s="16"/>
      <c r="B3270" s="128"/>
      <c r="C3270" s="129"/>
      <c r="D3270" s="96"/>
      <c r="E3270" s="96"/>
      <c r="F3270" s="130"/>
      <c r="G3270" s="27"/>
      <c r="H3270" s="131"/>
      <c r="I3270" s="127"/>
      <c r="J3270" s="132"/>
      <c r="K3270" s="127"/>
      <c r="L3270" s="96"/>
      <c r="M3270" s="127"/>
      <c r="N3270" s="127"/>
      <c r="O3270" s="127"/>
      <c r="P3270" s="1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  <c r="AF3270" s="27"/>
      <c r="AG3270" s="27"/>
      <c r="AH3270" s="27"/>
      <c r="AI3270" s="27"/>
      <c r="AJ3270" s="27"/>
      <c r="AK3270" s="27"/>
      <c r="AL3270" s="27"/>
      <c r="AM3270" s="27"/>
      <c r="AN3270" s="27"/>
      <c r="AO3270" s="27"/>
      <c r="AP3270" s="27"/>
    </row>
    <row r="3271" ht="12.75" customHeight="1">
      <c r="A3271" s="16"/>
      <c r="B3271" s="128"/>
      <c r="C3271" s="129"/>
      <c r="D3271" s="96"/>
      <c r="E3271" s="96"/>
      <c r="F3271" s="130"/>
      <c r="G3271" s="27"/>
      <c r="H3271" s="131"/>
      <c r="I3271" s="127"/>
      <c r="J3271" s="132"/>
      <c r="K3271" s="127"/>
      <c r="L3271" s="96"/>
      <c r="M3271" s="127"/>
      <c r="N3271" s="127"/>
      <c r="O3271" s="127"/>
      <c r="P3271" s="1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  <c r="AF3271" s="27"/>
      <c r="AG3271" s="27"/>
      <c r="AH3271" s="27"/>
      <c r="AI3271" s="27"/>
      <c r="AJ3271" s="27"/>
      <c r="AK3271" s="27"/>
      <c r="AL3271" s="27"/>
      <c r="AM3271" s="27"/>
      <c r="AN3271" s="27"/>
      <c r="AO3271" s="27"/>
      <c r="AP3271" s="27"/>
    </row>
    <row r="3272" ht="12.75" customHeight="1">
      <c r="A3272" s="16"/>
      <c r="B3272" s="128"/>
      <c r="C3272" s="129"/>
      <c r="D3272" s="96"/>
      <c r="E3272" s="96"/>
      <c r="F3272" s="130"/>
      <c r="G3272" s="27"/>
      <c r="H3272" s="131"/>
      <c r="I3272" s="127"/>
      <c r="J3272" s="132"/>
      <c r="K3272" s="127"/>
      <c r="L3272" s="96"/>
      <c r="M3272" s="127"/>
      <c r="N3272" s="127"/>
      <c r="O3272" s="127"/>
      <c r="P3272" s="1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  <c r="AN3272" s="27"/>
      <c r="AO3272" s="27"/>
      <c r="AP3272" s="27"/>
    </row>
    <row r="3273" ht="12.75" customHeight="1">
      <c r="A3273" s="16"/>
      <c r="B3273" s="128"/>
      <c r="C3273" s="129"/>
      <c r="D3273" s="96"/>
      <c r="E3273" s="96"/>
      <c r="F3273" s="130"/>
      <c r="G3273" s="27"/>
      <c r="H3273" s="131"/>
      <c r="I3273" s="127"/>
      <c r="J3273" s="132"/>
      <c r="K3273" s="127"/>
      <c r="L3273" s="96"/>
      <c r="M3273" s="127"/>
      <c r="N3273" s="127"/>
      <c r="O3273" s="127"/>
      <c r="P3273" s="1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  <c r="AN3273" s="27"/>
      <c r="AO3273" s="27"/>
      <c r="AP3273" s="27"/>
    </row>
    <row r="3274" ht="12.75" customHeight="1">
      <c r="A3274" s="16"/>
      <c r="B3274" s="128"/>
      <c r="C3274" s="129"/>
      <c r="D3274" s="96"/>
      <c r="E3274" s="96"/>
      <c r="F3274" s="130"/>
      <c r="G3274" s="27"/>
      <c r="H3274" s="131"/>
      <c r="I3274" s="127"/>
      <c r="J3274" s="132"/>
      <c r="K3274" s="127"/>
      <c r="L3274" s="96"/>
      <c r="M3274" s="127"/>
      <c r="N3274" s="127"/>
      <c r="O3274" s="127"/>
      <c r="P3274" s="1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  <c r="AO3274" s="27"/>
      <c r="AP3274" s="27"/>
    </row>
    <row r="3275" ht="12.75" customHeight="1">
      <c r="A3275" s="16"/>
      <c r="B3275" s="128"/>
      <c r="C3275" s="129"/>
      <c r="D3275" s="96"/>
      <c r="E3275" s="96"/>
      <c r="F3275" s="130"/>
      <c r="G3275" s="27"/>
      <c r="H3275" s="131"/>
      <c r="I3275" s="127"/>
      <c r="J3275" s="132"/>
      <c r="K3275" s="127"/>
      <c r="L3275" s="96"/>
      <c r="M3275" s="127"/>
      <c r="N3275" s="127"/>
      <c r="O3275" s="127"/>
      <c r="P3275" s="1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  <c r="AN3275" s="27"/>
      <c r="AO3275" s="27"/>
      <c r="AP3275" s="27"/>
    </row>
    <row r="3276" ht="12.75" customHeight="1">
      <c r="A3276" s="16"/>
      <c r="B3276" s="128"/>
      <c r="C3276" s="129"/>
      <c r="D3276" s="96"/>
      <c r="E3276" s="96"/>
      <c r="F3276" s="130"/>
      <c r="G3276" s="27"/>
      <c r="H3276" s="131"/>
      <c r="I3276" s="127"/>
      <c r="J3276" s="132"/>
      <c r="K3276" s="127"/>
      <c r="L3276" s="96"/>
      <c r="M3276" s="127"/>
      <c r="N3276" s="127"/>
      <c r="O3276" s="127"/>
      <c r="P3276" s="1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  <c r="AN3276" s="27"/>
      <c r="AO3276" s="27"/>
      <c r="AP3276" s="27"/>
    </row>
    <row r="3277" ht="12.75" customHeight="1">
      <c r="A3277" s="16"/>
      <c r="B3277" s="128"/>
      <c r="C3277" s="129"/>
      <c r="D3277" s="96"/>
      <c r="E3277" s="96"/>
      <c r="F3277" s="130"/>
      <c r="G3277" s="27"/>
      <c r="H3277" s="131"/>
      <c r="I3277" s="127"/>
      <c r="J3277" s="132"/>
      <c r="K3277" s="127"/>
      <c r="L3277" s="96"/>
      <c r="M3277" s="127"/>
      <c r="N3277" s="127"/>
      <c r="O3277" s="127"/>
      <c r="P3277" s="1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  <c r="AN3277" s="27"/>
      <c r="AO3277" s="27"/>
      <c r="AP3277" s="27"/>
    </row>
    <row r="3278" ht="12.75" customHeight="1">
      <c r="A3278" s="16"/>
      <c r="B3278" s="128"/>
      <c r="C3278" s="129"/>
      <c r="D3278" s="96"/>
      <c r="E3278" s="96"/>
      <c r="F3278" s="130"/>
      <c r="G3278" s="27"/>
      <c r="H3278" s="131"/>
      <c r="I3278" s="127"/>
      <c r="J3278" s="132"/>
      <c r="K3278" s="127"/>
      <c r="L3278" s="96"/>
      <c r="M3278" s="127"/>
      <c r="N3278" s="127"/>
      <c r="O3278" s="127"/>
      <c r="P3278" s="1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  <c r="AN3278" s="27"/>
      <c r="AO3278" s="27"/>
      <c r="AP3278" s="27"/>
    </row>
    <row r="3279" ht="12.75" customHeight="1">
      <c r="A3279" s="16"/>
      <c r="B3279" s="128"/>
      <c r="C3279" s="129"/>
      <c r="D3279" s="96"/>
      <c r="E3279" s="96"/>
      <c r="F3279" s="130"/>
      <c r="G3279" s="27"/>
      <c r="H3279" s="131"/>
      <c r="I3279" s="127"/>
      <c r="J3279" s="132"/>
      <c r="K3279" s="127"/>
      <c r="L3279" s="96"/>
      <c r="M3279" s="127"/>
      <c r="N3279" s="127"/>
      <c r="O3279" s="127"/>
      <c r="P3279" s="1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  <c r="AN3279" s="27"/>
      <c r="AO3279" s="27"/>
      <c r="AP3279" s="27"/>
    </row>
    <row r="3280" ht="12.75" customHeight="1">
      <c r="A3280" s="16"/>
      <c r="B3280" s="128"/>
      <c r="C3280" s="129"/>
      <c r="D3280" s="96"/>
      <c r="E3280" s="96"/>
      <c r="F3280" s="130"/>
      <c r="G3280" s="27"/>
      <c r="H3280" s="131"/>
      <c r="I3280" s="127"/>
      <c r="J3280" s="132"/>
      <c r="K3280" s="127"/>
      <c r="L3280" s="96"/>
      <c r="M3280" s="127"/>
      <c r="N3280" s="127"/>
      <c r="O3280" s="127"/>
      <c r="P3280" s="1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  <c r="AN3280" s="27"/>
      <c r="AO3280" s="27"/>
      <c r="AP3280" s="27"/>
    </row>
    <row r="3281" ht="12.75" customHeight="1">
      <c r="A3281" s="16"/>
      <c r="B3281" s="128"/>
      <c r="C3281" s="129"/>
      <c r="D3281" s="96"/>
      <c r="E3281" s="96"/>
      <c r="F3281" s="130"/>
      <c r="G3281" s="27"/>
      <c r="H3281" s="131"/>
      <c r="I3281" s="127"/>
      <c r="J3281" s="132"/>
      <c r="K3281" s="127"/>
      <c r="L3281" s="96"/>
      <c r="M3281" s="127"/>
      <c r="N3281" s="127"/>
      <c r="O3281" s="127"/>
      <c r="P3281" s="1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  <c r="AN3281" s="27"/>
      <c r="AO3281" s="27"/>
      <c r="AP3281" s="27"/>
    </row>
    <row r="3282" ht="12.75" customHeight="1">
      <c r="A3282" s="16"/>
      <c r="B3282" s="128"/>
      <c r="C3282" s="129"/>
      <c r="D3282" s="96"/>
      <c r="E3282" s="96"/>
      <c r="F3282" s="130"/>
      <c r="G3282" s="27"/>
      <c r="H3282" s="131"/>
      <c r="I3282" s="127"/>
      <c r="J3282" s="132"/>
      <c r="K3282" s="127"/>
      <c r="L3282" s="96"/>
      <c r="M3282" s="127"/>
      <c r="N3282" s="127"/>
      <c r="O3282" s="127"/>
      <c r="P3282" s="1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  <c r="AN3282" s="27"/>
      <c r="AO3282" s="27"/>
      <c r="AP3282" s="27"/>
    </row>
    <row r="3283" ht="12.75" customHeight="1">
      <c r="A3283" s="16"/>
      <c r="B3283" s="128"/>
      <c r="C3283" s="129"/>
      <c r="D3283" s="96"/>
      <c r="E3283" s="96"/>
      <c r="F3283" s="130"/>
      <c r="G3283" s="27"/>
      <c r="H3283" s="131"/>
      <c r="I3283" s="127"/>
      <c r="J3283" s="132"/>
      <c r="K3283" s="127"/>
      <c r="L3283" s="96"/>
      <c r="M3283" s="127"/>
      <c r="N3283" s="127"/>
      <c r="O3283" s="127"/>
      <c r="P3283" s="1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  <c r="AN3283" s="27"/>
      <c r="AO3283" s="27"/>
      <c r="AP3283" s="27"/>
    </row>
    <row r="3284" ht="12.75" customHeight="1">
      <c r="A3284" s="16"/>
      <c r="B3284" s="128"/>
      <c r="C3284" s="129"/>
      <c r="D3284" s="96"/>
      <c r="E3284" s="96"/>
      <c r="F3284" s="130"/>
      <c r="G3284" s="27"/>
      <c r="H3284" s="131"/>
      <c r="I3284" s="127"/>
      <c r="J3284" s="132"/>
      <c r="K3284" s="127"/>
      <c r="L3284" s="96"/>
      <c r="M3284" s="127"/>
      <c r="N3284" s="127"/>
      <c r="O3284" s="127"/>
      <c r="P3284" s="1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  <c r="AN3284" s="27"/>
      <c r="AO3284" s="27"/>
      <c r="AP3284" s="27"/>
    </row>
    <row r="3285" ht="12.75" customHeight="1">
      <c r="A3285" s="16"/>
      <c r="B3285" s="128"/>
      <c r="C3285" s="129"/>
      <c r="D3285" s="96"/>
      <c r="E3285" s="96"/>
      <c r="F3285" s="130"/>
      <c r="G3285" s="27"/>
      <c r="H3285" s="131"/>
      <c r="I3285" s="127"/>
      <c r="J3285" s="132"/>
      <c r="K3285" s="127"/>
      <c r="L3285" s="96"/>
      <c r="M3285" s="127"/>
      <c r="N3285" s="127"/>
      <c r="O3285" s="127"/>
      <c r="P3285" s="1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  <c r="AN3285" s="27"/>
      <c r="AO3285" s="27"/>
      <c r="AP3285" s="27"/>
    </row>
    <row r="3286" ht="12.75" customHeight="1">
      <c r="A3286" s="16"/>
      <c r="B3286" s="128"/>
      <c r="C3286" s="129"/>
      <c r="D3286" s="96"/>
      <c r="E3286" s="96"/>
      <c r="F3286" s="130"/>
      <c r="G3286" s="27"/>
      <c r="H3286" s="131"/>
      <c r="I3286" s="127"/>
      <c r="J3286" s="132"/>
      <c r="K3286" s="127"/>
      <c r="L3286" s="96"/>
      <c r="M3286" s="127"/>
      <c r="N3286" s="127"/>
      <c r="O3286" s="127"/>
      <c r="P3286" s="1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  <c r="AN3286" s="27"/>
      <c r="AO3286" s="27"/>
      <c r="AP3286" s="27"/>
    </row>
    <row r="3287" ht="12.75" customHeight="1">
      <c r="A3287" s="16"/>
      <c r="B3287" s="128"/>
      <c r="C3287" s="129"/>
      <c r="D3287" s="96"/>
      <c r="E3287" s="96"/>
      <c r="F3287" s="130"/>
      <c r="G3287" s="27"/>
      <c r="H3287" s="131"/>
      <c r="I3287" s="127"/>
      <c r="J3287" s="132"/>
      <c r="K3287" s="127"/>
      <c r="L3287" s="96"/>
      <c r="M3287" s="127"/>
      <c r="N3287" s="127"/>
      <c r="O3287" s="127"/>
      <c r="P3287" s="1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  <c r="AN3287" s="27"/>
      <c r="AO3287" s="27"/>
      <c r="AP3287" s="27"/>
    </row>
    <row r="3288" ht="12.75" customHeight="1">
      <c r="A3288" s="16"/>
      <c r="B3288" s="128"/>
      <c r="C3288" s="129"/>
      <c r="D3288" s="96"/>
      <c r="E3288" s="96"/>
      <c r="F3288" s="130"/>
      <c r="G3288" s="27"/>
      <c r="H3288" s="131"/>
      <c r="I3288" s="127"/>
      <c r="J3288" s="132"/>
      <c r="K3288" s="127"/>
      <c r="L3288" s="96"/>
      <c r="M3288" s="127"/>
      <c r="N3288" s="127"/>
      <c r="O3288" s="127"/>
      <c r="P3288" s="1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  <c r="AN3288" s="27"/>
      <c r="AO3288" s="27"/>
      <c r="AP3288" s="27"/>
    </row>
    <row r="3289" ht="12.75" customHeight="1">
      <c r="A3289" s="16"/>
      <c r="B3289" s="128"/>
      <c r="C3289" s="129"/>
      <c r="D3289" s="96"/>
      <c r="E3289" s="96"/>
      <c r="F3289" s="130"/>
      <c r="G3289" s="27"/>
      <c r="H3289" s="131"/>
      <c r="I3289" s="127"/>
      <c r="J3289" s="132"/>
      <c r="K3289" s="127"/>
      <c r="L3289" s="96"/>
      <c r="M3289" s="127"/>
      <c r="N3289" s="127"/>
      <c r="O3289" s="127"/>
      <c r="P3289" s="1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  <c r="AN3289" s="27"/>
      <c r="AO3289" s="27"/>
      <c r="AP3289" s="27"/>
    </row>
    <row r="3290" ht="12.75" customHeight="1">
      <c r="A3290" s="16"/>
      <c r="B3290" s="128"/>
      <c r="C3290" s="129"/>
      <c r="D3290" s="96"/>
      <c r="E3290" s="96"/>
      <c r="F3290" s="130"/>
      <c r="G3290" s="27"/>
      <c r="H3290" s="131"/>
      <c r="I3290" s="127"/>
      <c r="J3290" s="132"/>
      <c r="K3290" s="127"/>
      <c r="L3290" s="96"/>
      <c r="M3290" s="127"/>
      <c r="N3290" s="127"/>
      <c r="O3290" s="127"/>
      <c r="P3290" s="1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  <c r="AN3290" s="27"/>
      <c r="AO3290" s="27"/>
      <c r="AP3290" s="27"/>
    </row>
    <row r="3291" ht="12.75" customHeight="1">
      <c r="A3291" s="16"/>
      <c r="B3291" s="128"/>
      <c r="C3291" s="129"/>
      <c r="D3291" s="96"/>
      <c r="E3291" s="96"/>
      <c r="F3291" s="130"/>
      <c r="G3291" s="27"/>
      <c r="H3291" s="131"/>
      <c r="I3291" s="127"/>
      <c r="J3291" s="132"/>
      <c r="K3291" s="127"/>
      <c r="L3291" s="96"/>
      <c r="M3291" s="127"/>
      <c r="N3291" s="127"/>
      <c r="O3291" s="127"/>
      <c r="P3291" s="1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  <c r="AN3291" s="27"/>
      <c r="AO3291" s="27"/>
      <c r="AP3291" s="27"/>
    </row>
    <row r="3292" ht="12.75" customHeight="1">
      <c r="A3292" s="16"/>
      <c r="B3292" s="128"/>
      <c r="C3292" s="129"/>
      <c r="D3292" s="96"/>
      <c r="E3292" s="96"/>
      <c r="F3292" s="130"/>
      <c r="G3292" s="27"/>
      <c r="H3292" s="131"/>
      <c r="I3292" s="127"/>
      <c r="J3292" s="132"/>
      <c r="K3292" s="127"/>
      <c r="L3292" s="96"/>
      <c r="M3292" s="127"/>
      <c r="N3292" s="127"/>
      <c r="O3292" s="127"/>
      <c r="P3292" s="1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  <c r="AN3292" s="27"/>
      <c r="AO3292" s="27"/>
      <c r="AP3292" s="27"/>
    </row>
    <row r="3293" ht="12.75" customHeight="1">
      <c r="A3293" s="16"/>
      <c r="B3293" s="128"/>
      <c r="C3293" s="129"/>
      <c r="D3293" s="96"/>
      <c r="E3293" s="96"/>
      <c r="F3293" s="130"/>
      <c r="G3293" s="27"/>
      <c r="H3293" s="131"/>
      <c r="I3293" s="127"/>
      <c r="J3293" s="132"/>
      <c r="K3293" s="127"/>
      <c r="L3293" s="96"/>
      <c r="M3293" s="127"/>
      <c r="N3293" s="127"/>
      <c r="O3293" s="127"/>
      <c r="P3293" s="1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  <c r="AN3293" s="27"/>
      <c r="AO3293" s="27"/>
      <c r="AP3293" s="27"/>
    </row>
    <row r="3294" ht="12.75" customHeight="1">
      <c r="A3294" s="16"/>
      <c r="B3294" s="128"/>
      <c r="C3294" s="129"/>
      <c r="D3294" s="96"/>
      <c r="E3294" s="96"/>
      <c r="F3294" s="130"/>
      <c r="G3294" s="27"/>
      <c r="H3294" s="131"/>
      <c r="I3294" s="127"/>
      <c r="J3294" s="132"/>
      <c r="K3294" s="127"/>
      <c r="L3294" s="96"/>
      <c r="M3294" s="127"/>
      <c r="N3294" s="127"/>
      <c r="O3294" s="127"/>
      <c r="P3294" s="1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  <c r="AN3294" s="27"/>
      <c r="AO3294" s="27"/>
      <c r="AP3294" s="27"/>
    </row>
    <row r="3295" ht="12.75" customHeight="1">
      <c r="A3295" s="16"/>
      <c r="B3295" s="128"/>
      <c r="C3295" s="129"/>
      <c r="D3295" s="96"/>
      <c r="E3295" s="96"/>
      <c r="F3295" s="130"/>
      <c r="G3295" s="27"/>
      <c r="H3295" s="131"/>
      <c r="I3295" s="127"/>
      <c r="J3295" s="132"/>
      <c r="K3295" s="127"/>
      <c r="L3295" s="96"/>
      <c r="M3295" s="127"/>
      <c r="N3295" s="127"/>
      <c r="O3295" s="127"/>
      <c r="P3295" s="1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  <c r="AN3295" s="27"/>
      <c r="AO3295" s="27"/>
      <c r="AP3295" s="27"/>
    </row>
    <row r="3296" ht="12.75" customHeight="1">
      <c r="A3296" s="16"/>
      <c r="B3296" s="128"/>
      <c r="C3296" s="129"/>
      <c r="D3296" s="96"/>
      <c r="E3296" s="96"/>
      <c r="F3296" s="130"/>
      <c r="G3296" s="27"/>
      <c r="H3296" s="131"/>
      <c r="I3296" s="127"/>
      <c r="J3296" s="132"/>
      <c r="K3296" s="127"/>
      <c r="L3296" s="96"/>
      <c r="M3296" s="127"/>
      <c r="N3296" s="127"/>
      <c r="O3296" s="127"/>
      <c r="P3296" s="1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  <c r="AN3296" s="27"/>
      <c r="AO3296" s="27"/>
      <c r="AP3296" s="27"/>
    </row>
    <row r="3297" ht="12.75" customHeight="1">
      <c r="A3297" s="16"/>
      <c r="B3297" s="128"/>
      <c r="C3297" s="129"/>
      <c r="D3297" s="96"/>
      <c r="E3297" s="96"/>
      <c r="F3297" s="130"/>
      <c r="G3297" s="27"/>
      <c r="H3297" s="131"/>
      <c r="I3297" s="127"/>
      <c r="J3297" s="132"/>
      <c r="K3297" s="127"/>
      <c r="L3297" s="96"/>
      <c r="M3297" s="127"/>
      <c r="N3297" s="127"/>
      <c r="O3297" s="127"/>
      <c r="P3297" s="1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  <c r="AN3297" s="27"/>
      <c r="AO3297" s="27"/>
      <c r="AP3297" s="27"/>
    </row>
    <row r="3298" ht="12.75" customHeight="1">
      <c r="A3298" s="16"/>
      <c r="B3298" s="128"/>
      <c r="C3298" s="129"/>
      <c r="D3298" s="96"/>
      <c r="E3298" s="96"/>
      <c r="F3298" s="130"/>
      <c r="G3298" s="27"/>
      <c r="H3298" s="131"/>
      <c r="I3298" s="127"/>
      <c r="J3298" s="132"/>
      <c r="K3298" s="127"/>
      <c r="L3298" s="96"/>
      <c r="M3298" s="127"/>
      <c r="N3298" s="127"/>
      <c r="O3298" s="127"/>
      <c r="P3298" s="1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  <c r="AN3298" s="27"/>
      <c r="AO3298" s="27"/>
      <c r="AP3298" s="27"/>
    </row>
    <row r="3299" ht="12.75" customHeight="1">
      <c r="A3299" s="16"/>
      <c r="B3299" s="128"/>
      <c r="C3299" s="129"/>
      <c r="D3299" s="96"/>
      <c r="E3299" s="96"/>
      <c r="F3299" s="130"/>
      <c r="G3299" s="27"/>
      <c r="H3299" s="131"/>
      <c r="I3299" s="127"/>
      <c r="J3299" s="132"/>
      <c r="K3299" s="127"/>
      <c r="L3299" s="96"/>
      <c r="M3299" s="127"/>
      <c r="N3299" s="127"/>
      <c r="O3299" s="127"/>
      <c r="P3299" s="1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  <c r="AN3299" s="27"/>
      <c r="AO3299" s="27"/>
      <c r="AP3299" s="27"/>
    </row>
    <row r="3300" ht="12.75" customHeight="1">
      <c r="A3300" s="16"/>
      <c r="B3300" s="128"/>
      <c r="C3300" s="129"/>
      <c r="D3300" s="96"/>
      <c r="E3300" s="96"/>
      <c r="F3300" s="130"/>
      <c r="G3300" s="27"/>
      <c r="H3300" s="131"/>
      <c r="I3300" s="127"/>
      <c r="J3300" s="132"/>
      <c r="K3300" s="127"/>
      <c r="L3300" s="96"/>
      <c r="M3300" s="127"/>
      <c r="N3300" s="127"/>
      <c r="O3300" s="127"/>
      <c r="P3300" s="1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  <c r="AN3300" s="27"/>
      <c r="AO3300" s="27"/>
      <c r="AP3300" s="27"/>
    </row>
    <row r="3301" ht="12.75" customHeight="1">
      <c r="A3301" s="16"/>
      <c r="B3301" s="128"/>
      <c r="C3301" s="129"/>
      <c r="D3301" s="96"/>
      <c r="E3301" s="96"/>
      <c r="F3301" s="130"/>
      <c r="G3301" s="27"/>
      <c r="H3301" s="131"/>
      <c r="I3301" s="127"/>
      <c r="J3301" s="132"/>
      <c r="K3301" s="127"/>
      <c r="L3301" s="96"/>
      <c r="M3301" s="127"/>
      <c r="N3301" s="127"/>
      <c r="O3301" s="127"/>
      <c r="P3301" s="1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  <c r="AN3301" s="27"/>
      <c r="AO3301" s="27"/>
      <c r="AP3301" s="27"/>
    </row>
    <row r="3302" ht="12.75" customHeight="1">
      <c r="A3302" s="16"/>
      <c r="B3302" s="128"/>
      <c r="C3302" s="129"/>
      <c r="D3302" s="96"/>
      <c r="E3302" s="96"/>
      <c r="F3302" s="130"/>
      <c r="G3302" s="27"/>
      <c r="H3302" s="131"/>
      <c r="I3302" s="127"/>
      <c r="J3302" s="132"/>
      <c r="K3302" s="127"/>
      <c r="L3302" s="96"/>
      <c r="M3302" s="127"/>
      <c r="N3302" s="127"/>
      <c r="O3302" s="127"/>
      <c r="P3302" s="1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  <c r="AO3302" s="27"/>
      <c r="AP3302" s="27"/>
    </row>
    <row r="3303" ht="12.75" customHeight="1">
      <c r="A3303" s="16"/>
      <c r="B3303" s="128"/>
      <c r="C3303" s="129"/>
      <c r="D3303" s="96"/>
      <c r="E3303" s="96"/>
      <c r="F3303" s="130"/>
      <c r="G3303" s="27"/>
      <c r="H3303" s="131"/>
      <c r="I3303" s="127"/>
      <c r="J3303" s="132"/>
      <c r="K3303" s="127"/>
      <c r="L3303" s="96"/>
      <c r="M3303" s="127"/>
      <c r="N3303" s="127"/>
      <c r="O3303" s="127"/>
      <c r="P3303" s="1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  <c r="AN3303" s="27"/>
      <c r="AO3303" s="27"/>
      <c r="AP3303" s="27"/>
    </row>
    <row r="3304" ht="12.75" customHeight="1">
      <c r="A3304" s="16"/>
      <c r="B3304" s="128"/>
      <c r="C3304" s="129"/>
      <c r="D3304" s="96"/>
      <c r="E3304" s="96"/>
      <c r="F3304" s="130"/>
      <c r="G3304" s="27"/>
      <c r="H3304" s="131"/>
      <c r="I3304" s="127"/>
      <c r="J3304" s="132"/>
      <c r="K3304" s="127"/>
      <c r="L3304" s="96"/>
      <c r="M3304" s="127"/>
      <c r="N3304" s="127"/>
      <c r="O3304" s="127"/>
      <c r="P3304" s="1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  <c r="AN3304" s="27"/>
      <c r="AO3304" s="27"/>
      <c r="AP3304" s="27"/>
    </row>
    <row r="3305" ht="12.75" customHeight="1">
      <c r="A3305" s="16"/>
      <c r="B3305" s="128"/>
      <c r="C3305" s="129"/>
      <c r="D3305" s="96"/>
      <c r="E3305" s="96"/>
      <c r="F3305" s="130"/>
      <c r="G3305" s="27"/>
      <c r="H3305" s="131"/>
      <c r="I3305" s="127"/>
      <c r="J3305" s="132"/>
      <c r="K3305" s="127"/>
      <c r="L3305" s="96"/>
      <c r="M3305" s="127"/>
      <c r="N3305" s="127"/>
      <c r="O3305" s="127"/>
      <c r="P3305" s="1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  <c r="AN3305" s="27"/>
      <c r="AO3305" s="27"/>
      <c r="AP3305" s="27"/>
    </row>
    <row r="3306" ht="12.75" customHeight="1">
      <c r="A3306" s="16"/>
      <c r="B3306" s="128"/>
      <c r="C3306" s="129"/>
      <c r="D3306" s="96"/>
      <c r="E3306" s="96"/>
      <c r="F3306" s="130"/>
      <c r="G3306" s="27"/>
      <c r="H3306" s="131"/>
      <c r="I3306" s="127"/>
      <c r="J3306" s="132"/>
      <c r="K3306" s="127"/>
      <c r="L3306" s="96"/>
      <c r="M3306" s="127"/>
      <c r="N3306" s="127"/>
      <c r="O3306" s="127"/>
      <c r="P3306" s="1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  <c r="AN3306" s="27"/>
      <c r="AO3306" s="27"/>
      <c r="AP3306" s="27"/>
    </row>
    <row r="3307" ht="12.75" customHeight="1">
      <c r="A3307" s="16"/>
      <c r="B3307" s="128"/>
      <c r="C3307" s="129"/>
      <c r="D3307" s="96"/>
      <c r="E3307" s="96"/>
      <c r="F3307" s="130"/>
      <c r="G3307" s="27"/>
      <c r="H3307" s="131"/>
      <c r="I3307" s="127"/>
      <c r="J3307" s="132"/>
      <c r="K3307" s="127"/>
      <c r="L3307" s="96"/>
      <c r="M3307" s="127"/>
      <c r="N3307" s="127"/>
      <c r="O3307" s="127"/>
      <c r="P3307" s="1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  <c r="AN3307" s="27"/>
      <c r="AO3307" s="27"/>
      <c r="AP3307" s="27"/>
    </row>
    <row r="3308" ht="12.75" customHeight="1">
      <c r="A3308" s="16"/>
      <c r="B3308" s="128"/>
      <c r="C3308" s="129"/>
      <c r="D3308" s="96"/>
      <c r="E3308" s="96"/>
      <c r="F3308" s="130"/>
      <c r="G3308" s="27"/>
      <c r="H3308" s="131"/>
      <c r="I3308" s="127"/>
      <c r="J3308" s="132"/>
      <c r="K3308" s="127"/>
      <c r="L3308" s="96"/>
      <c r="M3308" s="127"/>
      <c r="N3308" s="127"/>
      <c r="O3308" s="127"/>
      <c r="P3308" s="1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  <c r="AN3308" s="27"/>
      <c r="AO3308" s="27"/>
      <c r="AP3308" s="27"/>
    </row>
    <row r="3309" ht="12.75" customHeight="1">
      <c r="A3309" s="16"/>
      <c r="B3309" s="128"/>
      <c r="C3309" s="129"/>
      <c r="D3309" s="96"/>
      <c r="E3309" s="96"/>
      <c r="F3309" s="130"/>
      <c r="G3309" s="27"/>
      <c r="H3309" s="131"/>
      <c r="I3309" s="127"/>
      <c r="J3309" s="132"/>
      <c r="K3309" s="127"/>
      <c r="L3309" s="96"/>
      <c r="M3309" s="127"/>
      <c r="N3309" s="127"/>
      <c r="O3309" s="127"/>
      <c r="P3309" s="1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  <c r="AN3309" s="27"/>
      <c r="AO3309" s="27"/>
      <c r="AP3309" s="27"/>
    </row>
    <row r="3310" ht="12.75" customHeight="1">
      <c r="A3310" s="16"/>
      <c r="B3310" s="128"/>
      <c r="C3310" s="129"/>
      <c r="D3310" s="96"/>
      <c r="E3310" s="96"/>
      <c r="F3310" s="130"/>
      <c r="G3310" s="27"/>
      <c r="H3310" s="131"/>
      <c r="I3310" s="127"/>
      <c r="J3310" s="132"/>
      <c r="K3310" s="127"/>
      <c r="L3310" s="96"/>
      <c r="M3310" s="127"/>
      <c r="N3310" s="127"/>
      <c r="O3310" s="127"/>
      <c r="P3310" s="1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  <c r="AN3310" s="27"/>
      <c r="AO3310" s="27"/>
      <c r="AP3310" s="27"/>
    </row>
    <row r="3311" ht="12.75" customHeight="1">
      <c r="A3311" s="16"/>
      <c r="B3311" s="128"/>
      <c r="C3311" s="129"/>
      <c r="D3311" s="96"/>
      <c r="E3311" s="96"/>
      <c r="F3311" s="130"/>
      <c r="G3311" s="27"/>
      <c r="H3311" s="131"/>
      <c r="I3311" s="127"/>
      <c r="J3311" s="132"/>
      <c r="K3311" s="127"/>
      <c r="L3311" s="96"/>
      <c r="M3311" s="127"/>
      <c r="N3311" s="127"/>
      <c r="O3311" s="127"/>
      <c r="P3311" s="1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  <c r="AN3311" s="27"/>
      <c r="AO3311" s="27"/>
      <c r="AP3311" s="27"/>
    </row>
    <row r="3312" ht="12.75" customHeight="1">
      <c r="A3312" s="16"/>
      <c r="B3312" s="128"/>
      <c r="C3312" s="129"/>
      <c r="D3312" s="96"/>
      <c r="E3312" s="96"/>
      <c r="F3312" s="130"/>
      <c r="G3312" s="27"/>
      <c r="H3312" s="131"/>
      <c r="I3312" s="127"/>
      <c r="J3312" s="132"/>
      <c r="K3312" s="127"/>
      <c r="L3312" s="96"/>
      <c r="M3312" s="127"/>
      <c r="N3312" s="127"/>
      <c r="O3312" s="127"/>
      <c r="P3312" s="1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  <c r="AN3312" s="27"/>
      <c r="AO3312" s="27"/>
      <c r="AP3312" s="27"/>
    </row>
    <row r="3313" ht="12.75" customHeight="1">
      <c r="A3313" s="16"/>
      <c r="B3313" s="128"/>
      <c r="C3313" s="129"/>
      <c r="D3313" s="96"/>
      <c r="E3313" s="96"/>
      <c r="F3313" s="130"/>
      <c r="G3313" s="27"/>
      <c r="H3313" s="131"/>
      <c r="I3313" s="127"/>
      <c r="J3313" s="132"/>
      <c r="K3313" s="127"/>
      <c r="L3313" s="96"/>
      <c r="M3313" s="127"/>
      <c r="N3313" s="127"/>
      <c r="O3313" s="127"/>
      <c r="P3313" s="1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  <c r="AN3313" s="27"/>
      <c r="AO3313" s="27"/>
      <c r="AP3313" s="27"/>
    </row>
    <row r="3314" ht="12.75" customHeight="1">
      <c r="A3314" s="16"/>
      <c r="B3314" s="128"/>
      <c r="C3314" s="129"/>
      <c r="D3314" s="96"/>
      <c r="E3314" s="96"/>
      <c r="F3314" s="130"/>
      <c r="G3314" s="27"/>
      <c r="H3314" s="131"/>
      <c r="I3314" s="127"/>
      <c r="J3314" s="132"/>
      <c r="K3314" s="127"/>
      <c r="L3314" s="96"/>
      <c r="M3314" s="127"/>
      <c r="N3314" s="127"/>
      <c r="O3314" s="127"/>
      <c r="P3314" s="1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  <c r="AO3314" s="27"/>
      <c r="AP3314" s="27"/>
    </row>
    <row r="3315" ht="12.75" customHeight="1">
      <c r="A3315" s="16"/>
      <c r="B3315" s="128"/>
      <c r="C3315" s="129"/>
      <c r="D3315" s="96"/>
      <c r="E3315" s="96"/>
      <c r="F3315" s="130"/>
      <c r="G3315" s="27"/>
      <c r="H3315" s="131"/>
      <c r="I3315" s="127"/>
      <c r="J3315" s="132"/>
      <c r="K3315" s="127"/>
      <c r="L3315" s="96"/>
      <c r="M3315" s="127"/>
      <c r="N3315" s="127"/>
      <c r="O3315" s="127"/>
      <c r="P3315" s="1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</row>
    <row r="3316" ht="12.75" customHeight="1">
      <c r="A3316" s="16"/>
      <c r="B3316" s="128"/>
      <c r="C3316" s="129"/>
      <c r="D3316" s="96"/>
      <c r="E3316" s="96"/>
      <c r="F3316" s="130"/>
      <c r="G3316" s="27"/>
      <c r="H3316" s="131"/>
      <c r="I3316" s="127"/>
      <c r="J3316" s="132"/>
      <c r="K3316" s="127"/>
      <c r="L3316" s="96"/>
      <c r="M3316" s="127"/>
      <c r="N3316" s="127"/>
      <c r="O3316" s="127"/>
      <c r="P3316" s="1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  <c r="AN3316" s="27"/>
      <c r="AO3316" s="27"/>
      <c r="AP3316" s="27"/>
    </row>
    <row r="3317" ht="12.75" customHeight="1">
      <c r="A3317" s="16"/>
      <c r="B3317" s="128"/>
      <c r="C3317" s="129"/>
      <c r="D3317" s="96"/>
      <c r="E3317" s="96"/>
      <c r="F3317" s="130"/>
      <c r="G3317" s="27"/>
      <c r="H3317" s="131"/>
      <c r="I3317" s="127"/>
      <c r="J3317" s="132"/>
      <c r="K3317" s="127"/>
      <c r="L3317" s="96"/>
      <c r="M3317" s="127"/>
      <c r="N3317" s="127"/>
      <c r="O3317" s="127"/>
      <c r="P3317" s="1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  <c r="AN3317" s="27"/>
      <c r="AO3317" s="27"/>
      <c r="AP3317" s="27"/>
    </row>
    <row r="3318" ht="12.75" customHeight="1">
      <c r="A3318" s="16"/>
      <c r="B3318" s="128"/>
      <c r="C3318" s="129"/>
      <c r="D3318" s="96"/>
      <c r="E3318" s="96"/>
      <c r="F3318" s="130"/>
      <c r="G3318" s="27"/>
      <c r="H3318" s="131"/>
      <c r="I3318" s="127"/>
      <c r="J3318" s="132"/>
      <c r="K3318" s="127"/>
      <c r="L3318" s="96"/>
      <c r="M3318" s="127"/>
      <c r="N3318" s="127"/>
      <c r="O3318" s="127"/>
      <c r="P3318" s="1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  <c r="AN3318" s="27"/>
      <c r="AO3318" s="27"/>
      <c r="AP3318" s="27"/>
    </row>
    <row r="3319" ht="12.75" customHeight="1">
      <c r="A3319" s="16"/>
      <c r="B3319" s="128"/>
      <c r="C3319" s="129"/>
      <c r="D3319" s="96"/>
      <c r="E3319" s="96"/>
      <c r="F3319" s="130"/>
      <c r="G3319" s="27"/>
      <c r="H3319" s="131"/>
      <c r="I3319" s="127"/>
      <c r="J3319" s="132"/>
      <c r="K3319" s="127"/>
      <c r="L3319" s="96"/>
      <c r="M3319" s="127"/>
      <c r="N3319" s="127"/>
      <c r="O3319" s="127"/>
      <c r="P3319" s="1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  <c r="AN3319" s="27"/>
      <c r="AO3319" s="27"/>
      <c r="AP3319" s="27"/>
    </row>
    <row r="3320" ht="12.75" customHeight="1">
      <c r="A3320" s="16"/>
      <c r="B3320" s="128"/>
      <c r="C3320" s="129"/>
      <c r="D3320" s="96"/>
      <c r="E3320" s="96"/>
      <c r="F3320" s="130"/>
      <c r="G3320" s="27"/>
      <c r="H3320" s="131"/>
      <c r="I3320" s="127"/>
      <c r="J3320" s="132"/>
      <c r="K3320" s="127"/>
      <c r="L3320" s="96"/>
      <c r="M3320" s="127"/>
      <c r="N3320" s="127"/>
      <c r="O3320" s="127"/>
      <c r="P3320" s="1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  <c r="AN3320" s="27"/>
      <c r="AO3320" s="27"/>
      <c r="AP3320" s="27"/>
    </row>
    <row r="3321" ht="12.75" customHeight="1">
      <c r="A3321" s="16"/>
      <c r="B3321" s="128"/>
      <c r="C3321" s="129"/>
      <c r="D3321" s="96"/>
      <c r="E3321" s="96"/>
      <c r="F3321" s="130"/>
      <c r="G3321" s="27"/>
      <c r="H3321" s="131"/>
      <c r="I3321" s="127"/>
      <c r="J3321" s="132"/>
      <c r="K3321" s="127"/>
      <c r="L3321" s="96"/>
      <c r="M3321" s="127"/>
      <c r="N3321" s="127"/>
      <c r="O3321" s="127"/>
      <c r="P3321" s="1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  <c r="AN3321" s="27"/>
      <c r="AO3321" s="27"/>
      <c r="AP3321" s="27"/>
    </row>
    <row r="3322" ht="12.75" customHeight="1">
      <c r="A3322" s="16"/>
      <c r="B3322" s="128"/>
      <c r="C3322" s="129"/>
      <c r="D3322" s="96"/>
      <c r="E3322" s="96"/>
      <c r="F3322" s="130"/>
      <c r="G3322" s="27"/>
      <c r="H3322" s="131"/>
      <c r="I3322" s="127"/>
      <c r="J3322" s="132"/>
      <c r="K3322" s="127"/>
      <c r="L3322" s="96"/>
      <c r="M3322" s="127"/>
      <c r="N3322" s="127"/>
      <c r="O3322" s="127"/>
      <c r="P3322" s="1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  <c r="AN3322" s="27"/>
      <c r="AO3322" s="27"/>
      <c r="AP3322" s="27"/>
    </row>
    <row r="3323" ht="12.75" customHeight="1">
      <c r="A3323" s="16"/>
      <c r="B3323" s="128"/>
      <c r="C3323" s="129"/>
      <c r="D3323" s="96"/>
      <c r="E3323" s="96"/>
      <c r="F3323" s="130"/>
      <c r="G3323" s="27"/>
      <c r="H3323" s="131"/>
      <c r="I3323" s="127"/>
      <c r="J3323" s="132"/>
      <c r="K3323" s="127"/>
      <c r="L3323" s="96"/>
      <c r="M3323" s="127"/>
      <c r="N3323" s="127"/>
      <c r="O3323" s="127"/>
      <c r="P3323" s="1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  <c r="AN3323" s="27"/>
      <c r="AO3323" s="27"/>
      <c r="AP3323" s="27"/>
    </row>
    <row r="3324" ht="12.75" customHeight="1">
      <c r="A3324" s="16"/>
      <c r="B3324" s="128"/>
      <c r="C3324" s="129"/>
      <c r="D3324" s="96"/>
      <c r="E3324" s="96"/>
      <c r="F3324" s="130"/>
      <c r="G3324" s="27"/>
      <c r="H3324" s="131"/>
      <c r="I3324" s="127"/>
      <c r="J3324" s="132"/>
      <c r="K3324" s="127"/>
      <c r="L3324" s="96"/>
      <c r="M3324" s="127"/>
      <c r="N3324" s="127"/>
      <c r="O3324" s="127"/>
      <c r="P3324" s="1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  <c r="AN3324" s="27"/>
      <c r="AO3324" s="27"/>
      <c r="AP3324" s="27"/>
    </row>
    <row r="3325" ht="12.75" customHeight="1">
      <c r="A3325" s="16"/>
      <c r="B3325" s="128"/>
      <c r="C3325" s="129"/>
      <c r="D3325" s="96"/>
      <c r="E3325" s="96"/>
      <c r="F3325" s="130"/>
      <c r="G3325" s="27"/>
      <c r="H3325" s="131"/>
      <c r="I3325" s="127"/>
      <c r="J3325" s="132"/>
      <c r="K3325" s="127"/>
      <c r="L3325" s="96"/>
      <c r="M3325" s="127"/>
      <c r="N3325" s="127"/>
      <c r="O3325" s="127"/>
      <c r="P3325" s="1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  <c r="AN3325" s="27"/>
      <c r="AO3325" s="27"/>
      <c r="AP3325" s="27"/>
    </row>
    <row r="3326" ht="12.75" customHeight="1">
      <c r="A3326" s="16"/>
      <c r="B3326" s="128"/>
      <c r="C3326" s="129"/>
      <c r="D3326" s="96"/>
      <c r="E3326" s="96"/>
      <c r="F3326" s="130"/>
      <c r="G3326" s="27"/>
      <c r="H3326" s="131"/>
      <c r="I3326" s="127"/>
      <c r="J3326" s="132"/>
      <c r="K3326" s="127"/>
      <c r="L3326" s="96"/>
      <c r="M3326" s="127"/>
      <c r="N3326" s="127"/>
      <c r="O3326" s="127"/>
      <c r="P3326" s="1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  <c r="AN3326" s="27"/>
      <c r="AO3326" s="27"/>
      <c r="AP3326" s="27"/>
    </row>
    <row r="3327" ht="12.75" customHeight="1">
      <c r="A3327" s="16"/>
      <c r="B3327" s="128"/>
      <c r="C3327" s="129"/>
      <c r="D3327" s="96"/>
      <c r="E3327" s="96"/>
      <c r="F3327" s="130"/>
      <c r="G3327" s="27"/>
      <c r="H3327" s="131"/>
      <c r="I3327" s="127"/>
      <c r="J3327" s="132"/>
      <c r="K3327" s="127"/>
      <c r="L3327" s="96"/>
      <c r="M3327" s="127"/>
      <c r="N3327" s="127"/>
      <c r="O3327" s="127"/>
      <c r="P3327" s="1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  <c r="AN3327" s="27"/>
      <c r="AO3327" s="27"/>
      <c r="AP3327" s="27"/>
    </row>
    <row r="3328" ht="12.75" customHeight="1">
      <c r="A3328" s="16"/>
      <c r="B3328" s="128"/>
      <c r="C3328" s="129"/>
      <c r="D3328" s="96"/>
      <c r="E3328" s="96"/>
      <c r="F3328" s="130"/>
      <c r="G3328" s="27"/>
      <c r="H3328" s="131"/>
      <c r="I3328" s="127"/>
      <c r="J3328" s="132"/>
      <c r="K3328" s="127"/>
      <c r="L3328" s="96"/>
      <c r="M3328" s="127"/>
      <c r="N3328" s="127"/>
      <c r="O3328" s="127"/>
      <c r="P3328" s="1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  <c r="AN3328" s="27"/>
      <c r="AO3328" s="27"/>
      <c r="AP3328" s="27"/>
    </row>
    <row r="3329" ht="12.75" customHeight="1">
      <c r="A3329" s="16"/>
      <c r="B3329" s="128"/>
      <c r="C3329" s="129"/>
      <c r="D3329" s="96"/>
      <c r="E3329" s="96"/>
      <c r="F3329" s="130"/>
      <c r="G3329" s="27"/>
      <c r="H3329" s="131"/>
      <c r="I3329" s="127"/>
      <c r="J3329" s="132"/>
      <c r="K3329" s="127"/>
      <c r="L3329" s="96"/>
      <c r="M3329" s="127"/>
      <c r="N3329" s="127"/>
      <c r="O3329" s="127"/>
      <c r="P3329" s="1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  <c r="AN3329" s="27"/>
      <c r="AO3329" s="27"/>
      <c r="AP3329" s="27"/>
    </row>
    <row r="3330" ht="12.75" customHeight="1">
      <c r="A3330" s="16"/>
      <c r="B3330" s="128"/>
      <c r="C3330" s="129"/>
      <c r="D3330" s="96"/>
      <c r="E3330" s="96"/>
      <c r="F3330" s="130"/>
      <c r="G3330" s="27"/>
      <c r="H3330" s="131"/>
      <c r="I3330" s="127"/>
      <c r="J3330" s="132"/>
      <c r="K3330" s="127"/>
      <c r="L3330" s="96"/>
      <c r="M3330" s="127"/>
      <c r="N3330" s="127"/>
      <c r="O3330" s="127"/>
      <c r="P3330" s="1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  <c r="AN3330" s="27"/>
      <c r="AO3330" s="27"/>
      <c r="AP3330" s="27"/>
    </row>
    <row r="3331" ht="12.75" customHeight="1">
      <c r="A3331" s="16"/>
      <c r="B3331" s="128"/>
      <c r="C3331" s="129"/>
      <c r="D3331" s="96"/>
      <c r="E3331" s="96"/>
      <c r="F3331" s="130"/>
      <c r="G3331" s="27"/>
      <c r="H3331" s="131"/>
      <c r="I3331" s="127"/>
      <c r="J3331" s="132"/>
      <c r="K3331" s="127"/>
      <c r="L3331" s="96"/>
      <c r="M3331" s="127"/>
      <c r="N3331" s="127"/>
      <c r="O3331" s="127"/>
      <c r="P3331" s="1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  <c r="AN3331" s="27"/>
      <c r="AO3331" s="27"/>
      <c r="AP3331" s="27"/>
    </row>
    <row r="3332" ht="12.75" customHeight="1">
      <c r="A3332" s="16"/>
      <c r="B3332" s="128"/>
      <c r="C3332" s="129"/>
      <c r="D3332" s="96"/>
      <c r="E3332" s="96"/>
      <c r="F3332" s="130"/>
      <c r="G3332" s="27"/>
      <c r="H3332" s="131"/>
      <c r="I3332" s="127"/>
      <c r="J3332" s="132"/>
      <c r="K3332" s="127"/>
      <c r="L3332" s="96"/>
      <c r="M3332" s="127"/>
      <c r="N3332" s="127"/>
      <c r="O3332" s="127"/>
      <c r="P3332" s="1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  <c r="AN3332" s="27"/>
      <c r="AO3332" s="27"/>
      <c r="AP3332" s="27"/>
    </row>
    <row r="3333" ht="12.75" customHeight="1">
      <c r="A3333" s="16"/>
      <c r="B3333" s="128"/>
      <c r="C3333" s="129"/>
      <c r="D3333" s="96"/>
      <c r="E3333" s="96"/>
      <c r="F3333" s="130"/>
      <c r="G3333" s="27"/>
      <c r="H3333" s="131"/>
      <c r="I3333" s="127"/>
      <c r="J3333" s="132"/>
      <c r="K3333" s="127"/>
      <c r="L3333" s="96"/>
      <c r="M3333" s="127"/>
      <c r="N3333" s="127"/>
      <c r="O3333" s="127"/>
      <c r="P3333" s="1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  <c r="AN3333" s="27"/>
      <c r="AO3333" s="27"/>
      <c r="AP3333" s="27"/>
    </row>
    <row r="3334" ht="12.75" customHeight="1">
      <c r="A3334" s="16"/>
      <c r="B3334" s="128"/>
      <c r="C3334" s="129"/>
      <c r="D3334" s="96"/>
      <c r="E3334" s="96"/>
      <c r="F3334" s="130"/>
      <c r="G3334" s="27"/>
      <c r="H3334" s="131"/>
      <c r="I3334" s="127"/>
      <c r="J3334" s="132"/>
      <c r="K3334" s="127"/>
      <c r="L3334" s="96"/>
      <c r="M3334" s="127"/>
      <c r="N3334" s="127"/>
      <c r="O3334" s="127"/>
      <c r="P3334" s="1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  <c r="AN3334" s="27"/>
      <c r="AO3334" s="27"/>
      <c r="AP3334" s="27"/>
    </row>
    <row r="3335" ht="12.75" customHeight="1">
      <c r="A3335" s="16"/>
      <c r="B3335" s="128"/>
      <c r="C3335" s="129"/>
      <c r="D3335" s="96"/>
      <c r="E3335" s="96"/>
      <c r="F3335" s="130"/>
      <c r="G3335" s="27"/>
      <c r="H3335" s="131"/>
      <c r="I3335" s="127"/>
      <c r="J3335" s="132"/>
      <c r="K3335" s="127"/>
      <c r="L3335" s="96"/>
      <c r="M3335" s="127"/>
      <c r="N3335" s="127"/>
      <c r="O3335" s="127"/>
      <c r="P3335" s="1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  <c r="AN3335" s="27"/>
      <c r="AO3335" s="27"/>
      <c r="AP3335" s="27"/>
    </row>
    <row r="3336" ht="12.75" customHeight="1">
      <c r="A3336" s="16"/>
      <c r="B3336" s="128"/>
      <c r="C3336" s="129"/>
      <c r="D3336" s="96"/>
      <c r="E3336" s="96"/>
      <c r="F3336" s="130"/>
      <c r="G3336" s="27"/>
      <c r="H3336" s="131"/>
      <c r="I3336" s="127"/>
      <c r="J3336" s="132"/>
      <c r="K3336" s="127"/>
      <c r="L3336" s="96"/>
      <c r="M3336" s="127"/>
      <c r="N3336" s="127"/>
      <c r="O3336" s="127"/>
      <c r="P3336" s="1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  <c r="AN3336" s="27"/>
      <c r="AO3336" s="27"/>
      <c r="AP3336" s="27"/>
    </row>
    <row r="3337" ht="12.75" customHeight="1">
      <c r="A3337" s="16"/>
      <c r="B3337" s="128"/>
      <c r="C3337" s="129"/>
      <c r="D3337" s="96"/>
      <c r="E3337" s="96"/>
      <c r="F3337" s="130"/>
      <c r="G3337" s="27"/>
      <c r="H3337" s="131"/>
      <c r="I3337" s="127"/>
      <c r="J3337" s="132"/>
      <c r="K3337" s="127"/>
      <c r="L3337" s="96"/>
      <c r="M3337" s="127"/>
      <c r="N3337" s="127"/>
      <c r="O3337" s="127"/>
      <c r="P3337" s="1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  <c r="AN3337" s="27"/>
      <c r="AO3337" s="27"/>
      <c r="AP3337" s="27"/>
    </row>
    <row r="3338" ht="12.75" customHeight="1">
      <c r="A3338" s="16"/>
      <c r="B3338" s="128"/>
      <c r="C3338" s="129"/>
      <c r="D3338" s="96"/>
      <c r="E3338" s="96"/>
      <c r="F3338" s="130"/>
      <c r="G3338" s="27"/>
      <c r="H3338" s="131"/>
      <c r="I3338" s="127"/>
      <c r="J3338" s="132"/>
      <c r="K3338" s="127"/>
      <c r="L3338" s="96"/>
      <c r="M3338" s="127"/>
      <c r="N3338" s="127"/>
      <c r="O3338" s="127"/>
      <c r="P3338" s="1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  <c r="AN3338" s="27"/>
      <c r="AO3338" s="27"/>
      <c r="AP3338" s="27"/>
    </row>
    <row r="3339" ht="12.75" customHeight="1">
      <c r="A3339" s="16"/>
      <c r="B3339" s="128"/>
      <c r="C3339" s="129"/>
      <c r="D3339" s="96"/>
      <c r="E3339" s="96"/>
      <c r="F3339" s="130"/>
      <c r="G3339" s="27"/>
      <c r="H3339" s="131"/>
      <c r="I3339" s="127"/>
      <c r="J3339" s="132"/>
      <c r="K3339" s="127"/>
      <c r="L3339" s="96"/>
      <c r="M3339" s="127"/>
      <c r="N3339" s="127"/>
      <c r="O3339" s="127"/>
      <c r="P3339" s="1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  <c r="AN3339" s="27"/>
      <c r="AO3339" s="27"/>
      <c r="AP3339" s="27"/>
    </row>
    <row r="3340" ht="12.75" customHeight="1">
      <c r="A3340" s="16"/>
      <c r="B3340" s="128"/>
      <c r="C3340" s="129"/>
      <c r="D3340" s="96"/>
      <c r="E3340" s="96"/>
      <c r="F3340" s="130"/>
      <c r="G3340" s="27"/>
      <c r="H3340" s="131"/>
      <c r="I3340" s="127"/>
      <c r="J3340" s="132"/>
      <c r="K3340" s="127"/>
      <c r="L3340" s="96"/>
      <c r="M3340" s="127"/>
      <c r="N3340" s="127"/>
      <c r="O3340" s="127"/>
      <c r="P3340" s="1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  <c r="AN3340" s="27"/>
      <c r="AO3340" s="27"/>
      <c r="AP3340" s="27"/>
    </row>
    <row r="3341" ht="12.75" customHeight="1">
      <c r="A3341" s="16"/>
      <c r="B3341" s="128"/>
      <c r="C3341" s="129"/>
      <c r="D3341" s="96"/>
      <c r="E3341" s="96"/>
      <c r="F3341" s="130"/>
      <c r="G3341" s="27"/>
      <c r="H3341" s="131"/>
      <c r="I3341" s="127"/>
      <c r="J3341" s="132"/>
      <c r="K3341" s="127"/>
      <c r="L3341" s="96"/>
      <c r="M3341" s="127"/>
      <c r="N3341" s="127"/>
      <c r="O3341" s="127"/>
      <c r="P3341" s="1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  <c r="AN3341" s="27"/>
      <c r="AO3341" s="27"/>
      <c r="AP3341" s="27"/>
    </row>
    <row r="3342" ht="12.75" customHeight="1">
      <c r="A3342" s="16"/>
      <c r="B3342" s="128"/>
      <c r="C3342" s="129"/>
      <c r="D3342" s="96"/>
      <c r="E3342" s="96"/>
      <c r="F3342" s="130"/>
      <c r="G3342" s="27"/>
      <c r="H3342" s="131"/>
      <c r="I3342" s="127"/>
      <c r="J3342" s="132"/>
      <c r="K3342" s="127"/>
      <c r="L3342" s="96"/>
      <c r="M3342" s="127"/>
      <c r="N3342" s="127"/>
      <c r="O3342" s="127"/>
      <c r="P3342" s="1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  <c r="AN3342" s="27"/>
      <c r="AO3342" s="27"/>
      <c r="AP3342" s="27"/>
    </row>
    <row r="3343" ht="12.75" customHeight="1">
      <c r="A3343" s="16"/>
      <c r="B3343" s="128"/>
      <c r="C3343" s="129"/>
      <c r="D3343" s="96"/>
      <c r="E3343" s="96"/>
      <c r="F3343" s="130"/>
      <c r="G3343" s="27"/>
      <c r="H3343" s="131"/>
      <c r="I3343" s="127"/>
      <c r="J3343" s="132"/>
      <c r="K3343" s="127"/>
      <c r="L3343" s="96"/>
      <c r="M3343" s="127"/>
      <c r="N3343" s="127"/>
      <c r="O3343" s="127"/>
      <c r="P3343" s="1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  <c r="AN3343" s="27"/>
      <c r="AO3343" s="27"/>
      <c r="AP3343" s="27"/>
    </row>
    <row r="3344" ht="12.75" customHeight="1">
      <c r="A3344" s="16"/>
      <c r="B3344" s="128"/>
      <c r="C3344" s="129"/>
      <c r="D3344" s="96"/>
      <c r="E3344" s="96"/>
      <c r="F3344" s="130"/>
      <c r="G3344" s="27"/>
      <c r="H3344" s="131"/>
      <c r="I3344" s="127"/>
      <c r="J3344" s="132"/>
      <c r="K3344" s="127"/>
      <c r="L3344" s="96"/>
      <c r="M3344" s="127"/>
      <c r="N3344" s="127"/>
      <c r="O3344" s="127"/>
      <c r="P3344" s="1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  <c r="AN3344" s="27"/>
      <c r="AO3344" s="27"/>
      <c r="AP3344" s="27"/>
    </row>
    <row r="3345" ht="12.75" customHeight="1">
      <c r="A3345" s="16"/>
      <c r="B3345" s="128"/>
      <c r="C3345" s="129"/>
      <c r="D3345" s="96"/>
      <c r="E3345" s="96"/>
      <c r="F3345" s="130"/>
      <c r="G3345" s="27"/>
      <c r="H3345" s="131"/>
      <c r="I3345" s="127"/>
      <c r="J3345" s="132"/>
      <c r="K3345" s="127"/>
      <c r="L3345" s="96"/>
      <c r="M3345" s="127"/>
      <c r="N3345" s="127"/>
      <c r="O3345" s="127"/>
      <c r="P3345" s="1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  <c r="AN3345" s="27"/>
      <c r="AO3345" s="27"/>
      <c r="AP3345" s="27"/>
    </row>
    <row r="3346" ht="12.75" customHeight="1">
      <c r="A3346" s="16"/>
      <c r="B3346" s="128"/>
      <c r="C3346" s="129"/>
      <c r="D3346" s="96"/>
      <c r="E3346" s="96"/>
      <c r="F3346" s="130"/>
      <c r="G3346" s="27"/>
      <c r="H3346" s="131"/>
      <c r="I3346" s="127"/>
      <c r="J3346" s="132"/>
      <c r="K3346" s="127"/>
      <c r="L3346" s="96"/>
      <c r="M3346" s="127"/>
      <c r="N3346" s="127"/>
      <c r="O3346" s="127"/>
      <c r="P3346" s="1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  <c r="AN3346" s="27"/>
      <c r="AO3346" s="27"/>
      <c r="AP3346" s="27"/>
    </row>
    <row r="3347" ht="12.75" customHeight="1">
      <c r="A3347" s="16"/>
      <c r="B3347" s="128"/>
      <c r="C3347" s="129"/>
      <c r="D3347" s="96"/>
      <c r="E3347" s="96"/>
      <c r="F3347" s="130"/>
      <c r="G3347" s="27"/>
      <c r="H3347" s="131"/>
      <c r="I3347" s="127"/>
      <c r="J3347" s="132"/>
      <c r="K3347" s="127"/>
      <c r="L3347" s="96"/>
      <c r="M3347" s="127"/>
      <c r="N3347" s="127"/>
      <c r="O3347" s="127"/>
      <c r="P3347" s="1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  <c r="AN3347" s="27"/>
      <c r="AO3347" s="27"/>
      <c r="AP3347" s="27"/>
    </row>
    <row r="3348" ht="12.75" customHeight="1">
      <c r="A3348" s="16"/>
      <c r="B3348" s="128"/>
      <c r="C3348" s="129"/>
      <c r="D3348" s="96"/>
      <c r="E3348" s="96"/>
      <c r="F3348" s="130"/>
      <c r="G3348" s="27"/>
      <c r="H3348" s="131"/>
      <c r="I3348" s="127"/>
      <c r="J3348" s="132"/>
      <c r="K3348" s="127"/>
      <c r="L3348" s="96"/>
      <c r="M3348" s="127"/>
      <c r="N3348" s="127"/>
      <c r="O3348" s="127"/>
      <c r="P3348" s="1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  <c r="AN3348" s="27"/>
      <c r="AO3348" s="27"/>
      <c r="AP3348" s="27"/>
    </row>
    <row r="3349" ht="12.75" customHeight="1">
      <c r="A3349" s="16"/>
      <c r="B3349" s="128"/>
      <c r="C3349" s="129"/>
      <c r="D3349" s="96"/>
      <c r="E3349" s="96"/>
      <c r="F3349" s="130"/>
      <c r="G3349" s="27"/>
      <c r="H3349" s="131"/>
      <c r="I3349" s="127"/>
      <c r="J3349" s="132"/>
      <c r="K3349" s="127"/>
      <c r="L3349" s="96"/>
      <c r="M3349" s="127"/>
      <c r="N3349" s="127"/>
      <c r="O3349" s="127"/>
      <c r="P3349" s="1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  <c r="AN3349" s="27"/>
      <c r="AO3349" s="27"/>
      <c r="AP3349" s="27"/>
    </row>
    <row r="3350" ht="12.75" customHeight="1">
      <c r="A3350" s="16"/>
      <c r="B3350" s="128"/>
      <c r="C3350" s="129"/>
      <c r="D3350" s="96"/>
      <c r="E3350" s="96"/>
      <c r="F3350" s="130"/>
      <c r="G3350" s="27"/>
      <c r="H3350" s="131"/>
      <c r="I3350" s="127"/>
      <c r="J3350" s="132"/>
      <c r="K3350" s="127"/>
      <c r="L3350" s="96"/>
      <c r="M3350" s="127"/>
      <c r="N3350" s="127"/>
      <c r="O3350" s="127"/>
      <c r="P3350" s="1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  <c r="AN3350" s="27"/>
      <c r="AO3350" s="27"/>
      <c r="AP3350" s="27"/>
    </row>
    <row r="3351" ht="12.75" customHeight="1">
      <c r="A3351" s="16"/>
      <c r="B3351" s="128"/>
      <c r="C3351" s="129"/>
      <c r="D3351" s="96"/>
      <c r="E3351" s="96"/>
      <c r="F3351" s="130"/>
      <c r="G3351" s="27"/>
      <c r="H3351" s="131"/>
      <c r="I3351" s="127"/>
      <c r="J3351" s="132"/>
      <c r="K3351" s="127"/>
      <c r="L3351" s="96"/>
      <c r="M3351" s="127"/>
      <c r="N3351" s="127"/>
      <c r="O3351" s="127"/>
      <c r="P3351" s="1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  <c r="AN3351" s="27"/>
      <c r="AO3351" s="27"/>
      <c r="AP3351" s="27"/>
    </row>
    <row r="3352" ht="12.75" customHeight="1">
      <c r="A3352" s="16"/>
      <c r="B3352" s="128"/>
      <c r="C3352" s="129"/>
      <c r="D3352" s="96"/>
      <c r="E3352" s="96"/>
      <c r="F3352" s="130"/>
      <c r="G3352" s="27"/>
      <c r="H3352" s="131"/>
      <c r="I3352" s="127"/>
      <c r="J3352" s="132"/>
      <c r="K3352" s="127"/>
      <c r="L3352" s="96"/>
      <c r="M3352" s="127"/>
      <c r="N3352" s="127"/>
      <c r="O3352" s="127"/>
      <c r="P3352" s="1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  <c r="AN3352" s="27"/>
      <c r="AO3352" s="27"/>
      <c r="AP3352" s="27"/>
    </row>
    <row r="3353" ht="12.75" customHeight="1">
      <c r="A3353" s="16"/>
      <c r="B3353" s="128"/>
      <c r="C3353" s="129"/>
      <c r="D3353" s="96"/>
      <c r="E3353" s="96"/>
      <c r="F3353" s="130"/>
      <c r="G3353" s="27"/>
      <c r="H3353" s="131"/>
      <c r="I3353" s="127"/>
      <c r="J3353" s="132"/>
      <c r="K3353" s="127"/>
      <c r="L3353" s="96"/>
      <c r="M3353" s="127"/>
      <c r="N3353" s="127"/>
      <c r="O3353" s="127"/>
      <c r="P3353" s="1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  <c r="AN3353" s="27"/>
      <c r="AO3353" s="27"/>
      <c r="AP3353" s="27"/>
    </row>
    <row r="3354" ht="12.75" customHeight="1">
      <c r="A3354" s="16"/>
      <c r="B3354" s="128"/>
      <c r="C3354" s="129"/>
      <c r="D3354" s="96"/>
      <c r="E3354" s="96"/>
      <c r="F3354" s="130"/>
      <c r="G3354" s="27"/>
      <c r="H3354" s="131"/>
      <c r="I3354" s="127"/>
      <c r="J3354" s="132"/>
      <c r="K3354" s="127"/>
      <c r="L3354" s="96"/>
      <c r="M3354" s="127"/>
      <c r="N3354" s="127"/>
      <c r="O3354" s="127"/>
      <c r="P3354" s="1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  <c r="AN3354" s="27"/>
      <c r="AO3354" s="27"/>
      <c r="AP3354" s="27"/>
    </row>
    <row r="3355" ht="12.75" customHeight="1">
      <c r="A3355" s="16"/>
      <c r="B3355" s="128"/>
      <c r="C3355" s="129"/>
      <c r="D3355" s="96"/>
      <c r="E3355" s="96"/>
      <c r="F3355" s="130"/>
      <c r="G3355" s="27"/>
      <c r="H3355" s="131"/>
      <c r="I3355" s="127"/>
      <c r="J3355" s="132"/>
      <c r="K3355" s="127"/>
      <c r="L3355" s="96"/>
      <c r="M3355" s="127"/>
      <c r="N3355" s="127"/>
      <c r="O3355" s="127"/>
      <c r="P3355" s="1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  <c r="AN3355" s="27"/>
      <c r="AO3355" s="27"/>
      <c r="AP3355" s="27"/>
    </row>
    <row r="3356" ht="12.75" customHeight="1">
      <c r="A3356" s="16"/>
      <c r="B3356" s="128"/>
      <c r="C3356" s="129"/>
      <c r="D3356" s="96"/>
      <c r="E3356" s="96"/>
      <c r="F3356" s="130"/>
      <c r="G3356" s="27"/>
      <c r="H3356" s="131"/>
      <c r="I3356" s="127"/>
      <c r="J3356" s="132"/>
      <c r="K3356" s="127"/>
      <c r="L3356" s="96"/>
      <c r="M3356" s="127"/>
      <c r="N3356" s="127"/>
      <c r="O3356" s="127"/>
      <c r="P3356" s="1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  <c r="AN3356" s="27"/>
      <c r="AO3356" s="27"/>
      <c r="AP3356" s="27"/>
    </row>
    <row r="3357" ht="12.75" customHeight="1">
      <c r="A3357" s="16"/>
      <c r="B3357" s="128"/>
      <c r="C3357" s="129"/>
      <c r="D3357" s="96"/>
      <c r="E3357" s="96"/>
      <c r="F3357" s="130"/>
      <c r="G3357" s="27"/>
      <c r="H3357" s="131"/>
      <c r="I3357" s="127"/>
      <c r="J3357" s="132"/>
      <c r="K3357" s="127"/>
      <c r="L3357" s="96"/>
      <c r="M3357" s="127"/>
      <c r="N3357" s="127"/>
      <c r="O3357" s="127"/>
      <c r="P3357" s="1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  <c r="AN3357" s="27"/>
      <c r="AO3357" s="27"/>
      <c r="AP3357" s="27"/>
    </row>
    <row r="3358" ht="12.75" customHeight="1">
      <c r="A3358" s="16"/>
      <c r="B3358" s="128"/>
      <c r="C3358" s="129"/>
      <c r="D3358" s="96"/>
      <c r="E3358" s="96"/>
      <c r="F3358" s="130"/>
      <c r="G3358" s="27"/>
      <c r="H3358" s="131"/>
      <c r="I3358" s="127"/>
      <c r="J3358" s="132"/>
      <c r="K3358" s="127"/>
      <c r="L3358" s="96"/>
      <c r="M3358" s="127"/>
      <c r="N3358" s="127"/>
      <c r="O3358" s="127"/>
      <c r="P3358" s="1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  <c r="AN3358" s="27"/>
      <c r="AO3358" s="27"/>
      <c r="AP3358" s="27"/>
    </row>
    <row r="3359" ht="12.75" customHeight="1">
      <c r="A3359" s="16"/>
      <c r="B3359" s="128"/>
      <c r="C3359" s="129"/>
      <c r="D3359" s="96"/>
      <c r="E3359" s="96"/>
      <c r="F3359" s="130"/>
      <c r="G3359" s="27"/>
      <c r="H3359" s="131"/>
      <c r="I3359" s="127"/>
      <c r="J3359" s="132"/>
      <c r="K3359" s="127"/>
      <c r="L3359" s="96"/>
      <c r="M3359" s="127"/>
      <c r="N3359" s="127"/>
      <c r="O3359" s="127"/>
      <c r="P3359" s="1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  <c r="AN3359" s="27"/>
      <c r="AO3359" s="27"/>
      <c r="AP3359" s="27"/>
    </row>
    <row r="3360" ht="12.75" customHeight="1">
      <c r="A3360" s="16"/>
      <c r="B3360" s="128"/>
      <c r="C3360" s="129"/>
      <c r="D3360" s="96"/>
      <c r="E3360" s="96"/>
      <c r="F3360" s="130"/>
      <c r="G3360" s="27"/>
      <c r="H3360" s="131"/>
      <c r="I3360" s="127"/>
      <c r="J3360" s="132"/>
      <c r="K3360" s="127"/>
      <c r="L3360" s="96"/>
      <c r="M3360" s="127"/>
      <c r="N3360" s="127"/>
      <c r="O3360" s="127"/>
      <c r="P3360" s="1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  <c r="AN3360" s="27"/>
      <c r="AO3360" s="27"/>
      <c r="AP3360" s="27"/>
    </row>
    <row r="3361" ht="12.75" customHeight="1">
      <c r="A3361" s="16"/>
      <c r="B3361" s="128"/>
      <c r="C3361" s="129"/>
      <c r="D3361" s="96"/>
      <c r="E3361" s="96"/>
      <c r="F3361" s="130"/>
      <c r="G3361" s="27"/>
      <c r="H3361" s="131"/>
      <c r="I3361" s="127"/>
      <c r="J3361" s="132"/>
      <c r="K3361" s="127"/>
      <c r="L3361" s="96"/>
      <c r="M3361" s="127"/>
      <c r="N3361" s="127"/>
      <c r="O3361" s="127"/>
      <c r="P3361" s="1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  <c r="AN3361" s="27"/>
      <c r="AO3361" s="27"/>
      <c r="AP3361" s="27"/>
    </row>
    <row r="3362" ht="12.75" customHeight="1">
      <c r="A3362" s="16"/>
      <c r="B3362" s="128"/>
      <c r="C3362" s="129"/>
      <c r="D3362" s="96"/>
      <c r="E3362" s="96"/>
      <c r="F3362" s="130"/>
      <c r="G3362" s="27"/>
      <c r="H3362" s="131"/>
      <c r="I3362" s="127"/>
      <c r="J3362" s="132"/>
      <c r="K3362" s="127"/>
      <c r="L3362" s="96"/>
      <c r="M3362" s="127"/>
      <c r="N3362" s="127"/>
      <c r="O3362" s="127"/>
      <c r="P3362" s="1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  <c r="AN3362" s="27"/>
      <c r="AO3362" s="27"/>
      <c r="AP3362" s="27"/>
    </row>
    <row r="3363" ht="12.75" customHeight="1">
      <c r="A3363" s="16"/>
      <c r="B3363" s="128"/>
      <c r="C3363" s="129"/>
      <c r="D3363" s="96"/>
      <c r="E3363" s="96"/>
      <c r="F3363" s="130"/>
      <c r="G3363" s="27"/>
      <c r="H3363" s="131"/>
      <c r="I3363" s="127"/>
      <c r="J3363" s="132"/>
      <c r="K3363" s="127"/>
      <c r="L3363" s="96"/>
      <c r="M3363" s="127"/>
      <c r="N3363" s="127"/>
      <c r="O3363" s="127"/>
      <c r="P3363" s="1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  <c r="AN3363" s="27"/>
      <c r="AO3363" s="27"/>
      <c r="AP3363" s="27"/>
    </row>
    <row r="3364" ht="12.75" customHeight="1">
      <c r="A3364" s="16"/>
      <c r="B3364" s="128"/>
      <c r="C3364" s="129"/>
      <c r="D3364" s="96"/>
      <c r="E3364" s="96"/>
      <c r="F3364" s="130"/>
      <c r="G3364" s="27"/>
      <c r="H3364" s="131"/>
      <c r="I3364" s="127"/>
      <c r="J3364" s="132"/>
      <c r="K3364" s="127"/>
      <c r="L3364" s="96"/>
      <c r="M3364" s="127"/>
      <c r="N3364" s="127"/>
      <c r="O3364" s="127"/>
      <c r="P3364" s="1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  <c r="AN3364" s="27"/>
      <c r="AO3364" s="27"/>
      <c r="AP3364" s="27"/>
    </row>
    <row r="3365" ht="12.75" customHeight="1">
      <c r="A3365" s="16"/>
      <c r="B3365" s="128"/>
      <c r="C3365" s="129"/>
      <c r="D3365" s="96"/>
      <c r="E3365" s="96"/>
      <c r="F3365" s="130"/>
      <c r="G3365" s="27"/>
      <c r="H3365" s="131"/>
      <c r="I3365" s="127"/>
      <c r="J3365" s="132"/>
      <c r="K3365" s="127"/>
      <c r="L3365" s="96"/>
      <c r="M3365" s="127"/>
      <c r="N3365" s="127"/>
      <c r="O3365" s="127"/>
      <c r="P3365" s="1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  <c r="AN3365" s="27"/>
      <c r="AO3365" s="27"/>
      <c r="AP3365" s="27"/>
    </row>
    <row r="3366" ht="12.75" customHeight="1">
      <c r="A3366" s="16"/>
      <c r="B3366" s="128"/>
      <c r="C3366" s="129"/>
      <c r="D3366" s="96"/>
      <c r="E3366" s="96"/>
      <c r="F3366" s="130"/>
      <c r="G3366" s="27"/>
      <c r="H3366" s="131"/>
      <c r="I3366" s="127"/>
      <c r="J3366" s="132"/>
      <c r="K3366" s="127"/>
      <c r="L3366" s="96"/>
      <c r="M3366" s="127"/>
      <c r="N3366" s="127"/>
      <c r="O3366" s="127"/>
      <c r="P3366" s="1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  <c r="AN3366" s="27"/>
      <c r="AO3366" s="27"/>
      <c r="AP3366" s="27"/>
    </row>
    <row r="3367" ht="12.75" customHeight="1">
      <c r="A3367" s="16"/>
      <c r="B3367" s="128"/>
      <c r="C3367" s="129"/>
      <c r="D3367" s="96"/>
      <c r="E3367" s="96"/>
      <c r="F3367" s="130"/>
      <c r="G3367" s="27"/>
      <c r="H3367" s="131"/>
      <c r="I3367" s="127"/>
      <c r="J3367" s="132"/>
      <c r="K3367" s="127"/>
      <c r="L3367" s="96"/>
      <c r="M3367" s="127"/>
      <c r="N3367" s="127"/>
      <c r="O3367" s="127"/>
      <c r="P3367" s="1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  <c r="AN3367" s="27"/>
      <c r="AO3367" s="27"/>
      <c r="AP3367" s="27"/>
    </row>
    <row r="3368" ht="12.75" customHeight="1">
      <c r="A3368" s="16"/>
      <c r="B3368" s="128"/>
      <c r="C3368" s="129"/>
      <c r="D3368" s="96"/>
      <c r="E3368" s="96"/>
      <c r="F3368" s="130"/>
      <c r="G3368" s="27"/>
      <c r="H3368" s="131"/>
      <c r="I3368" s="127"/>
      <c r="J3368" s="132"/>
      <c r="K3368" s="127"/>
      <c r="L3368" s="96"/>
      <c r="M3368" s="127"/>
      <c r="N3368" s="127"/>
      <c r="O3368" s="127"/>
      <c r="P3368" s="1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  <c r="AN3368" s="27"/>
      <c r="AO3368" s="27"/>
      <c r="AP3368" s="27"/>
    </row>
    <row r="3369" ht="12.75" customHeight="1">
      <c r="A3369" s="16"/>
      <c r="B3369" s="128"/>
      <c r="C3369" s="129"/>
      <c r="D3369" s="96"/>
      <c r="E3369" s="96"/>
      <c r="F3369" s="130"/>
      <c r="G3369" s="27"/>
      <c r="H3369" s="131"/>
      <c r="I3369" s="127"/>
      <c r="J3369" s="132"/>
      <c r="K3369" s="127"/>
      <c r="L3369" s="96"/>
      <c r="M3369" s="127"/>
      <c r="N3369" s="127"/>
      <c r="O3369" s="127"/>
      <c r="P3369" s="1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  <c r="AN3369" s="27"/>
      <c r="AO3369" s="27"/>
      <c r="AP3369" s="27"/>
    </row>
    <row r="3370" ht="12.75" customHeight="1">
      <c r="A3370" s="16"/>
      <c r="B3370" s="128"/>
      <c r="C3370" s="129"/>
      <c r="D3370" s="96"/>
      <c r="E3370" s="96"/>
      <c r="F3370" s="130"/>
      <c r="G3370" s="27"/>
      <c r="H3370" s="131"/>
      <c r="I3370" s="127"/>
      <c r="J3370" s="132"/>
      <c r="K3370" s="127"/>
      <c r="L3370" s="96"/>
      <c r="M3370" s="127"/>
      <c r="N3370" s="127"/>
      <c r="O3370" s="127"/>
      <c r="P3370" s="1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  <c r="AN3370" s="27"/>
      <c r="AO3370" s="27"/>
      <c r="AP3370" s="27"/>
    </row>
    <row r="3371" ht="12.75" customHeight="1">
      <c r="A3371" s="16"/>
      <c r="B3371" s="128"/>
      <c r="C3371" s="129"/>
      <c r="D3371" s="96"/>
      <c r="E3371" s="96"/>
      <c r="F3371" s="130"/>
      <c r="G3371" s="27"/>
      <c r="H3371" s="131"/>
      <c r="I3371" s="127"/>
      <c r="J3371" s="132"/>
      <c r="K3371" s="127"/>
      <c r="L3371" s="96"/>
      <c r="M3371" s="127"/>
      <c r="N3371" s="127"/>
      <c r="O3371" s="127"/>
      <c r="P3371" s="1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  <c r="AN3371" s="27"/>
      <c r="AO3371" s="27"/>
      <c r="AP3371" s="27"/>
    </row>
    <row r="3372" ht="12.75" customHeight="1">
      <c r="A3372" s="16"/>
      <c r="B3372" s="128"/>
      <c r="C3372" s="129"/>
      <c r="D3372" s="96"/>
      <c r="E3372" s="96"/>
      <c r="F3372" s="130"/>
      <c r="G3372" s="27"/>
      <c r="H3372" s="131"/>
      <c r="I3372" s="127"/>
      <c r="J3372" s="132"/>
      <c r="K3372" s="127"/>
      <c r="L3372" s="96"/>
      <c r="M3372" s="127"/>
      <c r="N3372" s="127"/>
      <c r="O3372" s="127"/>
      <c r="P3372" s="1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  <c r="AN3372" s="27"/>
      <c r="AO3372" s="27"/>
      <c r="AP3372" s="27"/>
    </row>
    <row r="3373" ht="12.75" customHeight="1">
      <c r="A3373" s="16"/>
      <c r="B3373" s="128"/>
      <c r="C3373" s="129"/>
      <c r="D3373" s="96"/>
      <c r="E3373" s="96"/>
      <c r="F3373" s="130"/>
      <c r="G3373" s="27"/>
      <c r="H3373" s="131"/>
      <c r="I3373" s="127"/>
      <c r="J3373" s="132"/>
      <c r="K3373" s="127"/>
      <c r="L3373" s="96"/>
      <c r="M3373" s="127"/>
      <c r="N3373" s="127"/>
      <c r="O3373" s="127"/>
      <c r="P3373" s="1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  <c r="AN3373" s="27"/>
      <c r="AO3373" s="27"/>
      <c r="AP3373" s="27"/>
    </row>
    <row r="3374" ht="12.75" customHeight="1">
      <c r="A3374" s="16"/>
      <c r="B3374" s="128"/>
      <c r="C3374" s="129"/>
      <c r="D3374" s="96"/>
      <c r="E3374" s="96"/>
      <c r="F3374" s="130"/>
      <c r="G3374" s="27"/>
      <c r="H3374" s="131"/>
      <c r="I3374" s="127"/>
      <c r="J3374" s="132"/>
      <c r="K3374" s="127"/>
      <c r="L3374" s="96"/>
      <c r="M3374" s="127"/>
      <c r="N3374" s="127"/>
      <c r="O3374" s="127"/>
      <c r="P3374" s="1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  <c r="AN3374" s="27"/>
      <c r="AO3374" s="27"/>
      <c r="AP3374" s="27"/>
    </row>
    <row r="3375" ht="12.75" customHeight="1">
      <c r="A3375" s="16"/>
      <c r="B3375" s="128"/>
      <c r="C3375" s="129"/>
      <c r="D3375" s="96"/>
      <c r="E3375" s="96"/>
      <c r="F3375" s="130"/>
      <c r="G3375" s="27"/>
      <c r="H3375" s="131"/>
      <c r="I3375" s="127"/>
      <c r="J3375" s="132"/>
      <c r="K3375" s="127"/>
      <c r="L3375" s="96"/>
      <c r="M3375" s="127"/>
      <c r="N3375" s="127"/>
      <c r="O3375" s="127"/>
      <c r="P3375" s="1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  <c r="AN3375" s="27"/>
      <c r="AO3375" s="27"/>
      <c r="AP3375" s="27"/>
    </row>
    <row r="3376" ht="12.75" customHeight="1">
      <c r="A3376" s="16"/>
      <c r="B3376" s="128"/>
      <c r="C3376" s="129"/>
      <c r="D3376" s="96"/>
      <c r="E3376" s="96"/>
      <c r="F3376" s="130"/>
      <c r="G3376" s="27"/>
      <c r="H3376" s="131"/>
      <c r="I3376" s="127"/>
      <c r="J3376" s="132"/>
      <c r="K3376" s="127"/>
      <c r="L3376" s="96"/>
      <c r="M3376" s="127"/>
      <c r="N3376" s="127"/>
      <c r="O3376" s="127"/>
      <c r="P3376" s="1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  <c r="AN3376" s="27"/>
      <c r="AO3376" s="27"/>
      <c r="AP3376" s="27"/>
    </row>
    <row r="3377" ht="12.75" customHeight="1">
      <c r="A3377" s="16"/>
      <c r="B3377" s="128"/>
      <c r="C3377" s="129"/>
      <c r="D3377" s="96"/>
      <c r="E3377" s="96"/>
      <c r="F3377" s="130"/>
      <c r="G3377" s="27"/>
      <c r="H3377" s="131"/>
      <c r="I3377" s="127"/>
      <c r="J3377" s="132"/>
      <c r="K3377" s="127"/>
      <c r="L3377" s="96"/>
      <c r="M3377" s="127"/>
      <c r="N3377" s="127"/>
      <c r="O3377" s="127"/>
      <c r="P3377" s="1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  <c r="AN3377" s="27"/>
      <c r="AO3377" s="27"/>
      <c r="AP3377" s="27"/>
    </row>
    <row r="3378" ht="12.75" customHeight="1">
      <c r="A3378" s="16"/>
      <c r="B3378" s="128"/>
      <c r="C3378" s="129"/>
      <c r="D3378" s="96"/>
      <c r="E3378" s="96"/>
      <c r="F3378" s="130"/>
      <c r="G3378" s="27"/>
      <c r="H3378" s="131"/>
      <c r="I3378" s="127"/>
      <c r="J3378" s="132"/>
      <c r="K3378" s="127"/>
      <c r="L3378" s="96"/>
      <c r="M3378" s="127"/>
      <c r="N3378" s="127"/>
      <c r="O3378" s="127"/>
      <c r="P3378" s="1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  <c r="AN3378" s="27"/>
      <c r="AO3378" s="27"/>
      <c r="AP3378" s="27"/>
    </row>
    <row r="3379" ht="12.75" customHeight="1">
      <c r="A3379" s="16"/>
      <c r="B3379" s="128"/>
      <c r="C3379" s="129"/>
      <c r="D3379" s="96"/>
      <c r="E3379" s="96"/>
      <c r="F3379" s="130"/>
      <c r="G3379" s="27"/>
      <c r="H3379" s="131"/>
      <c r="I3379" s="127"/>
      <c r="J3379" s="132"/>
      <c r="K3379" s="127"/>
      <c r="L3379" s="96"/>
      <c r="M3379" s="127"/>
      <c r="N3379" s="127"/>
      <c r="O3379" s="127"/>
      <c r="P3379" s="1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  <c r="AN3379" s="27"/>
      <c r="AO3379" s="27"/>
      <c r="AP3379" s="27"/>
    </row>
    <row r="3380" ht="12.75" customHeight="1">
      <c r="A3380" s="16"/>
      <c r="B3380" s="128"/>
      <c r="C3380" s="129"/>
      <c r="D3380" s="96"/>
      <c r="E3380" s="96"/>
      <c r="F3380" s="130"/>
      <c r="G3380" s="27"/>
      <c r="H3380" s="131"/>
      <c r="I3380" s="127"/>
      <c r="J3380" s="132"/>
      <c r="K3380" s="127"/>
      <c r="L3380" s="96"/>
      <c r="M3380" s="127"/>
      <c r="N3380" s="127"/>
      <c r="O3380" s="127"/>
      <c r="P3380" s="1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  <c r="AN3380" s="27"/>
      <c r="AO3380" s="27"/>
      <c r="AP3380" s="27"/>
    </row>
    <row r="3381" ht="12.75" customHeight="1">
      <c r="A3381" s="16"/>
      <c r="B3381" s="128"/>
      <c r="C3381" s="129"/>
      <c r="D3381" s="96"/>
      <c r="E3381" s="96"/>
      <c r="F3381" s="130"/>
      <c r="G3381" s="27"/>
      <c r="H3381" s="131"/>
      <c r="I3381" s="127"/>
      <c r="J3381" s="132"/>
      <c r="K3381" s="127"/>
      <c r="L3381" s="96"/>
      <c r="M3381" s="127"/>
      <c r="N3381" s="127"/>
      <c r="O3381" s="127"/>
      <c r="P3381" s="1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  <c r="AN3381" s="27"/>
      <c r="AO3381" s="27"/>
      <c r="AP3381" s="27"/>
    </row>
    <row r="3382" ht="12.75" customHeight="1">
      <c r="A3382" s="16"/>
      <c r="B3382" s="128"/>
      <c r="C3382" s="129"/>
      <c r="D3382" s="96"/>
      <c r="E3382" s="96"/>
      <c r="F3382" s="130"/>
      <c r="G3382" s="27"/>
      <c r="H3382" s="131"/>
      <c r="I3382" s="127"/>
      <c r="J3382" s="132"/>
      <c r="K3382" s="127"/>
      <c r="L3382" s="96"/>
      <c r="M3382" s="127"/>
      <c r="N3382" s="127"/>
      <c r="O3382" s="127"/>
      <c r="P3382" s="1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  <c r="AN3382" s="27"/>
      <c r="AO3382" s="27"/>
      <c r="AP3382" s="27"/>
    </row>
    <row r="3383" ht="12.75" customHeight="1">
      <c r="A3383" s="16"/>
      <c r="B3383" s="128"/>
      <c r="C3383" s="129"/>
      <c r="D3383" s="96"/>
      <c r="E3383" s="96"/>
      <c r="F3383" s="130"/>
      <c r="G3383" s="27"/>
      <c r="H3383" s="131"/>
      <c r="I3383" s="127"/>
      <c r="J3383" s="132"/>
      <c r="K3383" s="127"/>
      <c r="L3383" s="96"/>
      <c r="M3383" s="127"/>
      <c r="N3383" s="127"/>
      <c r="O3383" s="127"/>
      <c r="P3383" s="1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  <c r="AN3383" s="27"/>
      <c r="AO3383" s="27"/>
      <c r="AP3383" s="27"/>
    </row>
    <row r="3384" ht="12.75" customHeight="1">
      <c r="A3384" s="16"/>
      <c r="B3384" s="128"/>
      <c r="C3384" s="129"/>
      <c r="D3384" s="96"/>
      <c r="E3384" s="96"/>
      <c r="F3384" s="130"/>
      <c r="G3384" s="27"/>
      <c r="H3384" s="131"/>
      <c r="I3384" s="127"/>
      <c r="J3384" s="132"/>
      <c r="K3384" s="127"/>
      <c r="L3384" s="96"/>
      <c r="M3384" s="127"/>
      <c r="N3384" s="127"/>
      <c r="O3384" s="127"/>
      <c r="P3384" s="1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  <c r="AN3384" s="27"/>
      <c r="AO3384" s="27"/>
      <c r="AP3384" s="27"/>
    </row>
    <row r="3385" ht="12.75" customHeight="1">
      <c r="A3385" s="16"/>
      <c r="B3385" s="128"/>
      <c r="C3385" s="129"/>
      <c r="D3385" s="96"/>
      <c r="E3385" s="96"/>
      <c r="F3385" s="130"/>
      <c r="G3385" s="27"/>
      <c r="H3385" s="131"/>
      <c r="I3385" s="127"/>
      <c r="J3385" s="132"/>
      <c r="K3385" s="127"/>
      <c r="L3385" s="96"/>
      <c r="M3385" s="127"/>
      <c r="N3385" s="127"/>
      <c r="O3385" s="127"/>
      <c r="P3385" s="1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  <c r="AN3385" s="27"/>
      <c r="AO3385" s="27"/>
      <c r="AP3385" s="27"/>
    </row>
    <row r="3386" ht="12.75" customHeight="1">
      <c r="A3386" s="16"/>
      <c r="B3386" s="128"/>
      <c r="C3386" s="129"/>
      <c r="D3386" s="96"/>
      <c r="E3386" s="96"/>
      <c r="F3386" s="130"/>
      <c r="G3386" s="27"/>
      <c r="H3386" s="131"/>
      <c r="I3386" s="127"/>
      <c r="J3386" s="132"/>
      <c r="K3386" s="127"/>
      <c r="L3386" s="96"/>
      <c r="M3386" s="127"/>
      <c r="N3386" s="127"/>
      <c r="O3386" s="127"/>
      <c r="P3386" s="1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  <c r="AN3386" s="27"/>
      <c r="AO3386" s="27"/>
      <c r="AP3386" s="27"/>
    </row>
    <row r="3387" ht="12.75" customHeight="1">
      <c r="A3387" s="16"/>
      <c r="B3387" s="128"/>
      <c r="C3387" s="129"/>
      <c r="D3387" s="96"/>
      <c r="E3387" s="96"/>
      <c r="F3387" s="130"/>
      <c r="G3387" s="27"/>
      <c r="H3387" s="131"/>
      <c r="I3387" s="127"/>
      <c r="J3387" s="132"/>
      <c r="K3387" s="127"/>
      <c r="L3387" s="96"/>
      <c r="M3387" s="127"/>
      <c r="N3387" s="127"/>
      <c r="O3387" s="127"/>
      <c r="P3387" s="1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  <c r="AN3387" s="27"/>
      <c r="AO3387" s="27"/>
      <c r="AP3387" s="27"/>
    </row>
    <row r="3388" ht="12.75" customHeight="1">
      <c r="A3388" s="16"/>
      <c r="B3388" s="128"/>
      <c r="C3388" s="129"/>
      <c r="D3388" s="96"/>
      <c r="E3388" s="96"/>
      <c r="F3388" s="130"/>
      <c r="G3388" s="27"/>
      <c r="H3388" s="131"/>
      <c r="I3388" s="127"/>
      <c r="J3388" s="132"/>
      <c r="K3388" s="127"/>
      <c r="L3388" s="96"/>
      <c r="M3388" s="127"/>
      <c r="N3388" s="127"/>
      <c r="O3388" s="127"/>
      <c r="P3388" s="1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  <c r="AN3388" s="27"/>
      <c r="AO3388" s="27"/>
      <c r="AP3388" s="27"/>
    </row>
    <row r="3389" ht="12.75" customHeight="1">
      <c r="A3389" s="16"/>
      <c r="B3389" s="128"/>
      <c r="C3389" s="129"/>
      <c r="D3389" s="96"/>
      <c r="E3389" s="96"/>
      <c r="F3389" s="130"/>
      <c r="G3389" s="27"/>
      <c r="H3389" s="131"/>
      <c r="I3389" s="127"/>
      <c r="J3389" s="132"/>
      <c r="K3389" s="127"/>
      <c r="L3389" s="96"/>
      <c r="M3389" s="127"/>
      <c r="N3389" s="127"/>
      <c r="O3389" s="127"/>
      <c r="P3389" s="1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  <c r="AN3389" s="27"/>
      <c r="AO3389" s="27"/>
      <c r="AP3389" s="27"/>
    </row>
    <row r="3390" ht="12.75" customHeight="1">
      <c r="A3390" s="16"/>
      <c r="B3390" s="128"/>
      <c r="C3390" s="129"/>
      <c r="D3390" s="96"/>
      <c r="E3390" s="96"/>
      <c r="F3390" s="130"/>
      <c r="G3390" s="27"/>
      <c r="H3390" s="131"/>
      <c r="I3390" s="127"/>
      <c r="J3390" s="132"/>
      <c r="K3390" s="127"/>
      <c r="L3390" s="96"/>
      <c r="M3390" s="127"/>
      <c r="N3390" s="127"/>
      <c r="O3390" s="127"/>
      <c r="P3390" s="1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  <c r="AN3390" s="27"/>
      <c r="AO3390" s="27"/>
      <c r="AP3390" s="27"/>
    </row>
    <row r="3391" ht="12.75" customHeight="1">
      <c r="A3391" s="16"/>
      <c r="B3391" s="128"/>
      <c r="C3391" s="129"/>
      <c r="D3391" s="96"/>
      <c r="E3391" s="96"/>
      <c r="F3391" s="130"/>
      <c r="G3391" s="27"/>
      <c r="H3391" s="131"/>
      <c r="I3391" s="127"/>
      <c r="J3391" s="132"/>
      <c r="K3391" s="127"/>
      <c r="L3391" s="96"/>
      <c r="M3391" s="127"/>
      <c r="N3391" s="127"/>
      <c r="O3391" s="127"/>
      <c r="P3391" s="1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  <c r="AN3391" s="27"/>
      <c r="AO3391" s="27"/>
      <c r="AP3391" s="27"/>
    </row>
    <row r="3392" ht="12.75" customHeight="1">
      <c r="A3392" s="16"/>
      <c r="B3392" s="128"/>
      <c r="C3392" s="129"/>
      <c r="D3392" s="96"/>
      <c r="E3392" s="96"/>
      <c r="F3392" s="130"/>
      <c r="G3392" s="27"/>
      <c r="H3392" s="131"/>
      <c r="I3392" s="127"/>
      <c r="J3392" s="132"/>
      <c r="K3392" s="127"/>
      <c r="L3392" s="96"/>
      <c r="M3392" s="127"/>
      <c r="N3392" s="127"/>
      <c r="O3392" s="127"/>
      <c r="P3392" s="1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  <c r="AN3392" s="27"/>
      <c r="AO3392" s="27"/>
      <c r="AP3392" s="27"/>
    </row>
    <row r="3393" ht="12.75" customHeight="1">
      <c r="A3393" s="16"/>
      <c r="B3393" s="128"/>
      <c r="C3393" s="129"/>
      <c r="D3393" s="96"/>
      <c r="E3393" s="96"/>
      <c r="F3393" s="130"/>
      <c r="G3393" s="27"/>
      <c r="H3393" s="131"/>
      <c r="I3393" s="127"/>
      <c r="J3393" s="132"/>
      <c r="K3393" s="127"/>
      <c r="L3393" s="96"/>
      <c r="M3393" s="127"/>
      <c r="N3393" s="127"/>
      <c r="O3393" s="127"/>
      <c r="P3393" s="1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  <c r="AN3393" s="27"/>
      <c r="AO3393" s="27"/>
      <c r="AP3393" s="27"/>
    </row>
    <row r="3394" ht="12.75" customHeight="1">
      <c r="A3394" s="16"/>
      <c r="B3394" s="128"/>
      <c r="C3394" s="129"/>
      <c r="D3394" s="96"/>
      <c r="E3394" s="96"/>
      <c r="F3394" s="130"/>
      <c r="G3394" s="27"/>
      <c r="H3394" s="131"/>
      <c r="I3394" s="127"/>
      <c r="J3394" s="132"/>
      <c r="K3394" s="127"/>
      <c r="L3394" s="96"/>
      <c r="M3394" s="127"/>
      <c r="N3394" s="127"/>
      <c r="O3394" s="127"/>
      <c r="P3394" s="1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  <c r="AN3394" s="27"/>
      <c r="AO3394" s="27"/>
      <c r="AP3394" s="27"/>
    </row>
    <row r="3395" ht="12.75" customHeight="1">
      <c r="A3395" s="16"/>
      <c r="B3395" s="128"/>
      <c r="C3395" s="129"/>
      <c r="D3395" s="96"/>
      <c r="E3395" s="96"/>
      <c r="F3395" s="130"/>
      <c r="G3395" s="27"/>
      <c r="H3395" s="131"/>
      <c r="I3395" s="127"/>
      <c r="J3395" s="132"/>
      <c r="K3395" s="127"/>
      <c r="L3395" s="96"/>
      <c r="M3395" s="127"/>
      <c r="N3395" s="127"/>
      <c r="O3395" s="127"/>
      <c r="P3395" s="1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  <c r="AN3395" s="27"/>
      <c r="AO3395" s="27"/>
      <c r="AP3395" s="27"/>
    </row>
    <row r="3396" ht="12.75" customHeight="1">
      <c r="A3396" s="16"/>
      <c r="B3396" s="128"/>
      <c r="C3396" s="129"/>
      <c r="D3396" s="96"/>
      <c r="E3396" s="96"/>
      <c r="F3396" s="130"/>
      <c r="G3396" s="27"/>
      <c r="H3396" s="131"/>
      <c r="I3396" s="127"/>
      <c r="J3396" s="132"/>
      <c r="K3396" s="127"/>
      <c r="L3396" s="96"/>
      <c r="M3396" s="127"/>
      <c r="N3396" s="127"/>
      <c r="O3396" s="127"/>
      <c r="P3396" s="1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  <c r="AN3396" s="27"/>
      <c r="AO3396" s="27"/>
      <c r="AP3396" s="27"/>
    </row>
    <row r="3397" ht="12.75" customHeight="1">
      <c r="A3397" s="16"/>
      <c r="B3397" s="128"/>
      <c r="C3397" s="129"/>
      <c r="D3397" s="96"/>
      <c r="E3397" s="96"/>
      <c r="F3397" s="130"/>
      <c r="G3397" s="27"/>
      <c r="H3397" s="131"/>
      <c r="I3397" s="127"/>
      <c r="J3397" s="132"/>
      <c r="K3397" s="127"/>
      <c r="L3397" s="96"/>
      <c r="M3397" s="127"/>
      <c r="N3397" s="127"/>
      <c r="O3397" s="127"/>
      <c r="P3397" s="1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  <c r="AN3397" s="27"/>
      <c r="AO3397" s="27"/>
      <c r="AP3397" s="27"/>
    </row>
    <row r="3398" ht="12.75" customHeight="1">
      <c r="A3398" s="16"/>
      <c r="B3398" s="128"/>
      <c r="C3398" s="129"/>
      <c r="D3398" s="96"/>
      <c r="E3398" s="96"/>
      <c r="F3398" s="130"/>
      <c r="G3398" s="27"/>
      <c r="H3398" s="131"/>
      <c r="I3398" s="127"/>
      <c r="J3398" s="132"/>
      <c r="K3398" s="127"/>
      <c r="L3398" s="96"/>
      <c r="M3398" s="127"/>
      <c r="N3398" s="127"/>
      <c r="O3398" s="127"/>
      <c r="P3398" s="1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  <c r="AN3398" s="27"/>
      <c r="AO3398" s="27"/>
      <c r="AP3398" s="27"/>
    </row>
    <row r="3399" ht="12.75" customHeight="1">
      <c r="A3399" s="16"/>
      <c r="B3399" s="128"/>
      <c r="C3399" s="129"/>
      <c r="D3399" s="96"/>
      <c r="E3399" s="96"/>
      <c r="F3399" s="130"/>
      <c r="G3399" s="27"/>
      <c r="H3399" s="131"/>
      <c r="I3399" s="127"/>
      <c r="J3399" s="132"/>
      <c r="K3399" s="127"/>
      <c r="L3399" s="96"/>
      <c r="M3399" s="127"/>
      <c r="N3399" s="127"/>
      <c r="O3399" s="127"/>
      <c r="P3399" s="1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  <c r="AN3399" s="27"/>
      <c r="AO3399" s="27"/>
      <c r="AP3399" s="27"/>
    </row>
    <row r="3400" ht="12.75" customHeight="1">
      <c r="A3400" s="16"/>
      <c r="B3400" s="128"/>
      <c r="C3400" s="129"/>
      <c r="D3400" s="96"/>
      <c r="E3400" s="96"/>
      <c r="F3400" s="130"/>
      <c r="G3400" s="27"/>
      <c r="H3400" s="131"/>
      <c r="I3400" s="127"/>
      <c r="J3400" s="132"/>
      <c r="K3400" s="127"/>
      <c r="L3400" s="96"/>
      <c r="M3400" s="127"/>
      <c r="N3400" s="127"/>
      <c r="O3400" s="127"/>
      <c r="P3400" s="1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  <c r="AN3400" s="27"/>
      <c r="AO3400" s="27"/>
      <c r="AP3400" s="27"/>
    </row>
    <row r="3401" ht="12.75" customHeight="1">
      <c r="A3401" s="16"/>
      <c r="B3401" s="128"/>
      <c r="C3401" s="129"/>
      <c r="D3401" s="96"/>
      <c r="E3401" s="96"/>
      <c r="F3401" s="130"/>
      <c r="G3401" s="27"/>
      <c r="H3401" s="131"/>
      <c r="I3401" s="127"/>
      <c r="J3401" s="132"/>
      <c r="K3401" s="127"/>
      <c r="L3401" s="96"/>
      <c r="M3401" s="127"/>
      <c r="N3401" s="127"/>
      <c r="O3401" s="127"/>
      <c r="P3401" s="1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</row>
    <row r="3402" ht="12.75" customHeight="1">
      <c r="A3402" s="16"/>
      <c r="B3402" s="128"/>
      <c r="C3402" s="129"/>
      <c r="D3402" s="96"/>
      <c r="E3402" s="96"/>
      <c r="F3402" s="130"/>
      <c r="G3402" s="27"/>
      <c r="H3402" s="131"/>
      <c r="I3402" s="127"/>
      <c r="J3402" s="132"/>
      <c r="K3402" s="127"/>
      <c r="L3402" s="96"/>
      <c r="M3402" s="127"/>
      <c r="N3402" s="127"/>
      <c r="O3402" s="127"/>
      <c r="P3402" s="1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  <c r="AN3402" s="27"/>
      <c r="AO3402" s="27"/>
      <c r="AP3402" s="27"/>
    </row>
    <row r="3403" ht="12.75" customHeight="1">
      <c r="A3403" s="16"/>
      <c r="B3403" s="128"/>
      <c r="C3403" s="129"/>
      <c r="D3403" s="96"/>
      <c r="E3403" s="96"/>
      <c r="F3403" s="130"/>
      <c r="G3403" s="27"/>
      <c r="H3403" s="131"/>
      <c r="I3403" s="127"/>
      <c r="J3403" s="132"/>
      <c r="K3403" s="127"/>
      <c r="L3403" s="96"/>
      <c r="M3403" s="127"/>
      <c r="N3403" s="127"/>
      <c r="O3403" s="127"/>
      <c r="P3403" s="1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  <c r="AN3403" s="27"/>
      <c r="AO3403" s="27"/>
      <c r="AP3403" s="27"/>
    </row>
    <row r="3404" ht="12.75" customHeight="1">
      <c r="A3404" s="16"/>
      <c r="B3404" s="128"/>
      <c r="C3404" s="129"/>
      <c r="D3404" s="96"/>
      <c r="E3404" s="96"/>
      <c r="F3404" s="130"/>
      <c r="G3404" s="27"/>
      <c r="H3404" s="131"/>
      <c r="I3404" s="127"/>
      <c r="J3404" s="132"/>
      <c r="K3404" s="127"/>
      <c r="L3404" s="96"/>
      <c r="M3404" s="127"/>
      <c r="N3404" s="127"/>
      <c r="O3404" s="127"/>
      <c r="P3404" s="1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  <c r="AN3404" s="27"/>
      <c r="AO3404" s="27"/>
      <c r="AP3404" s="27"/>
    </row>
    <row r="3405" ht="12.75" customHeight="1">
      <c r="A3405" s="16"/>
      <c r="B3405" s="128"/>
      <c r="C3405" s="129"/>
      <c r="D3405" s="96"/>
      <c r="E3405" s="96"/>
      <c r="F3405" s="130"/>
      <c r="G3405" s="27"/>
      <c r="H3405" s="131"/>
      <c r="I3405" s="127"/>
      <c r="J3405" s="132"/>
      <c r="K3405" s="127"/>
      <c r="L3405" s="96"/>
      <c r="M3405" s="127"/>
      <c r="N3405" s="127"/>
      <c r="O3405" s="127"/>
      <c r="P3405" s="1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  <c r="AN3405" s="27"/>
      <c r="AO3405" s="27"/>
      <c r="AP3405" s="27"/>
    </row>
    <row r="3406" ht="12.75" customHeight="1">
      <c r="A3406" s="16"/>
      <c r="B3406" s="128"/>
      <c r="C3406" s="129"/>
      <c r="D3406" s="96"/>
      <c r="E3406" s="96"/>
      <c r="F3406" s="130"/>
      <c r="G3406" s="27"/>
      <c r="H3406" s="131"/>
      <c r="I3406" s="127"/>
      <c r="J3406" s="132"/>
      <c r="K3406" s="127"/>
      <c r="L3406" s="96"/>
      <c r="M3406" s="127"/>
      <c r="N3406" s="127"/>
      <c r="O3406" s="127"/>
      <c r="P3406" s="1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  <c r="AN3406" s="27"/>
      <c r="AO3406" s="27"/>
      <c r="AP3406" s="27"/>
    </row>
    <row r="3407" ht="12.75" customHeight="1">
      <c r="A3407" s="16"/>
      <c r="B3407" s="128"/>
      <c r="C3407" s="129"/>
      <c r="D3407" s="96"/>
      <c r="E3407" s="96"/>
      <c r="F3407" s="130"/>
      <c r="G3407" s="27"/>
      <c r="H3407" s="131"/>
      <c r="I3407" s="127"/>
      <c r="J3407" s="132"/>
      <c r="K3407" s="127"/>
      <c r="L3407" s="96"/>
      <c r="M3407" s="127"/>
      <c r="N3407" s="127"/>
      <c r="O3407" s="127"/>
      <c r="P3407" s="1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  <c r="AN3407" s="27"/>
      <c r="AO3407" s="27"/>
      <c r="AP3407" s="27"/>
    </row>
    <row r="3408" ht="12.75" customHeight="1">
      <c r="A3408" s="16"/>
      <c r="B3408" s="128"/>
      <c r="C3408" s="129"/>
      <c r="D3408" s="96"/>
      <c r="E3408" s="96"/>
      <c r="F3408" s="130"/>
      <c r="G3408" s="27"/>
      <c r="H3408" s="131"/>
      <c r="I3408" s="127"/>
      <c r="J3408" s="132"/>
      <c r="K3408" s="127"/>
      <c r="L3408" s="96"/>
      <c r="M3408" s="127"/>
      <c r="N3408" s="127"/>
      <c r="O3408" s="127"/>
      <c r="P3408" s="1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  <c r="AN3408" s="27"/>
      <c r="AO3408" s="27"/>
      <c r="AP3408" s="27"/>
    </row>
    <row r="3409" ht="12.75" customHeight="1">
      <c r="A3409" s="16"/>
      <c r="B3409" s="128"/>
      <c r="C3409" s="129"/>
      <c r="D3409" s="96"/>
      <c r="E3409" s="96"/>
      <c r="F3409" s="130"/>
      <c r="G3409" s="27"/>
      <c r="H3409" s="131"/>
      <c r="I3409" s="127"/>
      <c r="J3409" s="132"/>
      <c r="K3409" s="127"/>
      <c r="L3409" s="96"/>
      <c r="M3409" s="127"/>
      <c r="N3409" s="127"/>
      <c r="O3409" s="127"/>
      <c r="P3409" s="1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  <c r="AN3409" s="27"/>
      <c r="AO3409" s="27"/>
      <c r="AP3409" s="27"/>
    </row>
    <row r="3410" ht="12.75" customHeight="1">
      <c r="A3410" s="16"/>
      <c r="B3410" s="128"/>
      <c r="C3410" s="129"/>
      <c r="D3410" s="96"/>
      <c r="E3410" s="96"/>
      <c r="F3410" s="130"/>
      <c r="G3410" s="27"/>
      <c r="H3410" s="131"/>
      <c r="I3410" s="127"/>
      <c r="J3410" s="132"/>
      <c r="K3410" s="127"/>
      <c r="L3410" s="96"/>
      <c r="M3410" s="127"/>
      <c r="N3410" s="127"/>
      <c r="O3410" s="127"/>
      <c r="P3410" s="1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  <c r="AN3410" s="27"/>
      <c r="AO3410" s="27"/>
      <c r="AP3410" s="27"/>
    </row>
    <row r="3411" ht="12.75" customHeight="1">
      <c r="A3411" s="16"/>
      <c r="B3411" s="128"/>
      <c r="C3411" s="129"/>
      <c r="D3411" s="96"/>
      <c r="E3411" s="96"/>
      <c r="F3411" s="130"/>
      <c r="G3411" s="27"/>
      <c r="H3411" s="131"/>
      <c r="I3411" s="127"/>
      <c r="J3411" s="132"/>
      <c r="K3411" s="127"/>
      <c r="L3411" s="96"/>
      <c r="M3411" s="127"/>
      <c r="N3411" s="127"/>
      <c r="O3411" s="127"/>
      <c r="P3411" s="1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  <c r="AN3411" s="27"/>
      <c r="AO3411" s="27"/>
      <c r="AP3411" s="27"/>
    </row>
    <row r="3412" ht="12.75" customHeight="1">
      <c r="A3412" s="16"/>
      <c r="B3412" s="128"/>
      <c r="C3412" s="129"/>
      <c r="D3412" s="96"/>
      <c r="E3412" s="96"/>
      <c r="F3412" s="130"/>
      <c r="G3412" s="27"/>
      <c r="H3412" s="131"/>
      <c r="I3412" s="127"/>
      <c r="J3412" s="132"/>
      <c r="K3412" s="127"/>
      <c r="L3412" s="96"/>
      <c r="M3412" s="127"/>
      <c r="N3412" s="127"/>
      <c r="O3412" s="127"/>
      <c r="P3412" s="1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  <c r="AN3412" s="27"/>
      <c r="AO3412" s="27"/>
      <c r="AP3412" s="27"/>
    </row>
    <row r="3413" ht="12.75" customHeight="1">
      <c r="A3413" s="16"/>
      <c r="B3413" s="128"/>
      <c r="C3413" s="129"/>
      <c r="D3413" s="96"/>
      <c r="E3413" s="96"/>
      <c r="F3413" s="130"/>
      <c r="G3413" s="27"/>
      <c r="H3413" s="131"/>
      <c r="I3413" s="127"/>
      <c r="J3413" s="132"/>
      <c r="K3413" s="127"/>
      <c r="L3413" s="96"/>
      <c r="M3413" s="127"/>
      <c r="N3413" s="127"/>
      <c r="O3413" s="127"/>
      <c r="P3413" s="1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  <c r="AN3413" s="27"/>
      <c r="AO3413" s="27"/>
      <c r="AP3413" s="27"/>
    </row>
    <row r="3414" ht="12.75" customHeight="1">
      <c r="A3414" s="16"/>
      <c r="B3414" s="128"/>
      <c r="C3414" s="129"/>
      <c r="D3414" s="96"/>
      <c r="E3414" s="96"/>
      <c r="F3414" s="130"/>
      <c r="G3414" s="27"/>
      <c r="H3414" s="131"/>
      <c r="I3414" s="127"/>
      <c r="J3414" s="132"/>
      <c r="K3414" s="127"/>
      <c r="L3414" s="96"/>
      <c r="M3414" s="127"/>
      <c r="N3414" s="127"/>
      <c r="O3414" s="127"/>
      <c r="P3414" s="1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  <c r="AN3414" s="27"/>
      <c r="AO3414" s="27"/>
      <c r="AP3414" s="27"/>
    </row>
    <row r="3415" ht="12.75" customHeight="1">
      <c r="A3415" s="16"/>
      <c r="B3415" s="128"/>
      <c r="C3415" s="129"/>
      <c r="D3415" s="96"/>
      <c r="E3415" s="96"/>
      <c r="F3415" s="130"/>
      <c r="G3415" s="27"/>
      <c r="H3415" s="131"/>
      <c r="I3415" s="127"/>
      <c r="J3415" s="132"/>
      <c r="K3415" s="127"/>
      <c r="L3415" s="96"/>
      <c r="M3415" s="127"/>
      <c r="N3415" s="127"/>
      <c r="O3415" s="127"/>
      <c r="P3415" s="1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  <c r="AN3415" s="27"/>
      <c r="AO3415" s="27"/>
      <c r="AP3415" s="27"/>
    </row>
    <row r="3416" ht="12.75" customHeight="1">
      <c r="A3416" s="16"/>
      <c r="B3416" s="128"/>
      <c r="C3416" s="129"/>
      <c r="D3416" s="96"/>
      <c r="E3416" s="96"/>
      <c r="F3416" s="130"/>
      <c r="G3416" s="27"/>
      <c r="H3416" s="131"/>
      <c r="I3416" s="127"/>
      <c r="J3416" s="132"/>
      <c r="K3416" s="127"/>
      <c r="L3416" s="96"/>
      <c r="M3416" s="127"/>
      <c r="N3416" s="127"/>
      <c r="O3416" s="127"/>
      <c r="P3416" s="1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  <c r="AN3416" s="27"/>
      <c r="AO3416" s="27"/>
      <c r="AP3416" s="27"/>
    </row>
    <row r="3417" ht="12.75" customHeight="1">
      <c r="A3417" s="16"/>
      <c r="B3417" s="128"/>
      <c r="C3417" s="129"/>
      <c r="D3417" s="96"/>
      <c r="E3417" s="96"/>
      <c r="F3417" s="130"/>
      <c r="G3417" s="27"/>
      <c r="H3417" s="131"/>
      <c r="I3417" s="127"/>
      <c r="J3417" s="132"/>
      <c r="K3417" s="127"/>
      <c r="L3417" s="96"/>
      <c r="M3417" s="127"/>
      <c r="N3417" s="127"/>
      <c r="O3417" s="127"/>
      <c r="P3417" s="1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  <c r="AN3417" s="27"/>
      <c r="AO3417" s="27"/>
      <c r="AP3417" s="27"/>
    </row>
    <row r="3418" ht="12.75" customHeight="1">
      <c r="A3418" s="16"/>
      <c r="B3418" s="128"/>
      <c r="C3418" s="129"/>
      <c r="D3418" s="96"/>
      <c r="E3418" s="96"/>
      <c r="F3418" s="130"/>
      <c r="G3418" s="27"/>
      <c r="H3418" s="131"/>
      <c r="I3418" s="127"/>
      <c r="J3418" s="132"/>
      <c r="K3418" s="127"/>
      <c r="L3418" s="96"/>
      <c r="M3418" s="127"/>
      <c r="N3418" s="127"/>
      <c r="O3418" s="127"/>
      <c r="P3418" s="1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  <c r="AN3418" s="27"/>
      <c r="AO3418" s="27"/>
      <c r="AP3418" s="27"/>
    </row>
    <row r="3419" ht="12.75" customHeight="1">
      <c r="A3419" s="16"/>
      <c r="B3419" s="128"/>
      <c r="C3419" s="129"/>
      <c r="D3419" s="96"/>
      <c r="E3419" s="96"/>
      <c r="F3419" s="130"/>
      <c r="G3419" s="27"/>
      <c r="H3419" s="131"/>
      <c r="I3419" s="127"/>
      <c r="J3419" s="132"/>
      <c r="K3419" s="127"/>
      <c r="L3419" s="96"/>
      <c r="M3419" s="127"/>
      <c r="N3419" s="127"/>
      <c r="O3419" s="127"/>
      <c r="P3419" s="1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  <c r="AN3419" s="27"/>
      <c r="AO3419" s="27"/>
      <c r="AP3419" s="27"/>
    </row>
    <row r="3420" ht="12.75" customHeight="1">
      <c r="A3420" s="16"/>
      <c r="B3420" s="128"/>
      <c r="C3420" s="129"/>
      <c r="D3420" s="96"/>
      <c r="E3420" s="96"/>
      <c r="F3420" s="130"/>
      <c r="G3420" s="27"/>
      <c r="H3420" s="131"/>
      <c r="I3420" s="127"/>
      <c r="J3420" s="132"/>
      <c r="K3420" s="127"/>
      <c r="L3420" s="96"/>
      <c r="M3420" s="127"/>
      <c r="N3420" s="127"/>
      <c r="O3420" s="127"/>
      <c r="P3420" s="1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  <c r="AN3420" s="27"/>
      <c r="AO3420" s="27"/>
      <c r="AP3420" s="27"/>
    </row>
    <row r="3421" ht="12.75" customHeight="1">
      <c r="A3421" s="16"/>
      <c r="B3421" s="128"/>
      <c r="C3421" s="129"/>
      <c r="D3421" s="96"/>
      <c r="E3421" s="96"/>
      <c r="F3421" s="130"/>
      <c r="G3421" s="27"/>
      <c r="H3421" s="131"/>
      <c r="I3421" s="127"/>
      <c r="J3421" s="132"/>
      <c r="K3421" s="127"/>
      <c r="L3421" s="96"/>
      <c r="M3421" s="127"/>
      <c r="N3421" s="127"/>
      <c r="O3421" s="127"/>
      <c r="P3421" s="1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  <c r="AN3421" s="27"/>
      <c r="AO3421" s="27"/>
      <c r="AP3421" s="27"/>
    </row>
    <row r="3422" ht="12.75" customHeight="1">
      <c r="A3422" s="16"/>
      <c r="B3422" s="128"/>
      <c r="C3422" s="129"/>
      <c r="D3422" s="96"/>
      <c r="E3422" s="96"/>
      <c r="F3422" s="130"/>
      <c r="G3422" s="27"/>
      <c r="H3422" s="131"/>
      <c r="I3422" s="127"/>
      <c r="J3422" s="132"/>
      <c r="K3422" s="127"/>
      <c r="L3422" s="96"/>
      <c r="M3422" s="127"/>
      <c r="N3422" s="127"/>
      <c r="O3422" s="127"/>
      <c r="P3422" s="1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  <c r="AN3422" s="27"/>
      <c r="AO3422" s="27"/>
      <c r="AP3422" s="27"/>
    </row>
    <row r="3423" ht="12.75" customHeight="1">
      <c r="A3423" s="16"/>
      <c r="B3423" s="128"/>
      <c r="C3423" s="129"/>
      <c r="D3423" s="96"/>
      <c r="E3423" s="96"/>
      <c r="F3423" s="130"/>
      <c r="G3423" s="27"/>
      <c r="H3423" s="131"/>
      <c r="I3423" s="127"/>
      <c r="J3423" s="132"/>
      <c r="K3423" s="127"/>
      <c r="L3423" s="96"/>
      <c r="M3423" s="127"/>
      <c r="N3423" s="127"/>
      <c r="O3423" s="127"/>
      <c r="P3423" s="1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  <c r="AN3423" s="27"/>
      <c r="AO3423" s="27"/>
      <c r="AP3423" s="27"/>
    </row>
    <row r="3424" ht="12.75" customHeight="1">
      <c r="A3424" s="16"/>
      <c r="B3424" s="128"/>
      <c r="C3424" s="129"/>
      <c r="D3424" s="96"/>
      <c r="E3424" s="96"/>
      <c r="F3424" s="130"/>
      <c r="G3424" s="27"/>
      <c r="H3424" s="131"/>
      <c r="I3424" s="127"/>
      <c r="J3424" s="132"/>
      <c r="K3424" s="127"/>
      <c r="L3424" s="96"/>
      <c r="M3424" s="127"/>
      <c r="N3424" s="127"/>
      <c r="O3424" s="127"/>
      <c r="P3424" s="1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  <c r="AN3424" s="27"/>
      <c r="AO3424" s="27"/>
      <c r="AP3424" s="27"/>
    </row>
    <row r="3425" ht="12.75" customHeight="1">
      <c r="A3425" s="16"/>
      <c r="B3425" s="128"/>
      <c r="C3425" s="129"/>
      <c r="D3425" s="96"/>
      <c r="E3425" s="96"/>
      <c r="F3425" s="130"/>
      <c r="G3425" s="27"/>
      <c r="H3425" s="131"/>
      <c r="I3425" s="127"/>
      <c r="J3425" s="132"/>
      <c r="K3425" s="127"/>
      <c r="L3425" s="96"/>
      <c r="M3425" s="127"/>
      <c r="N3425" s="127"/>
      <c r="O3425" s="127"/>
      <c r="P3425" s="1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  <c r="AN3425" s="27"/>
      <c r="AO3425" s="27"/>
      <c r="AP3425" s="27"/>
    </row>
    <row r="3426" ht="12.75" customHeight="1">
      <c r="A3426" s="16"/>
      <c r="B3426" s="128"/>
      <c r="C3426" s="129"/>
      <c r="D3426" s="96"/>
      <c r="E3426" s="96"/>
      <c r="F3426" s="130"/>
      <c r="G3426" s="27"/>
      <c r="H3426" s="131"/>
      <c r="I3426" s="127"/>
      <c r="J3426" s="132"/>
      <c r="K3426" s="127"/>
      <c r="L3426" s="96"/>
      <c r="M3426" s="127"/>
      <c r="N3426" s="127"/>
      <c r="O3426" s="127"/>
      <c r="P3426" s="1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  <c r="AN3426" s="27"/>
      <c r="AO3426" s="27"/>
      <c r="AP3426" s="27"/>
    </row>
    <row r="3427" ht="12.75" customHeight="1">
      <c r="A3427" s="16"/>
      <c r="B3427" s="128"/>
      <c r="C3427" s="129"/>
      <c r="D3427" s="96"/>
      <c r="E3427" s="96"/>
      <c r="F3427" s="130"/>
      <c r="G3427" s="27"/>
      <c r="H3427" s="131"/>
      <c r="I3427" s="127"/>
      <c r="J3427" s="132"/>
      <c r="K3427" s="127"/>
      <c r="L3427" s="96"/>
      <c r="M3427" s="127"/>
      <c r="N3427" s="127"/>
      <c r="O3427" s="127"/>
      <c r="P3427" s="1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  <c r="AN3427" s="27"/>
      <c r="AO3427" s="27"/>
      <c r="AP3427" s="27"/>
    </row>
    <row r="3428" ht="12.75" customHeight="1">
      <c r="A3428" s="16"/>
      <c r="B3428" s="128"/>
      <c r="C3428" s="129"/>
      <c r="D3428" s="96"/>
      <c r="E3428" s="96"/>
      <c r="F3428" s="130"/>
      <c r="G3428" s="27"/>
      <c r="H3428" s="131"/>
      <c r="I3428" s="127"/>
      <c r="J3428" s="132"/>
      <c r="K3428" s="127"/>
      <c r="L3428" s="96"/>
      <c r="M3428" s="127"/>
      <c r="N3428" s="127"/>
      <c r="O3428" s="127"/>
      <c r="P3428" s="1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  <c r="AN3428" s="27"/>
      <c r="AO3428" s="27"/>
      <c r="AP3428" s="27"/>
    </row>
    <row r="3429" ht="12.75" customHeight="1">
      <c r="A3429" s="16"/>
      <c r="B3429" s="128"/>
      <c r="C3429" s="129"/>
      <c r="D3429" s="96"/>
      <c r="E3429" s="96"/>
      <c r="F3429" s="130"/>
      <c r="G3429" s="27"/>
      <c r="H3429" s="131"/>
      <c r="I3429" s="127"/>
      <c r="J3429" s="132"/>
      <c r="K3429" s="127"/>
      <c r="L3429" s="96"/>
      <c r="M3429" s="127"/>
      <c r="N3429" s="127"/>
      <c r="O3429" s="127"/>
      <c r="P3429" s="1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  <c r="AN3429" s="27"/>
      <c r="AO3429" s="27"/>
      <c r="AP3429" s="27"/>
    </row>
    <row r="3430" ht="12.75" customHeight="1">
      <c r="A3430" s="16"/>
      <c r="B3430" s="128"/>
      <c r="C3430" s="129"/>
      <c r="D3430" s="96"/>
      <c r="E3430" s="96"/>
      <c r="F3430" s="130"/>
      <c r="G3430" s="27"/>
      <c r="H3430" s="131"/>
      <c r="I3430" s="127"/>
      <c r="J3430" s="132"/>
      <c r="K3430" s="127"/>
      <c r="L3430" s="96"/>
      <c r="M3430" s="127"/>
      <c r="N3430" s="127"/>
      <c r="O3430" s="127"/>
      <c r="P3430" s="1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  <c r="AN3430" s="27"/>
      <c r="AO3430" s="27"/>
      <c r="AP3430" s="27"/>
    </row>
    <row r="3431" ht="12.75" customHeight="1">
      <c r="A3431" s="16"/>
      <c r="B3431" s="128"/>
      <c r="C3431" s="129"/>
      <c r="D3431" s="96"/>
      <c r="E3431" s="96"/>
      <c r="F3431" s="130"/>
      <c r="G3431" s="27"/>
      <c r="H3431" s="131"/>
      <c r="I3431" s="127"/>
      <c r="J3431" s="132"/>
      <c r="K3431" s="127"/>
      <c r="L3431" s="96"/>
      <c r="M3431" s="127"/>
      <c r="N3431" s="127"/>
      <c r="O3431" s="127"/>
      <c r="P3431" s="1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  <c r="AN3431" s="27"/>
      <c r="AO3431" s="27"/>
      <c r="AP3431" s="27"/>
    </row>
    <row r="3432" ht="12.75" customHeight="1">
      <c r="A3432" s="16"/>
      <c r="B3432" s="128"/>
      <c r="C3432" s="129"/>
      <c r="D3432" s="96"/>
      <c r="E3432" s="96"/>
      <c r="F3432" s="130"/>
      <c r="G3432" s="27"/>
      <c r="H3432" s="131"/>
      <c r="I3432" s="127"/>
      <c r="J3432" s="132"/>
      <c r="K3432" s="127"/>
      <c r="L3432" s="96"/>
      <c r="M3432" s="127"/>
      <c r="N3432" s="127"/>
      <c r="O3432" s="127"/>
      <c r="P3432" s="1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  <c r="AN3432" s="27"/>
      <c r="AO3432" s="27"/>
      <c r="AP3432" s="27"/>
    </row>
    <row r="3433" ht="12.75" customHeight="1">
      <c r="A3433" s="16"/>
      <c r="B3433" s="128"/>
      <c r="C3433" s="129"/>
      <c r="D3433" s="96"/>
      <c r="E3433" s="96"/>
      <c r="F3433" s="130"/>
      <c r="G3433" s="27"/>
      <c r="H3433" s="131"/>
      <c r="I3433" s="127"/>
      <c r="J3433" s="132"/>
      <c r="K3433" s="127"/>
      <c r="L3433" s="96"/>
      <c r="M3433" s="127"/>
      <c r="N3433" s="127"/>
      <c r="O3433" s="127"/>
      <c r="P3433" s="1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  <c r="AN3433" s="27"/>
      <c r="AO3433" s="27"/>
      <c r="AP3433" s="27"/>
    </row>
    <row r="3434" ht="12.75" customHeight="1">
      <c r="A3434" s="16"/>
      <c r="B3434" s="128"/>
      <c r="C3434" s="129"/>
      <c r="D3434" s="96"/>
      <c r="E3434" s="96"/>
      <c r="F3434" s="130"/>
      <c r="G3434" s="27"/>
      <c r="H3434" s="131"/>
      <c r="I3434" s="127"/>
      <c r="J3434" s="132"/>
      <c r="K3434" s="127"/>
      <c r="L3434" s="96"/>
      <c r="M3434" s="127"/>
      <c r="N3434" s="127"/>
      <c r="O3434" s="127"/>
      <c r="P3434" s="1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  <c r="AO3434" s="27"/>
      <c r="AP3434" s="27"/>
    </row>
    <row r="3435" ht="12.75" customHeight="1">
      <c r="A3435" s="16"/>
      <c r="B3435" s="128"/>
      <c r="C3435" s="129"/>
      <c r="D3435" s="96"/>
      <c r="E3435" s="96"/>
      <c r="F3435" s="130"/>
      <c r="G3435" s="27"/>
      <c r="H3435" s="131"/>
      <c r="I3435" s="127"/>
      <c r="J3435" s="132"/>
      <c r="K3435" s="127"/>
      <c r="L3435" s="96"/>
      <c r="M3435" s="127"/>
      <c r="N3435" s="127"/>
      <c r="O3435" s="127"/>
      <c r="P3435" s="1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  <c r="AN3435" s="27"/>
      <c r="AO3435" s="27"/>
      <c r="AP3435" s="27"/>
    </row>
    <row r="3436" ht="12.75" customHeight="1">
      <c r="A3436" s="16"/>
      <c r="B3436" s="128"/>
      <c r="C3436" s="129"/>
      <c r="D3436" s="96"/>
      <c r="E3436" s="96"/>
      <c r="F3436" s="130"/>
      <c r="G3436" s="27"/>
      <c r="H3436" s="131"/>
      <c r="I3436" s="127"/>
      <c r="J3436" s="132"/>
      <c r="K3436" s="127"/>
      <c r="L3436" s="96"/>
      <c r="M3436" s="127"/>
      <c r="N3436" s="127"/>
      <c r="O3436" s="127"/>
      <c r="P3436" s="1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  <c r="AN3436" s="27"/>
      <c r="AO3436" s="27"/>
      <c r="AP3436" s="27"/>
    </row>
    <row r="3437" ht="12.75" customHeight="1">
      <c r="A3437" s="16"/>
      <c r="B3437" s="128"/>
      <c r="C3437" s="129"/>
      <c r="D3437" s="96"/>
      <c r="E3437" s="96"/>
      <c r="F3437" s="130"/>
      <c r="G3437" s="27"/>
      <c r="H3437" s="131"/>
      <c r="I3437" s="127"/>
      <c r="J3437" s="132"/>
      <c r="K3437" s="127"/>
      <c r="L3437" s="96"/>
      <c r="M3437" s="127"/>
      <c r="N3437" s="127"/>
      <c r="O3437" s="127"/>
      <c r="P3437" s="1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  <c r="AN3437" s="27"/>
      <c r="AO3437" s="27"/>
      <c r="AP3437" s="27"/>
    </row>
    <row r="3438" ht="12.75" customHeight="1">
      <c r="A3438" s="16"/>
      <c r="B3438" s="128"/>
      <c r="C3438" s="129"/>
      <c r="D3438" s="96"/>
      <c r="E3438" s="96"/>
      <c r="F3438" s="130"/>
      <c r="G3438" s="27"/>
      <c r="H3438" s="131"/>
      <c r="I3438" s="127"/>
      <c r="J3438" s="132"/>
      <c r="K3438" s="127"/>
      <c r="L3438" s="96"/>
      <c r="M3438" s="127"/>
      <c r="N3438" s="127"/>
      <c r="O3438" s="127"/>
      <c r="P3438" s="1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  <c r="AN3438" s="27"/>
      <c r="AO3438" s="27"/>
      <c r="AP3438" s="27"/>
    </row>
    <row r="3439" ht="12.75" customHeight="1">
      <c r="A3439" s="16"/>
      <c r="B3439" s="128"/>
      <c r="C3439" s="129"/>
      <c r="D3439" s="96"/>
      <c r="E3439" s="96"/>
      <c r="F3439" s="130"/>
      <c r="G3439" s="27"/>
      <c r="H3439" s="131"/>
      <c r="I3439" s="127"/>
      <c r="J3439" s="132"/>
      <c r="K3439" s="127"/>
      <c r="L3439" s="96"/>
      <c r="M3439" s="127"/>
      <c r="N3439" s="127"/>
      <c r="O3439" s="127"/>
      <c r="P3439" s="1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  <c r="AN3439" s="27"/>
      <c r="AO3439" s="27"/>
      <c r="AP3439" s="27"/>
    </row>
    <row r="3440" ht="12.75" customHeight="1">
      <c r="A3440" s="16"/>
      <c r="B3440" s="128"/>
      <c r="C3440" s="129"/>
      <c r="D3440" s="96"/>
      <c r="E3440" s="96"/>
      <c r="F3440" s="130"/>
      <c r="G3440" s="27"/>
      <c r="H3440" s="131"/>
      <c r="I3440" s="127"/>
      <c r="J3440" s="132"/>
      <c r="K3440" s="127"/>
      <c r="L3440" s="96"/>
      <c r="M3440" s="127"/>
      <c r="N3440" s="127"/>
      <c r="O3440" s="127"/>
      <c r="P3440" s="1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  <c r="AN3440" s="27"/>
      <c r="AO3440" s="27"/>
      <c r="AP3440" s="27"/>
    </row>
    <row r="3441" ht="12.75" customHeight="1">
      <c r="A3441" s="16"/>
      <c r="B3441" s="128"/>
      <c r="C3441" s="129"/>
      <c r="D3441" s="96"/>
      <c r="E3441" s="96"/>
      <c r="F3441" s="130"/>
      <c r="G3441" s="27"/>
      <c r="H3441" s="131"/>
      <c r="I3441" s="127"/>
      <c r="J3441" s="132"/>
      <c r="K3441" s="127"/>
      <c r="L3441" s="96"/>
      <c r="M3441" s="127"/>
      <c r="N3441" s="127"/>
      <c r="O3441" s="127"/>
      <c r="P3441" s="1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  <c r="AN3441" s="27"/>
      <c r="AO3441" s="27"/>
      <c r="AP3441" s="27"/>
    </row>
    <row r="3442" ht="12.75" customHeight="1">
      <c r="A3442" s="16"/>
      <c r="B3442" s="128"/>
      <c r="C3442" s="129"/>
      <c r="D3442" s="96"/>
      <c r="E3442" s="96"/>
      <c r="F3442" s="130"/>
      <c r="G3442" s="27"/>
      <c r="H3442" s="131"/>
      <c r="I3442" s="127"/>
      <c r="J3442" s="132"/>
      <c r="K3442" s="127"/>
      <c r="L3442" s="96"/>
      <c r="M3442" s="127"/>
      <c r="N3442" s="127"/>
      <c r="O3442" s="127"/>
      <c r="P3442" s="1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  <c r="AN3442" s="27"/>
      <c r="AO3442" s="27"/>
      <c r="AP3442" s="27"/>
    </row>
    <row r="3443" ht="12.75" customHeight="1">
      <c r="A3443" s="16"/>
      <c r="B3443" s="128"/>
      <c r="C3443" s="129"/>
      <c r="D3443" s="96"/>
      <c r="E3443" s="96"/>
      <c r="F3443" s="130"/>
      <c r="G3443" s="27"/>
      <c r="H3443" s="131"/>
      <c r="I3443" s="127"/>
      <c r="J3443" s="132"/>
      <c r="K3443" s="127"/>
      <c r="L3443" s="96"/>
      <c r="M3443" s="127"/>
      <c r="N3443" s="127"/>
      <c r="O3443" s="127"/>
      <c r="P3443" s="1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  <c r="AN3443" s="27"/>
      <c r="AO3443" s="27"/>
      <c r="AP3443" s="27"/>
    </row>
    <row r="3444" ht="12.75" customHeight="1">
      <c r="A3444" s="16"/>
      <c r="B3444" s="128"/>
      <c r="C3444" s="129"/>
      <c r="D3444" s="96"/>
      <c r="E3444" s="96"/>
      <c r="F3444" s="130"/>
      <c r="G3444" s="27"/>
      <c r="H3444" s="131"/>
      <c r="I3444" s="127"/>
      <c r="J3444" s="132"/>
      <c r="K3444" s="127"/>
      <c r="L3444" s="96"/>
      <c r="M3444" s="127"/>
      <c r="N3444" s="127"/>
      <c r="O3444" s="127"/>
      <c r="P3444" s="1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  <c r="AN3444" s="27"/>
      <c r="AO3444" s="27"/>
      <c r="AP3444" s="27"/>
    </row>
    <row r="3445" ht="12.75" customHeight="1">
      <c r="A3445" s="16"/>
      <c r="B3445" s="128"/>
      <c r="C3445" s="129"/>
      <c r="D3445" s="96"/>
      <c r="E3445" s="96"/>
      <c r="F3445" s="130"/>
      <c r="G3445" s="27"/>
      <c r="H3445" s="131"/>
      <c r="I3445" s="127"/>
      <c r="J3445" s="132"/>
      <c r="K3445" s="127"/>
      <c r="L3445" s="96"/>
      <c r="M3445" s="127"/>
      <c r="N3445" s="127"/>
      <c r="O3445" s="127"/>
      <c r="P3445" s="1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  <c r="AN3445" s="27"/>
      <c r="AO3445" s="27"/>
      <c r="AP3445" s="27"/>
    </row>
    <row r="3446" ht="12.75" customHeight="1">
      <c r="A3446" s="16"/>
      <c r="B3446" s="128"/>
      <c r="C3446" s="129"/>
      <c r="D3446" s="96"/>
      <c r="E3446" s="96"/>
      <c r="F3446" s="130"/>
      <c r="G3446" s="27"/>
      <c r="H3446" s="131"/>
      <c r="I3446" s="127"/>
      <c r="J3446" s="132"/>
      <c r="K3446" s="127"/>
      <c r="L3446" s="96"/>
      <c r="M3446" s="127"/>
      <c r="N3446" s="127"/>
      <c r="O3446" s="127"/>
      <c r="P3446" s="1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  <c r="AN3446" s="27"/>
      <c r="AO3446" s="27"/>
      <c r="AP3446" s="27"/>
    </row>
    <row r="3447" ht="12.75" customHeight="1">
      <c r="A3447" s="16"/>
      <c r="B3447" s="128"/>
      <c r="C3447" s="129"/>
      <c r="D3447" s="96"/>
      <c r="E3447" s="96"/>
      <c r="F3447" s="130"/>
      <c r="G3447" s="27"/>
      <c r="H3447" s="131"/>
      <c r="I3447" s="127"/>
      <c r="J3447" s="132"/>
      <c r="K3447" s="127"/>
      <c r="L3447" s="96"/>
      <c r="M3447" s="127"/>
      <c r="N3447" s="127"/>
      <c r="O3447" s="127"/>
      <c r="P3447" s="1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  <c r="AN3447" s="27"/>
      <c r="AO3447" s="27"/>
      <c r="AP3447" s="27"/>
    </row>
    <row r="3448" ht="12.75" customHeight="1">
      <c r="A3448" s="16"/>
      <c r="B3448" s="128"/>
      <c r="C3448" s="129"/>
      <c r="D3448" s="96"/>
      <c r="E3448" s="96"/>
      <c r="F3448" s="130"/>
      <c r="G3448" s="27"/>
      <c r="H3448" s="131"/>
      <c r="I3448" s="127"/>
      <c r="J3448" s="132"/>
      <c r="K3448" s="127"/>
      <c r="L3448" s="96"/>
      <c r="M3448" s="127"/>
      <c r="N3448" s="127"/>
      <c r="O3448" s="127"/>
      <c r="P3448" s="1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  <c r="AN3448" s="27"/>
      <c r="AO3448" s="27"/>
      <c r="AP3448" s="27"/>
    </row>
    <row r="3449" ht="12.75" customHeight="1">
      <c r="A3449" s="16"/>
      <c r="B3449" s="128"/>
      <c r="C3449" s="129"/>
      <c r="D3449" s="96"/>
      <c r="E3449" s="96"/>
      <c r="F3449" s="130"/>
      <c r="G3449" s="27"/>
      <c r="H3449" s="131"/>
      <c r="I3449" s="127"/>
      <c r="J3449" s="132"/>
      <c r="K3449" s="127"/>
      <c r="L3449" s="96"/>
      <c r="M3449" s="127"/>
      <c r="N3449" s="127"/>
      <c r="O3449" s="127"/>
      <c r="P3449" s="1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  <c r="AN3449" s="27"/>
      <c r="AO3449" s="27"/>
      <c r="AP3449" s="27"/>
    </row>
    <row r="3450" ht="12.75" customHeight="1">
      <c r="A3450" s="16"/>
      <c r="B3450" s="128"/>
      <c r="C3450" s="129"/>
      <c r="D3450" s="96"/>
      <c r="E3450" s="96"/>
      <c r="F3450" s="130"/>
      <c r="G3450" s="27"/>
      <c r="H3450" s="131"/>
      <c r="I3450" s="127"/>
      <c r="J3450" s="132"/>
      <c r="K3450" s="127"/>
      <c r="L3450" s="96"/>
      <c r="M3450" s="127"/>
      <c r="N3450" s="127"/>
      <c r="O3450" s="127"/>
      <c r="P3450" s="1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  <c r="AN3450" s="27"/>
      <c r="AO3450" s="27"/>
      <c r="AP3450" s="27"/>
    </row>
    <row r="3451" ht="12.75" customHeight="1">
      <c r="A3451" s="16"/>
      <c r="B3451" s="128"/>
      <c r="C3451" s="129"/>
      <c r="D3451" s="96"/>
      <c r="E3451" s="96"/>
      <c r="F3451" s="130"/>
      <c r="G3451" s="27"/>
      <c r="H3451" s="131"/>
      <c r="I3451" s="127"/>
      <c r="J3451" s="132"/>
      <c r="K3451" s="127"/>
      <c r="L3451" s="96"/>
      <c r="M3451" s="127"/>
      <c r="N3451" s="127"/>
      <c r="O3451" s="127"/>
      <c r="P3451" s="1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  <c r="AN3451" s="27"/>
      <c r="AO3451" s="27"/>
      <c r="AP3451" s="27"/>
    </row>
    <row r="3452" ht="12.75" customHeight="1">
      <c r="A3452" s="16"/>
      <c r="B3452" s="128"/>
      <c r="C3452" s="129"/>
      <c r="D3452" s="96"/>
      <c r="E3452" s="96"/>
      <c r="F3452" s="130"/>
      <c r="G3452" s="27"/>
      <c r="H3452" s="131"/>
      <c r="I3452" s="127"/>
      <c r="J3452" s="132"/>
      <c r="K3452" s="127"/>
      <c r="L3452" s="96"/>
      <c r="M3452" s="127"/>
      <c r="N3452" s="127"/>
      <c r="O3452" s="127"/>
      <c r="P3452" s="1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  <c r="AN3452" s="27"/>
      <c r="AO3452" s="27"/>
      <c r="AP3452" s="27"/>
    </row>
    <row r="3453" ht="12.75" customHeight="1">
      <c r="A3453" s="16"/>
      <c r="B3453" s="128"/>
      <c r="C3453" s="129"/>
      <c r="D3453" s="96"/>
      <c r="E3453" s="96"/>
      <c r="F3453" s="130"/>
      <c r="G3453" s="27"/>
      <c r="H3453" s="131"/>
      <c r="I3453" s="127"/>
      <c r="J3453" s="132"/>
      <c r="K3453" s="127"/>
      <c r="L3453" s="96"/>
      <c r="M3453" s="127"/>
      <c r="N3453" s="127"/>
      <c r="O3453" s="127"/>
      <c r="P3453" s="1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  <c r="AN3453" s="27"/>
      <c r="AO3453" s="27"/>
      <c r="AP3453" s="27"/>
    </row>
    <row r="3454" ht="12.75" customHeight="1">
      <c r="A3454" s="16"/>
      <c r="B3454" s="128"/>
      <c r="C3454" s="129"/>
      <c r="D3454" s="96"/>
      <c r="E3454" s="96"/>
      <c r="F3454" s="130"/>
      <c r="G3454" s="27"/>
      <c r="H3454" s="131"/>
      <c r="I3454" s="127"/>
      <c r="J3454" s="132"/>
      <c r="K3454" s="127"/>
      <c r="L3454" s="96"/>
      <c r="M3454" s="127"/>
      <c r="N3454" s="127"/>
      <c r="O3454" s="127"/>
      <c r="P3454" s="1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  <c r="AN3454" s="27"/>
      <c r="AO3454" s="27"/>
      <c r="AP3454" s="27"/>
    </row>
    <row r="3455" ht="12.75" customHeight="1">
      <c r="A3455" s="16"/>
      <c r="B3455" s="128"/>
      <c r="C3455" s="129"/>
      <c r="D3455" s="96"/>
      <c r="E3455" s="96"/>
      <c r="F3455" s="130"/>
      <c r="G3455" s="27"/>
      <c r="H3455" s="131"/>
      <c r="I3455" s="127"/>
      <c r="J3455" s="132"/>
      <c r="K3455" s="127"/>
      <c r="L3455" s="96"/>
      <c r="M3455" s="127"/>
      <c r="N3455" s="127"/>
      <c r="O3455" s="127"/>
      <c r="P3455" s="1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  <c r="AN3455" s="27"/>
      <c r="AO3455" s="27"/>
      <c r="AP3455" s="27"/>
    </row>
    <row r="3456" ht="12.75" customHeight="1">
      <c r="A3456" s="16"/>
      <c r="B3456" s="128"/>
      <c r="C3456" s="129"/>
      <c r="D3456" s="96"/>
      <c r="E3456" s="96"/>
      <c r="F3456" s="130"/>
      <c r="G3456" s="27"/>
      <c r="H3456" s="131"/>
      <c r="I3456" s="127"/>
      <c r="J3456" s="132"/>
      <c r="K3456" s="127"/>
      <c r="L3456" s="96"/>
      <c r="M3456" s="127"/>
      <c r="N3456" s="127"/>
      <c r="O3456" s="127"/>
      <c r="P3456" s="1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  <c r="AN3456" s="27"/>
      <c r="AO3456" s="27"/>
      <c r="AP3456" s="27"/>
    </row>
    <row r="3457" ht="12.75" customHeight="1">
      <c r="A3457" s="16"/>
      <c r="B3457" s="128"/>
      <c r="C3457" s="129"/>
      <c r="D3457" s="96"/>
      <c r="E3457" s="96"/>
      <c r="F3457" s="130"/>
      <c r="G3457" s="27"/>
      <c r="H3457" s="131"/>
      <c r="I3457" s="127"/>
      <c r="J3457" s="132"/>
      <c r="K3457" s="127"/>
      <c r="L3457" s="96"/>
      <c r="M3457" s="127"/>
      <c r="N3457" s="127"/>
      <c r="O3457" s="127"/>
      <c r="P3457" s="1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  <c r="AN3457" s="27"/>
      <c r="AO3457" s="27"/>
      <c r="AP3457" s="27"/>
    </row>
    <row r="3458" ht="12.75" customHeight="1">
      <c r="A3458" s="16"/>
      <c r="B3458" s="128"/>
      <c r="C3458" s="129"/>
      <c r="D3458" s="96"/>
      <c r="E3458" s="96"/>
      <c r="F3458" s="130"/>
      <c r="G3458" s="27"/>
      <c r="H3458" s="131"/>
      <c r="I3458" s="127"/>
      <c r="J3458" s="132"/>
      <c r="K3458" s="127"/>
      <c r="L3458" s="96"/>
      <c r="M3458" s="127"/>
      <c r="N3458" s="127"/>
      <c r="O3458" s="127"/>
      <c r="P3458" s="1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  <c r="AN3458" s="27"/>
      <c r="AO3458" s="27"/>
      <c r="AP3458" s="27"/>
    </row>
    <row r="3459" ht="12.75" customHeight="1">
      <c r="A3459" s="16"/>
      <c r="B3459" s="128"/>
      <c r="C3459" s="129"/>
      <c r="D3459" s="96"/>
      <c r="E3459" s="96"/>
      <c r="F3459" s="130"/>
      <c r="G3459" s="27"/>
      <c r="H3459" s="131"/>
      <c r="I3459" s="127"/>
      <c r="J3459" s="132"/>
      <c r="K3459" s="127"/>
      <c r="L3459" s="96"/>
      <c r="M3459" s="127"/>
      <c r="N3459" s="127"/>
      <c r="O3459" s="127"/>
      <c r="P3459" s="1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  <c r="AN3459" s="27"/>
      <c r="AO3459" s="27"/>
      <c r="AP3459" s="27"/>
    </row>
    <row r="3460" ht="12.75" customHeight="1">
      <c r="A3460" s="16"/>
      <c r="B3460" s="128"/>
      <c r="C3460" s="129"/>
      <c r="D3460" s="96"/>
      <c r="E3460" s="96"/>
      <c r="F3460" s="130"/>
      <c r="G3460" s="27"/>
      <c r="H3460" s="131"/>
      <c r="I3460" s="127"/>
      <c r="J3460" s="132"/>
      <c r="K3460" s="127"/>
      <c r="L3460" s="96"/>
      <c r="M3460" s="127"/>
      <c r="N3460" s="127"/>
      <c r="O3460" s="127"/>
      <c r="P3460" s="1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  <c r="AN3460" s="27"/>
      <c r="AO3460" s="27"/>
      <c r="AP3460" s="27"/>
    </row>
    <row r="3461" ht="12.75" customHeight="1">
      <c r="A3461" s="16"/>
      <c r="B3461" s="128"/>
      <c r="C3461" s="129"/>
      <c r="D3461" s="96"/>
      <c r="E3461" s="96"/>
      <c r="F3461" s="130"/>
      <c r="G3461" s="27"/>
      <c r="H3461" s="131"/>
      <c r="I3461" s="127"/>
      <c r="J3461" s="132"/>
      <c r="K3461" s="127"/>
      <c r="L3461" s="96"/>
      <c r="M3461" s="127"/>
      <c r="N3461" s="127"/>
      <c r="O3461" s="127"/>
      <c r="P3461" s="1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  <c r="AN3461" s="27"/>
      <c r="AO3461" s="27"/>
      <c r="AP3461" s="27"/>
    </row>
    <row r="3462" ht="12.75" customHeight="1">
      <c r="A3462" s="16"/>
      <c r="B3462" s="128"/>
      <c r="C3462" s="129"/>
      <c r="D3462" s="96"/>
      <c r="E3462" s="96"/>
      <c r="F3462" s="130"/>
      <c r="G3462" s="27"/>
      <c r="H3462" s="131"/>
      <c r="I3462" s="127"/>
      <c r="J3462" s="132"/>
      <c r="K3462" s="127"/>
      <c r="L3462" s="96"/>
      <c r="M3462" s="127"/>
      <c r="N3462" s="127"/>
      <c r="O3462" s="127"/>
      <c r="P3462" s="1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  <c r="AN3462" s="27"/>
      <c r="AO3462" s="27"/>
      <c r="AP3462" s="27"/>
    </row>
    <row r="3463" ht="12.75" customHeight="1">
      <c r="A3463" s="16"/>
      <c r="B3463" s="128"/>
      <c r="C3463" s="129"/>
      <c r="D3463" s="96"/>
      <c r="E3463" s="96"/>
      <c r="F3463" s="130"/>
      <c r="G3463" s="27"/>
      <c r="H3463" s="131"/>
      <c r="I3463" s="127"/>
      <c r="J3463" s="132"/>
      <c r="K3463" s="127"/>
      <c r="L3463" s="96"/>
      <c r="M3463" s="127"/>
      <c r="N3463" s="127"/>
      <c r="O3463" s="127"/>
      <c r="P3463" s="1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  <c r="AN3463" s="27"/>
      <c r="AO3463" s="27"/>
      <c r="AP3463" s="27"/>
    </row>
    <row r="3464" ht="12.75" customHeight="1">
      <c r="A3464" s="16"/>
      <c r="B3464" s="128"/>
      <c r="C3464" s="129"/>
      <c r="D3464" s="96"/>
      <c r="E3464" s="96"/>
      <c r="F3464" s="130"/>
      <c r="G3464" s="27"/>
      <c r="H3464" s="131"/>
      <c r="I3464" s="127"/>
      <c r="J3464" s="132"/>
      <c r="K3464" s="127"/>
      <c r="L3464" s="96"/>
      <c r="M3464" s="127"/>
      <c r="N3464" s="127"/>
      <c r="O3464" s="127"/>
      <c r="P3464" s="1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  <c r="AN3464" s="27"/>
      <c r="AO3464" s="27"/>
      <c r="AP3464" s="27"/>
    </row>
    <row r="3465" ht="12.75" customHeight="1">
      <c r="A3465" s="16"/>
      <c r="B3465" s="128"/>
      <c r="C3465" s="129"/>
      <c r="D3465" s="96"/>
      <c r="E3465" s="96"/>
      <c r="F3465" s="130"/>
      <c r="G3465" s="27"/>
      <c r="H3465" s="131"/>
      <c r="I3465" s="127"/>
      <c r="J3465" s="132"/>
      <c r="K3465" s="127"/>
      <c r="L3465" s="96"/>
      <c r="M3465" s="127"/>
      <c r="N3465" s="127"/>
      <c r="O3465" s="127"/>
      <c r="P3465" s="1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  <c r="AN3465" s="27"/>
      <c r="AO3465" s="27"/>
      <c r="AP3465" s="27"/>
    </row>
    <row r="3466" ht="12.75" customHeight="1">
      <c r="A3466" s="16"/>
      <c r="B3466" s="128"/>
      <c r="C3466" s="129"/>
      <c r="D3466" s="96"/>
      <c r="E3466" s="96"/>
      <c r="F3466" s="130"/>
      <c r="G3466" s="27"/>
      <c r="H3466" s="131"/>
      <c r="I3466" s="127"/>
      <c r="J3466" s="132"/>
      <c r="K3466" s="127"/>
      <c r="L3466" s="96"/>
      <c r="M3466" s="127"/>
      <c r="N3466" s="127"/>
      <c r="O3466" s="127"/>
      <c r="P3466" s="1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  <c r="AN3466" s="27"/>
      <c r="AO3466" s="27"/>
      <c r="AP3466" s="27"/>
    </row>
    <row r="3467" ht="12.75" customHeight="1">
      <c r="A3467" s="16"/>
      <c r="B3467" s="128"/>
      <c r="C3467" s="129"/>
      <c r="D3467" s="96"/>
      <c r="E3467" s="96"/>
      <c r="F3467" s="130"/>
      <c r="G3467" s="27"/>
      <c r="H3467" s="131"/>
      <c r="I3467" s="127"/>
      <c r="J3467" s="132"/>
      <c r="K3467" s="127"/>
      <c r="L3467" s="96"/>
      <c r="M3467" s="127"/>
      <c r="N3467" s="127"/>
      <c r="O3467" s="127"/>
      <c r="P3467" s="1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  <c r="AN3467" s="27"/>
      <c r="AO3467" s="27"/>
      <c r="AP3467" s="27"/>
    </row>
    <row r="3468" ht="12.75" customHeight="1">
      <c r="A3468" s="16"/>
      <c r="B3468" s="128"/>
      <c r="C3468" s="129"/>
      <c r="D3468" s="96"/>
      <c r="E3468" s="96"/>
      <c r="F3468" s="130"/>
      <c r="G3468" s="27"/>
      <c r="H3468" s="131"/>
      <c r="I3468" s="127"/>
      <c r="J3468" s="132"/>
      <c r="K3468" s="127"/>
      <c r="L3468" s="96"/>
      <c r="M3468" s="127"/>
      <c r="N3468" s="127"/>
      <c r="O3468" s="127"/>
      <c r="P3468" s="1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  <c r="AN3468" s="27"/>
      <c r="AO3468" s="27"/>
      <c r="AP3468" s="27"/>
    </row>
    <row r="3469" ht="12.75" customHeight="1">
      <c r="A3469" s="16"/>
      <c r="B3469" s="128"/>
      <c r="C3469" s="129"/>
      <c r="D3469" s="96"/>
      <c r="E3469" s="96"/>
      <c r="F3469" s="130"/>
      <c r="G3469" s="27"/>
      <c r="H3469" s="131"/>
      <c r="I3469" s="127"/>
      <c r="J3469" s="132"/>
      <c r="K3469" s="127"/>
      <c r="L3469" s="96"/>
      <c r="M3469" s="127"/>
      <c r="N3469" s="127"/>
      <c r="O3469" s="127"/>
      <c r="P3469" s="1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  <c r="AN3469" s="27"/>
      <c r="AO3469" s="27"/>
      <c r="AP3469" s="27"/>
    </row>
    <row r="3470" ht="12.75" customHeight="1">
      <c r="A3470" s="16"/>
      <c r="B3470" s="128"/>
      <c r="C3470" s="129"/>
      <c r="D3470" s="96"/>
      <c r="E3470" s="96"/>
      <c r="F3470" s="130"/>
      <c r="G3470" s="27"/>
      <c r="H3470" s="131"/>
      <c r="I3470" s="127"/>
      <c r="J3470" s="132"/>
      <c r="K3470" s="127"/>
      <c r="L3470" s="96"/>
      <c r="M3470" s="127"/>
      <c r="N3470" s="127"/>
      <c r="O3470" s="127"/>
      <c r="P3470" s="1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  <c r="AN3470" s="27"/>
      <c r="AO3470" s="27"/>
      <c r="AP3470" s="27"/>
    </row>
    <row r="3471" ht="12.75" customHeight="1">
      <c r="A3471" s="16"/>
      <c r="B3471" s="128"/>
      <c r="C3471" s="129"/>
      <c r="D3471" s="96"/>
      <c r="E3471" s="96"/>
      <c r="F3471" s="130"/>
      <c r="G3471" s="27"/>
      <c r="H3471" s="131"/>
      <c r="I3471" s="127"/>
      <c r="J3471" s="132"/>
      <c r="K3471" s="127"/>
      <c r="L3471" s="96"/>
      <c r="M3471" s="127"/>
      <c r="N3471" s="127"/>
      <c r="O3471" s="127"/>
      <c r="P3471" s="1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  <c r="AN3471" s="27"/>
      <c r="AO3471" s="27"/>
      <c r="AP3471" s="27"/>
    </row>
    <row r="3472" ht="12.75" customHeight="1">
      <c r="A3472" s="16"/>
      <c r="B3472" s="128"/>
      <c r="C3472" s="129"/>
      <c r="D3472" s="96"/>
      <c r="E3472" s="96"/>
      <c r="F3472" s="130"/>
      <c r="G3472" s="27"/>
      <c r="H3472" s="131"/>
      <c r="I3472" s="127"/>
      <c r="J3472" s="132"/>
      <c r="K3472" s="127"/>
      <c r="L3472" s="96"/>
      <c r="M3472" s="127"/>
      <c r="N3472" s="127"/>
      <c r="O3472" s="127"/>
      <c r="P3472" s="1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  <c r="AN3472" s="27"/>
      <c r="AO3472" s="27"/>
      <c r="AP3472" s="27"/>
    </row>
    <row r="3473" ht="12.75" customHeight="1">
      <c r="A3473" s="16"/>
      <c r="B3473" s="128"/>
      <c r="C3473" s="129"/>
      <c r="D3473" s="96"/>
      <c r="E3473" s="96"/>
      <c r="F3473" s="130"/>
      <c r="G3473" s="27"/>
      <c r="H3473" s="131"/>
      <c r="I3473" s="127"/>
      <c r="J3473" s="132"/>
      <c r="K3473" s="127"/>
      <c r="L3473" s="96"/>
      <c r="M3473" s="127"/>
      <c r="N3473" s="127"/>
      <c r="O3473" s="127"/>
      <c r="P3473" s="1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  <c r="AN3473" s="27"/>
      <c r="AO3473" s="27"/>
      <c r="AP3473" s="27"/>
    </row>
    <row r="3474" ht="12.75" customHeight="1">
      <c r="A3474" s="16"/>
      <c r="B3474" s="128"/>
      <c r="C3474" s="129"/>
      <c r="D3474" s="96"/>
      <c r="E3474" s="96"/>
      <c r="F3474" s="130"/>
      <c r="G3474" s="27"/>
      <c r="H3474" s="131"/>
      <c r="I3474" s="127"/>
      <c r="J3474" s="132"/>
      <c r="K3474" s="127"/>
      <c r="L3474" s="96"/>
      <c r="M3474" s="127"/>
      <c r="N3474" s="127"/>
      <c r="O3474" s="127"/>
      <c r="P3474" s="1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  <c r="AN3474" s="27"/>
      <c r="AO3474" s="27"/>
      <c r="AP3474" s="27"/>
    </row>
    <row r="3475" ht="12.75" customHeight="1">
      <c r="A3475" s="16"/>
      <c r="B3475" s="128"/>
      <c r="C3475" s="129"/>
      <c r="D3475" s="96"/>
      <c r="E3475" s="96"/>
      <c r="F3475" s="130"/>
      <c r="G3475" s="27"/>
      <c r="H3475" s="131"/>
      <c r="I3475" s="127"/>
      <c r="J3475" s="132"/>
      <c r="K3475" s="127"/>
      <c r="L3475" s="96"/>
      <c r="M3475" s="127"/>
      <c r="N3475" s="127"/>
      <c r="O3475" s="127"/>
      <c r="P3475" s="1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  <c r="AN3475" s="27"/>
      <c r="AO3475" s="27"/>
      <c r="AP3475" s="27"/>
    </row>
    <row r="3476" ht="12.75" customHeight="1">
      <c r="A3476" s="16"/>
      <c r="B3476" s="128"/>
      <c r="C3476" s="129"/>
      <c r="D3476" s="96"/>
      <c r="E3476" s="96"/>
      <c r="F3476" s="130"/>
      <c r="G3476" s="27"/>
      <c r="H3476" s="131"/>
      <c r="I3476" s="127"/>
      <c r="J3476" s="132"/>
      <c r="K3476" s="127"/>
      <c r="L3476" s="96"/>
      <c r="M3476" s="127"/>
      <c r="N3476" s="127"/>
      <c r="O3476" s="127"/>
      <c r="P3476" s="1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  <c r="AN3476" s="27"/>
      <c r="AO3476" s="27"/>
      <c r="AP3476" s="27"/>
    </row>
    <row r="3477" ht="12.75" customHeight="1">
      <c r="A3477" s="16"/>
      <c r="B3477" s="128"/>
      <c r="C3477" s="129"/>
      <c r="D3477" s="96"/>
      <c r="E3477" s="96"/>
      <c r="F3477" s="130"/>
      <c r="G3477" s="27"/>
      <c r="H3477" s="131"/>
      <c r="I3477" s="127"/>
      <c r="J3477" s="132"/>
      <c r="K3477" s="127"/>
      <c r="L3477" s="96"/>
      <c r="M3477" s="127"/>
      <c r="N3477" s="127"/>
      <c r="O3477" s="127"/>
      <c r="P3477" s="1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  <c r="AN3477" s="27"/>
      <c r="AO3477" s="27"/>
      <c r="AP3477" s="27"/>
    </row>
    <row r="3478" ht="12.75" customHeight="1">
      <c r="A3478" s="16"/>
      <c r="B3478" s="128"/>
      <c r="C3478" s="129"/>
      <c r="D3478" s="96"/>
      <c r="E3478" s="96"/>
      <c r="F3478" s="130"/>
      <c r="G3478" s="27"/>
      <c r="H3478" s="131"/>
      <c r="I3478" s="127"/>
      <c r="J3478" s="132"/>
      <c r="K3478" s="127"/>
      <c r="L3478" s="96"/>
      <c r="M3478" s="127"/>
      <c r="N3478" s="127"/>
      <c r="O3478" s="127"/>
      <c r="P3478" s="1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  <c r="AN3478" s="27"/>
      <c r="AO3478" s="27"/>
      <c r="AP3478" s="27"/>
    </row>
    <row r="3479" ht="12.75" customHeight="1">
      <c r="A3479" s="16"/>
      <c r="B3479" s="128"/>
      <c r="C3479" s="129"/>
      <c r="D3479" s="96"/>
      <c r="E3479" s="96"/>
      <c r="F3479" s="130"/>
      <c r="G3479" s="27"/>
      <c r="H3479" s="131"/>
      <c r="I3479" s="127"/>
      <c r="J3479" s="132"/>
      <c r="K3479" s="127"/>
      <c r="L3479" s="96"/>
      <c r="M3479" s="127"/>
      <c r="N3479" s="127"/>
      <c r="O3479" s="127"/>
      <c r="P3479" s="1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  <c r="AN3479" s="27"/>
      <c r="AO3479" s="27"/>
      <c r="AP3479" s="27"/>
    </row>
    <row r="3480" ht="12.75" customHeight="1">
      <c r="A3480" s="16"/>
      <c r="B3480" s="128"/>
      <c r="C3480" s="129"/>
      <c r="D3480" s="96"/>
      <c r="E3480" s="96"/>
      <c r="F3480" s="130"/>
      <c r="G3480" s="27"/>
      <c r="H3480" s="131"/>
      <c r="I3480" s="127"/>
      <c r="J3480" s="132"/>
      <c r="K3480" s="127"/>
      <c r="L3480" s="96"/>
      <c r="M3480" s="127"/>
      <c r="N3480" s="127"/>
      <c r="O3480" s="127"/>
      <c r="P3480" s="1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  <c r="AN3480" s="27"/>
      <c r="AO3480" s="27"/>
      <c r="AP3480" s="27"/>
    </row>
    <row r="3481" ht="12.75" customHeight="1">
      <c r="A3481" s="16"/>
      <c r="B3481" s="128"/>
      <c r="C3481" s="129"/>
      <c r="D3481" s="96"/>
      <c r="E3481" s="96"/>
      <c r="F3481" s="130"/>
      <c r="G3481" s="27"/>
      <c r="H3481" s="131"/>
      <c r="I3481" s="127"/>
      <c r="J3481" s="132"/>
      <c r="K3481" s="127"/>
      <c r="L3481" s="96"/>
      <c r="M3481" s="127"/>
      <c r="N3481" s="127"/>
      <c r="O3481" s="127"/>
      <c r="P3481" s="1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  <c r="AN3481" s="27"/>
      <c r="AO3481" s="27"/>
      <c r="AP3481" s="27"/>
    </row>
    <row r="3482" ht="12.75" customHeight="1">
      <c r="A3482" s="16"/>
      <c r="B3482" s="128"/>
      <c r="C3482" s="129"/>
      <c r="D3482" s="96"/>
      <c r="E3482" s="96"/>
      <c r="F3482" s="130"/>
      <c r="G3482" s="27"/>
      <c r="H3482" s="131"/>
      <c r="I3482" s="127"/>
      <c r="J3482" s="132"/>
      <c r="K3482" s="127"/>
      <c r="L3482" s="96"/>
      <c r="M3482" s="127"/>
      <c r="N3482" s="127"/>
      <c r="O3482" s="127"/>
      <c r="P3482" s="1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  <c r="AN3482" s="27"/>
      <c r="AO3482" s="27"/>
      <c r="AP3482" s="27"/>
    </row>
    <row r="3483" ht="12.75" customHeight="1">
      <c r="A3483" s="16"/>
      <c r="B3483" s="128"/>
      <c r="C3483" s="129"/>
      <c r="D3483" s="96"/>
      <c r="E3483" s="96"/>
      <c r="F3483" s="130"/>
      <c r="G3483" s="27"/>
      <c r="H3483" s="131"/>
      <c r="I3483" s="127"/>
      <c r="J3483" s="132"/>
      <c r="K3483" s="127"/>
      <c r="L3483" s="96"/>
      <c r="M3483" s="127"/>
      <c r="N3483" s="127"/>
      <c r="O3483" s="127"/>
      <c r="P3483" s="1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  <c r="AN3483" s="27"/>
      <c r="AO3483" s="27"/>
      <c r="AP3483" s="27"/>
    </row>
    <row r="3484" ht="12.75" customHeight="1">
      <c r="A3484" s="16"/>
      <c r="B3484" s="128"/>
      <c r="C3484" s="129"/>
      <c r="D3484" s="96"/>
      <c r="E3484" s="96"/>
      <c r="F3484" s="130"/>
      <c r="G3484" s="27"/>
      <c r="H3484" s="131"/>
      <c r="I3484" s="127"/>
      <c r="J3484" s="132"/>
      <c r="K3484" s="127"/>
      <c r="L3484" s="96"/>
      <c r="M3484" s="127"/>
      <c r="N3484" s="127"/>
      <c r="O3484" s="127"/>
      <c r="P3484" s="1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  <c r="AN3484" s="27"/>
      <c r="AO3484" s="27"/>
      <c r="AP3484" s="27"/>
    </row>
    <row r="3485" ht="12.75" customHeight="1">
      <c r="A3485" s="16"/>
      <c r="B3485" s="128"/>
      <c r="C3485" s="129"/>
      <c r="D3485" s="96"/>
      <c r="E3485" s="96"/>
      <c r="F3485" s="130"/>
      <c r="G3485" s="27"/>
      <c r="H3485" s="131"/>
      <c r="I3485" s="127"/>
      <c r="J3485" s="132"/>
      <c r="K3485" s="127"/>
      <c r="L3485" s="96"/>
      <c r="M3485" s="127"/>
      <c r="N3485" s="127"/>
      <c r="O3485" s="127"/>
      <c r="P3485" s="1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  <c r="AN3485" s="27"/>
      <c r="AO3485" s="27"/>
      <c r="AP3485" s="27"/>
    </row>
    <row r="3486" ht="12.75" customHeight="1">
      <c r="A3486" s="16"/>
      <c r="B3486" s="128"/>
      <c r="C3486" s="129"/>
      <c r="D3486" s="96"/>
      <c r="E3486" s="96"/>
      <c r="F3486" s="130"/>
      <c r="G3486" s="27"/>
      <c r="H3486" s="131"/>
      <c r="I3486" s="127"/>
      <c r="J3486" s="132"/>
      <c r="K3486" s="127"/>
      <c r="L3486" s="96"/>
      <c r="M3486" s="127"/>
      <c r="N3486" s="127"/>
      <c r="O3486" s="127"/>
      <c r="P3486" s="1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  <c r="AN3486" s="27"/>
      <c r="AO3486" s="27"/>
      <c r="AP3486" s="27"/>
    </row>
    <row r="3487" ht="12.75" customHeight="1">
      <c r="A3487" s="16"/>
      <c r="B3487" s="128"/>
      <c r="C3487" s="129"/>
      <c r="D3487" s="96"/>
      <c r="E3487" s="96"/>
      <c r="F3487" s="130"/>
      <c r="G3487" s="27"/>
      <c r="H3487" s="131"/>
      <c r="I3487" s="127"/>
      <c r="J3487" s="132"/>
      <c r="K3487" s="127"/>
      <c r="L3487" s="96"/>
      <c r="M3487" s="127"/>
      <c r="N3487" s="127"/>
      <c r="O3487" s="127"/>
      <c r="P3487" s="1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  <c r="AN3487" s="27"/>
      <c r="AO3487" s="27"/>
      <c r="AP3487" s="27"/>
    </row>
    <row r="3488" ht="12.75" customHeight="1">
      <c r="A3488" s="16"/>
      <c r="B3488" s="128"/>
      <c r="C3488" s="129"/>
      <c r="D3488" s="96"/>
      <c r="E3488" s="96"/>
      <c r="F3488" s="130"/>
      <c r="G3488" s="27"/>
      <c r="H3488" s="131"/>
      <c r="I3488" s="127"/>
      <c r="J3488" s="132"/>
      <c r="K3488" s="127"/>
      <c r="L3488" s="96"/>
      <c r="M3488" s="127"/>
      <c r="N3488" s="127"/>
      <c r="O3488" s="127"/>
      <c r="P3488" s="1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  <c r="AN3488" s="27"/>
      <c r="AO3488" s="27"/>
      <c r="AP3488" s="27"/>
    </row>
    <row r="3489" ht="12.75" customHeight="1">
      <c r="A3489" s="16"/>
      <c r="B3489" s="128"/>
      <c r="C3489" s="129"/>
      <c r="D3489" s="96"/>
      <c r="E3489" s="96"/>
      <c r="F3489" s="130"/>
      <c r="G3489" s="27"/>
      <c r="H3489" s="131"/>
      <c r="I3489" s="127"/>
      <c r="J3489" s="132"/>
      <c r="K3489" s="127"/>
      <c r="L3489" s="96"/>
      <c r="M3489" s="127"/>
      <c r="N3489" s="127"/>
      <c r="O3489" s="127"/>
      <c r="P3489" s="1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  <c r="AN3489" s="27"/>
      <c r="AO3489" s="27"/>
      <c r="AP3489" s="27"/>
    </row>
    <row r="3490" ht="12.75" customHeight="1">
      <c r="A3490" s="16"/>
      <c r="B3490" s="128"/>
      <c r="C3490" s="129"/>
      <c r="D3490" s="96"/>
      <c r="E3490" s="96"/>
      <c r="F3490" s="130"/>
      <c r="G3490" s="27"/>
      <c r="H3490" s="131"/>
      <c r="I3490" s="127"/>
      <c r="J3490" s="132"/>
      <c r="K3490" s="127"/>
      <c r="L3490" s="96"/>
      <c r="M3490" s="127"/>
      <c r="N3490" s="127"/>
      <c r="O3490" s="127"/>
      <c r="P3490" s="1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  <c r="AN3490" s="27"/>
      <c r="AO3490" s="27"/>
      <c r="AP3490" s="27"/>
    </row>
    <row r="3491" ht="12.75" customHeight="1">
      <c r="A3491" s="16"/>
      <c r="B3491" s="128"/>
      <c r="C3491" s="129"/>
      <c r="D3491" s="96"/>
      <c r="E3491" s="96"/>
      <c r="F3491" s="130"/>
      <c r="G3491" s="27"/>
      <c r="H3491" s="131"/>
      <c r="I3491" s="127"/>
      <c r="J3491" s="132"/>
      <c r="K3491" s="127"/>
      <c r="L3491" s="96"/>
      <c r="M3491" s="127"/>
      <c r="N3491" s="127"/>
      <c r="O3491" s="127"/>
      <c r="P3491" s="1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  <c r="AN3491" s="27"/>
      <c r="AO3491" s="27"/>
      <c r="AP3491" s="27"/>
    </row>
    <row r="3492" ht="12.75" customHeight="1">
      <c r="A3492" s="16"/>
      <c r="B3492" s="128"/>
      <c r="C3492" s="129"/>
      <c r="D3492" s="96"/>
      <c r="E3492" s="96"/>
      <c r="F3492" s="130"/>
      <c r="G3492" s="27"/>
      <c r="H3492" s="131"/>
      <c r="I3492" s="127"/>
      <c r="J3492" s="132"/>
      <c r="K3492" s="127"/>
      <c r="L3492" s="96"/>
      <c r="M3492" s="127"/>
      <c r="N3492" s="127"/>
      <c r="O3492" s="127"/>
      <c r="P3492" s="1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  <c r="AN3492" s="27"/>
      <c r="AO3492" s="27"/>
      <c r="AP3492" s="27"/>
    </row>
    <row r="3493" ht="12.75" customHeight="1">
      <c r="A3493" s="16"/>
      <c r="B3493" s="128"/>
      <c r="C3493" s="129"/>
      <c r="D3493" s="96"/>
      <c r="E3493" s="96"/>
      <c r="F3493" s="130"/>
      <c r="G3493" s="27"/>
      <c r="H3493" s="131"/>
      <c r="I3493" s="127"/>
      <c r="J3493" s="132"/>
      <c r="K3493" s="127"/>
      <c r="L3493" s="96"/>
      <c r="M3493" s="127"/>
      <c r="N3493" s="127"/>
      <c r="O3493" s="127"/>
      <c r="P3493" s="1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  <c r="AN3493" s="27"/>
      <c r="AO3493" s="27"/>
      <c r="AP3493" s="27"/>
    </row>
    <row r="3494" ht="12.75" customHeight="1">
      <c r="A3494" s="16"/>
      <c r="B3494" s="128"/>
      <c r="C3494" s="129"/>
      <c r="D3494" s="96"/>
      <c r="E3494" s="96"/>
      <c r="F3494" s="130"/>
      <c r="G3494" s="27"/>
      <c r="H3494" s="131"/>
      <c r="I3494" s="127"/>
      <c r="J3494" s="132"/>
      <c r="K3494" s="127"/>
      <c r="L3494" s="96"/>
      <c r="M3494" s="127"/>
      <c r="N3494" s="127"/>
      <c r="O3494" s="127"/>
      <c r="P3494" s="1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  <c r="AN3494" s="27"/>
      <c r="AO3494" s="27"/>
      <c r="AP3494" s="27"/>
    </row>
    <row r="3495" ht="12.75" customHeight="1">
      <c r="A3495" s="16"/>
      <c r="B3495" s="128"/>
      <c r="C3495" s="129"/>
      <c r="D3495" s="96"/>
      <c r="E3495" s="96"/>
      <c r="F3495" s="130"/>
      <c r="G3495" s="27"/>
      <c r="H3495" s="131"/>
      <c r="I3495" s="127"/>
      <c r="J3495" s="132"/>
      <c r="K3495" s="127"/>
      <c r="L3495" s="96"/>
      <c r="M3495" s="127"/>
      <c r="N3495" s="127"/>
      <c r="O3495" s="127"/>
      <c r="P3495" s="1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  <c r="AN3495" s="27"/>
      <c r="AO3495" s="27"/>
      <c r="AP3495" s="27"/>
    </row>
    <row r="3496" ht="12.75" customHeight="1">
      <c r="A3496" s="16"/>
      <c r="B3496" s="128"/>
      <c r="C3496" s="129"/>
      <c r="D3496" s="96"/>
      <c r="E3496" s="96"/>
      <c r="F3496" s="130"/>
      <c r="G3496" s="27"/>
      <c r="H3496" s="131"/>
      <c r="I3496" s="127"/>
      <c r="J3496" s="132"/>
      <c r="K3496" s="127"/>
      <c r="L3496" s="96"/>
      <c r="M3496" s="127"/>
      <c r="N3496" s="127"/>
      <c r="O3496" s="127"/>
      <c r="P3496" s="1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  <c r="AN3496" s="27"/>
      <c r="AO3496" s="27"/>
      <c r="AP3496" s="27"/>
    </row>
    <row r="3497" ht="12.75" customHeight="1">
      <c r="A3497" s="16"/>
      <c r="B3497" s="128"/>
      <c r="C3497" s="129"/>
      <c r="D3497" s="96"/>
      <c r="E3497" s="96"/>
      <c r="F3497" s="130"/>
      <c r="G3497" s="27"/>
      <c r="H3497" s="131"/>
      <c r="I3497" s="127"/>
      <c r="J3497" s="132"/>
      <c r="K3497" s="127"/>
      <c r="L3497" s="96"/>
      <c r="M3497" s="127"/>
      <c r="N3497" s="127"/>
      <c r="O3497" s="127"/>
      <c r="P3497" s="1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  <c r="AN3497" s="27"/>
      <c r="AO3497" s="27"/>
      <c r="AP3497" s="27"/>
    </row>
    <row r="3498" ht="12.75" customHeight="1">
      <c r="A3498" s="16"/>
      <c r="B3498" s="128"/>
      <c r="C3498" s="129"/>
      <c r="D3498" s="96"/>
      <c r="E3498" s="96"/>
      <c r="F3498" s="130"/>
      <c r="G3498" s="27"/>
      <c r="H3498" s="131"/>
      <c r="I3498" s="127"/>
      <c r="J3498" s="132"/>
      <c r="K3498" s="127"/>
      <c r="L3498" s="96"/>
      <c r="M3498" s="127"/>
      <c r="N3498" s="127"/>
      <c r="O3498" s="127"/>
      <c r="P3498" s="1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  <c r="AN3498" s="27"/>
      <c r="AO3498" s="27"/>
      <c r="AP3498" s="27"/>
    </row>
    <row r="3499" ht="12.75" customHeight="1">
      <c r="A3499" s="16"/>
      <c r="B3499" s="128"/>
      <c r="C3499" s="129"/>
      <c r="D3499" s="96"/>
      <c r="E3499" s="96"/>
      <c r="F3499" s="130"/>
      <c r="G3499" s="27"/>
      <c r="H3499" s="131"/>
      <c r="I3499" s="127"/>
      <c r="J3499" s="132"/>
      <c r="K3499" s="127"/>
      <c r="L3499" s="96"/>
      <c r="M3499" s="127"/>
      <c r="N3499" s="127"/>
      <c r="O3499" s="127"/>
      <c r="P3499" s="1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  <c r="AN3499" s="27"/>
      <c r="AO3499" s="27"/>
      <c r="AP3499" s="27"/>
    </row>
    <row r="3500" ht="12.75" customHeight="1">
      <c r="A3500" s="16"/>
      <c r="B3500" s="128"/>
      <c r="C3500" s="129"/>
      <c r="D3500" s="96"/>
      <c r="E3500" s="96"/>
      <c r="F3500" s="130"/>
      <c r="G3500" s="27"/>
      <c r="H3500" s="131"/>
      <c r="I3500" s="127"/>
      <c r="J3500" s="132"/>
      <c r="K3500" s="127"/>
      <c r="L3500" s="96"/>
      <c r="M3500" s="127"/>
      <c r="N3500" s="127"/>
      <c r="O3500" s="127"/>
      <c r="P3500" s="1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  <c r="AN3500" s="27"/>
      <c r="AO3500" s="27"/>
      <c r="AP3500" s="27"/>
    </row>
    <row r="3501" ht="12.75" customHeight="1">
      <c r="A3501" s="16"/>
      <c r="B3501" s="128"/>
      <c r="C3501" s="129"/>
      <c r="D3501" s="96"/>
      <c r="E3501" s="96"/>
      <c r="F3501" s="130"/>
      <c r="G3501" s="27"/>
      <c r="H3501" s="131"/>
      <c r="I3501" s="127"/>
      <c r="J3501" s="132"/>
      <c r="K3501" s="127"/>
      <c r="L3501" s="96"/>
      <c r="M3501" s="127"/>
      <c r="N3501" s="127"/>
      <c r="O3501" s="127"/>
      <c r="P3501" s="1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  <c r="AN3501" s="27"/>
      <c r="AO3501" s="27"/>
      <c r="AP3501" s="27"/>
    </row>
    <row r="3502" ht="12.75" customHeight="1">
      <c r="A3502" s="16"/>
      <c r="B3502" s="128"/>
      <c r="C3502" s="129"/>
      <c r="D3502" s="96"/>
      <c r="E3502" s="96"/>
      <c r="F3502" s="130"/>
      <c r="G3502" s="27"/>
      <c r="H3502" s="131"/>
      <c r="I3502" s="127"/>
      <c r="J3502" s="132"/>
      <c r="K3502" s="127"/>
      <c r="L3502" s="96"/>
      <c r="M3502" s="127"/>
      <c r="N3502" s="127"/>
      <c r="O3502" s="127"/>
      <c r="P3502" s="1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  <c r="AN3502" s="27"/>
      <c r="AO3502" s="27"/>
      <c r="AP3502" s="27"/>
    </row>
    <row r="3503" ht="12.75" customHeight="1">
      <c r="A3503" s="16"/>
      <c r="B3503" s="128"/>
      <c r="C3503" s="129"/>
      <c r="D3503" s="96"/>
      <c r="E3503" s="96"/>
      <c r="F3503" s="130"/>
      <c r="G3503" s="27"/>
      <c r="H3503" s="131"/>
      <c r="I3503" s="127"/>
      <c r="J3503" s="132"/>
      <c r="K3503" s="127"/>
      <c r="L3503" s="96"/>
      <c r="M3503" s="127"/>
      <c r="N3503" s="127"/>
      <c r="O3503" s="127"/>
      <c r="P3503" s="1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  <c r="AN3503" s="27"/>
      <c r="AO3503" s="27"/>
      <c r="AP3503" s="27"/>
    </row>
    <row r="3504" ht="12.75" customHeight="1">
      <c r="A3504" s="16"/>
      <c r="B3504" s="128"/>
      <c r="C3504" s="129"/>
      <c r="D3504" s="96"/>
      <c r="E3504" s="96"/>
      <c r="F3504" s="130"/>
      <c r="G3504" s="27"/>
      <c r="H3504" s="131"/>
      <c r="I3504" s="127"/>
      <c r="J3504" s="132"/>
      <c r="K3504" s="127"/>
      <c r="L3504" s="96"/>
      <c r="M3504" s="127"/>
      <c r="N3504" s="127"/>
      <c r="O3504" s="127"/>
      <c r="P3504" s="1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  <c r="AN3504" s="27"/>
      <c r="AO3504" s="27"/>
      <c r="AP3504" s="27"/>
    </row>
    <row r="3505" ht="12.75" customHeight="1">
      <c r="A3505" s="16"/>
      <c r="B3505" s="128"/>
      <c r="C3505" s="129"/>
      <c r="D3505" s="96"/>
      <c r="E3505" s="96"/>
      <c r="F3505" s="130"/>
      <c r="G3505" s="27"/>
      <c r="H3505" s="131"/>
      <c r="I3505" s="127"/>
      <c r="J3505" s="132"/>
      <c r="K3505" s="127"/>
      <c r="L3505" s="96"/>
      <c r="M3505" s="127"/>
      <c r="N3505" s="127"/>
      <c r="O3505" s="127"/>
      <c r="P3505" s="1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  <c r="AN3505" s="27"/>
      <c r="AO3505" s="27"/>
      <c r="AP3505" s="27"/>
    </row>
    <row r="3506" ht="12.75" customHeight="1">
      <c r="A3506" s="16"/>
      <c r="B3506" s="128"/>
      <c r="C3506" s="129"/>
      <c r="D3506" s="96"/>
      <c r="E3506" s="96"/>
      <c r="F3506" s="130"/>
      <c r="G3506" s="27"/>
      <c r="H3506" s="131"/>
      <c r="I3506" s="127"/>
      <c r="J3506" s="132"/>
      <c r="K3506" s="127"/>
      <c r="L3506" s="96"/>
      <c r="M3506" s="127"/>
      <c r="N3506" s="127"/>
      <c r="O3506" s="127"/>
      <c r="P3506" s="1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  <c r="AN3506" s="27"/>
      <c r="AO3506" s="27"/>
      <c r="AP3506" s="27"/>
    </row>
    <row r="3507" ht="12.75" customHeight="1">
      <c r="A3507" s="16"/>
      <c r="B3507" s="128"/>
      <c r="C3507" s="129"/>
      <c r="D3507" s="96"/>
      <c r="E3507" s="96"/>
      <c r="F3507" s="130"/>
      <c r="G3507" s="27"/>
      <c r="H3507" s="131"/>
      <c r="I3507" s="127"/>
      <c r="J3507" s="132"/>
      <c r="K3507" s="127"/>
      <c r="L3507" s="96"/>
      <c r="M3507" s="127"/>
      <c r="N3507" s="127"/>
      <c r="O3507" s="127"/>
      <c r="P3507" s="1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  <c r="AN3507" s="27"/>
      <c r="AO3507" s="27"/>
      <c r="AP3507" s="27"/>
    </row>
    <row r="3508" ht="12.75" customHeight="1">
      <c r="A3508" s="16"/>
      <c r="B3508" s="128"/>
      <c r="C3508" s="129"/>
      <c r="D3508" s="96"/>
      <c r="E3508" s="96"/>
      <c r="F3508" s="130"/>
      <c r="G3508" s="27"/>
      <c r="H3508" s="131"/>
      <c r="I3508" s="127"/>
      <c r="J3508" s="132"/>
      <c r="K3508" s="127"/>
      <c r="L3508" s="96"/>
      <c r="M3508" s="127"/>
      <c r="N3508" s="127"/>
      <c r="O3508" s="127"/>
      <c r="P3508" s="1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  <c r="AN3508" s="27"/>
      <c r="AO3508" s="27"/>
      <c r="AP3508" s="27"/>
    </row>
    <row r="3509" ht="12.75" customHeight="1">
      <c r="A3509" s="16"/>
      <c r="B3509" s="128"/>
      <c r="C3509" s="129"/>
      <c r="D3509" s="96"/>
      <c r="E3509" s="96"/>
      <c r="F3509" s="130"/>
      <c r="G3509" s="27"/>
      <c r="H3509" s="131"/>
      <c r="I3509" s="127"/>
      <c r="J3509" s="132"/>
      <c r="K3509" s="127"/>
      <c r="L3509" s="96"/>
      <c r="M3509" s="127"/>
      <c r="N3509" s="127"/>
      <c r="O3509" s="127"/>
      <c r="P3509" s="1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  <c r="AN3509" s="27"/>
      <c r="AO3509" s="27"/>
      <c r="AP3509" s="27"/>
    </row>
    <row r="3510" ht="12.75" customHeight="1">
      <c r="A3510" s="16"/>
      <c r="B3510" s="128"/>
      <c r="C3510" s="129"/>
      <c r="D3510" s="96"/>
      <c r="E3510" s="96"/>
      <c r="F3510" s="130"/>
      <c r="G3510" s="27"/>
      <c r="H3510" s="131"/>
      <c r="I3510" s="127"/>
      <c r="J3510" s="132"/>
      <c r="K3510" s="127"/>
      <c r="L3510" s="96"/>
      <c r="M3510" s="127"/>
      <c r="N3510" s="127"/>
      <c r="O3510" s="127"/>
      <c r="P3510" s="1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  <c r="AN3510" s="27"/>
      <c r="AO3510" s="27"/>
      <c r="AP3510" s="27"/>
    </row>
    <row r="3511" ht="12.75" customHeight="1">
      <c r="A3511" s="16"/>
      <c r="B3511" s="128"/>
      <c r="C3511" s="129"/>
      <c r="D3511" s="96"/>
      <c r="E3511" s="96"/>
      <c r="F3511" s="130"/>
      <c r="G3511" s="27"/>
      <c r="H3511" s="131"/>
      <c r="I3511" s="127"/>
      <c r="J3511" s="132"/>
      <c r="K3511" s="127"/>
      <c r="L3511" s="96"/>
      <c r="M3511" s="127"/>
      <c r="N3511" s="127"/>
      <c r="O3511" s="127"/>
      <c r="P3511" s="1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  <c r="AN3511" s="27"/>
      <c r="AO3511" s="27"/>
      <c r="AP3511" s="27"/>
    </row>
    <row r="3512" ht="12.75" customHeight="1">
      <c r="A3512" s="16"/>
      <c r="B3512" s="128"/>
      <c r="C3512" s="129"/>
      <c r="D3512" s="96"/>
      <c r="E3512" s="96"/>
      <c r="F3512" s="130"/>
      <c r="G3512" s="27"/>
      <c r="H3512" s="131"/>
      <c r="I3512" s="127"/>
      <c r="J3512" s="132"/>
      <c r="K3512" s="127"/>
      <c r="L3512" s="96"/>
      <c r="M3512" s="127"/>
      <c r="N3512" s="127"/>
      <c r="O3512" s="127"/>
      <c r="P3512" s="1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  <c r="AN3512" s="27"/>
      <c r="AO3512" s="27"/>
      <c r="AP3512" s="27"/>
    </row>
    <row r="3513" ht="12.75" customHeight="1">
      <c r="A3513" s="16"/>
      <c r="B3513" s="128"/>
      <c r="C3513" s="129"/>
      <c r="D3513" s="96"/>
      <c r="E3513" s="96"/>
      <c r="F3513" s="130"/>
      <c r="G3513" s="27"/>
      <c r="H3513" s="131"/>
      <c r="I3513" s="127"/>
      <c r="J3513" s="132"/>
      <c r="K3513" s="127"/>
      <c r="L3513" s="96"/>
      <c r="M3513" s="127"/>
      <c r="N3513" s="127"/>
      <c r="O3513" s="127"/>
      <c r="P3513" s="1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  <c r="AN3513" s="27"/>
      <c r="AO3513" s="27"/>
      <c r="AP3513" s="27"/>
    </row>
    <row r="3514" ht="12.75" customHeight="1">
      <c r="A3514" s="16"/>
      <c r="B3514" s="128"/>
      <c r="C3514" s="129"/>
      <c r="D3514" s="96"/>
      <c r="E3514" s="96"/>
      <c r="F3514" s="130"/>
      <c r="G3514" s="27"/>
      <c r="H3514" s="131"/>
      <c r="I3514" s="127"/>
      <c r="J3514" s="132"/>
      <c r="K3514" s="127"/>
      <c r="L3514" s="96"/>
      <c r="M3514" s="127"/>
      <c r="N3514" s="127"/>
      <c r="O3514" s="127"/>
      <c r="P3514" s="1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  <c r="AN3514" s="27"/>
      <c r="AO3514" s="27"/>
      <c r="AP3514" s="27"/>
    </row>
    <row r="3515" ht="12.75" customHeight="1">
      <c r="A3515" s="16"/>
      <c r="B3515" s="128"/>
      <c r="C3515" s="129"/>
      <c r="D3515" s="96"/>
      <c r="E3515" s="96"/>
      <c r="F3515" s="130"/>
      <c r="G3515" s="27"/>
      <c r="H3515" s="131"/>
      <c r="I3515" s="127"/>
      <c r="J3515" s="132"/>
      <c r="K3515" s="127"/>
      <c r="L3515" s="96"/>
      <c r="M3515" s="127"/>
      <c r="N3515" s="127"/>
      <c r="O3515" s="127"/>
      <c r="P3515" s="1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  <c r="AN3515" s="27"/>
      <c r="AO3515" s="27"/>
      <c r="AP3515" s="27"/>
    </row>
    <row r="3516" ht="12.75" customHeight="1">
      <c r="A3516" s="16"/>
      <c r="B3516" s="128"/>
      <c r="C3516" s="129"/>
      <c r="D3516" s="96"/>
      <c r="E3516" s="96"/>
      <c r="F3516" s="130"/>
      <c r="G3516" s="27"/>
      <c r="H3516" s="131"/>
      <c r="I3516" s="127"/>
      <c r="J3516" s="132"/>
      <c r="K3516" s="127"/>
      <c r="L3516" s="96"/>
      <c r="M3516" s="127"/>
      <c r="N3516" s="127"/>
      <c r="O3516" s="127"/>
      <c r="P3516" s="1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  <c r="AN3516" s="27"/>
      <c r="AO3516" s="27"/>
      <c r="AP3516" s="27"/>
    </row>
    <row r="3517" ht="12.75" customHeight="1">
      <c r="A3517" s="16"/>
      <c r="B3517" s="128"/>
      <c r="C3517" s="129"/>
      <c r="D3517" s="96"/>
      <c r="E3517" s="96"/>
      <c r="F3517" s="130"/>
      <c r="G3517" s="27"/>
      <c r="H3517" s="131"/>
      <c r="I3517" s="127"/>
      <c r="J3517" s="132"/>
      <c r="K3517" s="127"/>
      <c r="L3517" s="96"/>
      <c r="M3517" s="127"/>
      <c r="N3517" s="127"/>
      <c r="O3517" s="127"/>
      <c r="P3517" s="1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  <c r="AN3517" s="27"/>
      <c r="AO3517" s="27"/>
      <c r="AP3517" s="27"/>
    </row>
    <row r="3518" ht="12.75" customHeight="1">
      <c r="A3518" s="16"/>
      <c r="B3518" s="128"/>
      <c r="C3518" s="129"/>
      <c r="D3518" s="96"/>
      <c r="E3518" s="96"/>
      <c r="F3518" s="130"/>
      <c r="G3518" s="27"/>
      <c r="H3518" s="131"/>
      <c r="I3518" s="127"/>
      <c r="J3518" s="132"/>
      <c r="K3518" s="127"/>
      <c r="L3518" s="96"/>
      <c r="M3518" s="127"/>
      <c r="N3518" s="127"/>
      <c r="O3518" s="127"/>
      <c r="P3518" s="1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  <c r="AN3518" s="27"/>
      <c r="AO3518" s="27"/>
      <c r="AP3518" s="27"/>
    </row>
    <row r="3519" ht="12.75" customHeight="1">
      <c r="A3519" s="16"/>
      <c r="B3519" s="128"/>
      <c r="C3519" s="129"/>
      <c r="D3519" s="96"/>
      <c r="E3519" s="96"/>
      <c r="F3519" s="130"/>
      <c r="G3519" s="27"/>
      <c r="H3519" s="131"/>
      <c r="I3519" s="127"/>
      <c r="J3519" s="132"/>
      <c r="K3519" s="127"/>
      <c r="L3519" s="96"/>
      <c r="M3519" s="127"/>
      <c r="N3519" s="127"/>
      <c r="O3519" s="127"/>
      <c r="P3519" s="1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  <c r="AN3519" s="27"/>
      <c r="AO3519" s="27"/>
      <c r="AP3519" s="27"/>
    </row>
    <row r="3520" ht="12.75" customHeight="1">
      <c r="A3520" s="16"/>
      <c r="B3520" s="128"/>
      <c r="C3520" s="129"/>
      <c r="D3520" s="96"/>
      <c r="E3520" s="96"/>
      <c r="F3520" s="130"/>
      <c r="G3520" s="27"/>
      <c r="H3520" s="131"/>
      <c r="I3520" s="127"/>
      <c r="J3520" s="132"/>
      <c r="K3520" s="127"/>
      <c r="L3520" s="96"/>
      <c r="M3520" s="127"/>
      <c r="N3520" s="127"/>
      <c r="O3520" s="127"/>
      <c r="P3520" s="1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  <c r="AN3520" s="27"/>
      <c r="AO3520" s="27"/>
      <c r="AP3520" s="27"/>
    </row>
    <row r="3521" ht="12.75" customHeight="1">
      <c r="A3521" s="16"/>
      <c r="B3521" s="128"/>
      <c r="C3521" s="129"/>
      <c r="D3521" s="96"/>
      <c r="E3521" s="96"/>
      <c r="F3521" s="130"/>
      <c r="G3521" s="27"/>
      <c r="H3521" s="131"/>
      <c r="I3521" s="127"/>
      <c r="J3521" s="132"/>
      <c r="K3521" s="127"/>
      <c r="L3521" s="96"/>
      <c r="M3521" s="127"/>
      <c r="N3521" s="127"/>
      <c r="O3521" s="127"/>
      <c r="P3521" s="1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  <c r="AN3521" s="27"/>
      <c r="AO3521" s="27"/>
      <c r="AP3521" s="27"/>
    </row>
    <row r="3522" ht="12.75" customHeight="1">
      <c r="A3522" s="16"/>
      <c r="B3522" s="128"/>
      <c r="C3522" s="129"/>
      <c r="D3522" s="96"/>
      <c r="E3522" s="96"/>
      <c r="F3522" s="130"/>
      <c r="G3522" s="27"/>
      <c r="H3522" s="131"/>
      <c r="I3522" s="127"/>
      <c r="J3522" s="132"/>
      <c r="K3522" s="127"/>
      <c r="L3522" s="96"/>
      <c r="M3522" s="127"/>
      <c r="N3522" s="127"/>
      <c r="O3522" s="127"/>
      <c r="P3522" s="1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  <c r="AN3522" s="27"/>
      <c r="AO3522" s="27"/>
      <c r="AP3522" s="27"/>
    </row>
    <row r="3523" ht="12.75" customHeight="1">
      <c r="A3523" s="16"/>
      <c r="B3523" s="128"/>
      <c r="C3523" s="129"/>
      <c r="D3523" s="96"/>
      <c r="E3523" s="96"/>
      <c r="F3523" s="130"/>
      <c r="G3523" s="27"/>
      <c r="H3523" s="131"/>
      <c r="I3523" s="127"/>
      <c r="J3523" s="132"/>
      <c r="K3523" s="127"/>
      <c r="L3523" s="96"/>
      <c r="M3523" s="127"/>
      <c r="N3523" s="127"/>
      <c r="O3523" s="127"/>
      <c r="P3523" s="1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  <c r="AN3523" s="27"/>
      <c r="AO3523" s="27"/>
      <c r="AP3523" s="27"/>
    </row>
    <row r="3524" ht="12.75" customHeight="1">
      <c r="A3524" s="16"/>
      <c r="B3524" s="128"/>
      <c r="C3524" s="129"/>
      <c r="D3524" s="96"/>
      <c r="E3524" s="96"/>
      <c r="F3524" s="130"/>
      <c r="G3524" s="27"/>
      <c r="H3524" s="131"/>
      <c r="I3524" s="127"/>
      <c r="J3524" s="132"/>
      <c r="K3524" s="127"/>
      <c r="L3524" s="96"/>
      <c r="M3524" s="127"/>
      <c r="N3524" s="127"/>
      <c r="O3524" s="127"/>
      <c r="P3524" s="1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  <c r="AN3524" s="27"/>
      <c r="AO3524" s="27"/>
      <c r="AP3524" s="27"/>
    </row>
    <row r="3525" ht="12.75" customHeight="1">
      <c r="A3525" s="16"/>
      <c r="B3525" s="128"/>
      <c r="C3525" s="129"/>
      <c r="D3525" s="96"/>
      <c r="E3525" s="96"/>
      <c r="F3525" s="130"/>
      <c r="G3525" s="27"/>
      <c r="H3525" s="131"/>
      <c r="I3525" s="127"/>
      <c r="J3525" s="132"/>
      <c r="K3525" s="127"/>
      <c r="L3525" s="96"/>
      <c r="M3525" s="127"/>
      <c r="N3525" s="127"/>
      <c r="O3525" s="127"/>
      <c r="P3525" s="1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  <c r="AN3525" s="27"/>
      <c r="AO3525" s="27"/>
      <c r="AP3525" s="27"/>
    </row>
    <row r="3526" ht="12.75" customHeight="1">
      <c r="A3526" s="16"/>
      <c r="B3526" s="128"/>
      <c r="C3526" s="129"/>
      <c r="D3526" s="96"/>
      <c r="E3526" s="96"/>
      <c r="F3526" s="130"/>
      <c r="G3526" s="27"/>
      <c r="H3526" s="131"/>
      <c r="I3526" s="127"/>
      <c r="J3526" s="132"/>
      <c r="K3526" s="127"/>
      <c r="L3526" s="96"/>
      <c r="M3526" s="127"/>
      <c r="N3526" s="127"/>
      <c r="O3526" s="127"/>
      <c r="P3526" s="1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  <c r="AN3526" s="27"/>
      <c r="AO3526" s="27"/>
      <c r="AP3526" s="27"/>
    </row>
    <row r="3527" ht="12.75" customHeight="1">
      <c r="A3527" s="16"/>
      <c r="B3527" s="128"/>
      <c r="C3527" s="129"/>
      <c r="D3527" s="96"/>
      <c r="E3527" s="96"/>
      <c r="F3527" s="130"/>
      <c r="G3527" s="27"/>
      <c r="H3527" s="131"/>
      <c r="I3527" s="127"/>
      <c r="J3527" s="132"/>
      <c r="K3527" s="127"/>
      <c r="L3527" s="96"/>
      <c r="M3527" s="127"/>
      <c r="N3527" s="127"/>
      <c r="O3527" s="127"/>
      <c r="P3527" s="1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  <c r="AN3527" s="27"/>
      <c r="AO3527" s="27"/>
      <c r="AP3527" s="27"/>
    </row>
    <row r="3528" ht="12.75" customHeight="1">
      <c r="A3528" s="16"/>
      <c r="B3528" s="128"/>
      <c r="C3528" s="129"/>
      <c r="D3528" s="96"/>
      <c r="E3528" s="96"/>
      <c r="F3528" s="130"/>
      <c r="G3528" s="27"/>
      <c r="H3528" s="131"/>
      <c r="I3528" s="127"/>
      <c r="J3528" s="132"/>
      <c r="K3528" s="127"/>
      <c r="L3528" s="96"/>
      <c r="M3528" s="127"/>
      <c r="N3528" s="127"/>
      <c r="O3528" s="127"/>
      <c r="P3528" s="1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  <c r="AN3528" s="27"/>
      <c r="AO3528" s="27"/>
      <c r="AP3528" s="27"/>
    </row>
    <row r="3529" ht="12.75" customHeight="1">
      <c r="A3529" s="16"/>
      <c r="B3529" s="128"/>
      <c r="C3529" s="129"/>
      <c r="D3529" s="96"/>
      <c r="E3529" s="96"/>
      <c r="F3529" s="130"/>
      <c r="G3529" s="27"/>
      <c r="H3529" s="131"/>
      <c r="I3529" s="127"/>
      <c r="J3529" s="132"/>
      <c r="K3529" s="127"/>
      <c r="L3529" s="96"/>
      <c r="M3529" s="127"/>
      <c r="N3529" s="127"/>
      <c r="O3529" s="127"/>
      <c r="P3529" s="1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  <c r="AN3529" s="27"/>
      <c r="AO3529" s="27"/>
      <c r="AP3529" s="27"/>
    </row>
    <row r="3530" ht="12.75" customHeight="1">
      <c r="A3530" s="16"/>
      <c r="B3530" s="128"/>
      <c r="C3530" s="129"/>
      <c r="D3530" s="96"/>
      <c r="E3530" s="96"/>
      <c r="F3530" s="130"/>
      <c r="G3530" s="27"/>
      <c r="H3530" s="131"/>
      <c r="I3530" s="127"/>
      <c r="J3530" s="132"/>
      <c r="K3530" s="127"/>
      <c r="L3530" s="96"/>
      <c r="M3530" s="127"/>
      <c r="N3530" s="127"/>
      <c r="O3530" s="127"/>
      <c r="P3530" s="1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  <c r="AN3530" s="27"/>
      <c r="AO3530" s="27"/>
      <c r="AP3530" s="27"/>
    </row>
    <row r="3531" ht="12.75" customHeight="1">
      <c r="A3531" s="16"/>
      <c r="B3531" s="128"/>
      <c r="C3531" s="129"/>
      <c r="D3531" s="96"/>
      <c r="E3531" s="96"/>
      <c r="F3531" s="130"/>
      <c r="G3531" s="27"/>
      <c r="H3531" s="131"/>
      <c r="I3531" s="127"/>
      <c r="J3531" s="132"/>
      <c r="K3531" s="127"/>
      <c r="L3531" s="96"/>
      <c r="M3531" s="127"/>
      <c r="N3531" s="127"/>
      <c r="O3531" s="127"/>
      <c r="P3531" s="1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  <c r="AN3531" s="27"/>
      <c r="AO3531" s="27"/>
      <c r="AP3531" s="27"/>
    </row>
    <row r="3532" ht="12.75" customHeight="1">
      <c r="A3532" s="16"/>
      <c r="B3532" s="128"/>
      <c r="C3532" s="129"/>
      <c r="D3532" s="96"/>
      <c r="E3532" s="96"/>
      <c r="F3532" s="130"/>
      <c r="G3532" s="27"/>
      <c r="H3532" s="131"/>
      <c r="I3532" s="127"/>
      <c r="J3532" s="132"/>
      <c r="K3532" s="127"/>
      <c r="L3532" s="96"/>
      <c r="M3532" s="127"/>
      <c r="N3532" s="127"/>
      <c r="O3532" s="127"/>
      <c r="P3532" s="1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  <c r="AN3532" s="27"/>
      <c r="AO3532" s="27"/>
      <c r="AP3532" s="27"/>
    </row>
    <row r="3533" ht="12.75" customHeight="1">
      <c r="A3533" s="16"/>
      <c r="B3533" s="128"/>
      <c r="C3533" s="129"/>
      <c r="D3533" s="96"/>
      <c r="E3533" s="96"/>
      <c r="F3533" s="130"/>
      <c r="G3533" s="27"/>
      <c r="H3533" s="131"/>
      <c r="I3533" s="127"/>
      <c r="J3533" s="132"/>
      <c r="K3533" s="127"/>
      <c r="L3533" s="96"/>
      <c r="M3533" s="127"/>
      <c r="N3533" s="127"/>
      <c r="O3533" s="127"/>
      <c r="P3533" s="1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  <c r="AN3533" s="27"/>
      <c r="AO3533" s="27"/>
      <c r="AP3533" s="27"/>
    </row>
    <row r="3534" ht="12.75" customHeight="1">
      <c r="A3534" s="16"/>
      <c r="B3534" s="128"/>
      <c r="C3534" s="129"/>
      <c r="D3534" s="96"/>
      <c r="E3534" s="96"/>
      <c r="F3534" s="130"/>
      <c r="G3534" s="27"/>
      <c r="H3534" s="131"/>
      <c r="I3534" s="127"/>
      <c r="J3534" s="132"/>
      <c r="K3534" s="127"/>
      <c r="L3534" s="96"/>
      <c r="M3534" s="127"/>
      <c r="N3534" s="127"/>
      <c r="O3534" s="127"/>
      <c r="P3534" s="1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  <c r="AN3534" s="27"/>
      <c r="AO3534" s="27"/>
      <c r="AP3534" s="27"/>
    </row>
    <row r="3535" ht="12.75" customHeight="1">
      <c r="A3535" s="16"/>
      <c r="B3535" s="128"/>
      <c r="C3535" s="129"/>
      <c r="D3535" s="96"/>
      <c r="E3535" s="96"/>
      <c r="F3535" s="130"/>
      <c r="G3535" s="27"/>
      <c r="H3535" s="131"/>
      <c r="I3535" s="127"/>
      <c r="J3535" s="132"/>
      <c r="K3535" s="127"/>
      <c r="L3535" s="96"/>
      <c r="M3535" s="127"/>
      <c r="N3535" s="127"/>
      <c r="O3535" s="127"/>
      <c r="P3535" s="1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  <c r="AN3535" s="27"/>
      <c r="AO3535" s="27"/>
      <c r="AP3535" s="27"/>
    </row>
    <row r="3536" ht="12.75" customHeight="1">
      <c r="A3536" s="16"/>
      <c r="B3536" s="128"/>
      <c r="C3536" s="129"/>
      <c r="D3536" s="96"/>
      <c r="E3536" s="96"/>
      <c r="F3536" s="130"/>
      <c r="G3536" s="27"/>
      <c r="H3536" s="131"/>
      <c r="I3536" s="127"/>
      <c r="J3536" s="132"/>
      <c r="K3536" s="127"/>
      <c r="L3536" s="96"/>
      <c r="M3536" s="127"/>
      <c r="N3536" s="127"/>
      <c r="O3536" s="127"/>
      <c r="P3536" s="1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  <c r="AN3536" s="27"/>
      <c r="AO3536" s="27"/>
      <c r="AP3536" s="27"/>
    </row>
    <row r="3537" ht="12.75" customHeight="1">
      <c r="A3537" s="16"/>
      <c r="B3537" s="128"/>
      <c r="C3537" s="129"/>
      <c r="D3537" s="96"/>
      <c r="E3537" s="96"/>
      <c r="F3537" s="130"/>
      <c r="G3537" s="27"/>
      <c r="H3537" s="131"/>
      <c r="I3537" s="127"/>
      <c r="J3537" s="132"/>
      <c r="K3537" s="127"/>
      <c r="L3537" s="96"/>
      <c r="M3537" s="127"/>
      <c r="N3537" s="127"/>
      <c r="O3537" s="127"/>
      <c r="P3537" s="1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  <c r="AN3537" s="27"/>
      <c r="AO3537" s="27"/>
      <c r="AP3537" s="27"/>
    </row>
    <row r="3538" ht="12.75" customHeight="1">
      <c r="A3538" s="16"/>
      <c r="B3538" s="128"/>
      <c r="C3538" s="129"/>
      <c r="D3538" s="96"/>
      <c r="E3538" s="96"/>
      <c r="F3538" s="130"/>
      <c r="G3538" s="27"/>
      <c r="H3538" s="131"/>
      <c r="I3538" s="127"/>
      <c r="J3538" s="132"/>
      <c r="K3538" s="127"/>
      <c r="L3538" s="96"/>
      <c r="M3538" s="127"/>
      <c r="N3538" s="127"/>
      <c r="O3538" s="127"/>
      <c r="P3538" s="1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</row>
    <row r="3539" ht="12.75" customHeight="1">
      <c r="A3539" s="16"/>
      <c r="B3539" s="128"/>
      <c r="C3539" s="129"/>
      <c r="D3539" s="96"/>
      <c r="E3539" s="96"/>
      <c r="F3539" s="130"/>
      <c r="G3539" s="27"/>
      <c r="H3539" s="131"/>
      <c r="I3539" s="127"/>
      <c r="J3539" s="132"/>
      <c r="K3539" s="127"/>
      <c r="L3539" s="96"/>
      <c r="M3539" s="127"/>
      <c r="N3539" s="127"/>
      <c r="O3539" s="127"/>
      <c r="P3539" s="1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  <c r="AN3539" s="27"/>
      <c r="AO3539" s="27"/>
      <c r="AP3539" s="27"/>
    </row>
    <row r="3540" ht="12.75" customHeight="1">
      <c r="A3540" s="16"/>
      <c r="B3540" s="128"/>
      <c r="C3540" s="129"/>
      <c r="D3540" s="96"/>
      <c r="E3540" s="96"/>
      <c r="F3540" s="130"/>
      <c r="G3540" s="27"/>
      <c r="H3540" s="131"/>
      <c r="I3540" s="127"/>
      <c r="J3540" s="132"/>
      <c r="K3540" s="127"/>
      <c r="L3540" s="96"/>
      <c r="M3540" s="127"/>
      <c r="N3540" s="127"/>
      <c r="O3540" s="127"/>
      <c r="P3540" s="1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  <c r="AN3540" s="27"/>
      <c r="AO3540" s="27"/>
      <c r="AP3540" s="27"/>
    </row>
    <row r="3541" ht="12.75" customHeight="1">
      <c r="A3541" s="16"/>
      <c r="B3541" s="128"/>
      <c r="C3541" s="129"/>
      <c r="D3541" s="96"/>
      <c r="E3541" s="96"/>
      <c r="F3541" s="130"/>
      <c r="G3541" s="27"/>
      <c r="H3541" s="131"/>
      <c r="I3541" s="127"/>
      <c r="J3541" s="132"/>
      <c r="K3541" s="127"/>
      <c r="L3541" s="96"/>
      <c r="M3541" s="127"/>
      <c r="N3541" s="127"/>
      <c r="O3541" s="127"/>
      <c r="P3541" s="1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  <c r="AN3541" s="27"/>
      <c r="AO3541" s="27"/>
      <c r="AP3541" s="27"/>
    </row>
    <row r="3542" ht="12.75" customHeight="1">
      <c r="A3542" s="16"/>
      <c r="B3542" s="128"/>
      <c r="C3542" s="129"/>
      <c r="D3542" s="96"/>
      <c r="E3542" s="96"/>
      <c r="F3542" s="130"/>
      <c r="G3542" s="27"/>
      <c r="H3542" s="131"/>
      <c r="I3542" s="127"/>
      <c r="J3542" s="132"/>
      <c r="K3542" s="127"/>
      <c r="L3542" s="96"/>
      <c r="M3542" s="127"/>
      <c r="N3542" s="127"/>
      <c r="O3542" s="127"/>
      <c r="P3542" s="1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  <c r="AN3542" s="27"/>
      <c r="AO3542" s="27"/>
      <c r="AP3542" s="27"/>
    </row>
    <row r="3543" ht="12.75" customHeight="1">
      <c r="A3543" s="16"/>
      <c r="B3543" s="128"/>
      <c r="C3543" s="129"/>
      <c r="D3543" s="96"/>
      <c r="E3543" s="96"/>
      <c r="F3543" s="130"/>
      <c r="G3543" s="27"/>
      <c r="H3543" s="131"/>
      <c r="I3543" s="127"/>
      <c r="J3543" s="132"/>
      <c r="K3543" s="127"/>
      <c r="L3543" s="96"/>
      <c r="M3543" s="127"/>
      <c r="N3543" s="127"/>
      <c r="O3543" s="127"/>
      <c r="P3543" s="1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  <c r="AN3543" s="27"/>
      <c r="AO3543" s="27"/>
      <c r="AP3543" s="27"/>
    </row>
    <row r="3544" ht="12.75" customHeight="1">
      <c r="A3544" s="16"/>
      <c r="B3544" s="128"/>
      <c r="C3544" s="129"/>
      <c r="D3544" s="96"/>
      <c r="E3544" s="96"/>
      <c r="F3544" s="130"/>
      <c r="G3544" s="27"/>
      <c r="H3544" s="131"/>
      <c r="I3544" s="127"/>
      <c r="J3544" s="132"/>
      <c r="K3544" s="127"/>
      <c r="L3544" s="96"/>
      <c r="M3544" s="127"/>
      <c r="N3544" s="127"/>
      <c r="O3544" s="127"/>
      <c r="P3544" s="1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  <c r="AN3544" s="27"/>
      <c r="AO3544" s="27"/>
      <c r="AP3544" s="27"/>
    </row>
    <row r="3545" ht="12.75" customHeight="1">
      <c r="A3545" s="16"/>
      <c r="B3545" s="128"/>
      <c r="C3545" s="129"/>
      <c r="D3545" s="96"/>
      <c r="E3545" s="96"/>
      <c r="F3545" s="130"/>
      <c r="G3545" s="27"/>
      <c r="H3545" s="131"/>
      <c r="I3545" s="127"/>
      <c r="J3545" s="132"/>
      <c r="K3545" s="127"/>
      <c r="L3545" s="96"/>
      <c r="M3545" s="127"/>
      <c r="N3545" s="127"/>
      <c r="O3545" s="127"/>
      <c r="P3545" s="1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  <c r="AN3545" s="27"/>
      <c r="AO3545" s="27"/>
      <c r="AP3545" s="27"/>
    </row>
    <row r="3546" ht="12.75" customHeight="1">
      <c r="A3546" s="16"/>
      <c r="B3546" s="128"/>
      <c r="C3546" s="129"/>
      <c r="D3546" s="96"/>
      <c r="E3546" s="96"/>
      <c r="F3546" s="130"/>
      <c r="G3546" s="27"/>
      <c r="H3546" s="131"/>
      <c r="I3546" s="127"/>
      <c r="J3546" s="132"/>
      <c r="K3546" s="127"/>
      <c r="L3546" s="96"/>
      <c r="M3546" s="127"/>
      <c r="N3546" s="127"/>
      <c r="O3546" s="127"/>
      <c r="P3546" s="1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  <c r="AN3546" s="27"/>
      <c r="AO3546" s="27"/>
      <c r="AP3546" s="27"/>
    </row>
    <row r="3547" ht="12.75" customHeight="1">
      <c r="A3547" s="16"/>
      <c r="B3547" s="128"/>
      <c r="C3547" s="129"/>
      <c r="D3547" s="96"/>
      <c r="E3547" s="96"/>
      <c r="F3547" s="130"/>
      <c r="G3547" s="27"/>
      <c r="H3547" s="131"/>
      <c r="I3547" s="127"/>
      <c r="J3547" s="132"/>
      <c r="K3547" s="127"/>
      <c r="L3547" s="96"/>
      <c r="M3547" s="127"/>
      <c r="N3547" s="127"/>
      <c r="O3547" s="127"/>
      <c r="P3547" s="1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  <c r="AN3547" s="27"/>
      <c r="AO3547" s="27"/>
      <c r="AP3547" s="27"/>
    </row>
    <row r="3548" ht="12.75" customHeight="1">
      <c r="A3548" s="16"/>
      <c r="B3548" s="128"/>
      <c r="C3548" s="129"/>
      <c r="D3548" s="96"/>
      <c r="E3548" s="96"/>
      <c r="F3548" s="130"/>
      <c r="G3548" s="27"/>
      <c r="H3548" s="131"/>
      <c r="I3548" s="127"/>
      <c r="J3548" s="132"/>
      <c r="K3548" s="127"/>
      <c r="L3548" s="96"/>
      <c r="M3548" s="127"/>
      <c r="N3548" s="127"/>
      <c r="O3548" s="127"/>
      <c r="P3548" s="1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  <c r="AN3548" s="27"/>
      <c r="AO3548" s="27"/>
      <c r="AP3548" s="27"/>
    </row>
    <row r="3549" ht="12.75" customHeight="1">
      <c r="A3549" s="16"/>
      <c r="B3549" s="128"/>
      <c r="C3549" s="129"/>
      <c r="D3549" s="96"/>
      <c r="E3549" s="96"/>
      <c r="F3549" s="130"/>
      <c r="G3549" s="27"/>
      <c r="H3549" s="131"/>
      <c r="I3549" s="127"/>
      <c r="J3549" s="132"/>
      <c r="K3549" s="127"/>
      <c r="L3549" s="96"/>
      <c r="M3549" s="127"/>
      <c r="N3549" s="127"/>
      <c r="O3549" s="127"/>
      <c r="P3549" s="1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  <c r="AN3549" s="27"/>
      <c r="AO3549" s="27"/>
      <c r="AP3549" s="27"/>
    </row>
    <row r="3550" ht="12.75" customHeight="1">
      <c r="A3550" s="16"/>
      <c r="B3550" s="128"/>
      <c r="C3550" s="129"/>
      <c r="D3550" s="96"/>
      <c r="E3550" s="96"/>
      <c r="F3550" s="130"/>
      <c r="G3550" s="27"/>
      <c r="H3550" s="131"/>
      <c r="I3550" s="127"/>
      <c r="J3550" s="132"/>
      <c r="K3550" s="127"/>
      <c r="L3550" s="96"/>
      <c r="M3550" s="127"/>
      <c r="N3550" s="127"/>
      <c r="O3550" s="127"/>
      <c r="P3550" s="1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  <c r="AN3550" s="27"/>
      <c r="AO3550" s="27"/>
      <c r="AP3550" s="27"/>
    </row>
    <row r="3551" ht="12.75" customHeight="1">
      <c r="A3551" s="16"/>
      <c r="B3551" s="128"/>
      <c r="C3551" s="129"/>
      <c r="D3551" s="96"/>
      <c r="E3551" s="96"/>
      <c r="F3551" s="130"/>
      <c r="G3551" s="27"/>
      <c r="H3551" s="131"/>
      <c r="I3551" s="127"/>
      <c r="J3551" s="132"/>
      <c r="K3551" s="127"/>
      <c r="L3551" s="96"/>
      <c r="M3551" s="127"/>
      <c r="N3551" s="127"/>
      <c r="O3551" s="127"/>
      <c r="P3551" s="1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  <c r="AN3551" s="27"/>
      <c r="AO3551" s="27"/>
      <c r="AP3551" s="27"/>
    </row>
    <row r="3552" ht="12.75" customHeight="1">
      <c r="A3552" s="16"/>
      <c r="B3552" s="128"/>
      <c r="C3552" s="129"/>
      <c r="D3552" s="96"/>
      <c r="E3552" s="96"/>
      <c r="F3552" s="130"/>
      <c r="G3552" s="27"/>
      <c r="H3552" s="131"/>
      <c r="I3552" s="127"/>
      <c r="J3552" s="132"/>
      <c r="K3552" s="127"/>
      <c r="L3552" s="96"/>
      <c r="M3552" s="127"/>
      <c r="N3552" s="127"/>
      <c r="O3552" s="127"/>
      <c r="P3552" s="1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  <c r="AN3552" s="27"/>
      <c r="AO3552" s="27"/>
      <c r="AP3552" s="27"/>
    </row>
    <row r="3553" ht="12.75" customHeight="1">
      <c r="A3553" s="16"/>
      <c r="B3553" s="128"/>
      <c r="C3553" s="129"/>
      <c r="D3553" s="96"/>
      <c r="E3553" s="96"/>
      <c r="F3553" s="130"/>
      <c r="G3553" s="27"/>
      <c r="H3553" s="131"/>
      <c r="I3553" s="127"/>
      <c r="J3553" s="132"/>
      <c r="K3553" s="127"/>
      <c r="L3553" s="96"/>
      <c r="M3553" s="127"/>
      <c r="N3553" s="127"/>
      <c r="O3553" s="127"/>
      <c r="P3553" s="1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  <c r="AN3553" s="27"/>
      <c r="AO3553" s="27"/>
      <c r="AP3553" s="27"/>
    </row>
    <row r="3554" ht="12.75" customHeight="1">
      <c r="A3554" s="16"/>
      <c r="B3554" s="128"/>
      <c r="C3554" s="129"/>
      <c r="D3554" s="96"/>
      <c r="E3554" s="96"/>
      <c r="F3554" s="130"/>
      <c r="G3554" s="27"/>
      <c r="H3554" s="131"/>
      <c r="I3554" s="127"/>
      <c r="J3554" s="132"/>
      <c r="K3554" s="127"/>
      <c r="L3554" s="96"/>
      <c r="M3554" s="127"/>
      <c r="N3554" s="127"/>
      <c r="O3554" s="127"/>
      <c r="P3554" s="1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  <c r="AN3554" s="27"/>
      <c r="AO3554" s="27"/>
      <c r="AP3554" s="27"/>
    </row>
    <row r="3555" ht="12.75" customHeight="1">
      <c r="A3555" s="16"/>
      <c r="B3555" s="128"/>
      <c r="C3555" s="129"/>
      <c r="D3555" s="96"/>
      <c r="E3555" s="96"/>
      <c r="F3555" s="130"/>
      <c r="G3555" s="27"/>
      <c r="H3555" s="131"/>
      <c r="I3555" s="127"/>
      <c r="J3555" s="132"/>
      <c r="K3555" s="127"/>
      <c r="L3555" s="96"/>
      <c r="M3555" s="127"/>
      <c r="N3555" s="127"/>
      <c r="O3555" s="127"/>
      <c r="P3555" s="1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  <c r="AN3555" s="27"/>
      <c r="AO3555" s="27"/>
      <c r="AP3555" s="27"/>
    </row>
    <row r="3556" ht="12.75" customHeight="1">
      <c r="A3556" s="16"/>
      <c r="B3556" s="128"/>
      <c r="C3556" s="129"/>
      <c r="D3556" s="96"/>
      <c r="E3556" s="96"/>
      <c r="F3556" s="130"/>
      <c r="G3556" s="27"/>
      <c r="H3556" s="131"/>
      <c r="I3556" s="127"/>
      <c r="J3556" s="132"/>
      <c r="K3556" s="127"/>
      <c r="L3556" s="96"/>
      <c r="M3556" s="127"/>
      <c r="N3556" s="127"/>
      <c r="O3556" s="127"/>
      <c r="P3556" s="1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  <c r="AN3556" s="27"/>
      <c r="AO3556" s="27"/>
      <c r="AP3556" s="27"/>
    </row>
    <row r="3557" ht="12.75" customHeight="1">
      <c r="A3557" s="16"/>
      <c r="B3557" s="128"/>
      <c r="C3557" s="129"/>
      <c r="D3557" s="96"/>
      <c r="E3557" s="96"/>
      <c r="F3557" s="130"/>
      <c r="G3557" s="27"/>
      <c r="H3557" s="131"/>
      <c r="I3557" s="127"/>
      <c r="J3557" s="132"/>
      <c r="K3557" s="127"/>
      <c r="L3557" s="96"/>
      <c r="M3557" s="127"/>
      <c r="N3557" s="127"/>
      <c r="O3557" s="127"/>
      <c r="P3557" s="1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  <c r="AN3557" s="27"/>
      <c r="AO3557" s="27"/>
      <c r="AP3557" s="27"/>
    </row>
    <row r="3558" ht="12.75" customHeight="1">
      <c r="A3558" s="16"/>
      <c r="B3558" s="128"/>
      <c r="C3558" s="129"/>
      <c r="D3558" s="96"/>
      <c r="E3558" s="96"/>
      <c r="F3558" s="130"/>
      <c r="G3558" s="27"/>
      <c r="H3558" s="131"/>
      <c r="I3558" s="127"/>
      <c r="J3558" s="132"/>
      <c r="K3558" s="127"/>
      <c r="L3558" s="96"/>
      <c r="M3558" s="127"/>
      <c r="N3558" s="127"/>
      <c r="O3558" s="127"/>
      <c r="P3558" s="1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  <c r="AN3558" s="27"/>
      <c r="AO3558" s="27"/>
      <c r="AP3558" s="27"/>
    </row>
    <row r="3559" ht="12.75" customHeight="1">
      <c r="A3559" s="16"/>
      <c r="B3559" s="128"/>
      <c r="C3559" s="129"/>
      <c r="D3559" s="96"/>
      <c r="E3559" s="96"/>
      <c r="F3559" s="130"/>
      <c r="G3559" s="27"/>
      <c r="H3559" s="131"/>
      <c r="I3559" s="127"/>
      <c r="J3559" s="132"/>
      <c r="K3559" s="127"/>
      <c r="L3559" s="96"/>
      <c r="M3559" s="127"/>
      <c r="N3559" s="127"/>
      <c r="O3559" s="127"/>
      <c r="P3559" s="1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  <c r="AN3559" s="27"/>
      <c r="AO3559" s="27"/>
      <c r="AP3559" s="27"/>
    </row>
    <row r="3560" ht="12.75" customHeight="1">
      <c r="A3560" s="16"/>
      <c r="B3560" s="128"/>
      <c r="C3560" s="129"/>
      <c r="D3560" s="96"/>
      <c r="E3560" s="96"/>
      <c r="F3560" s="130"/>
      <c r="G3560" s="27"/>
      <c r="H3560" s="131"/>
      <c r="I3560" s="127"/>
      <c r="J3560" s="132"/>
      <c r="K3560" s="127"/>
      <c r="L3560" s="96"/>
      <c r="M3560" s="127"/>
      <c r="N3560" s="127"/>
      <c r="O3560" s="127"/>
      <c r="P3560" s="1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  <c r="AN3560" s="27"/>
      <c r="AO3560" s="27"/>
      <c r="AP3560" s="27"/>
    </row>
    <row r="3561" ht="12.75" customHeight="1">
      <c r="A3561" s="16"/>
      <c r="B3561" s="128"/>
      <c r="C3561" s="129"/>
      <c r="D3561" s="96"/>
      <c r="E3561" s="96"/>
      <c r="F3561" s="130"/>
      <c r="G3561" s="27"/>
      <c r="H3561" s="131"/>
      <c r="I3561" s="127"/>
      <c r="J3561" s="132"/>
      <c r="K3561" s="127"/>
      <c r="L3561" s="96"/>
      <c r="M3561" s="127"/>
      <c r="N3561" s="127"/>
      <c r="O3561" s="127"/>
      <c r="P3561" s="1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  <c r="AN3561" s="27"/>
      <c r="AO3561" s="27"/>
      <c r="AP3561" s="27"/>
    </row>
    <row r="3562" ht="12.75" customHeight="1">
      <c r="A3562" s="16"/>
      <c r="B3562" s="128"/>
      <c r="C3562" s="129"/>
      <c r="D3562" s="96"/>
      <c r="E3562" s="96"/>
      <c r="F3562" s="130"/>
      <c r="G3562" s="27"/>
      <c r="H3562" s="131"/>
      <c r="I3562" s="127"/>
      <c r="J3562" s="132"/>
      <c r="K3562" s="127"/>
      <c r="L3562" s="96"/>
      <c r="M3562" s="127"/>
      <c r="N3562" s="127"/>
      <c r="O3562" s="127"/>
      <c r="P3562" s="1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  <c r="AN3562" s="27"/>
      <c r="AO3562" s="27"/>
      <c r="AP3562" s="27"/>
    </row>
    <row r="3563" ht="12.75" customHeight="1">
      <c r="A3563" s="16"/>
      <c r="B3563" s="128"/>
      <c r="C3563" s="129"/>
      <c r="D3563" s="96"/>
      <c r="E3563" s="96"/>
      <c r="F3563" s="130"/>
      <c r="G3563" s="27"/>
      <c r="H3563" s="131"/>
      <c r="I3563" s="127"/>
      <c r="J3563" s="132"/>
      <c r="K3563" s="127"/>
      <c r="L3563" s="96"/>
      <c r="M3563" s="127"/>
      <c r="N3563" s="127"/>
      <c r="O3563" s="127"/>
      <c r="P3563" s="1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  <c r="AN3563" s="27"/>
      <c r="AO3563" s="27"/>
      <c r="AP3563" s="27"/>
    </row>
    <row r="3564" ht="12.75" customHeight="1">
      <c r="A3564" s="16"/>
      <c r="B3564" s="128"/>
      <c r="C3564" s="129"/>
      <c r="D3564" s="96"/>
      <c r="E3564" s="96"/>
      <c r="F3564" s="130"/>
      <c r="G3564" s="27"/>
      <c r="H3564" s="131"/>
      <c r="I3564" s="127"/>
      <c r="J3564" s="132"/>
      <c r="K3564" s="127"/>
      <c r="L3564" s="96"/>
      <c r="M3564" s="127"/>
      <c r="N3564" s="127"/>
      <c r="O3564" s="127"/>
      <c r="P3564" s="1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  <c r="AN3564" s="27"/>
      <c r="AO3564" s="27"/>
      <c r="AP3564" s="27"/>
    </row>
    <row r="3565" ht="12.75" customHeight="1">
      <c r="A3565" s="16"/>
      <c r="B3565" s="128"/>
      <c r="C3565" s="129"/>
      <c r="D3565" s="96"/>
      <c r="E3565" s="96"/>
      <c r="F3565" s="130"/>
      <c r="G3565" s="27"/>
      <c r="H3565" s="131"/>
      <c r="I3565" s="127"/>
      <c r="J3565" s="132"/>
      <c r="K3565" s="127"/>
      <c r="L3565" s="96"/>
      <c r="M3565" s="127"/>
      <c r="N3565" s="127"/>
      <c r="O3565" s="127"/>
      <c r="P3565" s="1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  <c r="AN3565" s="27"/>
      <c r="AO3565" s="27"/>
      <c r="AP3565" s="27"/>
    </row>
    <row r="3566" ht="12.75" customHeight="1">
      <c r="A3566" s="16"/>
      <c r="B3566" s="128"/>
      <c r="C3566" s="129"/>
      <c r="D3566" s="96"/>
      <c r="E3566" s="96"/>
      <c r="F3566" s="130"/>
      <c r="G3566" s="27"/>
      <c r="H3566" s="131"/>
      <c r="I3566" s="127"/>
      <c r="J3566" s="132"/>
      <c r="K3566" s="127"/>
      <c r="L3566" s="96"/>
      <c r="M3566" s="127"/>
      <c r="N3566" s="127"/>
      <c r="O3566" s="127"/>
      <c r="P3566" s="1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  <c r="AN3566" s="27"/>
      <c r="AO3566" s="27"/>
      <c r="AP3566" s="27"/>
    </row>
    <row r="3567" ht="12.75" customHeight="1">
      <c r="A3567" s="16"/>
      <c r="B3567" s="128"/>
      <c r="C3567" s="129"/>
      <c r="D3567" s="96"/>
      <c r="E3567" s="96"/>
      <c r="F3567" s="130"/>
      <c r="G3567" s="27"/>
      <c r="H3567" s="131"/>
      <c r="I3567" s="127"/>
      <c r="J3567" s="132"/>
      <c r="K3567" s="127"/>
      <c r="L3567" s="96"/>
      <c r="M3567" s="127"/>
      <c r="N3567" s="127"/>
      <c r="O3567" s="127"/>
      <c r="P3567" s="1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  <c r="AN3567" s="27"/>
      <c r="AO3567" s="27"/>
      <c r="AP3567" s="27"/>
    </row>
    <row r="3568" ht="12.75" customHeight="1">
      <c r="A3568" s="16"/>
      <c r="B3568" s="128"/>
      <c r="C3568" s="129"/>
      <c r="D3568" s="96"/>
      <c r="E3568" s="96"/>
      <c r="F3568" s="130"/>
      <c r="G3568" s="27"/>
      <c r="H3568" s="131"/>
      <c r="I3568" s="127"/>
      <c r="J3568" s="132"/>
      <c r="K3568" s="127"/>
      <c r="L3568" s="96"/>
      <c r="M3568" s="127"/>
      <c r="N3568" s="127"/>
      <c r="O3568" s="127"/>
      <c r="P3568" s="1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  <c r="AN3568" s="27"/>
      <c r="AO3568" s="27"/>
      <c r="AP3568" s="27"/>
    </row>
    <row r="3569" ht="12.75" customHeight="1">
      <c r="A3569" s="16"/>
      <c r="B3569" s="128"/>
      <c r="C3569" s="129"/>
      <c r="D3569" s="96"/>
      <c r="E3569" s="96"/>
      <c r="F3569" s="130"/>
      <c r="G3569" s="27"/>
      <c r="H3569" s="131"/>
      <c r="I3569" s="127"/>
      <c r="J3569" s="132"/>
      <c r="K3569" s="127"/>
      <c r="L3569" s="96"/>
      <c r="M3569" s="127"/>
      <c r="N3569" s="127"/>
      <c r="O3569" s="127"/>
      <c r="P3569" s="1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  <c r="AN3569" s="27"/>
      <c r="AO3569" s="27"/>
      <c r="AP3569" s="27"/>
    </row>
    <row r="3570" ht="12.75" customHeight="1">
      <c r="A3570" s="16"/>
      <c r="B3570" s="128"/>
      <c r="C3570" s="129"/>
      <c r="D3570" s="96"/>
      <c r="E3570" s="96"/>
      <c r="F3570" s="130"/>
      <c r="G3570" s="27"/>
      <c r="H3570" s="131"/>
      <c r="I3570" s="127"/>
      <c r="J3570" s="132"/>
      <c r="K3570" s="127"/>
      <c r="L3570" s="96"/>
      <c r="M3570" s="127"/>
      <c r="N3570" s="127"/>
      <c r="O3570" s="127"/>
      <c r="P3570" s="1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  <c r="AN3570" s="27"/>
      <c r="AO3570" s="27"/>
      <c r="AP3570" s="27"/>
    </row>
    <row r="3571" ht="12.75" customHeight="1">
      <c r="A3571" s="16"/>
      <c r="B3571" s="128"/>
      <c r="C3571" s="129"/>
      <c r="D3571" s="96"/>
      <c r="E3571" s="96"/>
      <c r="F3571" s="130"/>
      <c r="G3571" s="27"/>
      <c r="H3571" s="131"/>
      <c r="I3571" s="127"/>
      <c r="J3571" s="132"/>
      <c r="K3571" s="127"/>
      <c r="L3571" s="96"/>
      <c r="M3571" s="127"/>
      <c r="N3571" s="127"/>
      <c r="O3571" s="127"/>
      <c r="P3571" s="1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  <c r="AN3571" s="27"/>
      <c r="AO3571" s="27"/>
      <c r="AP3571" s="27"/>
    </row>
    <row r="3572" ht="12.75" customHeight="1">
      <c r="A3572" s="16"/>
      <c r="B3572" s="128"/>
      <c r="C3572" s="129"/>
      <c r="D3572" s="96"/>
      <c r="E3572" s="96"/>
      <c r="F3572" s="130"/>
      <c r="G3572" s="27"/>
      <c r="H3572" s="131"/>
      <c r="I3572" s="127"/>
      <c r="J3572" s="132"/>
      <c r="K3572" s="127"/>
      <c r="L3572" s="96"/>
      <c r="M3572" s="127"/>
      <c r="N3572" s="127"/>
      <c r="O3572" s="127"/>
      <c r="P3572" s="1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  <c r="AN3572" s="27"/>
      <c r="AO3572" s="27"/>
      <c r="AP3572" s="27"/>
    </row>
    <row r="3573" ht="12.75" customHeight="1">
      <c r="A3573" s="16"/>
      <c r="B3573" s="128"/>
      <c r="C3573" s="129"/>
      <c r="D3573" s="96"/>
      <c r="E3573" s="96"/>
      <c r="F3573" s="130"/>
      <c r="G3573" s="27"/>
      <c r="H3573" s="131"/>
      <c r="I3573" s="127"/>
      <c r="J3573" s="132"/>
      <c r="K3573" s="127"/>
      <c r="L3573" s="96"/>
      <c r="M3573" s="127"/>
      <c r="N3573" s="127"/>
      <c r="O3573" s="127"/>
      <c r="P3573" s="1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  <c r="AN3573" s="27"/>
      <c r="AO3573" s="27"/>
      <c r="AP3573" s="27"/>
    </row>
    <row r="3574" ht="12.75" customHeight="1">
      <c r="A3574" s="16"/>
      <c r="B3574" s="128"/>
      <c r="C3574" s="129"/>
      <c r="D3574" s="96"/>
      <c r="E3574" s="96"/>
      <c r="F3574" s="130"/>
      <c r="G3574" s="27"/>
      <c r="H3574" s="131"/>
      <c r="I3574" s="127"/>
      <c r="J3574" s="132"/>
      <c r="K3574" s="127"/>
      <c r="L3574" s="96"/>
      <c r="M3574" s="127"/>
      <c r="N3574" s="127"/>
      <c r="O3574" s="127"/>
      <c r="P3574" s="1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  <c r="AN3574" s="27"/>
      <c r="AO3574" s="27"/>
      <c r="AP3574" s="27"/>
    </row>
    <row r="3575" ht="12.75" customHeight="1">
      <c r="A3575" s="16"/>
      <c r="B3575" s="128"/>
      <c r="C3575" s="129"/>
      <c r="D3575" s="96"/>
      <c r="E3575" s="96"/>
      <c r="F3575" s="130"/>
      <c r="G3575" s="27"/>
      <c r="H3575" s="131"/>
      <c r="I3575" s="127"/>
      <c r="J3575" s="132"/>
      <c r="K3575" s="127"/>
      <c r="L3575" s="96"/>
      <c r="M3575" s="127"/>
      <c r="N3575" s="127"/>
      <c r="O3575" s="127"/>
      <c r="P3575" s="1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  <c r="AN3575" s="27"/>
      <c r="AO3575" s="27"/>
      <c r="AP3575" s="27"/>
    </row>
    <row r="3576" ht="12.75" customHeight="1">
      <c r="A3576" s="16"/>
      <c r="B3576" s="128"/>
      <c r="C3576" s="129"/>
      <c r="D3576" s="96"/>
      <c r="E3576" s="96"/>
      <c r="F3576" s="130"/>
      <c r="G3576" s="27"/>
      <c r="H3576" s="131"/>
      <c r="I3576" s="127"/>
      <c r="J3576" s="132"/>
      <c r="K3576" s="127"/>
      <c r="L3576" s="96"/>
      <c r="M3576" s="127"/>
      <c r="N3576" s="127"/>
      <c r="O3576" s="127"/>
      <c r="P3576" s="1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  <c r="AN3576" s="27"/>
      <c r="AO3576" s="27"/>
      <c r="AP3576" s="27"/>
    </row>
    <row r="3577" ht="12.75" customHeight="1">
      <c r="A3577" s="16"/>
      <c r="B3577" s="128"/>
      <c r="C3577" s="129"/>
      <c r="D3577" s="96"/>
      <c r="E3577" s="96"/>
      <c r="F3577" s="130"/>
      <c r="G3577" s="27"/>
      <c r="H3577" s="131"/>
      <c r="I3577" s="127"/>
      <c r="J3577" s="132"/>
      <c r="K3577" s="127"/>
      <c r="L3577" s="96"/>
      <c r="M3577" s="127"/>
      <c r="N3577" s="127"/>
      <c r="O3577" s="127"/>
      <c r="P3577" s="1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  <c r="AN3577" s="27"/>
      <c r="AO3577" s="27"/>
      <c r="AP3577" s="27"/>
    </row>
    <row r="3578" ht="12.75" customHeight="1">
      <c r="A3578" s="16"/>
      <c r="B3578" s="128"/>
      <c r="C3578" s="129"/>
      <c r="D3578" s="96"/>
      <c r="E3578" s="96"/>
      <c r="F3578" s="130"/>
      <c r="G3578" s="27"/>
      <c r="H3578" s="131"/>
      <c r="I3578" s="127"/>
      <c r="J3578" s="132"/>
      <c r="K3578" s="127"/>
      <c r="L3578" s="96"/>
      <c r="M3578" s="127"/>
      <c r="N3578" s="127"/>
      <c r="O3578" s="127"/>
      <c r="P3578" s="1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  <c r="AN3578" s="27"/>
      <c r="AO3578" s="27"/>
      <c r="AP3578" s="27"/>
    </row>
    <row r="3579" ht="12.75" customHeight="1">
      <c r="A3579" s="16"/>
      <c r="B3579" s="128"/>
      <c r="C3579" s="129"/>
      <c r="D3579" s="96"/>
      <c r="E3579" s="96"/>
      <c r="F3579" s="130"/>
      <c r="G3579" s="27"/>
      <c r="H3579" s="131"/>
      <c r="I3579" s="127"/>
      <c r="J3579" s="132"/>
      <c r="K3579" s="127"/>
      <c r="L3579" s="96"/>
      <c r="M3579" s="127"/>
      <c r="N3579" s="127"/>
      <c r="O3579" s="127"/>
      <c r="P3579" s="1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  <c r="AN3579" s="27"/>
      <c r="AO3579" s="27"/>
      <c r="AP3579" s="27"/>
    </row>
    <row r="3580" ht="12.75" customHeight="1">
      <c r="A3580" s="16"/>
      <c r="B3580" s="128"/>
      <c r="C3580" s="129"/>
      <c r="D3580" s="96"/>
      <c r="E3580" s="96"/>
      <c r="F3580" s="130"/>
      <c r="G3580" s="27"/>
      <c r="H3580" s="131"/>
      <c r="I3580" s="127"/>
      <c r="J3580" s="132"/>
      <c r="K3580" s="127"/>
      <c r="L3580" s="96"/>
      <c r="M3580" s="127"/>
      <c r="N3580" s="127"/>
      <c r="O3580" s="127"/>
      <c r="P3580" s="1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  <c r="AN3580" s="27"/>
      <c r="AO3580" s="27"/>
      <c r="AP3580" s="27"/>
    </row>
    <row r="3581" ht="12.75" customHeight="1">
      <c r="A3581" s="16"/>
      <c r="B3581" s="128"/>
      <c r="C3581" s="129"/>
      <c r="D3581" s="96"/>
      <c r="E3581" s="96"/>
      <c r="F3581" s="130"/>
      <c r="G3581" s="27"/>
      <c r="H3581" s="131"/>
      <c r="I3581" s="127"/>
      <c r="J3581" s="132"/>
      <c r="K3581" s="127"/>
      <c r="L3581" s="96"/>
      <c r="M3581" s="127"/>
      <c r="N3581" s="127"/>
      <c r="O3581" s="127"/>
      <c r="P3581" s="1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  <c r="AN3581" s="27"/>
      <c r="AO3581" s="27"/>
      <c r="AP3581" s="27"/>
    </row>
    <row r="3582" ht="12.75" customHeight="1">
      <c r="A3582" s="16"/>
      <c r="B3582" s="128"/>
      <c r="C3582" s="129"/>
      <c r="D3582" s="96"/>
      <c r="E3582" s="96"/>
      <c r="F3582" s="130"/>
      <c r="G3582" s="27"/>
      <c r="H3582" s="131"/>
      <c r="I3582" s="127"/>
      <c r="J3582" s="132"/>
      <c r="K3582" s="127"/>
      <c r="L3582" s="96"/>
      <c r="M3582" s="127"/>
      <c r="N3582" s="127"/>
      <c r="O3582" s="127"/>
      <c r="P3582" s="1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  <c r="AN3582" s="27"/>
      <c r="AO3582" s="27"/>
      <c r="AP3582" s="27"/>
    </row>
    <row r="3583" ht="12.75" customHeight="1">
      <c r="A3583" s="16"/>
      <c r="B3583" s="128"/>
      <c r="C3583" s="129"/>
      <c r="D3583" s="96"/>
      <c r="E3583" s="96"/>
      <c r="F3583" s="130"/>
      <c r="G3583" s="27"/>
      <c r="H3583" s="131"/>
      <c r="I3583" s="127"/>
      <c r="J3583" s="132"/>
      <c r="K3583" s="127"/>
      <c r="L3583" s="96"/>
      <c r="M3583" s="127"/>
      <c r="N3583" s="127"/>
      <c r="O3583" s="127"/>
      <c r="P3583" s="1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  <c r="AN3583" s="27"/>
      <c r="AO3583" s="27"/>
      <c r="AP3583" s="27"/>
    </row>
    <row r="3584" ht="12.75" customHeight="1">
      <c r="A3584" s="16"/>
      <c r="B3584" s="128"/>
      <c r="C3584" s="129"/>
      <c r="D3584" s="96"/>
      <c r="E3584" s="96"/>
      <c r="F3584" s="130"/>
      <c r="G3584" s="27"/>
      <c r="H3584" s="131"/>
      <c r="I3584" s="127"/>
      <c r="J3584" s="132"/>
      <c r="K3584" s="127"/>
      <c r="L3584" s="96"/>
      <c r="M3584" s="127"/>
      <c r="N3584" s="127"/>
      <c r="O3584" s="127"/>
      <c r="P3584" s="1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  <c r="AN3584" s="27"/>
      <c r="AO3584" s="27"/>
      <c r="AP3584" s="27"/>
    </row>
    <row r="3585" ht="12.75" customHeight="1">
      <c r="A3585" s="16"/>
      <c r="B3585" s="128"/>
      <c r="C3585" s="129"/>
      <c r="D3585" s="96"/>
      <c r="E3585" s="96"/>
      <c r="F3585" s="130"/>
      <c r="G3585" s="27"/>
      <c r="H3585" s="131"/>
      <c r="I3585" s="127"/>
      <c r="J3585" s="132"/>
      <c r="K3585" s="127"/>
      <c r="L3585" s="96"/>
      <c r="M3585" s="127"/>
      <c r="N3585" s="127"/>
      <c r="O3585" s="127"/>
      <c r="P3585" s="1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  <c r="AN3585" s="27"/>
      <c r="AO3585" s="27"/>
      <c r="AP3585" s="27"/>
    </row>
    <row r="3586" ht="12.75" customHeight="1">
      <c r="A3586" s="16"/>
      <c r="B3586" s="128"/>
      <c r="C3586" s="129"/>
      <c r="D3586" s="96"/>
      <c r="E3586" s="96"/>
      <c r="F3586" s="130"/>
      <c r="G3586" s="27"/>
      <c r="H3586" s="131"/>
      <c r="I3586" s="127"/>
      <c r="J3586" s="132"/>
      <c r="K3586" s="127"/>
      <c r="L3586" s="96"/>
      <c r="M3586" s="127"/>
      <c r="N3586" s="127"/>
      <c r="O3586" s="127"/>
      <c r="P3586" s="1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  <c r="AN3586" s="27"/>
      <c r="AO3586" s="27"/>
      <c r="AP3586" s="27"/>
    </row>
    <row r="3587" ht="12.75" customHeight="1">
      <c r="A3587" s="16"/>
      <c r="B3587" s="128"/>
      <c r="C3587" s="129"/>
      <c r="D3587" s="96"/>
      <c r="E3587" s="96"/>
      <c r="F3587" s="130"/>
      <c r="G3587" s="27"/>
      <c r="H3587" s="131"/>
      <c r="I3587" s="127"/>
      <c r="J3587" s="132"/>
      <c r="K3587" s="127"/>
      <c r="L3587" s="96"/>
      <c r="M3587" s="127"/>
      <c r="N3587" s="127"/>
      <c r="O3587" s="127"/>
      <c r="P3587" s="1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  <c r="AN3587" s="27"/>
      <c r="AO3587" s="27"/>
      <c r="AP3587" s="27"/>
    </row>
    <row r="3588" ht="12.75" customHeight="1">
      <c r="A3588" s="16"/>
      <c r="B3588" s="128"/>
      <c r="C3588" s="129"/>
      <c r="D3588" s="96"/>
      <c r="E3588" s="96"/>
      <c r="F3588" s="130"/>
      <c r="G3588" s="27"/>
      <c r="H3588" s="131"/>
      <c r="I3588" s="127"/>
      <c r="J3588" s="132"/>
      <c r="K3588" s="127"/>
      <c r="L3588" s="96"/>
      <c r="M3588" s="127"/>
      <c r="N3588" s="127"/>
      <c r="O3588" s="127"/>
      <c r="P3588" s="1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  <c r="AN3588" s="27"/>
      <c r="AO3588" s="27"/>
      <c r="AP3588" s="27"/>
    </row>
    <row r="3589" ht="12.75" customHeight="1">
      <c r="A3589" s="16"/>
      <c r="B3589" s="128"/>
      <c r="C3589" s="129"/>
      <c r="D3589" s="96"/>
      <c r="E3589" s="96"/>
      <c r="F3589" s="130"/>
      <c r="G3589" s="27"/>
      <c r="H3589" s="131"/>
      <c r="I3589" s="127"/>
      <c r="J3589" s="132"/>
      <c r="K3589" s="127"/>
      <c r="L3589" s="96"/>
      <c r="M3589" s="127"/>
      <c r="N3589" s="127"/>
      <c r="O3589" s="127"/>
      <c r="P3589" s="1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  <c r="AN3589" s="27"/>
      <c r="AO3589" s="27"/>
      <c r="AP3589" s="27"/>
    </row>
    <row r="3590" ht="12.75" customHeight="1">
      <c r="A3590" s="16"/>
      <c r="B3590" s="128"/>
      <c r="C3590" s="129"/>
      <c r="D3590" s="96"/>
      <c r="E3590" s="96"/>
      <c r="F3590" s="130"/>
      <c r="G3590" s="27"/>
      <c r="H3590" s="131"/>
      <c r="I3590" s="127"/>
      <c r="J3590" s="132"/>
      <c r="K3590" s="127"/>
      <c r="L3590" s="96"/>
      <c r="M3590" s="127"/>
      <c r="N3590" s="127"/>
      <c r="O3590" s="127"/>
      <c r="P3590" s="1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  <c r="AN3590" s="27"/>
      <c r="AO3590" s="27"/>
      <c r="AP3590" s="27"/>
    </row>
    <row r="3591" ht="12.75" customHeight="1">
      <c r="A3591" s="16"/>
      <c r="B3591" s="128"/>
      <c r="C3591" s="129"/>
      <c r="D3591" s="96"/>
      <c r="E3591" s="96"/>
      <c r="F3591" s="130"/>
      <c r="G3591" s="27"/>
      <c r="H3591" s="131"/>
      <c r="I3591" s="127"/>
      <c r="J3591" s="132"/>
      <c r="K3591" s="127"/>
      <c r="L3591" s="96"/>
      <c r="M3591" s="127"/>
      <c r="N3591" s="127"/>
      <c r="O3591" s="127"/>
      <c r="P3591" s="1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  <c r="AN3591" s="27"/>
      <c r="AO3591" s="27"/>
      <c r="AP3591" s="27"/>
    </row>
    <row r="3592" ht="12.75" customHeight="1">
      <c r="A3592" s="16"/>
      <c r="B3592" s="128"/>
      <c r="C3592" s="129"/>
      <c r="D3592" s="96"/>
      <c r="E3592" s="96"/>
      <c r="F3592" s="130"/>
      <c r="G3592" s="27"/>
      <c r="H3592" s="131"/>
      <c r="I3592" s="127"/>
      <c r="J3592" s="132"/>
      <c r="K3592" s="127"/>
      <c r="L3592" s="96"/>
      <c r="M3592" s="127"/>
      <c r="N3592" s="127"/>
      <c r="O3592" s="127"/>
      <c r="P3592" s="1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</row>
    <row r="3593" ht="12.75" customHeight="1">
      <c r="A3593" s="16"/>
      <c r="B3593" s="128"/>
      <c r="C3593" s="129"/>
      <c r="D3593" s="96"/>
      <c r="E3593" s="96"/>
      <c r="F3593" s="130"/>
      <c r="G3593" s="27"/>
      <c r="H3593" s="131"/>
      <c r="I3593" s="127"/>
      <c r="J3593" s="132"/>
      <c r="K3593" s="127"/>
      <c r="L3593" s="96"/>
      <c r="M3593" s="127"/>
      <c r="N3593" s="127"/>
      <c r="O3593" s="127"/>
      <c r="P3593" s="1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  <c r="AN3593" s="27"/>
      <c r="AO3593" s="27"/>
      <c r="AP3593" s="27"/>
    </row>
    <row r="3594" ht="12.75" customHeight="1">
      <c r="A3594" s="16"/>
      <c r="B3594" s="128"/>
      <c r="C3594" s="129"/>
      <c r="D3594" s="96"/>
      <c r="E3594" s="96"/>
      <c r="F3594" s="130"/>
      <c r="G3594" s="27"/>
      <c r="H3594" s="131"/>
      <c r="I3594" s="127"/>
      <c r="J3594" s="132"/>
      <c r="K3594" s="127"/>
      <c r="L3594" s="96"/>
      <c r="M3594" s="127"/>
      <c r="N3594" s="127"/>
      <c r="O3594" s="127"/>
      <c r="P3594" s="1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  <c r="AN3594" s="27"/>
      <c r="AO3594" s="27"/>
      <c r="AP3594" s="27"/>
    </row>
    <row r="3595" ht="12.75" customHeight="1">
      <c r="A3595" s="16"/>
      <c r="B3595" s="128"/>
      <c r="C3595" s="129"/>
      <c r="D3595" s="96"/>
      <c r="E3595" s="96"/>
      <c r="F3595" s="130"/>
      <c r="G3595" s="27"/>
      <c r="H3595" s="131"/>
      <c r="I3595" s="127"/>
      <c r="J3595" s="132"/>
      <c r="K3595" s="127"/>
      <c r="L3595" s="96"/>
      <c r="M3595" s="127"/>
      <c r="N3595" s="127"/>
      <c r="O3595" s="127"/>
      <c r="P3595" s="1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  <c r="AN3595" s="27"/>
      <c r="AO3595" s="27"/>
      <c r="AP3595" s="27"/>
    </row>
    <row r="3596" ht="12.75" customHeight="1">
      <c r="A3596" s="16"/>
      <c r="B3596" s="128"/>
      <c r="C3596" s="129"/>
      <c r="D3596" s="96"/>
      <c r="E3596" s="96"/>
      <c r="F3596" s="130"/>
      <c r="G3596" s="27"/>
      <c r="H3596" s="131"/>
      <c r="I3596" s="127"/>
      <c r="J3596" s="132"/>
      <c r="K3596" s="127"/>
      <c r="L3596" s="96"/>
      <c r="M3596" s="127"/>
      <c r="N3596" s="127"/>
      <c r="O3596" s="127"/>
      <c r="P3596" s="1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  <c r="AN3596" s="27"/>
      <c r="AO3596" s="27"/>
      <c r="AP3596" s="27"/>
    </row>
    <row r="3597" ht="12.75" customHeight="1">
      <c r="A3597" s="16"/>
      <c r="B3597" s="128"/>
      <c r="C3597" s="129"/>
      <c r="D3597" s="96"/>
      <c r="E3597" s="96"/>
      <c r="F3597" s="130"/>
      <c r="G3597" s="27"/>
      <c r="H3597" s="131"/>
      <c r="I3597" s="127"/>
      <c r="J3597" s="132"/>
      <c r="K3597" s="127"/>
      <c r="L3597" s="96"/>
      <c r="M3597" s="127"/>
      <c r="N3597" s="127"/>
      <c r="O3597" s="127"/>
      <c r="P3597" s="1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  <c r="AN3597" s="27"/>
      <c r="AO3597" s="27"/>
      <c r="AP3597" s="27"/>
    </row>
    <row r="3598" ht="12.75" customHeight="1">
      <c r="A3598" s="16"/>
      <c r="B3598" s="128"/>
      <c r="C3598" s="129"/>
      <c r="D3598" s="96"/>
      <c r="E3598" s="96"/>
      <c r="F3598" s="130"/>
      <c r="G3598" s="27"/>
      <c r="H3598" s="131"/>
      <c r="I3598" s="127"/>
      <c r="J3598" s="132"/>
      <c r="K3598" s="127"/>
      <c r="L3598" s="96"/>
      <c r="M3598" s="127"/>
      <c r="N3598" s="127"/>
      <c r="O3598" s="127"/>
      <c r="P3598" s="1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  <c r="AN3598" s="27"/>
      <c r="AO3598" s="27"/>
      <c r="AP3598" s="27"/>
    </row>
    <row r="3599" ht="12.75" customHeight="1">
      <c r="A3599" s="16"/>
      <c r="B3599" s="128"/>
      <c r="C3599" s="129"/>
      <c r="D3599" s="96"/>
      <c r="E3599" s="96"/>
      <c r="F3599" s="130"/>
      <c r="G3599" s="27"/>
      <c r="H3599" s="131"/>
      <c r="I3599" s="127"/>
      <c r="J3599" s="132"/>
      <c r="K3599" s="127"/>
      <c r="L3599" s="96"/>
      <c r="M3599" s="127"/>
      <c r="N3599" s="127"/>
      <c r="O3599" s="127"/>
      <c r="P3599" s="1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  <c r="AN3599" s="27"/>
      <c r="AO3599" s="27"/>
      <c r="AP3599" s="27"/>
    </row>
    <row r="3600" ht="12.75" customHeight="1">
      <c r="A3600" s="16"/>
      <c r="B3600" s="128"/>
      <c r="C3600" s="129"/>
      <c r="D3600" s="96"/>
      <c r="E3600" s="96"/>
      <c r="F3600" s="130"/>
      <c r="G3600" s="27"/>
      <c r="H3600" s="131"/>
      <c r="I3600" s="127"/>
      <c r="J3600" s="132"/>
      <c r="K3600" s="127"/>
      <c r="L3600" s="96"/>
      <c r="M3600" s="127"/>
      <c r="N3600" s="127"/>
      <c r="O3600" s="127"/>
      <c r="P3600" s="1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  <c r="AN3600" s="27"/>
      <c r="AO3600" s="27"/>
      <c r="AP3600" s="27"/>
    </row>
    <row r="3601" ht="12.75" customHeight="1">
      <c r="A3601" s="16"/>
      <c r="B3601" s="128"/>
      <c r="C3601" s="129"/>
      <c r="D3601" s="96"/>
      <c r="E3601" s="96"/>
      <c r="F3601" s="130"/>
      <c r="G3601" s="27"/>
      <c r="H3601" s="131"/>
      <c r="I3601" s="127"/>
      <c r="J3601" s="132"/>
      <c r="K3601" s="127"/>
      <c r="L3601" s="96"/>
      <c r="M3601" s="127"/>
      <c r="N3601" s="127"/>
      <c r="O3601" s="127"/>
      <c r="P3601" s="1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  <c r="AN3601" s="27"/>
      <c r="AO3601" s="27"/>
      <c r="AP3601" s="27"/>
    </row>
    <row r="3602" ht="12.75" customHeight="1">
      <c r="A3602" s="16"/>
      <c r="B3602" s="128"/>
      <c r="C3602" s="129"/>
      <c r="D3602" s="96"/>
      <c r="E3602" s="96"/>
      <c r="F3602" s="130"/>
      <c r="G3602" s="27"/>
      <c r="H3602" s="131"/>
      <c r="I3602" s="127"/>
      <c r="J3602" s="132"/>
      <c r="K3602" s="127"/>
      <c r="L3602" s="96"/>
      <c r="M3602" s="127"/>
      <c r="N3602" s="127"/>
      <c r="O3602" s="127"/>
      <c r="P3602" s="1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  <c r="AN3602" s="27"/>
      <c r="AO3602" s="27"/>
      <c r="AP3602" s="27"/>
    </row>
    <row r="3603" ht="12.75" customHeight="1">
      <c r="A3603" s="16"/>
      <c r="B3603" s="128"/>
      <c r="C3603" s="129"/>
      <c r="D3603" s="96"/>
      <c r="E3603" s="96"/>
      <c r="F3603" s="130"/>
      <c r="G3603" s="27"/>
      <c r="H3603" s="131"/>
      <c r="I3603" s="127"/>
      <c r="J3603" s="132"/>
      <c r="K3603" s="127"/>
      <c r="L3603" s="96"/>
      <c r="M3603" s="127"/>
      <c r="N3603" s="127"/>
      <c r="O3603" s="127"/>
      <c r="P3603" s="1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  <c r="AN3603" s="27"/>
      <c r="AO3603" s="27"/>
      <c r="AP3603" s="27"/>
    </row>
    <row r="3604" ht="12.75" customHeight="1">
      <c r="A3604" s="16"/>
      <c r="B3604" s="128"/>
      <c r="C3604" s="129"/>
      <c r="D3604" s="96"/>
      <c r="E3604" s="96"/>
      <c r="F3604" s="130"/>
      <c r="G3604" s="27"/>
      <c r="H3604" s="131"/>
      <c r="I3604" s="127"/>
      <c r="J3604" s="132"/>
      <c r="K3604" s="127"/>
      <c r="L3604" s="96"/>
      <c r="M3604" s="127"/>
      <c r="N3604" s="127"/>
      <c r="O3604" s="127"/>
      <c r="P3604" s="1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  <c r="AN3604" s="27"/>
      <c r="AO3604" s="27"/>
      <c r="AP3604" s="27"/>
    </row>
    <row r="3605" ht="12.75" customHeight="1">
      <c r="A3605" s="16"/>
      <c r="B3605" s="128"/>
      <c r="C3605" s="129"/>
      <c r="D3605" s="96"/>
      <c r="E3605" s="96"/>
      <c r="F3605" s="130"/>
      <c r="G3605" s="27"/>
      <c r="H3605" s="131"/>
      <c r="I3605" s="127"/>
      <c r="J3605" s="132"/>
      <c r="K3605" s="127"/>
      <c r="L3605" s="96"/>
      <c r="M3605" s="127"/>
      <c r="N3605" s="127"/>
      <c r="O3605" s="127"/>
      <c r="P3605" s="1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  <c r="AN3605" s="27"/>
      <c r="AO3605" s="27"/>
      <c r="AP3605" s="27"/>
    </row>
    <row r="3606" ht="12.75" customHeight="1">
      <c r="A3606" s="16"/>
      <c r="B3606" s="128"/>
      <c r="C3606" s="129"/>
      <c r="D3606" s="96"/>
      <c r="E3606" s="96"/>
      <c r="F3606" s="130"/>
      <c r="G3606" s="27"/>
      <c r="H3606" s="131"/>
      <c r="I3606" s="127"/>
      <c r="J3606" s="132"/>
      <c r="K3606" s="127"/>
      <c r="L3606" s="96"/>
      <c r="M3606" s="127"/>
      <c r="N3606" s="127"/>
      <c r="O3606" s="127"/>
      <c r="P3606" s="1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  <c r="AN3606" s="27"/>
      <c r="AO3606" s="27"/>
      <c r="AP3606" s="27"/>
    </row>
    <row r="3607" ht="12.75" customHeight="1">
      <c r="A3607" s="16"/>
      <c r="B3607" s="128"/>
      <c r="C3607" s="129"/>
      <c r="D3607" s="96"/>
      <c r="E3607" s="96"/>
      <c r="F3607" s="130"/>
      <c r="G3607" s="27"/>
      <c r="H3607" s="131"/>
      <c r="I3607" s="127"/>
      <c r="J3607" s="132"/>
      <c r="K3607" s="127"/>
      <c r="L3607" s="96"/>
      <c r="M3607" s="127"/>
      <c r="N3607" s="127"/>
      <c r="O3607" s="127"/>
      <c r="P3607" s="1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  <c r="AN3607" s="27"/>
      <c r="AO3607" s="27"/>
      <c r="AP3607" s="27"/>
    </row>
    <row r="3608" ht="12.75" customHeight="1">
      <c r="A3608" s="16"/>
      <c r="B3608" s="128"/>
      <c r="C3608" s="129"/>
      <c r="D3608" s="96"/>
      <c r="E3608" s="96"/>
      <c r="F3608" s="130"/>
      <c r="G3608" s="27"/>
      <c r="H3608" s="131"/>
      <c r="I3608" s="127"/>
      <c r="J3608" s="132"/>
      <c r="K3608" s="127"/>
      <c r="L3608" s="96"/>
      <c r="M3608" s="127"/>
      <c r="N3608" s="127"/>
      <c r="O3608" s="127"/>
      <c r="P3608" s="1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  <c r="AN3608" s="27"/>
      <c r="AO3608" s="27"/>
      <c r="AP3608" s="27"/>
    </row>
    <row r="3609" ht="12.75" customHeight="1">
      <c r="A3609" s="16"/>
      <c r="B3609" s="128"/>
      <c r="C3609" s="129"/>
      <c r="D3609" s="96"/>
      <c r="E3609" s="96"/>
      <c r="F3609" s="130"/>
      <c r="G3609" s="27"/>
      <c r="H3609" s="131"/>
      <c r="I3609" s="127"/>
      <c r="J3609" s="132"/>
      <c r="K3609" s="127"/>
      <c r="L3609" s="96"/>
      <c r="M3609" s="127"/>
      <c r="N3609" s="127"/>
      <c r="O3609" s="127"/>
      <c r="P3609" s="1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  <c r="AN3609" s="27"/>
      <c r="AO3609" s="27"/>
      <c r="AP3609" s="27"/>
    </row>
    <row r="3610" ht="12.75" customHeight="1">
      <c r="A3610" s="16"/>
      <c r="B3610" s="128"/>
      <c r="C3610" s="129"/>
      <c r="D3610" s="96"/>
      <c r="E3610" s="96"/>
      <c r="F3610" s="130"/>
      <c r="G3610" s="27"/>
      <c r="H3610" s="131"/>
      <c r="I3610" s="127"/>
      <c r="J3610" s="132"/>
      <c r="K3610" s="127"/>
      <c r="L3610" s="96"/>
      <c r="M3610" s="127"/>
      <c r="N3610" s="127"/>
      <c r="O3610" s="127"/>
      <c r="P3610" s="1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  <c r="AN3610" s="27"/>
      <c r="AO3610" s="27"/>
      <c r="AP3610" s="27"/>
    </row>
    <row r="3611" ht="12.75" customHeight="1">
      <c r="A3611" s="16"/>
      <c r="B3611" s="128"/>
      <c r="C3611" s="129"/>
      <c r="D3611" s="96"/>
      <c r="E3611" s="96"/>
      <c r="F3611" s="130"/>
      <c r="G3611" s="27"/>
      <c r="H3611" s="131"/>
      <c r="I3611" s="127"/>
      <c r="J3611" s="132"/>
      <c r="K3611" s="127"/>
      <c r="L3611" s="96"/>
      <c r="M3611" s="127"/>
      <c r="N3611" s="127"/>
      <c r="O3611" s="127"/>
      <c r="P3611" s="1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  <c r="AN3611" s="27"/>
      <c r="AO3611" s="27"/>
      <c r="AP3611" s="27"/>
    </row>
    <row r="3612" ht="12.75" customHeight="1">
      <c r="A3612" s="16"/>
      <c r="B3612" s="128"/>
      <c r="C3612" s="129"/>
      <c r="D3612" s="96"/>
      <c r="E3612" s="96"/>
      <c r="F3612" s="130"/>
      <c r="G3612" s="27"/>
      <c r="H3612" s="131"/>
      <c r="I3612" s="127"/>
      <c r="J3612" s="132"/>
      <c r="K3612" s="127"/>
      <c r="L3612" s="96"/>
      <c r="M3612" s="127"/>
      <c r="N3612" s="127"/>
      <c r="O3612" s="127"/>
      <c r="P3612" s="1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  <c r="AN3612" s="27"/>
      <c r="AO3612" s="27"/>
      <c r="AP3612" s="27"/>
    </row>
    <row r="3613" ht="12.75" customHeight="1">
      <c r="A3613" s="16"/>
      <c r="B3613" s="128"/>
      <c r="C3613" s="129"/>
      <c r="D3613" s="96"/>
      <c r="E3613" s="96"/>
      <c r="F3613" s="130"/>
      <c r="G3613" s="27"/>
      <c r="H3613" s="131"/>
      <c r="I3613" s="127"/>
      <c r="J3613" s="132"/>
      <c r="K3613" s="127"/>
      <c r="L3613" s="96"/>
      <c r="M3613" s="127"/>
      <c r="N3613" s="127"/>
      <c r="O3613" s="127"/>
      <c r="P3613" s="1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  <c r="AN3613" s="27"/>
      <c r="AO3613" s="27"/>
      <c r="AP3613" s="27"/>
    </row>
    <row r="3614" ht="12.75" customHeight="1">
      <c r="A3614" s="16"/>
      <c r="B3614" s="128"/>
      <c r="C3614" s="129"/>
      <c r="D3614" s="96"/>
      <c r="E3614" s="96"/>
      <c r="F3614" s="130"/>
      <c r="G3614" s="27"/>
      <c r="H3614" s="131"/>
      <c r="I3614" s="127"/>
      <c r="J3614" s="132"/>
      <c r="K3614" s="127"/>
      <c r="L3614" s="96"/>
      <c r="M3614" s="127"/>
      <c r="N3614" s="127"/>
      <c r="O3614" s="127"/>
      <c r="P3614" s="1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  <c r="AN3614" s="27"/>
      <c r="AO3614" s="27"/>
      <c r="AP3614" s="27"/>
    </row>
    <row r="3615" ht="12.75" customHeight="1">
      <c r="A3615" s="16"/>
      <c r="B3615" s="128"/>
      <c r="C3615" s="129"/>
      <c r="D3615" s="96"/>
      <c r="E3615" s="96"/>
      <c r="F3615" s="130"/>
      <c r="G3615" s="27"/>
      <c r="H3615" s="131"/>
      <c r="I3615" s="127"/>
      <c r="J3615" s="132"/>
      <c r="K3615" s="127"/>
      <c r="L3615" s="96"/>
      <c r="M3615" s="127"/>
      <c r="N3615" s="127"/>
      <c r="O3615" s="127"/>
      <c r="P3615" s="1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  <c r="AN3615" s="27"/>
      <c r="AO3615" s="27"/>
      <c r="AP3615" s="27"/>
    </row>
    <row r="3616" ht="12.75" customHeight="1">
      <c r="A3616" s="16"/>
      <c r="B3616" s="128"/>
      <c r="C3616" s="129"/>
      <c r="D3616" s="96"/>
      <c r="E3616" s="96"/>
      <c r="F3616" s="130"/>
      <c r="G3616" s="27"/>
      <c r="H3616" s="131"/>
      <c r="I3616" s="127"/>
      <c r="J3616" s="132"/>
      <c r="K3616" s="127"/>
      <c r="L3616" s="96"/>
      <c r="M3616" s="127"/>
      <c r="N3616" s="127"/>
      <c r="O3616" s="127"/>
      <c r="P3616" s="1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  <c r="AN3616" s="27"/>
      <c r="AO3616" s="27"/>
      <c r="AP3616" s="27"/>
    </row>
    <row r="3617" ht="12.75" customHeight="1">
      <c r="A3617" s="16"/>
      <c r="B3617" s="128"/>
      <c r="C3617" s="129"/>
      <c r="D3617" s="96"/>
      <c r="E3617" s="96"/>
      <c r="F3617" s="130"/>
      <c r="G3617" s="27"/>
      <c r="H3617" s="131"/>
      <c r="I3617" s="127"/>
      <c r="J3617" s="132"/>
      <c r="K3617" s="127"/>
      <c r="L3617" s="96"/>
      <c r="M3617" s="127"/>
      <c r="N3617" s="127"/>
      <c r="O3617" s="127"/>
      <c r="P3617" s="1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  <c r="AN3617" s="27"/>
      <c r="AO3617" s="27"/>
      <c r="AP3617" s="27"/>
    </row>
    <row r="3618" ht="12.75" customHeight="1">
      <c r="A3618" s="16"/>
      <c r="B3618" s="128"/>
      <c r="C3618" s="129"/>
      <c r="D3618" s="96"/>
      <c r="E3618" s="96"/>
      <c r="F3618" s="130"/>
      <c r="G3618" s="27"/>
      <c r="H3618" s="131"/>
      <c r="I3618" s="127"/>
      <c r="J3618" s="132"/>
      <c r="K3618" s="127"/>
      <c r="L3618" s="96"/>
      <c r="M3618" s="127"/>
      <c r="N3618" s="127"/>
      <c r="O3618" s="127"/>
      <c r="P3618" s="1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  <c r="AN3618" s="27"/>
      <c r="AO3618" s="27"/>
      <c r="AP3618" s="27"/>
    </row>
    <row r="3619" ht="12.75" customHeight="1">
      <c r="A3619" s="16"/>
      <c r="B3619" s="128"/>
      <c r="C3619" s="129"/>
      <c r="D3619" s="96"/>
      <c r="E3619" s="96"/>
      <c r="F3619" s="130"/>
      <c r="G3619" s="27"/>
      <c r="H3619" s="131"/>
      <c r="I3619" s="127"/>
      <c r="J3619" s="132"/>
      <c r="K3619" s="127"/>
      <c r="L3619" s="96"/>
      <c r="M3619" s="127"/>
      <c r="N3619" s="127"/>
      <c r="O3619" s="127"/>
      <c r="P3619" s="1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  <c r="AN3619" s="27"/>
      <c r="AO3619" s="27"/>
      <c r="AP3619" s="27"/>
    </row>
    <row r="3620" ht="12.75" customHeight="1">
      <c r="A3620" s="16"/>
      <c r="B3620" s="128"/>
      <c r="C3620" s="129"/>
      <c r="D3620" s="96"/>
      <c r="E3620" s="96"/>
      <c r="F3620" s="130"/>
      <c r="G3620" s="27"/>
      <c r="H3620" s="131"/>
      <c r="I3620" s="127"/>
      <c r="J3620" s="132"/>
      <c r="K3620" s="127"/>
      <c r="L3620" s="96"/>
      <c r="M3620" s="127"/>
      <c r="N3620" s="127"/>
      <c r="O3620" s="127"/>
      <c r="P3620" s="1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  <c r="AN3620" s="27"/>
      <c r="AO3620" s="27"/>
      <c r="AP3620" s="27"/>
    </row>
    <row r="3621" ht="12.75" customHeight="1">
      <c r="A3621" s="16"/>
      <c r="B3621" s="128"/>
      <c r="C3621" s="129"/>
      <c r="D3621" s="96"/>
      <c r="E3621" s="96"/>
      <c r="F3621" s="130"/>
      <c r="G3621" s="27"/>
      <c r="H3621" s="131"/>
      <c r="I3621" s="127"/>
      <c r="J3621" s="132"/>
      <c r="K3621" s="127"/>
      <c r="L3621" s="96"/>
      <c r="M3621" s="127"/>
      <c r="N3621" s="127"/>
      <c r="O3621" s="127"/>
      <c r="P3621" s="1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  <c r="AN3621" s="27"/>
      <c r="AO3621" s="27"/>
      <c r="AP3621" s="27"/>
    </row>
    <row r="3622" ht="12.75" customHeight="1">
      <c r="A3622" s="16"/>
      <c r="B3622" s="128"/>
      <c r="C3622" s="129"/>
      <c r="D3622" s="96"/>
      <c r="E3622" s="96"/>
      <c r="F3622" s="130"/>
      <c r="G3622" s="27"/>
      <c r="H3622" s="131"/>
      <c r="I3622" s="127"/>
      <c r="J3622" s="132"/>
      <c r="K3622" s="127"/>
      <c r="L3622" s="96"/>
      <c r="M3622" s="127"/>
      <c r="N3622" s="127"/>
      <c r="O3622" s="127"/>
      <c r="P3622" s="1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  <c r="AN3622" s="27"/>
      <c r="AO3622" s="27"/>
      <c r="AP3622" s="27"/>
    </row>
    <row r="3623" ht="12.75" customHeight="1">
      <c r="A3623" s="16"/>
      <c r="B3623" s="128"/>
      <c r="C3623" s="129"/>
      <c r="D3623" s="96"/>
      <c r="E3623" s="96"/>
      <c r="F3623" s="130"/>
      <c r="G3623" s="27"/>
      <c r="H3623" s="131"/>
      <c r="I3623" s="127"/>
      <c r="J3623" s="132"/>
      <c r="K3623" s="127"/>
      <c r="L3623" s="96"/>
      <c r="M3623" s="127"/>
      <c r="N3623" s="127"/>
      <c r="O3623" s="127"/>
      <c r="P3623" s="1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  <c r="AN3623" s="27"/>
      <c r="AO3623" s="27"/>
      <c r="AP3623" s="27"/>
    </row>
    <row r="3624" ht="12.75" customHeight="1">
      <c r="A3624" s="16"/>
      <c r="B3624" s="128"/>
      <c r="C3624" s="129"/>
      <c r="D3624" s="96"/>
      <c r="E3624" s="96"/>
      <c r="F3624" s="130"/>
      <c r="G3624" s="27"/>
      <c r="H3624" s="131"/>
      <c r="I3624" s="127"/>
      <c r="J3624" s="132"/>
      <c r="K3624" s="127"/>
      <c r="L3624" s="96"/>
      <c r="M3624" s="127"/>
      <c r="N3624" s="127"/>
      <c r="O3624" s="127"/>
      <c r="P3624" s="1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  <c r="AN3624" s="27"/>
      <c r="AO3624" s="27"/>
      <c r="AP3624" s="27"/>
    </row>
    <row r="3625" ht="12.75" customHeight="1">
      <c r="A3625" s="16"/>
      <c r="B3625" s="128"/>
      <c r="C3625" s="129"/>
      <c r="D3625" s="96"/>
      <c r="E3625" s="96"/>
      <c r="F3625" s="130"/>
      <c r="G3625" s="27"/>
      <c r="H3625" s="131"/>
      <c r="I3625" s="127"/>
      <c r="J3625" s="132"/>
      <c r="K3625" s="127"/>
      <c r="L3625" s="96"/>
      <c r="M3625" s="127"/>
      <c r="N3625" s="127"/>
      <c r="O3625" s="127"/>
      <c r="P3625" s="1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  <c r="AN3625" s="27"/>
      <c r="AO3625" s="27"/>
      <c r="AP3625" s="27"/>
    </row>
    <row r="3626" ht="12.75" customHeight="1">
      <c r="A3626" s="16"/>
      <c r="B3626" s="128"/>
      <c r="C3626" s="129"/>
      <c r="D3626" s="96"/>
      <c r="E3626" s="96"/>
      <c r="F3626" s="130"/>
      <c r="G3626" s="27"/>
      <c r="H3626" s="131"/>
      <c r="I3626" s="127"/>
      <c r="J3626" s="132"/>
      <c r="K3626" s="127"/>
      <c r="L3626" s="96"/>
      <c r="M3626" s="127"/>
      <c r="N3626" s="127"/>
      <c r="O3626" s="127"/>
      <c r="P3626" s="1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  <c r="AN3626" s="27"/>
      <c r="AO3626" s="27"/>
      <c r="AP3626" s="27"/>
    </row>
    <row r="3627" ht="12.75" customHeight="1">
      <c r="A3627" s="16"/>
      <c r="B3627" s="128"/>
      <c r="C3627" s="129"/>
      <c r="D3627" s="96"/>
      <c r="E3627" s="96"/>
      <c r="F3627" s="130"/>
      <c r="G3627" s="27"/>
      <c r="H3627" s="131"/>
      <c r="I3627" s="127"/>
      <c r="J3627" s="132"/>
      <c r="K3627" s="127"/>
      <c r="L3627" s="96"/>
      <c r="M3627" s="127"/>
      <c r="N3627" s="127"/>
      <c r="O3627" s="127"/>
      <c r="P3627" s="1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  <c r="AN3627" s="27"/>
      <c r="AO3627" s="27"/>
      <c r="AP3627" s="27"/>
    </row>
    <row r="3628" ht="12.75" customHeight="1">
      <c r="A3628" s="16"/>
      <c r="B3628" s="128"/>
      <c r="C3628" s="129"/>
      <c r="D3628" s="96"/>
      <c r="E3628" s="96"/>
      <c r="F3628" s="130"/>
      <c r="G3628" s="27"/>
      <c r="H3628" s="131"/>
      <c r="I3628" s="127"/>
      <c r="J3628" s="132"/>
      <c r="K3628" s="127"/>
      <c r="L3628" s="96"/>
      <c r="M3628" s="127"/>
      <c r="N3628" s="127"/>
      <c r="O3628" s="127"/>
      <c r="P3628" s="1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  <c r="AN3628" s="27"/>
      <c r="AO3628" s="27"/>
      <c r="AP3628" s="27"/>
    </row>
    <row r="3629" ht="12.75" customHeight="1">
      <c r="A3629" s="16"/>
      <c r="B3629" s="128"/>
      <c r="C3629" s="129"/>
      <c r="D3629" s="96"/>
      <c r="E3629" s="96"/>
      <c r="F3629" s="130"/>
      <c r="G3629" s="27"/>
      <c r="H3629" s="131"/>
      <c r="I3629" s="127"/>
      <c r="J3629" s="132"/>
      <c r="K3629" s="127"/>
      <c r="L3629" s="96"/>
      <c r="M3629" s="127"/>
      <c r="N3629" s="127"/>
      <c r="O3629" s="127"/>
      <c r="P3629" s="1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  <c r="AN3629" s="27"/>
      <c r="AO3629" s="27"/>
      <c r="AP3629" s="27"/>
    </row>
    <row r="3630" ht="12.75" customHeight="1">
      <c r="A3630" s="16"/>
      <c r="B3630" s="128"/>
      <c r="C3630" s="129"/>
      <c r="D3630" s="96"/>
      <c r="E3630" s="96"/>
      <c r="F3630" s="130"/>
      <c r="G3630" s="27"/>
      <c r="H3630" s="131"/>
      <c r="I3630" s="127"/>
      <c r="J3630" s="132"/>
      <c r="K3630" s="127"/>
      <c r="L3630" s="96"/>
      <c r="M3630" s="127"/>
      <c r="N3630" s="127"/>
      <c r="O3630" s="127"/>
      <c r="P3630" s="1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  <c r="AN3630" s="27"/>
      <c r="AO3630" s="27"/>
      <c r="AP3630" s="27"/>
    </row>
    <row r="3631" ht="12.75" customHeight="1">
      <c r="A3631" s="16"/>
      <c r="B3631" s="128"/>
      <c r="C3631" s="129"/>
      <c r="D3631" s="96"/>
      <c r="E3631" s="96"/>
      <c r="F3631" s="130"/>
      <c r="G3631" s="27"/>
      <c r="H3631" s="131"/>
      <c r="I3631" s="127"/>
      <c r="J3631" s="132"/>
      <c r="K3631" s="127"/>
      <c r="L3631" s="96"/>
      <c r="M3631" s="127"/>
      <c r="N3631" s="127"/>
      <c r="O3631" s="127"/>
      <c r="P3631" s="1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  <c r="AN3631" s="27"/>
      <c r="AO3631" s="27"/>
      <c r="AP3631" s="27"/>
    </row>
    <row r="3632" ht="12.75" customHeight="1">
      <c r="A3632" s="16"/>
      <c r="B3632" s="128"/>
      <c r="C3632" s="129"/>
      <c r="D3632" s="96"/>
      <c r="E3632" s="96"/>
      <c r="F3632" s="130"/>
      <c r="G3632" s="27"/>
      <c r="H3632" s="131"/>
      <c r="I3632" s="127"/>
      <c r="J3632" s="132"/>
      <c r="K3632" s="127"/>
      <c r="L3632" s="96"/>
      <c r="M3632" s="127"/>
      <c r="N3632" s="127"/>
      <c r="O3632" s="127"/>
      <c r="P3632" s="1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  <c r="AN3632" s="27"/>
      <c r="AO3632" s="27"/>
      <c r="AP3632" s="27"/>
    </row>
    <row r="3633" ht="12.75" customHeight="1">
      <c r="A3633" s="16"/>
      <c r="B3633" s="128"/>
      <c r="C3633" s="129"/>
      <c r="D3633" s="96"/>
      <c r="E3633" s="96"/>
      <c r="F3633" s="130"/>
      <c r="G3633" s="27"/>
      <c r="H3633" s="131"/>
      <c r="I3633" s="127"/>
      <c r="J3633" s="132"/>
      <c r="K3633" s="127"/>
      <c r="L3633" s="96"/>
      <c r="M3633" s="127"/>
      <c r="N3633" s="127"/>
      <c r="O3633" s="127"/>
      <c r="P3633" s="1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  <c r="AN3633" s="27"/>
      <c r="AO3633" s="27"/>
      <c r="AP3633" s="27"/>
    </row>
    <row r="3634" ht="12.75" customHeight="1">
      <c r="A3634" s="16"/>
      <c r="B3634" s="128"/>
      <c r="C3634" s="129"/>
      <c r="D3634" s="96"/>
      <c r="E3634" s="96"/>
      <c r="F3634" s="130"/>
      <c r="G3634" s="27"/>
      <c r="H3634" s="131"/>
      <c r="I3634" s="127"/>
      <c r="J3634" s="132"/>
      <c r="K3634" s="127"/>
      <c r="L3634" s="96"/>
      <c r="M3634" s="127"/>
      <c r="N3634" s="127"/>
      <c r="O3634" s="127"/>
      <c r="P3634" s="1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  <c r="AN3634" s="27"/>
      <c r="AO3634" s="27"/>
      <c r="AP3634" s="27"/>
    </row>
    <row r="3635" ht="12.75" customHeight="1">
      <c r="A3635" s="16"/>
      <c r="B3635" s="128"/>
      <c r="C3635" s="129"/>
      <c r="D3635" s="96"/>
      <c r="E3635" s="96"/>
      <c r="F3635" s="130"/>
      <c r="G3635" s="27"/>
      <c r="H3635" s="131"/>
      <c r="I3635" s="127"/>
      <c r="J3635" s="132"/>
      <c r="K3635" s="127"/>
      <c r="L3635" s="96"/>
      <c r="M3635" s="127"/>
      <c r="N3635" s="127"/>
      <c r="O3635" s="127"/>
      <c r="P3635" s="1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  <c r="AN3635" s="27"/>
      <c r="AO3635" s="27"/>
      <c r="AP3635" s="27"/>
    </row>
    <row r="3636" ht="12.75" customHeight="1">
      <c r="A3636" s="16"/>
      <c r="B3636" s="128"/>
      <c r="C3636" s="129"/>
      <c r="D3636" s="96"/>
      <c r="E3636" s="96"/>
      <c r="F3636" s="130"/>
      <c r="G3636" s="27"/>
      <c r="H3636" s="131"/>
      <c r="I3636" s="127"/>
      <c r="J3636" s="132"/>
      <c r="K3636" s="127"/>
      <c r="L3636" s="96"/>
      <c r="M3636" s="127"/>
      <c r="N3636" s="127"/>
      <c r="O3636" s="127"/>
      <c r="P3636" s="1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  <c r="AN3636" s="27"/>
      <c r="AO3636" s="27"/>
      <c r="AP3636" s="27"/>
    </row>
    <row r="3637" ht="12.75" customHeight="1">
      <c r="A3637" s="16"/>
      <c r="B3637" s="128"/>
      <c r="C3637" s="129"/>
      <c r="D3637" s="96"/>
      <c r="E3637" s="96"/>
      <c r="F3637" s="130"/>
      <c r="G3637" s="27"/>
      <c r="H3637" s="131"/>
      <c r="I3637" s="127"/>
      <c r="J3637" s="132"/>
      <c r="K3637" s="127"/>
      <c r="L3637" s="96"/>
      <c r="M3637" s="127"/>
      <c r="N3637" s="127"/>
      <c r="O3637" s="127"/>
      <c r="P3637" s="1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  <c r="AN3637" s="27"/>
      <c r="AO3637" s="27"/>
      <c r="AP3637" s="27"/>
    </row>
    <row r="3638" ht="12.75" customHeight="1">
      <c r="A3638" s="16"/>
      <c r="B3638" s="128"/>
      <c r="C3638" s="129"/>
      <c r="D3638" s="96"/>
      <c r="E3638" s="96"/>
      <c r="F3638" s="130"/>
      <c r="G3638" s="27"/>
      <c r="H3638" s="131"/>
      <c r="I3638" s="127"/>
      <c r="J3638" s="132"/>
      <c r="K3638" s="127"/>
      <c r="L3638" s="96"/>
      <c r="M3638" s="127"/>
      <c r="N3638" s="127"/>
      <c r="O3638" s="127"/>
      <c r="P3638" s="1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  <c r="AN3638" s="27"/>
      <c r="AO3638" s="27"/>
      <c r="AP3638" s="27"/>
    </row>
    <row r="3639" ht="12.75" customHeight="1">
      <c r="A3639" s="16"/>
      <c r="B3639" s="128"/>
      <c r="C3639" s="129"/>
      <c r="D3639" s="96"/>
      <c r="E3639" s="96"/>
      <c r="F3639" s="130"/>
      <c r="G3639" s="27"/>
      <c r="H3639" s="131"/>
      <c r="I3639" s="127"/>
      <c r="J3639" s="132"/>
      <c r="K3639" s="127"/>
      <c r="L3639" s="96"/>
      <c r="M3639" s="127"/>
      <c r="N3639" s="127"/>
      <c r="O3639" s="127"/>
      <c r="P3639" s="1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  <c r="AN3639" s="27"/>
      <c r="AO3639" s="27"/>
      <c r="AP3639" s="27"/>
    </row>
    <row r="3640" ht="12.75" customHeight="1">
      <c r="A3640" s="16"/>
      <c r="B3640" s="128"/>
      <c r="C3640" s="129"/>
      <c r="D3640" s="96"/>
      <c r="E3640" s="96"/>
      <c r="F3640" s="130"/>
      <c r="G3640" s="27"/>
      <c r="H3640" s="131"/>
      <c r="I3640" s="127"/>
      <c r="J3640" s="132"/>
      <c r="K3640" s="127"/>
      <c r="L3640" s="96"/>
      <c r="M3640" s="127"/>
      <c r="N3640" s="127"/>
      <c r="O3640" s="127"/>
      <c r="P3640" s="1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  <c r="AN3640" s="27"/>
      <c r="AO3640" s="27"/>
      <c r="AP3640" s="27"/>
    </row>
    <row r="3641" ht="12.75" customHeight="1">
      <c r="A3641" s="16"/>
      <c r="B3641" s="128"/>
      <c r="C3641" s="129"/>
      <c r="D3641" s="96"/>
      <c r="E3641" s="96"/>
      <c r="F3641" s="130"/>
      <c r="G3641" s="27"/>
      <c r="H3641" s="131"/>
      <c r="I3641" s="127"/>
      <c r="J3641" s="132"/>
      <c r="K3641" s="127"/>
      <c r="L3641" s="96"/>
      <c r="M3641" s="127"/>
      <c r="N3641" s="127"/>
      <c r="O3641" s="127"/>
      <c r="P3641" s="1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  <c r="AN3641" s="27"/>
      <c r="AO3641" s="27"/>
      <c r="AP3641" s="27"/>
    </row>
    <row r="3642" ht="12.75" customHeight="1">
      <c r="A3642" s="16"/>
      <c r="B3642" s="128"/>
      <c r="C3642" s="129"/>
      <c r="D3642" s="96"/>
      <c r="E3642" s="96"/>
      <c r="F3642" s="130"/>
      <c r="G3642" s="27"/>
      <c r="H3642" s="131"/>
      <c r="I3642" s="127"/>
      <c r="J3642" s="132"/>
      <c r="K3642" s="127"/>
      <c r="L3642" s="96"/>
      <c r="M3642" s="127"/>
      <c r="N3642" s="127"/>
      <c r="O3642" s="127"/>
      <c r="P3642" s="1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  <c r="AN3642" s="27"/>
      <c r="AO3642" s="27"/>
      <c r="AP3642" s="27"/>
    </row>
    <row r="3643" ht="12.75" customHeight="1">
      <c r="A3643" s="16"/>
      <c r="B3643" s="128"/>
      <c r="C3643" s="129"/>
      <c r="D3643" s="96"/>
      <c r="E3643" s="96"/>
      <c r="F3643" s="130"/>
      <c r="G3643" s="27"/>
      <c r="H3643" s="131"/>
      <c r="I3643" s="127"/>
      <c r="J3643" s="132"/>
      <c r="K3643" s="127"/>
      <c r="L3643" s="96"/>
      <c r="M3643" s="127"/>
      <c r="N3643" s="127"/>
      <c r="O3643" s="127"/>
      <c r="P3643" s="1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  <c r="AN3643" s="27"/>
      <c r="AO3643" s="27"/>
      <c r="AP3643" s="27"/>
    </row>
    <row r="3644" ht="12.75" customHeight="1">
      <c r="A3644" s="16"/>
      <c r="B3644" s="128"/>
      <c r="C3644" s="129"/>
      <c r="D3644" s="96"/>
      <c r="E3644" s="96"/>
      <c r="F3644" s="130"/>
      <c r="G3644" s="27"/>
      <c r="H3644" s="131"/>
      <c r="I3644" s="127"/>
      <c r="J3644" s="132"/>
      <c r="K3644" s="127"/>
      <c r="L3644" s="96"/>
      <c r="M3644" s="127"/>
      <c r="N3644" s="127"/>
      <c r="O3644" s="127"/>
      <c r="P3644" s="1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</row>
    <row r="3645" ht="12.75" customHeight="1">
      <c r="A3645" s="16"/>
      <c r="B3645" s="128"/>
      <c r="C3645" s="129"/>
      <c r="D3645" s="96"/>
      <c r="E3645" s="96"/>
      <c r="F3645" s="130"/>
      <c r="G3645" s="27"/>
      <c r="H3645" s="131"/>
      <c r="I3645" s="127"/>
      <c r="J3645" s="132"/>
      <c r="K3645" s="127"/>
      <c r="L3645" s="96"/>
      <c r="M3645" s="127"/>
      <c r="N3645" s="127"/>
      <c r="O3645" s="127"/>
      <c r="P3645" s="1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  <c r="AF3645" s="27"/>
      <c r="AG3645" s="27"/>
      <c r="AH3645" s="27"/>
      <c r="AI3645" s="27"/>
      <c r="AJ3645" s="27"/>
      <c r="AK3645" s="27"/>
      <c r="AL3645" s="27"/>
      <c r="AM3645" s="27"/>
      <c r="AN3645" s="27"/>
      <c r="AO3645" s="27"/>
      <c r="AP3645" s="27"/>
    </row>
    <row r="3646" ht="12.75" customHeight="1">
      <c r="A3646" s="16"/>
      <c r="B3646" s="128"/>
      <c r="C3646" s="129"/>
      <c r="D3646" s="96"/>
      <c r="E3646" s="96"/>
      <c r="F3646" s="130"/>
      <c r="G3646" s="27"/>
      <c r="H3646" s="131"/>
      <c r="I3646" s="127"/>
      <c r="J3646" s="132"/>
      <c r="K3646" s="127"/>
      <c r="L3646" s="96"/>
      <c r="M3646" s="127"/>
      <c r="N3646" s="127"/>
      <c r="O3646" s="127"/>
      <c r="P3646" s="1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  <c r="AF3646" s="27"/>
      <c r="AG3646" s="27"/>
      <c r="AH3646" s="27"/>
      <c r="AI3646" s="27"/>
      <c r="AJ3646" s="27"/>
      <c r="AK3646" s="27"/>
      <c r="AL3646" s="27"/>
      <c r="AM3646" s="27"/>
      <c r="AN3646" s="27"/>
      <c r="AO3646" s="27"/>
      <c r="AP3646" s="27"/>
    </row>
    <row r="3647" ht="12.75" customHeight="1">
      <c r="A3647" s="16"/>
      <c r="B3647" s="128"/>
      <c r="C3647" s="129"/>
      <c r="D3647" s="96"/>
      <c r="E3647" s="96"/>
      <c r="F3647" s="130"/>
      <c r="G3647" s="27"/>
      <c r="H3647" s="131"/>
      <c r="I3647" s="127"/>
      <c r="J3647" s="132"/>
      <c r="K3647" s="127"/>
      <c r="L3647" s="96"/>
      <c r="M3647" s="127"/>
      <c r="N3647" s="127"/>
      <c r="O3647" s="127"/>
      <c r="P3647" s="1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  <c r="AF3647" s="27"/>
      <c r="AG3647" s="27"/>
      <c r="AH3647" s="27"/>
      <c r="AI3647" s="27"/>
      <c r="AJ3647" s="27"/>
      <c r="AK3647" s="27"/>
      <c r="AL3647" s="27"/>
      <c r="AM3647" s="27"/>
      <c r="AN3647" s="27"/>
      <c r="AO3647" s="27"/>
      <c r="AP3647" s="27"/>
    </row>
    <row r="3648" ht="12.75" customHeight="1">
      <c r="A3648" s="16"/>
      <c r="B3648" s="128"/>
      <c r="C3648" s="129"/>
      <c r="D3648" s="96"/>
      <c r="E3648" s="96"/>
      <c r="F3648" s="130"/>
      <c r="G3648" s="27"/>
      <c r="H3648" s="131"/>
      <c r="I3648" s="127"/>
      <c r="J3648" s="132"/>
      <c r="K3648" s="127"/>
      <c r="L3648" s="96"/>
      <c r="M3648" s="127"/>
      <c r="N3648" s="127"/>
      <c r="O3648" s="127"/>
      <c r="P3648" s="1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  <c r="AF3648" s="27"/>
      <c r="AG3648" s="27"/>
      <c r="AH3648" s="27"/>
      <c r="AI3648" s="27"/>
      <c r="AJ3648" s="27"/>
      <c r="AK3648" s="27"/>
      <c r="AL3648" s="27"/>
      <c r="AM3648" s="27"/>
      <c r="AN3648" s="27"/>
      <c r="AO3648" s="27"/>
      <c r="AP3648" s="27"/>
    </row>
    <row r="3649" ht="12.75" customHeight="1">
      <c r="A3649" s="16"/>
      <c r="B3649" s="128"/>
      <c r="C3649" s="129"/>
      <c r="D3649" s="96"/>
      <c r="E3649" s="96"/>
      <c r="F3649" s="130"/>
      <c r="G3649" s="27"/>
      <c r="H3649" s="131"/>
      <c r="I3649" s="127"/>
      <c r="J3649" s="132"/>
      <c r="K3649" s="127"/>
      <c r="L3649" s="96"/>
      <c r="M3649" s="127"/>
      <c r="N3649" s="127"/>
      <c r="O3649" s="127"/>
      <c r="P3649" s="1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  <c r="AF3649" s="27"/>
      <c r="AG3649" s="27"/>
      <c r="AH3649" s="27"/>
      <c r="AI3649" s="27"/>
      <c r="AJ3649" s="27"/>
      <c r="AK3649" s="27"/>
      <c r="AL3649" s="27"/>
      <c r="AM3649" s="27"/>
      <c r="AN3649" s="27"/>
      <c r="AO3649" s="27"/>
      <c r="AP3649" s="27"/>
    </row>
    <row r="3650" ht="12.75" customHeight="1">
      <c r="A3650" s="16"/>
      <c r="B3650" s="128"/>
      <c r="C3650" s="129"/>
      <c r="D3650" s="96"/>
      <c r="E3650" s="96"/>
      <c r="F3650" s="130"/>
      <c r="G3650" s="27"/>
      <c r="H3650" s="131"/>
      <c r="I3650" s="127"/>
      <c r="J3650" s="132"/>
      <c r="K3650" s="127"/>
      <c r="L3650" s="96"/>
      <c r="M3650" s="127"/>
      <c r="N3650" s="127"/>
      <c r="O3650" s="127"/>
      <c r="P3650" s="1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  <c r="AF3650" s="27"/>
      <c r="AG3650" s="27"/>
      <c r="AH3650" s="27"/>
      <c r="AI3650" s="27"/>
      <c r="AJ3650" s="27"/>
      <c r="AK3650" s="27"/>
      <c r="AL3650" s="27"/>
      <c r="AM3650" s="27"/>
      <c r="AN3650" s="27"/>
      <c r="AO3650" s="27"/>
      <c r="AP3650" s="27"/>
    </row>
    <row r="3651" ht="12.75" customHeight="1">
      <c r="A3651" s="16"/>
      <c r="B3651" s="128"/>
      <c r="C3651" s="129"/>
      <c r="D3651" s="96"/>
      <c r="E3651" s="96"/>
      <c r="F3651" s="130"/>
      <c r="G3651" s="27"/>
      <c r="H3651" s="131"/>
      <c r="I3651" s="127"/>
      <c r="J3651" s="132"/>
      <c r="K3651" s="127"/>
      <c r="L3651" s="96"/>
      <c r="M3651" s="127"/>
      <c r="N3651" s="127"/>
      <c r="O3651" s="127"/>
      <c r="P3651" s="1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  <c r="AN3651" s="27"/>
      <c r="AO3651" s="27"/>
      <c r="AP3651" s="27"/>
    </row>
    <row r="3652" ht="12.75" customHeight="1">
      <c r="A3652" s="16"/>
      <c r="B3652" s="128"/>
      <c r="C3652" s="129"/>
      <c r="D3652" s="96"/>
      <c r="E3652" s="96"/>
      <c r="F3652" s="130"/>
      <c r="G3652" s="27"/>
      <c r="H3652" s="131"/>
      <c r="I3652" s="127"/>
      <c r="J3652" s="132"/>
      <c r="K3652" s="127"/>
      <c r="L3652" s="96"/>
      <c r="M3652" s="127"/>
      <c r="N3652" s="127"/>
      <c r="O3652" s="127"/>
      <c r="P3652" s="1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  <c r="AN3652" s="27"/>
      <c r="AO3652" s="27"/>
      <c r="AP3652" s="27"/>
    </row>
    <row r="3653" ht="12.75" customHeight="1">
      <c r="A3653" s="16"/>
      <c r="B3653" s="128"/>
      <c r="C3653" s="129"/>
      <c r="D3653" s="96"/>
      <c r="E3653" s="96"/>
      <c r="F3653" s="130"/>
      <c r="G3653" s="27"/>
      <c r="H3653" s="131"/>
      <c r="I3653" s="127"/>
      <c r="J3653" s="132"/>
      <c r="K3653" s="127"/>
      <c r="L3653" s="96"/>
      <c r="M3653" s="127"/>
      <c r="N3653" s="127"/>
      <c r="O3653" s="127"/>
      <c r="P3653" s="1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  <c r="AN3653" s="27"/>
      <c r="AO3653" s="27"/>
      <c r="AP3653" s="27"/>
    </row>
    <row r="3654" ht="12.75" customHeight="1">
      <c r="A3654" s="16"/>
      <c r="B3654" s="128"/>
      <c r="C3654" s="129"/>
      <c r="D3654" s="96"/>
      <c r="E3654" s="96"/>
      <c r="F3654" s="130"/>
      <c r="G3654" s="27"/>
      <c r="H3654" s="131"/>
      <c r="I3654" s="127"/>
      <c r="J3654" s="132"/>
      <c r="K3654" s="127"/>
      <c r="L3654" s="96"/>
      <c r="M3654" s="127"/>
      <c r="N3654" s="127"/>
      <c r="O3654" s="127"/>
      <c r="P3654" s="1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  <c r="AN3654" s="27"/>
      <c r="AO3654" s="27"/>
      <c r="AP3654" s="27"/>
    </row>
    <row r="3655" ht="12.75" customHeight="1">
      <c r="A3655" s="16"/>
      <c r="B3655" s="128"/>
      <c r="C3655" s="129"/>
      <c r="D3655" s="96"/>
      <c r="E3655" s="96"/>
      <c r="F3655" s="130"/>
      <c r="G3655" s="27"/>
      <c r="H3655" s="131"/>
      <c r="I3655" s="127"/>
      <c r="J3655" s="132"/>
      <c r="K3655" s="127"/>
      <c r="L3655" s="96"/>
      <c r="M3655" s="127"/>
      <c r="N3655" s="127"/>
      <c r="O3655" s="127"/>
      <c r="P3655" s="1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  <c r="AN3655" s="27"/>
      <c r="AO3655" s="27"/>
      <c r="AP3655" s="27"/>
    </row>
    <row r="3656" ht="12.75" customHeight="1">
      <c r="A3656" s="16"/>
      <c r="B3656" s="128"/>
      <c r="C3656" s="129"/>
      <c r="D3656" s="96"/>
      <c r="E3656" s="96"/>
      <c r="F3656" s="130"/>
      <c r="G3656" s="27"/>
      <c r="H3656" s="131"/>
      <c r="I3656" s="127"/>
      <c r="J3656" s="132"/>
      <c r="K3656" s="127"/>
      <c r="L3656" s="96"/>
      <c r="M3656" s="127"/>
      <c r="N3656" s="127"/>
      <c r="O3656" s="127"/>
      <c r="P3656" s="1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  <c r="AF3656" s="27"/>
      <c r="AG3656" s="27"/>
      <c r="AH3656" s="27"/>
      <c r="AI3656" s="27"/>
      <c r="AJ3656" s="27"/>
      <c r="AK3656" s="27"/>
      <c r="AL3656" s="27"/>
      <c r="AM3656" s="27"/>
      <c r="AN3656" s="27"/>
      <c r="AO3656" s="27"/>
      <c r="AP3656" s="27"/>
    </row>
    <row r="3657" ht="12.75" customHeight="1">
      <c r="A3657" s="16"/>
      <c r="B3657" s="128"/>
      <c r="C3657" s="129"/>
      <c r="D3657" s="96"/>
      <c r="E3657" s="96"/>
      <c r="F3657" s="130"/>
      <c r="G3657" s="27"/>
      <c r="H3657" s="131"/>
      <c r="I3657" s="127"/>
      <c r="J3657" s="132"/>
      <c r="K3657" s="127"/>
      <c r="L3657" s="96"/>
      <c r="M3657" s="127"/>
      <c r="N3657" s="127"/>
      <c r="O3657" s="127"/>
      <c r="P3657" s="1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  <c r="AF3657" s="27"/>
      <c r="AG3657" s="27"/>
      <c r="AH3657" s="27"/>
      <c r="AI3657" s="27"/>
      <c r="AJ3657" s="27"/>
      <c r="AK3657" s="27"/>
      <c r="AL3657" s="27"/>
      <c r="AM3657" s="27"/>
      <c r="AN3657" s="27"/>
      <c r="AO3657" s="27"/>
      <c r="AP3657" s="27"/>
    </row>
    <row r="3658" ht="12.75" customHeight="1">
      <c r="A3658" s="16"/>
      <c r="B3658" s="128"/>
      <c r="C3658" s="129"/>
      <c r="D3658" s="96"/>
      <c r="E3658" s="96"/>
      <c r="F3658" s="130"/>
      <c r="G3658" s="27"/>
      <c r="H3658" s="131"/>
      <c r="I3658" s="127"/>
      <c r="J3658" s="132"/>
      <c r="K3658" s="127"/>
      <c r="L3658" s="96"/>
      <c r="M3658" s="127"/>
      <c r="N3658" s="127"/>
      <c r="O3658" s="127"/>
      <c r="P3658" s="1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  <c r="AF3658" s="27"/>
      <c r="AG3658" s="27"/>
      <c r="AH3658" s="27"/>
      <c r="AI3658" s="27"/>
      <c r="AJ3658" s="27"/>
      <c r="AK3658" s="27"/>
      <c r="AL3658" s="27"/>
      <c r="AM3658" s="27"/>
      <c r="AN3658" s="27"/>
      <c r="AO3658" s="27"/>
      <c r="AP3658" s="27"/>
    </row>
    <row r="3659" ht="12.75" customHeight="1">
      <c r="A3659" s="16"/>
      <c r="B3659" s="128"/>
      <c r="C3659" s="129"/>
      <c r="D3659" s="96"/>
      <c r="E3659" s="96"/>
      <c r="F3659" s="130"/>
      <c r="G3659" s="27"/>
      <c r="H3659" s="131"/>
      <c r="I3659" s="127"/>
      <c r="J3659" s="132"/>
      <c r="K3659" s="127"/>
      <c r="L3659" s="96"/>
      <c r="M3659" s="127"/>
      <c r="N3659" s="127"/>
      <c r="O3659" s="127"/>
      <c r="P3659" s="1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  <c r="AF3659" s="27"/>
      <c r="AG3659" s="27"/>
      <c r="AH3659" s="27"/>
      <c r="AI3659" s="27"/>
      <c r="AJ3659" s="27"/>
      <c r="AK3659" s="27"/>
      <c r="AL3659" s="27"/>
      <c r="AM3659" s="27"/>
      <c r="AN3659" s="27"/>
      <c r="AO3659" s="27"/>
      <c r="AP3659" s="27"/>
    </row>
    <row r="3660" ht="12.75" customHeight="1">
      <c r="A3660" s="16"/>
      <c r="B3660" s="128"/>
      <c r="C3660" s="129"/>
      <c r="D3660" s="96"/>
      <c r="E3660" s="96"/>
      <c r="F3660" s="130"/>
      <c r="G3660" s="27"/>
      <c r="H3660" s="131"/>
      <c r="I3660" s="127"/>
      <c r="J3660" s="132"/>
      <c r="K3660" s="127"/>
      <c r="L3660" s="96"/>
      <c r="M3660" s="127"/>
      <c r="N3660" s="127"/>
      <c r="O3660" s="127"/>
      <c r="P3660" s="1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  <c r="AF3660" s="27"/>
      <c r="AG3660" s="27"/>
      <c r="AH3660" s="27"/>
      <c r="AI3660" s="27"/>
      <c r="AJ3660" s="27"/>
      <c r="AK3660" s="27"/>
      <c r="AL3660" s="27"/>
      <c r="AM3660" s="27"/>
      <c r="AN3660" s="27"/>
      <c r="AO3660" s="27"/>
      <c r="AP3660" s="27"/>
    </row>
    <row r="3661" ht="12.75" customHeight="1">
      <c r="A3661" s="16"/>
      <c r="B3661" s="128"/>
      <c r="C3661" s="129"/>
      <c r="D3661" s="96"/>
      <c r="E3661" s="96"/>
      <c r="F3661" s="130"/>
      <c r="G3661" s="27"/>
      <c r="H3661" s="131"/>
      <c r="I3661" s="127"/>
      <c r="J3661" s="132"/>
      <c r="K3661" s="127"/>
      <c r="L3661" s="96"/>
      <c r="M3661" s="127"/>
      <c r="N3661" s="127"/>
      <c r="O3661" s="127"/>
      <c r="P3661" s="1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  <c r="AF3661" s="27"/>
      <c r="AG3661" s="27"/>
      <c r="AH3661" s="27"/>
      <c r="AI3661" s="27"/>
      <c r="AJ3661" s="27"/>
      <c r="AK3661" s="27"/>
      <c r="AL3661" s="27"/>
      <c r="AM3661" s="27"/>
      <c r="AN3661" s="27"/>
      <c r="AO3661" s="27"/>
      <c r="AP3661" s="27"/>
    </row>
    <row r="3662" ht="12.75" customHeight="1">
      <c r="A3662" s="16"/>
      <c r="B3662" s="128"/>
      <c r="C3662" s="129"/>
      <c r="D3662" s="96"/>
      <c r="E3662" s="96"/>
      <c r="F3662" s="130"/>
      <c r="G3662" s="27"/>
      <c r="H3662" s="131"/>
      <c r="I3662" s="127"/>
      <c r="J3662" s="132"/>
      <c r="K3662" s="127"/>
      <c r="L3662" s="96"/>
      <c r="M3662" s="127"/>
      <c r="N3662" s="127"/>
      <c r="O3662" s="127"/>
      <c r="P3662" s="1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  <c r="AF3662" s="27"/>
      <c r="AG3662" s="27"/>
      <c r="AH3662" s="27"/>
      <c r="AI3662" s="27"/>
      <c r="AJ3662" s="27"/>
      <c r="AK3662" s="27"/>
      <c r="AL3662" s="27"/>
      <c r="AM3662" s="27"/>
      <c r="AN3662" s="27"/>
      <c r="AO3662" s="27"/>
      <c r="AP3662" s="27"/>
    </row>
    <row r="3663" ht="12.75" customHeight="1">
      <c r="A3663" s="16"/>
      <c r="B3663" s="128"/>
      <c r="C3663" s="129"/>
      <c r="D3663" s="96"/>
      <c r="E3663" s="96"/>
      <c r="F3663" s="130"/>
      <c r="G3663" s="27"/>
      <c r="H3663" s="131"/>
      <c r="I3663" s="127"/>
      <c r="J3663" s="132"/>
      <c r="K3663" s="127"/>
      <c r="L3663" s="96"/>
      <c r="M3663" s="127"/>
      <c r="N3663" s="127"/>
      <c r="O3663" s="127"/>
      <c r="P3663" s="1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  <c r="AF3663" s="27"/>
      <c r="AG3663" s="27"/>
      <c r="AH3663" s="27"/>
      <c r="AI3663" s="27"/>
      <c r="AJ3663" s="27"/>
      <c r="AK3663" s="27"/>
      <c r="AL3663" s="27"/>
      <c r="AM3663" s="27"/>
      <c r="AN3663" s="27"/>
      <c r="AO3663" s="27"/>
      <c r="AP3663" s="27"/>
    </row>
    <row r="3664" ht="12.75" customHeight="1">
      <c r="A3664" s="16"/>
      <c r="B3664" s="128"/>
      <c r="C3664" s="129"/>
      <c r="D3664" s="96"/>
      <c r="E3664" s="96"/>
      <c r="F3664" s="130"/>
      <c r="G3664" s="27"/>
      <c r="H3664" s="131"/>
      <c r="I3664" s="127"/>
      <c r="J3664" s="132"/>
      <c r="K3664" s="127"/>
      <c r="L3664" s="96"/>
      <c r="M3664" s="127"/>
      <c r="N3664" s="127"/>
      <c r="O3664" s="127"/>
      <c r="P3664" s="1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  <c r="AF3664" s="27"/>
      <c r="AG3664" s="27"/>
      <c r="AH3664" s="27"/>
      <c r="AI3664" s="27"/>
      <c r="AJ3664" s="27"/>
      <c r="AK3664" s="27"/>
      <c r="AL3664" s="27"/>
      <c r="AM3664" s="27"/>
      <c r="AN3664" s="27"/>
      <c r="AO3664" s="27"/>
      <c r="AP3664" s="27"/>
    </row>
    <row r="3665" ht="12.75" customHeight="1">
      <c r="A3665" s="16"/>
      <c r="B3665" s="128"/>
      <c r="C3665" s="129"/>
      <c r="D3665" s="96"/>
      <c r="E3665" s="96"/>
      <c r="F3665" s="130"/>
      <c r="G3665" s="27"/>
      <c r="H3665" s="131"/>
      <c r="I3665" s="127"/>
      <c r="J3665" s="132"/>
      <c r="K3665" s="127"/>
      <c r="L3665" s="96"/>
      <c r="M3665" s="127"/>
      <c r="N3665" s="127"/>
      <c r="O3665" s="127"/>
      <c r="P3665" s="1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  <c r="AF3665" s="27"/>
      <c r="AG3665" s="27"/>
      <c r="AH3665" s="27"/>
      <c r="AI3665" s="27"/>
      <c r="AJ3665" s="27"/>
      <c r="AK3665" s="27"/>
      <c r="AL3665" s="27"/>
      <c r="AM3665" s="27"/>
      <c r="AN3665" s="27"/>
      <c r="AO3665" s="27"/>
      <c r="AP3665" s="27"/>
    </row>
    <row r="3666" ht="12.75" customHeight="1">
      <c r="A3666" s="16"/>
      <c r="B3666" s="128"/>
      <c r="C3666" s="129"/>
      <c r="D3666" s="96"/>
      <c r="E3666" s="96"/>
      <c r="F3666" s="130"/>
      <c r="G3666" s="27"/>
      <c r="H3666" s="131"/>
      <c r="I3666" s="127"/>
      <c r="J3666" s="132"/>
      <c r="K3666" s="127"/>
      <c r="L3666" s="96"/>
      <c r="M3666" s="127"/>
      <c r="N3666" s="127"/>
      <c r="O3666" s="127"/>
      <c r="P3666" s="1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  <c r="AF3666" s="27"/>
      <c r="AG3666" s="27"/>
      <c r="AH3666" s="27"/>
      <c r="AI3666" s="27"/>
      <c r="AJ3666" s="27"/>
      <c r="AK3666" s="27"/>
      <c r="AL3666" s="27"/>
      <c r="AM3666" s="27"/>
      <c r="AN3666" s="27"/>
      <c r="AO3666" s="27"/>
      <c r="AP3666" s="27"/>
    </row>
    <row r="3667" ht="12.75" customHeight="1">
      <c r="A3667" s="16"/>
      <c r="B3667" s="128"/>
      <c r="C3667" s="129"/>
      <c r="D3667" s="96"/>
      <c r="E3667" s="96"/>
      <c r="F3667" s="130"/>
      <c r="G3667" s="27"/>
      <c r="H3667" s="131"/>
      <c r="I3667" s="127"/>
      <c r="J3667" s="132"/>
      <c r="K3667" s="127"/>
      <c r="L3667" s="96"/>
      <c r="M3667" s="127"/>
      <c r="N3667" s="127"/>
      <c r="O3667" s="127"/>
      <c r="P3667" s="1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  <c r="AF3667" s="27"/>
      <c r="AG3667" s="27"/>
      <c r="AH3667" s="27"/>
      <c r="AI3667" s="27"/>
      <c r="AJ3667" s="27"/>
      <c r="AK3667" s="27"/>
      <c r="AL3667" s="27"/>
      <c r="AM3667" s="27"/>
      <c r="AN3667" s="27"/>
      <c r="AO3667" s="27"/>
      <c r="AP3667" s="27"/>
    </row>
    <row r="3668" ht="12.75" customHeight="1">
      <c r="A3668" s="16"/>
      <c r="B3668" s="128"/>
      <c r="C3668" s="129"/>
      <c r="D3668" s="96"/>
      <c r="E3668" s="96"/>
      <c r="F3668" s="130"/>
      <c r="G3668" s="27"/>
      <c r="H3668" s="131"/>
      <c r="I3668" s="127"/>
      <c r="J3668" s="132"/>
      <c r="K3668" s="127"/>
      <c r="L3668" s="96"/>
      <c r="M3668" s="127"/>
      <c r="N3668" s="127"/>
      <c r="O3668" s="127"/>
      <c r="P3668" s="1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  <c r="AF3668" s="27"/>
      <c r="AG3668" s="27"/>
      <c r="AH3668" s="27"/>
      <c r="AI3668" s="27"/>
      <c r="AJ3668" s="27"/>
      <c r="AK3668" s="27"/>
      <c r="AL3668" s="27"/>
      <c r="AM3668" s="27"/>
      <c r="AN3668" s="27"/>
      <c r="AO3668" s="27"/>
      <c r="AP3668" s="27"/>
    </row>
    <row r="3669" ht="12.75" customHeight="1">
      <c r="A3669" s="16"/>
      <c r="B3669" s="128"/>
      <c r="C3669" s="129"/>
      <c r="D3669" s="96"/>
      <c r="E3669" s="96"/>
      <c r="F3669" s="130"/>
      <c r="G3669" s="27"/>
      <c r="H3669" s="131"/>
      <c r="I3669" s="127"/>
      <c r="J3669" s="132"/>
      <c r="K3669" s="127"/>
      <c r="L3669" s="96"/>
      <c r="M3669" s="127"/>
      <c r="N3669" s="127"/>
      <c r="O3669" s="127"/>
      <c r="P3669" s="1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  <c r="AF3669" s="27"/>
      <c r="AG3669" s="27"/>
      <c r="AH3669" s="27"/>
      <c r="AI3669" s="27"/>
      <c r="AJ3669" s="27"/>
      <c r="AK3669" s="27"/>
      <c r="AL3669" s="27"/>
      <c r="AM3669" s="27"/>
      <c r="AN3669" s="27"/>
      <c r="AO3669" s="27"/>
      <c r="AP3669" s="27"/>
    </row>
    <row r="3670" ht="12.75" customHeight="1">
      <c r="A3670" s="16"/>
      <c r="B3670" s="128"/>
      <c r="C3670" s="129"/>
      <c r="D3670" s="96"/>
      <c r="E3670" s="96"/>
      <c r="F3670" s="130"/>
      <c r="G3670" s="27"/>
      <c r="H3670" s="131"/>
      <c r="I3670" s="127"/>
      <c r="J3670" s="132"/>
      <c r="K3670" s="127"/>
      <c r="L3670" s="96"/>
      <c r="M3670" s="127"/>
      <c r="N3670" s="127"/>
      <c r="O3670" s="127"/>
      <c r="P3670" s="1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  <c r="AF3670" s="27"/>
      <c r="AG3670" s="27"/>
      <c r="AH3670" s="27"/>
      <c r="AI3670" s="27"/>
      <c r="AJ3670" s="27"/>
      <c r="AK3670" s="27"/>
      <c r="AL3670" s="27"/>
      <c r="AM3670" s="27"/>
      <c r="AN3670" s="27"/>
      <c r="AO3670" s="27"/>
      <c r="AP3670" s="27"/>
    </row>
    <row r="3671" ht="12.75" customHeight="1">
      <c r="A3671" s="16"/>
      <c r="B3671" s="128"/>
      <c r="C3671" s="129"/>
      <c r="D3671" s="96"/>
      <c r="E3671" s="96"/>
      <c r="F3671" s="130"/>
      <c r="G3671" s="27"/>
      <c r="H3671" s="131"/>
      <c r="I3671" s="127"/>
      <c r="J3671" s="132"/>
      <c r="K3671" s="127"/>
      <c r="L3671" s="96"/>
      <c r="M3671" s="127"/>
      <c r="N3671" s="127"/>
      <c r="O3671" s="127"/>
      <c r="P3671" s="1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  <c r="AF3671" s="27"/>
      <c r="AG3671" s="27"/>
      <c r="AH3671" s="27"/>
      <c r="AI3671" s="27"/>
      <c r="AJ3671" s="27"/>
      <c r="AK3671" s="27"/>
      <c r="AL3671" s="27"/>
      <c r="AM3671" s="27"/>
      <c r="AN3671" s="27"/>
      <c r="AO3671" s="27"/>
      <c r="AP3671" s="27"/>
    </row>
    <row r="3672" ht="12.75" customHeight="1">
      <c r="A3672" s="16"/>
      <c r="B3672" s="128"/>
      <c r="C3672" s="129"/>
      <c r="D3672" s="96"/>
      <c r="E3672" s="96"/>
      <c r="F3672" s="130"/>
      <c r="G3672" s="27"/>
      <c r="H3672" s="131"/>
      <c r="I3672" s="127"/>
      <c r="J3672" s="132"/>
      <c r="K3672" s="127"/>
      <c r="L3672" s="96"/>
      <c r="M3672" s="127"/>
      <c r="N3672" s="127"/>
      <c r="O3672" s="127"/>
      <c r="P3672" s="1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  <c r="AF3672" s="27"/>
      <c r="AG3672" s="27"/>
      <c r="AH3672" s="27"/>
      <c r="AI3672" s="27"/>
      <c r="AJ3672" s="27"/>
      <c r="AK3672" s="27"/>
      <c r="AL3672" s="27"/>
      <c r="AM3672" s="27"/>
      <c r="AN3672" s="27"/>
      <c r="AO3672" s="27"/>
      <c r="AP3672" s="27"/>
    </row>
    <row r="3673" ht="12.75" customHeight="1">
      <c r="A3673" s="16"/>
      <c r="B3673" s="128"/>
      <c r="C3673" s="129"/>
      <c r="D3673" s="96"/>
      <c r="E3673" s="96"/>
      <c r="F3673" s="130"/>
      <c r="G3673" s="27"/>
      <c r="H3673" s="131"/>
      <c r="I3673" s="127"/>
      <c r="J3673" s="132"/>
      <c r="K3673" s="127"/>
      <c r="L3673" s="96"/>
      <c r="M3673" s="127"/>
      <c r="N3673" s="127"/>
      <c r="O3673" s="127"/>
      <c r="P3673" s="1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  <c r="AF3673" s="27"/>
      <c r="AG3673" s="27"/>
      <c r="AH3673" s="27"/>
      <c r="AI3673" s="27"/>
      <c r="AJ3673" s="27"/>
      <c r="AK3673" s="27"/>
      <c r="AL3673" s="27"/>
      <c r="AM3673" s="27"/>
      <c r="AN3673" s="27"/>
      <c r="AO3673" s="27"/>
      <c r="AP3673" s="27"/>
    </row>
    <row r="3674" ht="12.75" customHeight="1">
      <c r="A3674" s="16"/>
      <c r="B3674" s="128"/>
      <c r="C3674" s="129"/>
      <c r="D3674" s="96"/>
      <c r="E3674" s="96"/>
      <c r="F3674" s="130"/>
      <c r="G3674" s="27"/>
      <c r="H3674" s="131"/>
      <c r="I3674" s="127"/>
      <c r="J3674" s="132"/>
      <c r="K3674" s="127"/>
      <c r="L3674" s="96"/>
      <c r="M3674" s="127"/>
      <c r="N3674" s="127"/>
      <c r="O3674" s="127"/>
      <c r="P3674" s="1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  <c r="AF3674" s="27"/>
      <c r="AG3674" s="27"/>
      <c r="AH3674" s="27"/>
      <c r="AI3674" s="27"/>
      <c r="AJ3674" s="27"/>
      <c r="AK3674" s="27"/>
      <c r="AL3674" s="27"/>
      <c r="AM3674" s="27"/>
      <c r="AN3674" s="27"/>
      <c r="AO3674" s="27"/>
      <c r="AP3674" s="27"/>
    </row>
    <row r="3675" ht="12.75" customHeight="1">
      <c r="A3675" s="16"/>
      <c r="B3675" s="128"/>
      <c r="C3675" s="129"/>
      <c r="D3675" s="96"/>
      <c r="E3675" s="96"/>
      <c r="F3675" s="130"/>
      <c r="G3675" s="27"/>
      <c r="H3675" s="131"/>
      <c r="I3675" s="127"/>
      <c r="J3675" s="132"/>
      <c r="K3675" s="127"/>
      <c r="L3675" s="96"/>
      <c r="M3675" s="127"/>
      <c r="N3675" s="127"/>
      <c r="O3675" s="127"/>
      <c r="P3675" s="1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  <c r="AN3675" s="27"/>
      <c r="AO3675" s="27"/>
      <c r="AP3675" s="27"/>
    </row>
    <row r="3676" ht="12.75" customHeight="1">
      <c r="A3676" s="16"/>
      <c r="B3676" s="128"/>
      <c r="C3676" s="129"/>
      <c r="D3676" s="96"/>
      <c r="E3676" s="96"/>
      <c r="F3676" s="130"/>
      <c r="G3676" s="27"/>
      <c r="H3676" s="131"/>
      <c r="I3676" s="127"/>
      <c r="J3676" s="132"/>
      <c r="K3676" s="127"/>
      <c r="L3676" s="96"/>
      <c r="M3676" s="127"/>
      <c r="N3676" s="127"/>
      <c r="O3676" s="127"/>
      <c r="P3676" s="1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  <c r="AN3676" s="27"/>
      <c r="AO3676" s="27"/>
      <c r="AP3676" s="27"/>
    </row>
    <row r="3677" ht="12.75" customHeight="1">
      <c r="A3677" s="16"/>
      <c r="B3677" s="128"/>
      <c r="C3677" s="129"/>
      <c r="D3677" s="96"/>
      <c r="E3677" s="96"/>
      <c r="F3677" s="130"/>
      <c r="G3677" s="27"/>
      <c r="H3677" s="131"/>
      <c r="I3677" s="127"/>
      <c r="J3677" s="132"/>
      <c r="K3677" s="127"/>
      <c r="L3677" s="96"/>
      <c r="M3677" s="127"/>
      <c r="N3677" s="127"/>
      <c r="O3677" s="127"/>
      <c r="P3677" s="1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  <c r="AN3677" s="27"/>
      <c r="AO3677" s="27"/>
      <c r="AP3677" s="27"/>
    </row>
    <row r="3678" ht="12.75" customHeight="1">
      <c r="A3678" s="16"/>
      <c r="B3678" s="128"/>
      <c r="C3678" s="129"/>
      <c r="D3678" s="96"/>
      <c r="E3678" s="96"/>
      <c r="F3678" s="130"/>
      <c r="G3678" s="27"/>
      <c r="H3678" s="131"/>
      <c r="I3678" s="127"/>
      <c r="J3678" s="132"/>
      <c r="K3678" s="127"/>
      <c r="L3678" s="96"/>
      <c r="M3678" s="127"/>
      <c r="N3678" s="127"/>
      <c r="O3678" s="127"/>
      <c r="P3678" s="1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  <c r="AN3678" s="27"/>
      <c r="AO3678" s="27"/>
      <c r="AP3678" s="27"/>
    </row>
    <row r="3679" ht="12.75" customHeight="1">
      <c r="A3679" s="16"/>
      <c r="B3679" s="128"/>
      <c r="C3679" s="129"/>
      <c r="D3679" s="96"/>
      <c r="E3679" s="96"/>
      <c r="F3679" s="130"/>
      <c r="G3679" s="27"/>
      <c r="H3679" s="131"/>
      <c r="I3679" s="127"/>
      <c r="J3679" s="132"/>
      <c r="K3679" s="127"/>
      <c r="L3679" s="96"/>
      <c r="M3679" s="127"/>
      <c r="N3679" s="127"/>
      <c r="O3679" s="127"/>
      <c r="P3679" s="1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  <c r="AN3679" s="27"/>
      <c r="AO3679" s="27"/>
      <c r="AP3679" s="27"/>
    </row>
    <row r="3680" ht="12.75" customHeight="1">
      <c r="A3680" s="16"/>
      <c r="B3680" s="128"/>
      <c r="C3680" s="129"/>
      <c r="D3680" s="96"/>
      <c r="E3680" s="96"/>
      <c r="F3680" s="130"/>
      <c r="G3680" s="27"/>
      <c r="H3680" s="131"/>
      <c r="I3680" s="127"/>
      <c r="J3680" s="132"/>
      <c r="K3680" s="127"/>
      <c r="L3680" s="96"/>
      <c r="M3680" s="127"/>
      <c r="N3680" s="127"/>
      <c r="O3680" s="127"/>
      <c r="P3680" s="1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  <c r="AN3680" s="27"/>
      <c r="AO3680" s="27"/>
      <c r="AP3680" s="27"/>
    </row>
    <row r="3681" ht="12.75" customHeight="1">
      <c r="A3681" s="16"/>
      <c r="B3681" s="128"/>
      <c r="C3681" s="129"/>
      <c r="D3681" s="96"/>
      <c r="E3681" s="96"/>
      <c r="F3681" s="130"/>
      <c r="G3681" s="27"/>
      <c r="H3681" s="131"/>
      <c r="I3681" s="127"/>
      <c r="J3681" s="132"/>
      <c r="K3681" s="127"/>
      <c r="L3681" s="96"/>
      <c r="M3681" s="127"/>
      <c r="N3681" s="127"/>
      <c r="O3681" s="127"/>
      <c r="P3681" s="1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  <c r="AN3681" s="27"/>
      <c r="AO3681" s="27"/>
      <c r="AP3681" s="27"/>
    </row>
    <row r="3682" ht="12.75" customHeight="1">
      <c r="A3682" s="16"/>
      <c r="B3682" s="128"/>
      <c r="C3682" s="129"/>
      <c r="D3682" s="96"/>
      <c r="E3682" s="96"/>
      <c r="F3682" s="130"/>
      <c r="G3682" s="27"/>
      <c r="H3682" s="131"/>
      <c r="I3682" s="127"/>
      <c r="J3682" s="132"/>
      <c r="K3682" s="127"/>
      <c r="L3682" s="96"/>
      <c r="M3682" s="127"/>
      <c r="N3682" s="127"/>
      <c r="O3682" s="127"/>
      <c r="P3682" s="1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  <c r="AN3682" s="27"/>
      <c r="AO3682" s="27"/>
      <c r="AP3682" s="27"/>
    </row>
    <row r="3683" ht="12.75" customHeight="1">
      <c r="A3683" s="16"/>
      <c r="B3683" s="128"/>
      <c r="C3683" s="129"/>
      <c r="D3683" s="96"/>
      <c r="E3683" s="96"/>
      <c r="F3683" s="130"/>
      <c r="G3683" s="27"/>
      <c r="H3683" s="131"/>
      <c r="I3683" s="127"/>
      <c r="J3683" s="132"/>
      <c r="K3683" s="127"/>
      <c r="L3683" s="96"/>
      <c r="M3683" s="127"/>
      <c r="N3683" s="127"/>
      <c r="O3683" s="127"/>
      <c r="P3683" s="1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  <c r="AN3683" s="27"/>
      <c r="AO3683" s="27"/>
      <c r="AP3683" s="27"/>
    </row>
    <row r="3684" ht="12.75" customHeight="1">
      <c r="A3684" s="16"/>
      <c r="B3684" s="128"/>
      <c r="C3684" s="129"/>
      <c r="D3684" s="96"/>
      <c r="E3684" s="96"/>
      <c r="F3684" s="130"/>
      <c r="G3684" s="27"/>
      <c r="H3684" s="131"/>
      <c r="I3684" s="127"/>
      <c r="J3684" s="132"/>
      <c r="K3684" s="127"/>
      <c r="L3684" s="96"/>
      <c r="M3684" s="127"/>
      <c r="N3684" s="127"/>
      <c r="O3684" s="127"/>
      <c r="P3684" s="1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  <c r="AN3684" s="27"/>
      <c r="AO3684" s="27"/>
      <c r="AP3684" s="27"/>
    </row>
    <row r="3685" ht="12.75" customHeight="1">
      <c r="A3685" s="16"/>
      <c r="B3685" s="128"/>
      <c r="C3685" s="129"/>
      <c r="D3685" s="96"/>
      <c r="E3685" s="96"/>
      <c r="F3685" s="130"/>
      <c r="G3685" s="27"/>
      <c r="H3685" s="131"/>
      <c r="I3685" s="127"/>
      <c r="J3685" s="132"/>
      <c r="K3685" s="127"/>
      <c r="L3685" s="96"/>
      <c r="M3685" s="127"/>
      <c r="N3685" s="127"/>
      <c r="O3685" s="127"/>
      <c r="P3685" s="1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  <c r="AN3685" s="27"/>
      <c r="AO3685" s="27"/>
      <c r="AP3685" s="27"/>
    </row>
    <row r="3686" ht="12.75" customHeight="1">
      <c r="A3686" s="16"/>
      <c r="B3686" s="128"/>
      <c r="C3686" s="129"/>
      <c r="D3686" s="96"/>
      <c r="E3686" s="96"/>
      <c r="F3686" s="130"/>
      <c r="G3686" s="27"/>
      <c r="H3686" s="131"/>
      <c r="I3686" s="127"/>
      <c r="J3686" s="132"/>
      <c r="K3686" s="127"/>
      <c r="L3686" s="96"/>
      <c r="M3686" s="127"/>
      <c r="N3686" s="127"/>
      <c r="O3686" s="127"/>
      <c r="P3686" s="1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</row>
    <row r="3687" ht="12.75" customHeight="1">
      <c r="A3687" s="16"/>
      <c r="B3687" s="128"/>
      <c r="C3687" s="129"/>
      <c r="D3687" s="96"/>
      <c r="E3687" s="96"/>
      <c r="F3687" s="130"/>
      <c r="G3687" s="27"/>
      <c r="H3687" s="131"/>
      <c r="I3687" s="127"/>
      <c r="J3687" s="132"/>
      <c r="K3687" s="127"/>
      <c r="L3687" s="96"/>
      <c r="M3687" s="127"/>
      <c r="N3687" s="127"/>
      <c r="O3687" s="127"/>
      <c r="P3687" s="1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  <c r="AN3687" s="27"/>
      <c r="AO3687" s="27"/>
      <c r="AP3687" s="27"/>
    </row>
    <row r="3688" ht="12.75" customHeight="1">
      <c r="A3688" s="16"/>
      <c r="B3688" s="128"/>
      <c r="C3688" s="129"/>
      <c r="D3688" s="96"/>
      <c r="E3688" s="96"/>
      <c r="F3688" s="130"/>
      <c r="G3688" s="27"/>
      <c r="H3688" s="131"/>
      <c r="I3688" s="127"/>
      <c r="J3688" s="132"/>
      <c r="K3688" s="127"/>
      <c r="L3688" s="96"/>
      <c r="M3688" s="127"/>
      <c r="N3688" s="127"/>
      <c r="O3688" s="127"/>
      <c r="P3688" s="1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  <c r="AN3688" s="27"/>
      <c r="AO3688" s="27"/>
      <c r="AP3688" s="27"/>
    </row>
    <row r="3689" ht="12.75" customHeight="1">
      <c r="A3689" s="16"/>
      <c r="B3689" s="128"/>
      <c r="C3689" s="129"/>
      <c r="D3689" s="96"/>
      <c r="E3689" s="96"/>
      <c r="F3689" s="130"/>
      <c r="G3689" s="27"/>
      <c r="H3689" s="131"/>
      <c r="I3689" s="127"/>
      <c r="J3689" s="132"/>
      <c r="K3689" s="127"/>
      <c r="L3689" s="96"/>
      <c r="M3689" s="127"/>
      <c r="N3689" s="127"/>
      <c r="O3689" s="127"/>
      <c r="P3689" s="1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  <c r="AN3689" s="27"/>
      <c r="AO3689" s="27"/>
      <c r="AP3689" s="27"/>
    </row>
    <row r="3690" ht="12.75" customHeight="1">
      <c r="A3690" s="16"/>
      <c r="B3690" s="128"/>
      <c r="C3690" s="129"/>
      <c r="D3690" s="96"/>
      <c r="E3690" s="96"/>
      <c r="F3690" s="130"/>
      <c r="G3690" s="27"/>
      <c r="H3690" s="131"/>
      <c r="I3690" s="127"/>
      <c r="J3690" s="132"/>
      <c r="K3690" s="127"/>
      <c r="L3690" s="96"/>
      <c r="M3690" s="127"/>
      <c r="N3690" s="127"/>
      <c r="O3690" s="127"/>
      <c r="P3690" s="1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  <c r="AN3690" s="27"/>
      <c r="AO3690" s="27"/>
      <c r="AP3690" s="27"/>
    </row>
    <row r="3691" ht="12.75" customHeight="1">
      <c r="A3691" s="16"/>
      <c r="B3691" s="128"/>
      <c r="C3691" s="129"/>
      <c r="D3691" s="96"/>
      <c r="E3691" s="96"/>
      <c r="F3691" s="130"/>
      <c r="G3691" s="27"/>
      <c r="H3691" s="131"/>
      <c r="I3691" s="127"/>
      <c r="J3691" s="132"/>
      <c r="K3691" s="127"/>
      <c r="L3691" s="96"/>
      <c r="M3691" s="127"/>
      <c r="N3691" s="127"/>
      <c r="O3691" s="127"/>
      <c r="P3691" s="1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  <c r="AN3691" s="27"/>
      <c r="AO3691" s="27"/>
      <c r="AP3691" s="27"/>
    </row>
    <row r="3692" ht="12.75" customHeight="1">
      <c r="A3692" s="16"/>
      <c r="B3692" s="128"/>
      <c r="C3692" s="129"/>
      <c r="D3692" s="96"/>
      <c r="E3692" s="96"/>
      <c r="F3692" s="130"/>
      <c r="G3692" s="27"/>
      <c r="H3692" s="131"/>
      <c r="I3692" s="127"/>
      <c r="J3692" s="132"/>
      <c r="K3692" s="127"/>
      <c r="L3692" s="96"/>
      <c r="M3692" s="127"/>
      <c r="N3692" s="127"/>
      <c r="O3692" s="127"/>
      <c r="P3692" s="1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  <c r="AN3692" s="27"/>
      <c r="AO3692" s="27"/>
      <c r="AP3692" s="27"/>
    </row>
    <row r="3693" ht="12.75" customHeight="1">
      <c r="A3693" s="16"/>
      <c r="B3693" s="128"/>
      <c r="C3693" s="129"/>
      <c r="D3693" s="96"/>
      <c r="E3693" s="96"/>
      <c r="F3693" s="130"/>
      <c r="G3693" s="27"/>
      <c r="H3693" s="131"/>
      <c r="I3693" s="127"/>
      <c r="J3693" s="132"/>
      <c r="K3693" s="127"/>
      <c r="L3693" s="96"/>
      <c r="M3693" s="127"/>
      <c r="N3693" s="127"/>
      <c r="O3693" s="127"/>
      <c r="P3693" s="1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  <c r="AN3693" s="27"/>
      <c r="AO3693" s="27"/>
      <c r="AP3693" s="27"/>
    </row>
    <row r="3694" ht="12.75" customHeight="1">
      <c r="A3694" s="16"/>
      <c r="B3694" s="128"/>
      <c r="C3694" s="129"/>
      <c r="D3694" s="96"/>
      <c r="E3694" s="96"/>
      <c r="F3694" s="130"/>
      <c r="G3694" s="27"/>
      <c r="H3694" s="131"/>
      <c r="I3694" s="127"/>
      <c r="J3694" s="132"/>
      <c r="K3694" s="127"/>
      <c r="L3694" s="96"/>
      <c r="M3694" s="127"/>
      <c r="N3694" s="127"/>
      <c r="O3694" s="127"/>
      <c r="P3694" s="1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  <c r="AN3694" s="27"/>
      <c r="AO3694" s="27"/>
      <c r="AP3694" s="27"/>
    </row>
    <row r="3695" ht="12.75" customHeight="1">
      <c r="A3695" s="16"/>
      <c r="B3695" s="128"/>
      <c r="C3695" s="129"/>
      <c r="D3695" s="96"/>
      <c r="E3695" s="96"/>
      <c r="F3695" s="130"/>
      <c r="G3695" s="27"/>
      <c r="H3695" s="131"/>
      <c r="I3695" s="127"/>
      <c r="J3695" s="132"/>
      <c r="K3695" s="127"/>
      <c r="L3695" s="96"/>
      <c r="M3695" s="127"/>
      <c r="N3695" s="127"/>
      <c r="O3695" s="127"/>
      <c r="P3695" s="1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  <c r="AF3695" s="27"/>
      <c r="AG3695" s="27"/>
      <c r="AH3695" s="27"/>
      <c r="AI3695" s="27"/>
      <c r="AJ3695" s="27"/>
      <c r="AK3695" s="27"/>
      <c r="AL3695" s="27"/>
      <c r="AM3695" s="27"/>
      <c r="AN3695" s="27"/>
      <c r="AO3695" s="27"/>
      <c r="AP3695" s="27"/>
    </row>
    <row r="3696" ht="12.75" customHeight="1">
      <c r="A3696" s="16"/>
      <c r="B3696" s="128"/>
      <c r="C3696" s="129"/>
      <c r="D3696" s="96"/>
      <c r="E3696" s="96"/>
      <c r="F3696" s="130"/>
      <c r="G3696" s="27"/>
      <c r="H3696" s="131"/>
      <c r="I3696" s="127"/>
      <c r="J3696" s="132"/>
      <c r="K3696" s="127"/>
      <c r="L3696" s="96"/>
      <c r="M3696" s="127"/>
      <c r="N3696" s="127"/>
      <c r="O3696" s="127"/>
      <c r="P3696" s="1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  <c r="AF3696" s="27"/>
      <c r="AG3696" s="27"/>
      <c r="AH3696" s="27"/>
      <c r="AI3696" s="27"/>
      <c r="AJ3696" s="27"/>
      <c r="AK3696" s="27"/>
      <c r="AL3696" s="27"/>
      <c r="AM3696" s="27"/>
      <c r="AN3696" s="27"/>
      <c r="AO3696" s="27"/>
      <c r="AP3696" s="27"/>
    </row>
    <row r="3697" ht="12.75" customHeight="1">
      <c r="A3697" s="16"/>
      <c r="B3697" s="128"/>
      <c r="C3697" s="129"/>
      <c r="D3697" s="96"/>
      <c r="E3697" s="96"/>
      <c r="F3697" s="130"/>
      <c r="G3697" s="27"/>
      <c r="H3697" s="131"/>
      <c r="I3697" s="127"/>
      <c r="J3697" s="132"/>
      <c r="K3697" s="127"/>
      <c r="L3697" s="96"/>
      <c r="M3697" s="127"/>
      <c r="N3697" s="127"/>
      <c r="O3697" s="127"/>
      <c r="P3697" s="1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  <c r="AF3697" s="27"/>
      <c r="AG3697" s="27"/>
      <c r="AH3697" s="27"/>
      <c r="AI3697" s="27"/>
      <c r="AJ3697" s="27"/>
      <c r="AK3697" s="27"/>
      <c r="AL3697" s="27"/>
      <c r="AM3697" s="27"/>
      <c r="AN3697" s="27"/>
      <c r="AO3697" s="27"/>
      <c r="AP3697" s="27"/>
    </row>
    <row r="3698" ht="12.75" customHeight="1">
      <c r="A3698" s="16"/>
      <c r="B3698" s="128"/>
      <c r="C3698" s="129"/>
      <c r="D3698" s="96"/>
      <c r="E3698" s="96"/>
      <c r="F3698" s="130"/>
      <c r="G3698" s="27"/>
      <c r="H3698" s="131"/>
      <c r="I3698" s="127"/>
      <c r="J3698" s="132"/>
      <c r="K3698" s="127"/>
      <c r="L3698" s="96"/>
      <c r="M3698" s="127"/>
      <c r="N3698" s="127"/>
      <c r="O3698" s="127"/>
      <c r="P3698" s="1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  <c r="AF3698" s="27"/>
      <c r="AG3698" s="27"/>
      <c r="AH3698" s="27"/>
      <c r="AI3698" s="27"/>
      <c r="AJ3698" s="27"/>
      <c r="AK3698" s="27"/>
      <c r="AL3698" s="27"/>
      <c r="AM3698" s="27"/>
      <c r="AN3698" s="27"/>
      <c r="AO3698" s="27"/>
      <c r="AP3698" s="27"/>
    </row>
    <row r="3699" ht="12.75" customHeight="1">
      <c r="A3699" s="16"/>
      <c r="B3699" s="128"/>
      <c r="C3699" s="129"/>
      <c r="D3699" s="96"/>
      <c r="E3699" s="96"/>
      <c r="F3699" s="130"/>
      <c r="G3699" s="27"/>
      <c r="H3699" s="131"/>
      <c r="I3699" s="127"/>
      <c r="J3699" s="132"/>
      <c r="K3699" s="127"/>
      <c r="L3699" s="96"/>
      <c r="M3699" s="127"/>
      <c r="N3699" s="127"/>
      <c r="O3699" s="127"/>
      <c r="P3699" s="1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  <c r="AF3699" s="27"/>
      <c r="AG3699" s="27"/>
      <c r="AH3699" s="27"/>
      <c r="AI3699" s="27"/>
      <c r="AJ3699" s="27"/>
      <c r="AK3699" s="27"/>
      <c r="AL3699" s="27"/>
      <c r="AM3699" s="27"/>
      <c r="AN3699" s="27"/>
      <c r="AO3699" s="27"/>
      <c r="AP3699" s="27"/>
    </row>
    <row r="3700" ht="12.75" customHeight="1">
      <c r="A3700" s="16"/>
      <c r="B3700" s="128"/>
      <c r="C3700" s="129"/>
      <c r="D3700" s="96"/>
      <c r="E3700" s="96"/>
      <c r="F3700" s="130"/>
      <c r="G3700" s="27"/>
      <c r="H3700" s="131"/>
      <c r="I3700" s="127"/>
      <c r="J3700" s="132"/>
      <c r="K3700" s="127"/>
      <c r="L3700" s="96"/>
      <c r="M3700" s="127"/>
      <c r="N3700" s="127"/>
      <c r="O3700" s="127"/>
      <c r="P3700" s="1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  <c r="AF3700" s="27"/>
      <c r="AG3700" s="27"/>
      <c r="AH3700" s="27"/>
      <c r="AI3700" s="27"/>
      <c r="AJ3700" s="27"/>
      <c r="AK3700" s="27"/>
      <c r="AL3700" s="27"/>
      <c r="AM3700" s="27"/>
      <c r="AN3700" s="27"/>
      <c r="AO3700" s="27"/>
      <c r="AP3700" s="27"/>
    </row>
    <row r="3701" ht="12.75" customHeight="1">
      <c r="A3701" s="16"/>
      <c r="B3701" s="128"/>
      <c r="C3701" s="129"/>
      <c r="D3701" s="96"/>
      <c r="E3701" s="96"/>
      <c r="F3701" s="130"/>
      <c r="G3701" s="27"/>
      <c r="H3701" s="131"/>
      <c r="I3701" s="127"/>
      <c r="J3701" s="132"/>
      <c r="K3701" s="127"/>
      <c r="L3701" s="96"/>
      <c r="M3701" s="127"/>
      <c r="N3701" s="127"/>
      <c r="O3701" s="127"/>
      <c r="P3701" s="1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  <c r="AF3701" s="27"/>
      <c r="AG3701" s="27"/>
      <c r="AH3701" s="27"/>
      <c r="AI3701" s="27"/>
      <c r="AJ3701" s="27"/>
      <c r="AK3701" s="27"/>
      <c r="AL3701" s="27"/>
      <c r="AM3701" s="27"/>
      <c r="AN3701" s="27"/>
      <c r="AO3701" s="27"/>
      <c r="AP3701" s="27"/>
    </row>
    <row r="3702" ht="12.75" customHeight="1">
      <c r="A3702" s="16"/>
      <c r="B3702" s="128"/>
      <c r="C3702" s="129"/>
      <c r="D3702" s="96"/>
      <c r="E3702" s="96"/>
      <c r="F3702" s="130"/>
      <c r="G3702" s="27"/>
      <c r="H3702" s="131"/>
      <c r="I3702" s="127"/>
      <c r="J3702" s="132"/>
      <c r="K3702" s="127"/>
      <c r="L3702" s="96"/>
      <c r="M3702" s="127"/>
      <c r="N3702" s="127"/>
      <c r="O3702" s="127"/>
      <c r="P3702" s="1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  <c r="AF3702" s="27"/>
      <c r="AG3702" s="27"/>
      <c r="AH3702" s="27"/>
      <c r="AI3702" s="27"/>
      <c r="AJ3702" s="27"/>
      <c r="AK3702" s="27"/>
      <c r="AL3702" s="27"/>
      <c r="AM3702" s="27"/>
      <c r="AN3702" s="27"/>
      <c r="AO3702" s="27"/>
      <c r="AP3702" s="27"/>
    </row>
    <row r="3703" ht="12.75" customHeight="1">
      <c r="A3703" s="16"/>
      <c r="B3703" s="128"/>
      <c r="C3703" s="129"/>
      <c r="D3703" s="96"/>
      <c r="E3703" s="96"/>
      <c r="F3703" s="130"/>
      <c r="G3703" s="27"/>
      <c r="H3703" s="131"/>
      <c r="I3703" s="127"/>
      <c r="J3703" s="132"/>
      <c r="K3703" s="127"/>
      <c r="L3703" s="96"/>
      <c r="M3703" s="127"/>
      <c r="N3703" s="127"/>
      <c r="O3703" s="127"/>
      <c r="P3703" s="1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  <c r="AF3703" s="27"/>
      <c r="AG3703" s="27"/>
      <c r="AH3703" s="27"/>
      <c r="AI3703" s="27"/>
      <c r="AJ3703" s="27"/>
      <c r="AK3703" s="27"/>
      <c r="AL3703" s="27"/>
      <c r="AM3703" s="27"/>
      <c r="AN3703" s="27"/>
      <c r="AO3703" s="27"/>
      <c r="AP3703" s="27"/>
    </row>
    <row r="3704" ht="12.75" customHeight="1">
      <c r="A3704" s="16"/>
      <c r="B3704" s="128"/>
      <c r="C3704" s="129"/>
      <c r="D3704" s="96"/>
      <c r="E3704" s="96"/>
      <c r="F3704" s="130"/>
      <c r="G3704" s="27"/>
      <c r="H3704" s="131"/>
      <c r="I3704" s="127"/>
      <c r="J3704" s="132"/>
      <c r="K3704" s="127"/>
      <c r="L3704" s="96"/>
      <c r="M3704" s="127"/>
      <c r="N3704" s="127"/>
      <c r="O3704" s="127"/>
      <c r="P3704" s="1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  <c r="AF3704" s="27"/>
      <c r="AG3704" s="27"/>
      <c r="AH3704" s="27"/>
      <c r="AI3704" s="27"/>
      <c r="AJ3704" s="27"/>
      <c r="AK3704" s="27"/>
      <c r="AL3704" s="27"/>
      <c r="AM3704" s="27"/>
      <c r="AN3704" s="27"/>
      <c r="AO3704" s="27"/>
      <c r="AP3704" s="27"/>
    </row>
    <row r="3705" ht="12.75" customHeight="1">
      <c r="A3705" s="16"/>
      <c r="B3705" s="128"/>
      <c r="C3705" s="129"/>
      <c r="D3705" s="96"/>
      <c r="E3705" s="96"/>
      <c r="F3705" s="130"/>
      <c r="G3705" s="27"/>
      <c r="H3705" s="131"/>
      <c r="I3705" s="127"/>
      <c r="J3705" s="132"/>
      <c r="K3705" s="127"/>
      <c r="L3705" s="96"/>
      <c r="M3705" s="127"/>
      <c r="N3705" s="127"/>
      <c r="O3705" s="127"/>
      <c r="P3705" s="1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  <c r="AF3705" s="27"/>
      <c r="AG3705" s="27"/>
      <c r="AH3705" s="27"/>
      <c r="AI3705" s="27"/>
      <c r="AJ3705" s="27"/>
      <c r="AK3705" s="27"/>
      <c r="AL3705" s="27"/>
      <c r="AM3705" s="27"/>
      <c r="AN3705" s="27"/>
      <c r="AO3705" s="27"/>
      <c r="AP3705" s="27"/>
    </row>
    <row r="3706" ht="12.75" customHeight="1">
      <c r="A3706" s="16"/>
      <c r="B3706" s="128"/>
      <c r="C3706" s="129"/>
      <c r="D3706" s="96"/>
      <c r="E3706" s="96"/>
      <c r="F3706" s="130"/>
      <c r="G3706" s="27"/>
      <c r="H3706" s="131"/>
      <c r="I3706" s="127"/>
      <c r="J3706" s="132"/>
      <c r="K3706" s="127"/>
      <c r="L3706" s="96"/>
      <c r="M3706" s="127"/>
      <c r="N3706" s="127"/>
      <c r="O3706" s="127"/>
      <c r="P3706" s="1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  <c r="AF3706" s="27"/>
      <c r="AG3706" s="27"/>
      <c r="AH3706" s="27"/>
      <c r="AI3706" s="27"/>
      <c r="AJ3706" s="27"/>
      <c r="AK3706" s="27"/>
      <c r="AL3706" s="27"/>
      <c r="AM3706" s="27"/>
      <c r="AN3706" s="27"/>
      <c r="AO3706" s="27"/>
      <c r="AP3706" s="27"/>
    </row>
    <row r="3707" ht="12.75" customHeight="1">
      <c r="A3707" s="16"/>
      <c r="B3707" s="128"/>
      <c r="C3707" s="129"/>
      <c r="D3707" s="96"/>
      <c r="E3707" s="96"/>
      <c r="F3707" s="130"/>
      <c r="G3707" s="27"/>
      <c r="H3707" s="131"/>
      <c r="I3707" s="127"/>
      <c r="J3707" s="132"/>
      <c r="K3707" s="127"/>
      <c r="L3707" s="96"/>
      <c r="M3707" s="127"/>
      <c r="N3707" s="127"/>
      <c r="O3707" s="127"/>
      <c r="P3707" s="1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  <c r="AF3707" s="27"/>
      <c r="AG3707" s="27"/>
      <c r="AH3707" s="27"/>
      <c r="AI3707" s="27"/>
      <c r="AJ3707" s="27"/>
      <c r="AK3707" s="27"/>
      <c r="AL3707" s="27"/>
      <c r="AM3707" s="27"/>
      <c r="AN3707" s="27"/>
      <c r="AO3707" s="27"/>
      <c r="AP3707" s="27"/>
    </row>
    <row r="3708" ht="12.75" customHeight="1">
      <c r="A3708" s="16"/>
      <c r="B3708" s="128"/>
      <c r="C3708" s="129"/>
      <c r="D3708" s="96"/>
      <c r="E3708" s="96"/>
      <c r="F3708" s="130"/>
      <c r="G3708" s="27"/>
      <c r="H3708" s="131"/>
      <c r="I3708" s="127"/>
      <c r="J3708" s="132"/>
      <c r="K3708" s="127"/>
      <c r="L3708" s="96"/>
      <c r="M3708" s="127"/>
      <c r="N3708" s="127"/>
      <c r="O3708" s="127"/>
      <c r="P3708" s="1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  <c r="AF3708" s="27"/>
      <c r="AG3708" s="27"/>
      <c r="AH3708" s="27"/>
      <c r="AI3708" s="27"/>
      <c r="AJ3708" s="27"/>
      <c r="AK3708" s="27"/>
      <c r="AL3708" s="27"/>
      <c r="AM3708" s="27"/>
      <c r="AN3708" s="27"/>
      <c r="AO3708" s="27"/>
      <c r="AP3708" s="27"/>
    </row>
    <row r="3709" ht="12.75" customHeight="1">
      <c r="A3709" s="16"/>
      <c r="B3709" s="128"/>
      <c r="C3709" s="129"/>
      <c r="D3709" s="96"/>
      <c r="E3709" s="96"/>
      <c r="F3709" s="130"/>
      <c r="G3709" s="27"/>
      <c r="H3709" s="131"/>
      <c r="I3709" s="127"/>
      <c r="J3709" s="132"/>
      <c r="K3709" s="127"/>
      <c r="L3709" s="96"/>
      <c r="M3709" s="127"/>
      <c r="N3709" s="127"/>
      <c r="O3709" s="127"/>
      <c r="P3709" s="1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  <c r="AF3709" s="27"/>
      <c r="AG3709" s="27"/>
      <c r="AH3709" s="27"/>
      <c r="AI3709" s="27"/>
      <c r="AJ3709" s="27"/>
      <c r="AK3709" s="27"/>
      <c r="AL3709" s="27"/>
      <c r="AM3709" s="27"/>
      <c r="AN3709" s="27"/>
      <c r="AO3709" s="27"/>
      <c r="AP3709" s="27"/>
    </row>
    <row r="3710" ht="12.75" customHeight="1">
      <c r="A3710" s="16"/>
      <c r="B3710" s="128"/>
      <c r="C3710" s="129"/>
      <c r="D3710" s="96"/>
      <c r="E3710" s="96"/>
      <c r="F3710" s="130"/>
      <c r="G3710" s="27"/>
      <c r="H3710" s="131"/>
      <c r="I3710" s="127"/>
      <c r="J3710" s="132"/>
      <c r="K3710" s="127"/>
      <c r="L3710" s="96"/>
      <c r="M3710" s="127"/>
      <c r="N3710" s="127"/>
      <c r="O3710" s="127"/>
      <c r="P3710" s="1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  <c r="AF3710" s="27"/>
      <c r="AG3710" s="27"/>
      <c r="AH3710" s="27"/>
      <c r="AI3710" s="27"/>
      <c r="AJ3710" s="27"/>
      <c r="AK3710" s="27"/>
      <c r="AL3710" s="27"/>
      <c r="AM3710" s="27"/>
      <c r="AN3710" s="27"/>
      <c r="AO3710" s="27"/>
      <c r="AP3710" s="27"/>
    </row>
    <row r="3711" ht="12.75" customHeight="1">
      <c r="A3711" s="16"/>
      <c r="B3711" s="128"/>
      <c r="C3711" s="129"/>
      <c r="D3711" s="96"/>
      <c r="E3711" s="96"/>
      <c r="F3711" s="130"/>
      <c r="G3711" s="27"/>
      <c r="H3711" s="131"/>
      <c r="I3711" s="127"/>
      <c r="J3711" s="132"/>
      <c r="K3711" s="127"/>
      <c r="L3711" s="96"/>
      <c r="M3711" s="127"/>
      <c r="N3711" s="127"/>
      <c r="O3711" s="127"/>
      <c r="P3711" s="1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  <c r="AF3711" s="27"/>
      <c r="AG3711" s="27"/>
      <c r="AH3711" s="27"/>
      <c r="AI3711" s="27"/>
      <c r="AJ3711" s="27"/>
      <c r="AK3711" s="27"/>
      <c r="AL3711" s="27"/>
      <c r="AM3711" s="27"/>
      <c r="AN3711" s="27"/>
      <c r="AO3711" s="27"/>
      <c r="AP3711" s="27"/>
    </row>
    <row r="3712" ht="12.75" customHeight="1">
      <c r="A3712" s="16"/>
      <c r="B3712" s="128"/>
      <c r="C3712" s="129"/>
      <c r="D3712" s="96"/>
      <c r="E3712" s="96"/>
      <c r="F3712" s="130"/>
      <c r="G3712" s="27"/>
      <c r="H3712" s="131"/>
      <c r="I3712" s="127"/>
      <c r="J3712" s="132"/>
      <c r="K3712" s="127"/>
      <c r="L3712" s="96"/>
      <c r="M3712" s="127"/>
      <c r="N3712" s="127"/>
      <c r="O3712" s="127"/>
      <c r="P3712" s="1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  <c r="AF3712" s="27"/>
      <c r="AG3712" s="27"/>
      <c r="AH3712" s="27"/>
      <c r="AI3712" s="27"/>
      <c r="AJ3712" s="27"/>
      <c r="AK3712" s="27"/>
      <c r="AL3712" s="27"/>
      <c r="AM3712" s="27"/>
      <c r="AN3712" s="27"/>
      <c r="AO3712" s="27"/>
      <c r="AP3712" s="27"/>
    </row>
    <row r="3713" ht="12.75" customHeight="1">
      <c r="A3713" s="16"/>
      <c r="B3713" s="128"/>
      <c r="C3713" s="129"/>
      <c r="D3713" s="96"/>
      <c r="E3713" s="96"/>
      <c r="F3713" s="130"/>
      <c r="G3713" s="27"/>
      <c r="H3713" s="131"/>
      <c r="I3713" s="127"/>
      <c r="J3713" s="132"/>
      <c r="K3713" s="127"/>
      <c r="L3713" s="96"/>
      <c r="M3713" s="127"/>
      <c r="N3713" s="127"/>
      <c r="O3713" s="127"/>
      <c r="P3713" s="1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  <c r="AF3713" s="27"/>
      <c r="AG3713" s="27"/>
      <c r="AH3713" s="27"/>
      <c r="AI3713" s="27"/>
      <c r="AJ3713" s="27"/>
      <c r="AK3713" s="27"/>
      <c r="AL3713" s="27"/>
      <c r="AM3713" s="27"/>
      <c r="AN3713" s="27"/>
      <c r="AO3713" s="27"/>
      <c r="AP3713" s="27"/>
    </row>
    <row r="3714" ht="12.75" customHeight="1">
      <c r="A3714" s="16"/>
      <c r="B3714" s="128"/>
      <c r="C3714" s="129"/>
      <c r="D3714" s="96"/>
      <c r="E3714" s="96"/>
      <c r="F3714" s="130"/>
      <c r="G3714" s="27"/>
      <c r="H3714" s="131"/>
      <c r="I3714" s="127"/>
      <c r="J3714" s="132"/>
      <c r="K3714" s="127"/>
      <c r="L3714" s="96"/>
      <c r="M3714" s="127"/>
      <c r="N3714" s="127"/>
      <c r="O3714" s="127"/>
      <c r="P3714" s="1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  <c r="AF3714" s="27"/>
      <c r="AG3714" s="27"/>
      <c r="AH3714" s="27"/>
      <c r="AI3714" s="27"/>
      <c r="AJ3714" s="27"/>
      <c r="AK3714" s="27"/>
      <c r="AL3714" s="27"/>
      <c r="AM3714" s="27"/>
      <c r="AN3714" s="27"/>
      <c r="AO3714" s="27"/>
      <c r="AP3714" s="27"/>
    </row>
    <row r="3715" ht="12.75" customHeight="1">
      <c r="A3715" s="16"/>
      <c r="B3715" s="128"/>
      <c r="C3715" s="129"/>
      <c r="D3715" s="96"/>
      <c r="E3715" s="96"/>
      <c r="F3715" s="130"/>
      <c r="G3715" s="27"/>
      <c r="H3715" s="131"/>
      <c r="I3715" s="127"/>
      <c r="J3715" s="132"/>
      <c r="K3715" s="127"/>
      <c r="L3715" s="96"/>
      <c r="M3715" s="127"/>
      <c r="N3715" s="127"/>
      <c r="O3715" s="127"/>
      <c r="P3715" s="1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  <c r="AF3715" s="27"/>
      <c r="AG3715" s="27"/>
      <c r="AH3715" s="27"/>
      <c r="AI3715" s="27"/>
      <c r="AJ3715" s="27"/>
      <c r="AK3715" s="27"/>
      <c r="AL3715" s="27"/>
      <c r="AM3715" s="27"/>
      <c r="AN3715" s="27"/>
      <c r="AO3715" s="27"/>
      <c r="AP3715" s="27"/>
    </row>
    <row r="3716" ht="12.75" customHeight="1">
      <c r="A3716" s="16"/>
      <c r="B3716" s="128"/>
      <c r="C3716" s="129"/>
      <c r="D3716" s="96"/>
      <c r="E3716" s="96"/>
      <c r="F3716" s="130"/>
      <c r="G3716" s="27"/>
      <c r="H3716" s="131"/>
      <c r="I3716" s="127"/>
      <c r="J3716" s="132"/>
      <c r="K3716" s="127"/>
      <c r="L3716" s="96"/>
      <c r="M3716" s="127"/>
      <c r="N3716" s="127"/>
      <c r="O3716" s="127"/>
      <c r="P3716" s="1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  <c r="AF3716" s="27"/>
      <c r="AG3716" s="27"/>
      <c r="AH3716" s="27"/>
      <c r="AI3716" s="27"/>
      <c r="AJ3716" s="27"/>
      <c r="AK3716" s="27"/>
      <c r="AL3716" s="27"/>
      <c r="AM3716" s="27"/>
      <c r="AN3716" s="27"/>
      <c r="AO3716" s="27"/>
      <c r="AP3716" s="27"/>
    </row>
    <row r="3717" ht="12.75" customHeight="1">
      <c r="A3717" s="16"/>
      <c r="B3717" s="128"/>
      <c r="C3717" s="129"/>
      <c r="D3717" s="96"/>
      <c r="E3717" s="96"/>
      <c r="F3717" s="130"/>
      <c r="G3717" s="27"/>
      <c r="H3717" s="131"/>
      <c r="I3717" s="127"/>
      <c r="J3717" s="132"/>
      <c r="K3717" s="127"/>
      <c r="L3717" s="96"/>
      <c r="M3717" s="127"/>
      <c r="N3717" s="127"/>
      <c r="O3717" s="127"/>
      <c r="P3717" s="1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  <c r="AF3717" s="27"/>
      <c r="AG3717" s="27"/>
      <c r="AH3717" s="27"/>
      <c r="AI3717" s="27"/>
      <c r="AJ3717" s="27"/>
      <c r="AK3717" s="27"/>
      <c r="AL3717" s="27"/>
      <c r="AM3717" s="27"/>
      <c r="AN3717" s="27"/>
      <c r="AO3717" s="27"/>
      <c r="AP3717" s="27"/>
    </row>
    <row r="3718" ht="12.75" customHeight="1">
      <c r="A3718" s="16"/>
      <c r="B3718" s="128"/>
      <c r="C3718" s="129"/>
      <c r="D3718" s="96"/>
      <c r="E3718" s="96"/>
      <c r="F3718" s="130"/>
      <c r="G3718" s="27"/>
      <c r="H3718" s="131"/>
      <c r="I3718" s="127"/>
      <c r="J3718" s="132"/>
      <c r="K3718" s="127"/>
      <c r="L3718" s="96"/>
      <c r="M3718" s="127"/>
      <c r="N3718" s="127"/>
      <c r="O3718" s="127"/>
      <c r="P3718" s="1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  <c r="AF3718" s="27"/>
      <c r="AG3718" s="27"/>
      <c r="AH3718" s="27"/>
      <c r="AI3718" s="27"/>
      <c r="AJ3718" s="27"/>
      <c r="AK3718" s="27"/>
      <c r="AL3718" s="27"/>
      <c r="AM3718" s="27"/>
      <c r="AN3718" s="27"/>
      <c r="AO3718" s="27"/>
      <c r="AP3718" s="27"/>
    </row>
    <row r="3719" ht="12.75" customHeight="1">
      <c r="A3719" s="16"/>
      <c r="B3719" s="128"/>
      <c r="C3719" s="129"/>
      <c r="D3719" s="96"/>
      <c r="E3719" s="96"/>
      <c r="F3719" s="130"/>
      <c r="G3719" s="27"/>
      <c r="H3719" s="131"/>
      <c r="I3719" s="127"/>
      <c r="J3719" s="132"/>
      <c r="K3719" s="127"/>
      <c r="L3719" s="96"/>
      <c r="M3719" s="127"/>
      <c r="N3719" s="127"/>
      <c r="O3719" s="127"/>
      <c r="P3719" s="1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  <c r="AF3719" s="27"/>
      <c r="AG3719" s="27"/>
      <c r="AH3719" s="27"/>
      <c r="AI3719" s="27"/>
      <c r="AJ3719" s="27"/>
      <c r="AK3719" s="27"/>
      <c r="AL3719" s="27"/>
      <c r="AM3719" s="27"/>
      <c r="AN3719" s="27"/>
      <c r="AO3719" s="27"/>
      <c r="AP3719" s="27"/>
    </row>
    <row r="3720" ht="12.75" customHeight="1">
      <c r="A3720" s="16"/>
      <c r="B3720" s="128"/>
      <c r="C3720" s="129"/>
      <c r="D3720" s="96"/>
      <c r="E3720" s="96"/>
      <c r="F3720" s="130"/>
      <c r="G3720" s="27"/>
      <c r="H3720" s="131"/>
      <c r="I3720" s="127"/>
      <c r="J3720" s="132"/>
      <c r="K3720" s="127"/>
      <c r="L3720" s="96"/>
      <c r="M3720" s="127"/>
      <c r="N3720" s="127"/>
      <c r="O3720" s="127"/>
      <c r="P3720" s="1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  <c r="AF3720" s="27"/>
      <c r="AG3720" s="27"/>
      <c r="AH3720" s="27"/>
      <c r="AI3720" s="27"/>
      <c r="AJ3720" s="27"/>
      <c r="AK3720" s="27"/>
      <c r="AL3720" s="27"/>
      <c r="AM3720" s="27"/>
      <c r="AN3720" s="27"/>
      <c r="AO3720" s="27"/>
      <c r="AP3720" s="27"/>
    </row>
    <row r="3721" ht="12.75" customHeight="1">
      <c r="A3721" s="16"/>
      <c r="B3721" s="128"/>
      <c r="C3721" s="129"/>
      <c r="D3721" s="96"/>
      <c r="E3721" s="96"/>
      <c r="F3721" s="130"/>
      <c r="G3721" s="27"/>
      <c r="H3721" s="131"/>
      <c r="I3721" s="127"/>
      <c r="J3721" s="132"/>
      <c r="K3721" s="127"/>
      <c r="L3721" s="96"/>
      <c r="M3721" s="127"/>
      <c r="N3721" s="127"/>
      <c r="O3721" s="127"/>
      <c r="P3721" s="1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  <c r="AF3721" s="27"/>
      <c r="AG3721" s="27"/>
      <c r="AH3721" s="27"/>
      <c r="AI3721" s="27"/>
      <c r="AJ3721" s="27"/>
      <c r="AK3721" s="27"/>
      <c r="AL3721" s="27"/>
      <c r="AM3721" s="27"/>
      <c r="AN3721" s="27"/>
      <c r="AO3721" s="27"/>
      <c r="AP3721" s="27"/>
    </row>
    <row r="3722" ht="12.75" customHeight="1">
      <c r="A3722" s="16"/>
      <c r="B3722" s="128"/>
      <c r="C3722" s="129"/>
      <c r="D3722" s="96"/>
      <c r="E3722" s="96"/>
      <c r="F3722" s="130"/>
      <c r="G3722" s="27"/>
      <c r="H3722" s="131"/>
      <c r="I3722" s="127"/>
      <c r="J3722" s="132"/>
      <c r="K3722" s="127"/>
      <c r="L3722" s="96"/>
      <c r="M3722" s="127"/>
      <c r="N3722" s="127"/>
      <c r="O3722" s="127"/>
      <c r="P3722" s="1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  <c r="AF3722" s="27"/>
      <c r="AG3722" s="27"/>
      <c r="AH3722" s="27"/>
      <c r="AI3722" s="27"/>
      <c r="AJ3722" s="27"/>
      <c r="AK3722" s="27"/>
      <c r="AL3722" s="27"/>
      <c r="AM3722" s="27"/>
      <c r="AN3722" s="27"/>
      <c r="AO3722" s="27"/>
      <c r="AP3722" s="27"/>
    </row>
    <row r="3723" ht="12.75" customHeight="1">
      <c r="A3723" s="16"/>
      <c r="B3723" s="128"/>
      <c r="C3723" s="129"/>
      <c r="D3723" s="96"/>
      <c r="E3723" s="96"/>
      <c r="F3723" s="130"/>
      <c r="G3723" s="27"/>
      <c r="H3723" s="131"/>
      <c r="I3723" s="127"/>
      <c r="J3723" s="132"/>
      <c r="K3723" s="127"/>
      <c r="L3723" s="96"/>
      <c r="M3723" s="127"/>
      <c r="N3723" s="127"/>
      <c r="O3723" s="127"/>
      <c r="P3723" s="1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  <c r="AF3723" s="27"/>
      <c r="AG3723" s="27"/>
      <c r="AH3723" s="27"/>
      <c r="AI3723" s="27"/>
      <c r="AJ3723" s="27"/>
      <c r="AK3723" s="27"/>
      <c r="AL3723" s="27"/>
      <c r="AM3723" s="27"/>
      <c r="AN3723" s="27"/>
      <c r="AO3723" s="27"/>
      <c r="AP3723" s="27"/>
    </row>
    <row r="3724" ht="12.75" customHeight="1">
      <c r="A3724" s="16"/>
      <c r="B3724" s="128"/>
      <c r="C3724" s="129"/>
      <c r="D3724" s="96"/>
      <c r="E3724" s="96"/>
      <c r="F3724" s="130"/>
      <c r="G3724" s="27"/>
      <c r="H3724" s="131"/>
      <c r="I3724" s="127"/>
      <c r="J3724" s="132"/>
      <c r="K3724" s="127"/>
      <c r="L3724" s="96"/>
      <c r="M3724" s="127"/>
      <c r="N3724" s="127"/>
      <c r="O3724" s="127"/>
      <c r="P3724" s="1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  <c r="AF3724" s="27"/>
      <c r="AG3724" s="27"/>
      <c r="AH3724" s="27"/>
      <c r="AI3724" s="27"/>
      <c r="AJ3724" s="27"/>
      <c r="AK3724" s="27"/>
      <c r="AL3724" s="27"/>
      <c r="AM3724" s="27"/>
      <c r="AN3724" s="27"/>
      <c r="AO3724" s="27"/>
      <c r="AP3724" s="27"/>
    </row>
    <row r="3725" ht="12.75" customHeight="1">
      <c r="A3725" s="16"/>
      <c r="B3725" s="128"/>
      <c r="C3725" s="129"/>
      <c r="D3725" s="96"/>
      <c r="E3725" s="96"/>
      <c r="F3725" s="130"/>
      <c r="G3725" s="27"/>
      <c r="H3725" s="131"/>
      <c r="I3725" s="127"/>
      <c r="J3725" s="132"/>
      <c r="K3725" s="127"/>
      <c r="L3725" s="96"/>
      <c r="M3725" s="127"/>
      <c r="N3725" s="127"/>
      <c r="O3725" s="127"/>
      <c r="P3725" s="1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  <c r="AN3725" s="27"/>
      <c r="AO3725" s="27"/>
      <c r="AP3725" s="27"/>
    </row>
    <row r="3726" ht="12.75" customHeight="1">
      <c r="A3726" s="16"/>
      <c r="B3726" s="128"/>
      <c r="C3726" s="129"/>
      <c r="D3726" s="96"/>
      <c r="E3726" s="96"/>
      <c r="F3726" s="130"/>
      <c r="G3726" s="27"/>
      <c r="H3726" s="131"/>
      <c r="I3726" s="127"/>
      <c r="J3726" s="132"/>
      <c r="K3726" s="127"/>
      <c r="L3726" s="96"/>
      <c r="M3726" s="127"/>
      <c r="N3726" s="127"/>
      <c r="O3726" s="127"/>
      <c r="P3726" s="1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  <c r="AF3726" s="27"/>
      <c r="AG3726" s="27"/>
      <c r="AH3726" s="27"/>
      <c r="AI3726" s="27"/>
      <c r="AJ3726" s="27"/>
      <c r="AK3726" s="27"/>
      <c r="AL3726" s="27"/>
      <c r="AM3726" s="27"/>
      <c r="AN3726" s="27"/>
      <c r="AO3726" s="27"/>
      <c r="AP3726" s="27"/>
    </row>
    <row r="3727" ht="12.75" customHeight="1">
      <c r="A3727" s="16"/>
      <c r="B3727" s="128"/>
      <c r="C3727" s="129"/>
      <c r="D3727" s="96"/>
      <c r="E3727" s="96"/>
      <c r="F3727" s="130"/>
      <c r="G3727" s="27"/>
      <c r="H3727" s="131"/>
      <c r="I3727" s="127"/>
      <c r="J3727" s="132"/>
      <c r="K3727" s="127"/>
      <c r="L3727" s="96"/>
      <c r="M3727" s="127"/>
      <c r="N3727" s="127"/>
      <c r="O3727" s="127"/>
      <c r="P3727" s="1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  <c r="AN3727" s="27"/>
      <c r="AO3727" s="27"/>
      <c r="AP3727" s="27"/>
    </row>
    <row r="3728" ht="12.75" customHeight="1">
      <c r="A3728" s="16"/>
      <c r="B3728" s="128"/>
      <c r="C3728" s="129"/>
      <c r="D3728" s="96"/>
      <c r="E3728" s="96"/>
      <c r="F3728" s="130"/>
      <c r="G3728" s="27"/>
      <c r="H3728" s="131"/>
      <c r="I3728" s="127"/>
      <c r="J3728" s="132"/>
      <c r="K3728" s="127"/>
      <c r="L3728" s="96"/>
      <c r="M3728" s="127"/>
      <c r="N3728" s="127"/>
      <c r="O3728" s="127"/>
      <c r="P3728" s="1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  <c r="AN3728" s="27"/>
      <c r="AO3728" s="27"/>
      <c r="AP3728" s="27"/>
    </row>
    <row r="3729" ht="12.75" customHeight="1">
      <c r="A3729" s="16"/>
      <c r="B3729" s="128"/>
      <c r="C3729" s="129"/>
      <c r="D3729" s="96"/>
      <c r="E3729" s="96"/>
      <c r="F3729" s="130"/>
      <c r="G3729" s="27"/>
      <c r="H3729" s="131"/>
      <c r="I3729" s="127"/>
      <c r="J3729" s="132"/>
      <c r="K3729" s="127"/>
      <c r="L3729" s="96"/>
      <c r="M3729" s="127"/>
      <c r="N3729" s="127"/>
      <c r="O3729" s="127"/>
      <c r="P3729" s="1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  <c r="AN3729" s="27"/>
      <c r="AO3729" s="27"/>
      <c r="AP3729" s="27"/>
    </row>
    <row r="3730" ht="12.75" customHeight="1">
      <c r="A3730" s="16"/>
      <c r="B3730" s="128"/>
      <c r="C3730" s="129"/>
      <c r="D3730" s="96"/>
      <c r="E3730" s="96"/>
      <c r="F3730" s="130"/>
      <c r="G3730" s="27"/>
      <c r="H3730" s="131"/>
      <c r="I3730" s="127"/>
      <c r="J3730" s="132"/>
      <c r="K3730" s="127"/>
      <c r="L3730" s="96"/>
      <c r="M3730" s="127"/>
      <c r="N3730" s="127"/>
      <c r="O3730" s="127"/>
      <c r="P3730" s="1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  <c r="AN3730" s="27"/>
      <c r="AO3730" s="27"/>
      <c r="AP3730" s="27"/>
    </row>
    <row r="3731" ht="12.75" customHeight="1">
      <c r="A3731" s="16"/>
      <c r="B3731" s="128"/>
      <c r="C3731" s="129"/>
      <c r="D3731" s="96"/>
      <c r="E3731" s="96"/>
      <c r="F3731" s="130"/>
      <c r="G3731" s="27"/>
      <c r="H3731" s="131"/>
      <c r="I3731" s="127"/>
      <c r="J3731" s="132"/>
      <c r="K3731" s="127"/>
      <c r="L3731" s="96"/>
      <c r="M3731" s="127"/>
      <c r="N3731" s="127"/>
      <c r="O3731" s="127"/>
      <c r="P3731" s="1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  <c r="AN3731" s="27"/>
      <c r="AO3731" s="27"/>
      <c r="AP3731" s="27"/>
    </row>
    <row r="3732" ht="12.75" customHeight="1">
      <c r="A3732" s="16"/>
      <c r="B3732" s="128"/>
      <c r="C3732" s="129"/>
      <c r="D3732" s="96"/>
      <c r="E3732" s="96"/>
      <c r="F3732" s="130"/>
      <c r="G3732" s="27"/>
      <c r="H3732" s="131"/>
      <c r="I3732" s="127"/>
      <c r="J3732" s="132"/>
      <c r="K3732" s="127"/>
      <c r="L3732" s="96"/>
      <c r="M3732" s="127"/>
      <c r="N3732" s="127"/>
      <c r="O3732" s="127"/>
      <c r="P3732" s="1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  <c r="AF3732" s="27"/>
      <c r="AG3732" s="27"/>
      <c r="AH3732" s="27"/>
      <c r="AI3732" s="27"/>
      <c r="AJ3732" s="27"/>
      <c r="AK3732" s="27"/>
      <c r="AL3732" s="27"/>
      <c r="AM3732" s="27"/>
      <c r="AN3732" s="27"/>
      <c r="AO3732" s="27"/>
      <c r="AP3732" s="27"/>
    </row>
    <row r="3733" ht="12.75" customHeight="1">
      <c r="A3733" s="16"/>
      <c r="B3733" s="128"/>
      <c r="C3733" s="129"/>
      <c r="D3733" s="96"/>
      <c r="E3733" s="96"/>
      <c r="F3733" s="130"/>
      <c r="G3733" s="27"/>
      <c r="H3733" s="131"/>
      <c r="I3733" s="127"/>
      <c r="J3733" s="132"/>
      <c r="K3733" s="127"/>
      <c r="L3733" s="96"/>
      <c r="M3733" s="127"/>
      <c r="N3733" s="127"/>
      <c r="O3733" s="127"/>
      <c r="P3733" s="1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  <c r="AF3733" s="27"/>
      <c r="AG3733" s="27"/>
      <c r="AH3733" s="27"/>
      <c r="AI3733" s="27"/>
      <c r="AJ3733" s="27"/>
      <c r="AK3733" s="27"/>
      <c r="AL3733" s="27"/>
      <c r="AM3733" s="27"/>
      <c r="AN3733" s="27"/>
      <c r="AO3733" s="27"/>
      <c r="AP3733" s="27"/>
    </row>
    <row r="3734" ht="12.75" customHeight="1">
      <c r="A3734" s="16"/>
      <c r="B3734" s="128"/>
      <c r="C3734" s="129"/>
      <c r="D3734" s="96"/>
      <c r="E3734" s="96"/>
      <c r="F3734" s="130"/>
      <c r="G3734" s="27"/>
      <c r="H3734" s="131"/>
      <c r="I3734" s="127"/>
      <c r="J3734" s="132"/>
      <c r="K3734" s="127"/>
      <c r="L3734" s="96"/>
      <c r="M3734" s="127"/>
      <c r="N3734" s="127"/>
      <c r="O3734" s="127"/>
      <c r="P3734" s="1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  <c r="AN3734" s="27"/>
      <c r="AO3734" s="27"/>
      <c r="AP3734" s="27"/>
    </row>
    <row r="3735" ht="12.75" customHeight="1">
      <c r="A3735" s="16"/>
      <c r="B3735" s="128"/>
      <c r="C3735" s="129"/>
      <c r="D3735" s="96"/>
      <c r="E3735" s="96"/>
      <c r="F3735" s="130"/>
      <c r="G3735" s="27"/>
      <c r="H3735" s="131"/>
      <c r="I3735" s="127"/>
      <c r="J3735" s="132"/>
      <c r="K3735" s="127"/>
      <c r="L3735" s="96"/>
      <c r="M3735" s="127"/>
      <c r="N3735" s="127"/>
      <c r="O3735" s="127"/>
      <c r="P3735" s="1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  <c r="AN3735" s="27"/>
      <c r="AO3735" s="27"/>
      <c r="AP3735" s="27"/>
    </row>
    <row r="3736" ht="12.75" customHeight="1">
      <c r="A3736" s="16"/>
      <c r="B3736" s="128"/>
      <c r="C3736" s="129"/>
      <c r="D3736" s="96"/>
      <c r="E3736" s="96"/>
      <c r="F3736" s="130"/>
      <c r="G3736" s="27"/>
      <c r="H3736" s="131"/>
      <c r="I3736" s="127"/>
      <c r="J3736" s="132"/>
      <c r="K3736" s="127"/>
      <c r="L3736" s="96"/>
      <c r="M3736" s="127"/>
      <c r="N3736" s="127"/>
      <c r="O3736" s="127"/>
      <c r="P3736" s="1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  <c r="AN3736" s="27"/>
      <c r="AO3736" s="27"/>
      <c r="AP3736" s="27"/>
    </row>
    <row r="3737" ht="12.75" customHeight="1">
      <c r="A3737" s="16"/>
      <c r="B3737" s="128"/>
      <c r="C3737" s="129"/>
      <c r="D3737" s="96"/>
      <c r="E3737" s="96"/>
      <c r="F3737" s="130"/>
      <c r="G3737" s="27"/>
      <c r="H3737" s="131"/>
      <c r="I3737" s="127"/>
      <c r="J3737" s="132"/>
      <c r="K3737" s="127"/>
      <c r="L3737" s="96"/>
      <c r="M3737" s="127"/>
      <c r="N3737" s="127"/>
      <c r="O3737" s="127"/>
      <c r="P3737" s="1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  <c r="AN3737" s="27"/>
      <c r="AO3737" s="27"/>
      <c r="AP3737" s="27"/>
    </row>
    <row r="3738" ht="12.75" customHeight="1">
      <c r="A3738" s="16"/>
      <c r="B3738" s="128"/>
      <c r="C3738" s="129"/>
      <c r="D3738" s="96"/>
      <c r="E3738" s="96"/>
      <c r="F3738" s="130"/>
      <c r="G3738" s="27"/>
      <c r="H3738" s="131"/>
      <c r="I3738" s="127"/>
      <c r="J3738" s="132"/>
      <c r="K3738" s="127"/>
      <c r="L3738" s="96"/>
      <c r="M3738" s="127"/>
      <c r="N3738" s="127"/>
      <c r="O3738" s="127"/>
      <c r="P3738" s="1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  <c r="AN3738" s="27"/>
      <c r="AO3738" s="27"/>
      <c r="AP3738" s="27"/>
    </row>
    <row r="3739" ht="12.75" customHeight="1">
      <c r="A3739" s="16"/>
      <c r="B3739" s="128"/>
      <c r="C3739" s="129"/>
      <c r="D3739" s="96"/>
      <c r="E3739" s="96"/>
      <c r="F3739" s="130"/>
      <c r="G3739" s="27"/>
      <c r="H3739" s="131"/>
      <c r="I3739" s="127"/>
      <c r="J3739" s="132"/>
      <c r="K3739" s="127"/>
      <c r="L3739" s="96"/>
      <c r="M3739" s="127"/>
      <c r="N3739" s="127"/>
      <c r="O3739" s="127"/>
      <c r="P3739" s="1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  <c r="AN3739" s="27"/>
      <c r="AO3739" s="27"/>
      <c r="AP3739" s="27"/>
    </row>
    <row r="3740" ht="12.75" customHeight="1">
      <c r="A3740" s="16"/>
      <c r="B3740" s="128"/>
      <c r="C3740" s="129"/>
      <c r="D3740" s="96"/>
      <c r="E3740" s="96"/>
      <c r="F3740" s="130"/>
      <c r="G3740" s="27"/>
      <c r="H3740" s="131"/>
      <c r="I3740" s="127"/>
      <c r="J3740" s="132"/>
      <c r="K3740" s="127"/>
      <c r="L3740" s="96"/>
      <c r="M3740" s="127"/>
      <c r="N3740" s="127"/>
      <c r="O3740" s="127"/>
      <c r="P3740" s="1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  <c r="AN3740" s="27"/>
      <c r="AO3740" s="27"/>
      <c r="AP3740" s="27"/>
    </row>
    <row r="3741" ht="12.75" customHeight="1">
      <c r="A3741" s="16"/>
      <c r="B3741" s="128"/>
      <c r="C3741" s="129"/>
      <c r="D3741" s="96"/>
      <c r="E3741" s="96"/>
      <c r="F3741" s="130"/>
      <c r="G3741" s="27"/>
      <c r="H3741" s="131"/>
      <c r="I3741" s="127"/>
      <c r="J3741" s="132"/>
      <c r="K3741" s="127"/>
      <c r="L3741" s="96"/>
      <c r="M3741" s="127"/>
      <c r="N3741" s="127"/>
      <c r="O3741" s="127"/>
      <c r="P3741" s="1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  <c r="AN3741" s="27"/>
      <c r="AO3741" s="27"/>
      <c r="AP3741" s="27"/>
    </row>
    <row r="3742" ht="12.75" customHeight="1">
      <c r="A3742" s="16"/>
      <c r="B3742" s="128"/>
      <c r="C3742" s="129"/>
      <c r="D3742" s="96"/>
      <c r="E3742" s="96"/>
      <c r="F3742" s="130"/>
      <c r="G3742" s="27"/>
      <c r="H3742" s="131"/>
      <c r="I3742" s="127"/>
      <c r="J3742" s="132"/>
      <c r="K3742" s="127"/>
      <c r="L3742" s="96"/>
      <c r="M3742" s="127"/>
      <c r="N3742" s="127"/>
      <c r="O3742" s="127"/>
      <c r="P3742" s="1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  <c r="AN3742" s="27"/>
      <c r="AO3742" s="27"/>
      <c r="AP3742" s="27"/>
    </row>
    <row r="3743" ht="12.75" customHeight="1">
      <c r="A3743" s="16"/>
      <c r="B3743" s="128"/>
      <c r="C3743" s="129"/>
      <c r="D3743" s="96"/>
      <c r="E3743" s="96"/>
      <c r="F3743" s="130"/>
      <c r="G3743" s="27"/>
      <c r="H3743" s="131"/>
      <c r="I3743" s="127"/>
      <c r="J3743" s="132"/>
      <c r="K3743" s="127"/>
      <c r="L3743" s="96"/>
      <c r="M3743" s="127"/>
      <c r="N3743" s="127"/>
      <c r="O3743" s="127"/>
      <c r="P3743" s="1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  <c r="AN3743" s="27"/>
      <c r="AO3743" s="27"/>
      <c r="AP3743" s="27"/>
    </row>
    <row r="3744" ht="12.75" customHeight="1">
      <c r="A3744" s="16"/>
      <c r="B3744" s="128"/>
      <c r="C3744" s="129"/>
      <c r="D3744" s="96"/>
      <c r="E3744" s="96"/>
      <c r="F3744" s="130"/>
      <c r="G3744" s="27"/>
      <c r="H3744" s="131"/>
      <c r="I3744" s="127"/>
      <c r="J3744" s="132"/>
      <c r="K3744" s="127"/>
      <c r="L3744" s="96"/>
      <c r="M3744" s="127"/>
      <c r="N3744" s="127"/>
      <c r="O3744" s="127"/>
      <c r="P3744" s="1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  <c r="AN3744" s="27"/>
      <c r="AO3744" s="27"/>
      <c r="AP3744" s="27"/>
    </row>
    <row r="3745" ht="12.75" customHeight="1">
      <c r="A3745" s="16"/>
      <c r="B3745" s="128"/>
      <c r="C3745" s="129"/>
      <c r="D3745" s="96"/>
      <c r="E3745" s="96"/>
      <c r="F3745" s="130"/>
      <c r="G3745" s="27"/>
      <c r="H3745" s="131"/>
      <c r="I3745" s="127"/>
      <c r="J3745" s="132"/>
      <c r="K3745" s="127"/>
      <c r="L3745" s="96"/>
      <c r="M3745" s="127"/>
      <c r="N3745" s="127"/>
      <c r="O3745" s="127"/>
      <c r="P3745" s="1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  <c r="AN3745" s="27"/>
      <c r="AO3745" s="27"/>
      <c r="AP3745" s="27"/>
    </row>
    <row r="3746" ht="12.75" customHeight="1">
      <c r="A3746" s="16"/>
      <c r="B3746" s="128"/>
      <c r="C3746" s="129"/>
      <c r="D3746" s="96"/>
      <c r="E3746" s="96"/>
      <c r="F3746" s="130"/>
      <c r="G3746" s="27"/>
      <c r="H3746" s="131"/>
      <c r="I3746" s="127"/>
      <c r="J3746" s="132"/>
      <c r="K3746" s="127"/>
      <c r="L3746" s="96"/>
      <c r="M3746" s="127"/>
      <c r="N3746" s="127"/>
      <c r="O3746" s="127"/>
      <c r="P3746" s="1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  <c r="AN3746" s="27"/>
      <c r="AO3746" s="27"/>
      <c r="AP3746" s="27"/>
    </row>
    <row r="3747" ht="12.75" customHeight="1">
      <c r="A3747" s="16"/>
      <c r="B3747" s="128"/>
      <c r="C3747" s="129"/>
      <c r="D3747" s="96"/>
      <c r="E3747" s="96"/>
      <c r="F3747" s="130"/>
      <c r="G3747" s="27"/>
      <c r="H3747" s="131"/>
      <c r="I3747" s="127"/>
      <c r="J3747" s="132"/>
      <c r="K3747" s="127"/>
      <c r="L3747" s="96"/>
      <c r="M3747" s="127"/>
      <c r="N3747" s="127"/>
      <c r="O3747" s="127"/>
      <c r="P3747" s="1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  <c r="AN3747" s="27"/>
      <c r="AO3747" s="27"/>
      <c r="AP3747" s="27"/>
    </row>
    <row r="3748" ht="12.75" customHeight="1">
      <c r="A3748" s="16"/>
      <c r="B3748" s="128"/>
      <c r="C3748" s="129"/>
      <c r="D3748" s="96"/>
      <c r="E3748" s="96"/>
      <c r="F3748" s="130"/>
      <c r="G3748" s="27"/>
      <c r="H3748" s="131"/>
      <c r="I3748" s="127"/>
      <c r="J3748" s="132"/>
      <c r="K3748" s="127"/>
      <c r="L3748" s="96"/>
      <c r="M3748" s="127"/>
      <c r="N3748" s="127"/>
      <c r="O3748" s="127"/>
      <c r="P3748" s="1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  <c r="AN3748" s="27"/>
      <c r="AO3748" s="27"/>
      <c r="AP3748" s="27"/>
    </row>
    <row r="3749" ht="12.75" customHeight="1">
      <c r="A3749" s="16"/>
      <c r="B3749" s="128"/>
      <c r="C3749" s="129"/>
      <c r="D3749" s="96"/>
      <c r="E3749" s="96"/>
      <c r="F3749" s="130"/>
      <c r="G3749" s="27"/>
      <c r="H3749" s="131"/>
      <c r="I3749" s="127"/>
      <c r="J3749" s="132"/>
      <c r="K3749" s="127"/>
      <c r="L3749" s="96"/>
      <c r="M3749" s="127"/>
      <c r="N3749" s="127"/>
      <c r="O3749" s="127"/>
      <c r="P3749" s="1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  <c r="AN3749" s="27"/>
      <c r="AO3749" s="27"/>
      <c r="AP3749" s="27"/>
    </row>
    <row r="3750" ht="12.75" customHeight="1">
      <c r="A3750" s="16"/>
      <c r="B3750" s="128"/>
      <c r="C3750" s="129"/>
      <c r="D3750" s="96"/>
      <c r="E3750" s="96"/>
      <c r="F3750" s="130"/>
      <c r="G3750" s="27"/>
      <c r="H3750" s="131"/>
      <c r="I3750" s="127"/>
      <c r="J3750" s="132"/>
      <c r="K3750" s="127"/>
      <c r="L3750" s="96"/>
      <c r="M3750" s="127"/>
      <c r="N3750" s="127"/>
      <c r="O3750" s="127"/>
      <c r="P3750" s="1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  <c r="AN3750" s="27"/>
      <c r="AO3750" s="27"/>
      <c r="AP3750" s="27"/>
    </row>
    <row r="3751" ht="12.75" customHeight="1">
      <c r="A3751" s="16"/>
      <c r="B3751" s="128"/>
      <c r="C3751" s="129"/>
      <c r="D3751" s="96"/>
      <c r="E3751" s="96"/>
      <c r="F3751" s="130"/>
      <c r="G3751" s="27"/>
      <c r="H3751" s="131"/>
      <c r="I3751" s="127"/>
      <c r="J3751" s="132"/>
      <c r="K3751" s="127"/>
      <c r="L3751" s="96"/>
      <c r="M3751" s="127"/>
      <c r="N3751" s="127"/>
      <c r="O3751" s="127"/>
      <c r="P3751" s="1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  <c r="AN3751" s="27"/>
      <c r="AO3751" s="27"/>
      <c r="AP3751" s="27"/>
    </row>
    <row r="3752" ht="12.75" customHeight="1">
      <c r="A3752" s="16"/>
      <c r="B3752" s="128"/>
      <c r="C3752" s="129"/>
      <c r="D3752" s="96"/>
      <c r="E3752" s="96"/>
      <c r="F3752" s="130"/>
      <c r="G3752" s="27"/>
      <c r="H3752" s="131"/>
      <c r="I3752" s="127"/>
      <c r="J3752" s="132"/>
      <c r="K3752" s="127"/>
      <c r="L3752" s="96"/>
      <c r="M3752" s="127"/>
      <c r="N3752" s="127"/>
      <c r="O3752" s="127"/>
      <c r="P3752" s="1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  <c r="AN3752" s="27"/>
      <c r="AO3752" s="27"/>
      <c r="AP3752" s="27"/>
    </row>
    <row r="3753" ht="12.75" customHeight="1">
      <c r="A3753" s="16"/>
      <c r="B3753" s="128"/>
      <c r="C3753" s="129"/>
      <c r="D3753" s="96"/>
      <c r="E3753" s="96"/>
      <c r="F3753" s="130"/>
      <c r="G3753" s="27"/>
      <c r="H3753" s="131"/>
      <c r="I3753" s="127"/>
      <c r="J3753" s="132"/>
      <c r="K3753" s="127"/>
      <c r="L3753" s="96"/>
      <c r="M3753" s="127"/>
      <c r="N3753" s="127"/>
      <c r="O3753" s="127"/>
      <c r="P3753" s="1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  <c r="AN3753" s="27"/>
      <c r="AO3753" s="27"/>
      <c r="AP3753" s="27"/>
    </row>
    <row r="3754" ht="12.75" customHeight="1">
      <c r="A3754" s="16"/>
      <c r="B3754" s="128"/>
      <c r="C3754" s="129"/>
      <c r="D3754" s="96"/>
      <c r="E3754" s="96"/>
      <c r="F3754" s="130"/>
      <c r="G3754" s="27"/>
      <c r="H3754" s="131"/>
      <c r="I3754" s="127"/>
      <c r="J3754" s="132"/>
      <c r="K3754" s="127"/>
      <c r="L3754" s="96"/>
      <c r="M3754" s="127"/>
      <c r="N3754" s="127"/>
      <c r="O3754" s="127"/>
      <c r="P3754" s="1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  <c r="AN3754" s="27"/>
      <c r="AO3754" s="27"/>
      <c r="AP3754" s="27"/>
    </row>
    <row r="3755" ht="12.75" customHeight="1">
      <c r="A3755" s="16"/>
      <c r="B3755" s="128"/>
      <c r="C3755" s="129"/>
      <c r="D3755" s="96"/>
      <c r="E3755" s="96"/>
      <c r="F3755" s="130"/>
      <c r="G3755" s="27"/>
      <c r="H3755" s="131"/>
      <c r="I3755" s="127"/>
      <c r="J3755" s="132"/>
      <c r="K3755" s="127"/>
      <c r="L3755" s="96"/>
      <c r="M3755" s="127"/>
      <c r="N3755" s="127"/>
      <c r="O3755" s="127"/>
      <c r="P3755" s="1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  <c r="AN3755" s="27"/>
      <c r="AO3755" s="27"/>
      <c r="AP3755" s="27"/>
    </row>
    <row r="3756" ht="12.75" customHeight="1">
      <c r="A3756" s="16"/>
      <c r="B3756" s="128"/>
      <c r="C3756" s="129"/>
      <c r="D3756" s="96"/>
      <c r="E3756" s="96"/>
      <c r="F3756" s="130"/>
      <c r="G3756" s="27"/>
      <c r="H3756" s="131"/>
      <c r="I3756" s="127"/>
      <c r="J3756" s="132"/>
      <c r="K3756" s="127"/>
      <c r="L3756" s="96"/>
      <c r="M3756" s="127"/>
      <c r="N3756" s="127"/>
      <c r="O3756" s="127"/>
      <c r="P3756" s="1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  <c r="AN3756" s="27"/>
      <c r="AO3756" s="27"/>
      <c r="AP3756" s="27"/>
    </row>
    <row r="3757" ht="12.75" customHeight="1">
      <c r="A3757" s="16"/>
      <c r="B3757" s="128"/>
      <c r="C3757" s="129"/>
      <c r="D3757" s="96"/>
      <c r="E3757" s="96"/>
      <c r="F3757" s="130"/>
      <c r="G3757" s="27"/>
      <c r="H3757" s="131"/>
      <c r="I3757" s="127"/>
      <c r="J3757" s="132"/>
      <c r="K3757" s="127"/>
      <c r="L3757" s="96"/>
      <c r="M3757" s="127"/>
      <c r="N3757" s="127"/>
      <c r="O3757" s="127"/>
      <c r="P3757" s="1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  <c r="AN3757" s="27"/>
      <c r="AO3757" s="27"/>
      <c r="AP3757" s="27"/>
    </row>
    <row r="3758" ht="12.75" customHeight="1">
      <c r="A3758" s="16"/>
      <c r="B3758" s="128"/>
      <c r="C3758" s="129"/>
      <c r="D3758" s="96"/>
      <c r="E3758" s="96"/>
      <c r="F3758" s="130"/>
      <c r="G3758" s="27"/>
      <c r="H3758" s="131"/>
      <c r="I3758" s="127"/>
      <c r="J3758" s="132"/>
      <c r="K3758" s="127"/>
      <c r="L3758" s="96"/>
      <c r="M3758" s="127"/>
      <c r="N3758" s="127"/>
      <c r="O3758" s="127"/>
      <c r="P3758" s="1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  <c r="AN3758" s="27"/>
      <c r="AO3758" s="27"/>
      <c r="AP3758" s="27"/>
    </row>
    <row r="3759" ht="12.75" customHeight="1">
      <c r="A3759" s="16"/>
      <c r="B3759" s="128"/>
      <c r="C3759" s="129"/>
      <c r="D3759" s="96"/>
      <c r="E3759" s="96"/>
      <c r="F3759" s="130"/>
      <c r="G3759" s="27"/>
      <c r="H3759" s="131"/>
      <c r="I3759" s="127"/>
      <c r="J3759" s="132"/>
      <c r="K3759" s="127"/>
      <c r="L3759" s="96"/>
      <c r="M3759" s="127"/>
      <c r="N3759" s="127"/>
      <c r="O3759" s="127"/>
      <c r="P3759" s="1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  <c r="AN3759" s="27"/>
      <c r="AO3759" s="27"/>
      <c r="AP3759" s="27"/>
    </row>
    <row r="3760" ht="12.75" customHeight="1">
      <c r="A3760" s="16"/>
      <c r="B3760" s="128"/>
      <c r="C3760" s="129"/>
      <c r="D3760" s="96"/>
      <c r="E3760" s="96"/>
      <c r="F3760" s="130"/>
      <c r="G3760" s="27"/>
      <c r="H3760" s="131"/>
      <c r="I3760" s="127"/>
      <c r="J3760" s="132"/>
      <c r="K3760" s="127"/>
      <c r="L3760" s="96"/>
      <c r="M3760" s="127"/>
      <c r="N3760" s="127"/>
      <c r="O3760" s="127"/>
      <c r="P3760" s="1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  <c r="AN3760" s="27"/>
      <c r="AO3760" s="27"/>
      <c r="AP3760" s="27"/>
    </row>
    <row r="3761" ht="12.75" customHeight="1">
      <c r="A3761" s="16"/>
      <c r="B3761" s="128"/>
      <c r="C3761" s="129"/>
      <c r="D3761" s="96"/>
      <c r="E3761" s="96"/>
      <c r="F3761" s="130"/>
      <c r="G3761" s="27"/>
      <c r="H3761" s="131"/>
      <c r="I3761" s="127"/>
      <c r="J3761" s="132"/>
      <c r="K3761" s="127"/>
      <c r="L3761" s="96"/>
      <c r="M3761" s="127"/>
      <c r="N3761" s="127"/>
      <c r="O3761" s="127"/>
      <c r="P3761" s="1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  <c r="AN3761" s="27"/>
      <c r="AO3761" s="27"/>
      <c r="AP3761" s="27"/>
    </row>
    <row r="3762" ht="12.75" customHeight="1">
      <c r="A3762" s="16"/>
      <c r="B3762" s="128"/>
      <c r="C3762" s="129"/>
      <c r="D3762" s="96"/>
      <c r="E3762" s="96"/>
      <c r="F3762" s="130"/>
      <c r="G3762" s="27"/>
      <c r="H3762" s="131"/>
      <c r="I3762" s="127"/>
      <c r="J3762" s="132"/>
      <c r="K3762" s="127"/>
      <c r="L3762" s="96"/>
      <c r="M3762" s="127"/>
      <c r="N3762" s="127"/>
      <c r="O3762" s="127"/>
      <c r="P3762" s="1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  <c r="AN3762" s="27"/>
      <c r="AO3762" s="27"/>
      <c r="AP3762" s="27"/>
    </row>
    <row r="3763" ht="12.75" customHeight="1">
      <c r="A3763" s="16"/>
      <c r="B3763" s="128"/>
      <c r="C3763" s="129"/>
      <c r="D3763" s="96"/>
      <c r="E3763" s="96"/>
      <c r="F3763" s="130"/>
      <c r="G3763" s="27"/>
      <c r="H3763" s="131"/>
      <c r="I3763" s="127"/>
      <c r="J3763" s="132"/>
      <c r="K3763" s="127"/>
      <c r="L3763" s="96"/>
      <c r="M3763" s="127"/>
      <c r="N3763" s="127"/>
      <c r="O3763" s="127"/>
      <c r="P3763" s="1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  <c r="AN3763" s="27"/>
      <c r="AO3763" s="27"/>
      <c r="AP3763" s="27"/>
    </row>
    <row r="3764" ht="12.75" customHeight="1">
      <c r="A3764" s="16"/>
      <c r="B3764" s="128"/>
      <c r="C3764" s="129"/>
      <c r="D3764" s="96"/>
      <c r="E3764" s="96"/>
      <c r="F3764" s="130"/>
      <c r="G3764" s="27"/>
      <c r="H3764" s="131"/>
      <c r="I3764" s="127"/>
      <c r="J3764" s="132"/>
      <c r="K3764" s="127"/>
      <c r="L3764" s="96"/>
      <c r="M3764" s="127"/>
      <c r="N3764" s="127"/>
      <c r="O3764" s="127"/>
      <c r="P3764" s="1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  <c r="AN3764" s="27"/>
      <c r="AO3764" s="27"/>
      <c r="AP3764" s="27"/>
    </row>
    <row r="3765" ht="12.75" customHeight="1">
      <c r="A3765" s="16"/>
      <c r="B3765" s="128"/>
      <c r="C3765" s="129"/>
      <c r="D3765" s="96"/>
      <c r="E3765" s="96"/>
      <c r="F3765" s="130"/>
      <c r="G3765" s="27"/>
      <c r="H3765" s="131"/>
      <c r="I3765" s="127"/>
      <c r="J3765" s="132"/>
      <c r="K3765" s="127"/>
      <c r="L3765" s="96"/>
      <c r="M3765" s="127"/>
      <c r="N3765" s="127"/>
      <c r="O3765" s="127"/>
      <c r="P3765" s="1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  <c r="AN3765" s="27"/>
      <c r="AO3765" s="27"/>
      <c r="AP3765" s="27"/>
    </row>
    <row r="3766" ht="12.75" customHeight="1">
      <c r="A3766" s="16"/>
      <c r="B3766" s="128"/>
      <c r="C3766" s="129"/>
      <c r="D3766" s="96"/>
      <c r="E3766" s="96"/>
      <c r="F3766" s="130"/>
      <c r="G3766" s="27"/>
      <c r="H3766" s="131"/>
      <c r="I3766" s="127"/>
      <c r="J3766" s="132"/>
      <c r="K3766" s="127"/>
      <c r="L3766" s="96"/>
      <c r="M3766" s="127"/>
      <c r="N3766" s="127"/>
      <c r="O3766" s="127"/>
      <c r="P3766" s="1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  <c r="AN3766" s="27"/>
      <c r="AO3766" s="27"/>
      <c r="AP3766" s="27"/>
    </row>
    <row r="3767" ht="12.75" customHeight="1">
      <c r="A3767" s="16"/>
      <c r="B3767" s="128"/>
      <c r="C3767" s="129"/>
      <c r="D3767" s="96"/>
      <c r="E3767" s="96"/>
      <c r="F3767" s="130"/>
      <c r="G3767" s="27"/>
      <c r="H3767" s="131"/>
      <c r="I3767" s="127"/>
      <c r="J3767" s="132"/>
      <c r="K3767" s="127"/>
      <c r="L3767" s="96"/>
      <c r="M3767" s="127"/>
      <c r="N3767" s="127"/>
      <c r="O3767" s="127"/>
      <c r="P3767" s="1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  <c r="AN3767" s="27"/>
      <c r="AO3767" s="27"/>
      <c r="AP3767" s="27"/>
    </row>
    <row r="3768" ht="12.75" customHeight="1">
      <c r="A3768" s="16"/>
      <c r="B3768" s="128"/>
      <c r="C3768" s="129"/>
      <c r="D3768" s="96"/>
      <c r="E3768" s="96"/>
      <c r="F3768" s="130"/>
      <c r="G3768" s="27"/>
      <c r="H3768" s="131"/>
      <c r="I3768" s="127"/>
      <c r="J3768" s="132"/>
      <c r="K3768" s="127"/>
      <c r="L3768" s="96"/>
      <c r="M3768" s="127"/>
      <c r="N3768" s="127"/>
      <c r="O3768" s="127"/>
      <c r="P3768" s="1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  <c r="AN3768" s="27"/>
      <c r="AO3768" s="27"/>
      <c r="AP3768" s="27"/>
    </row>
    <row r="3769" ht="12.75" customHeight="1">
      <c r="A3769" s="16"/>
      <c r="B3769" s="128"/>
      <c r="C3769" s="129"/>
      <c r="D3769" s="96"/>
      <c r="E3769" s="96"/>
      <c r="F3769" s="130"/>
      <c r="G3769" s="27"/>
      <c r="H3769" s="131"/>
      <c r="I3769" s="127"/>
      <c r="J3769" s="132"/>
      <c r="K3769" s="127"/>
      <c r="L3769" s="96"/>
      <c r="M3769" s="127"/>
      <c r="N3769" s="127"/>
      <c r="O3769" s="127"/>
      <c r="P3769" s="1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  <c r="AN3769" s="27"/>
      <c r="AO3769" s="27"/>
      <c r="AP3769" s="27"/>
    </row>
    <row r="3770" ht="12.75" customHeight="1">
      <c r="A3770" s="16"/>
      <c r="B3770" s="128"/>
      <c r="C3770" s="129"/>
      <c r="D3770" s="96"/>
      <c r="E3770" s="96"/>
      <c r="F3770" s="130"/>
      <c r="G3770" s="27"/>
      <c r="H3770" s="131"/>
      <c r="I3770" s="127"/>
      <c r="J3770" s="132"/>
      <c r="K3770" s="127"/>
      <c r="L3770" s="96"/>
      <c r="M3770" s="127"/>
      <c r="N3770" s="127"/>
      <c r="O3770" s="127"/>
      <c r="P3770" s="1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  <c r="AN3770" s="27"/>
      <c r="AO3770" s="27"/>
      <c r="AP3770" s="27"/>
    </row>
    <row r="3771" ht="12.75" customHeight="1">
      <c r="A3771" s="16"/>
      <c r="B3771" s="128"/>
      <c r="C3771" s="129"/>
      <c r="D3771" s="96"/>
      <c r="E3771" s="96"/>
      <c r="F3771" s="130"/>
      <c r="G3771" s="27"/>
      <c r="H3771" s="131"/>
      <c r="I3771" s="127"/>
      <c r="J3771" s="132"/>
      <c r="K3771" s="127"/>
      <c r="L3771" s="96"/>
      <c r="M3771" s="127"/>
      <c r="N3771" s="127"/>
      <c r="O3771" s="127"/>
      <c r="P3771" s="1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  <c r="AN3771" s="27"/>
      <c r="AO3771" s="27"/>
      <c r="AP3771" s="27"/>
    </row>
    <row r="3772" ht="12.75" customHeight="1">
      <c r="A3772" s="16"/>
      <c r="B3772" s="128"/>
      <c r="C3772" s="129"/>
      <c r="D3772" s="96"/>
      <c r="E3772" s="96"/>
      <c r="F3772" s="130"/>
      <c r="G3772" s="27"/>
      <c r="H3772" s="131"/>
      <c r="I3772" s="127"/>
      <c r="J3772" s="132"/>
      <c r="K3772" s="127"/>
      <c r="L3772" s="96"/>
      <c r="M3772" s="127"/>
      <c r="N3772" s="127"/>
      <c r="O3772" s="127"/>
      <c r="P3772" s="1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  <c r="AN3772" s="27"/>
      <c r="AO3772" s="27"/>
      <c r="AP3772" s="27"/>
    </row>
    <row r="3773" ht="12.75" customHeight="1">
      <c r="A3773" s="16"/>
      <c r="B3773" s="128"/>
      <c r="C3773" s="129"/>
      <c r="D3773" s="96"/>
      <c r="E3773" s="96"/>
      <c r="F3773" s="130"/>
      <c r="G3773" s="27"/>
      <c r="H3773" s="131"/>
      <c r="I3773" s="127"/>
      <c r="J3773" s="132"/>
      <c r="K3773" s="127"/>
      <c r="L3773" s="96"/>
      <c r="M3773" s="127"/>
      <c r="N3773" s="127"/>
      <c r="O3773" s="127"/>
      <c r="P3773" s="1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  <c r="AN3773" s="27"/>
      <c r="AO3773" s="27"/>
      <c r="AP3773" s="27"/>
    </row>
    <row r="3774" ht="12.75" customHeight="1">
      <c r="A3774" s="16"/>
      <c r="B3774" s="128"/>
      <c r="C3774" s="129"/>
      <c r="D3774" s="96"/>
      <c r="E3774" s="96"/>
      <c r="F3774" s="130"/>
      <c r="G3774" s="27"/>
      <c r="H3774" s="131"/>
      <c r="I3774" s="127"/>
      <c r="J3774" s="132"/>
      <c r="K3774" s="127"/>
      <c r="L3774" s="96"/>
      <c r="M3774" s="127"/>
      <c r="N3774" s="127"/>
      <c r="O3774" s="127"/>
      <c r="P3774" s="1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  <c r="AN3774" s="27"/>
      <c r="AO3774" s="27"/>
      <c r="AP3774" s="27"/>
    </row>
    <row r="3775" ht="12.75" customHeight="1">
      <c r="A3775" s="16"/>
      <c r="B3775" s="128"/>
      <c r="C3775" s="129"/>
      <c r="D3775" s="96"/>
      <c r="E3775" s="96"/>
      <c r="F3775" s="130"/>
      <c r="G3775" s="27"/>
      <c r="H3775" s="131"/>
      <c r="I3775" s="127"/>
      <c r="J3775" s="132"/>
      <c r="K3775" s="127"/>
      <c r="L3775" s="96"/>
      <c r="M3775" s="127"/>
      <c r="N3775" s="127"/>
      <c r="O3775" s="127"/>
      <c r="P3775" s="1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  <c r="AN3775" s="27"/>
      <c r="AO3775" s="27"/>
      <c r="AP3775" s="27"/>
    </row>
    <row r="3776" ht="12.75" customHeight="1">
      <c r="A3776" s="16"/>
      <c r="B3776" s="128"/>
      <c r="C3776" s="129"/>
      <c r="D3776" s="96"/>
      <c r="E3776" s="96"/>
      <c r="F3776" s="130"/>
      <c r="G3776" s="27"/>
      <c r="H3776" s="131"/>
      <c r="I3776" s="127"/>
      <c r="J3776" s="132"/>
      <c r="K3776" s="127"/>
      <c r="L3776" s="96"/>
      <c r="M3776" s="127"/>
      <c r="N3776" s="127"/>
      <c r="O3776" s="127"/>
      <c r="P3776" s="1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  <c r="AN3776" s="27"/>
      <c r="AO3776" s="27"/>
      <c r="AP3776" s="27"/>
    </row>
    <row r="3777" ht="12.75" customHeight="1">
      <c r="A3777" s="16"/>
      <c r="B3777" s="128"/>
      <c r="C3777" s="129"/>
      <c r="D3777" s="96"/>
      <c r="E3777" s="96"/>
      <c r="F3777" s="130"/>
      <c r="G3777" s="27"/>
      <c r="H3777" s="131"/>
      <c r="I3777" s="127"/>
      <c r="J3777" s="132"/>
      <c r="K3777" s="127"/>
      <c r="L3777" s="96"/>
      <c r="M3777" s="127"/>
      <c r="N3777" s="127"/>
      <c r="O3777" s="127"/>
      <c r="P3777" s="1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  <c r="AN3777" s="27"/>
      <c r="AO3777" s="27"/>
      <c r="AP3777" s="27"/>
    </row>
    <row r="3778" ht="12.75" customHeight="1">
      <c r="A3778" s="16"/>
      <c r="B3778" s="128"/>
      <c r="C3778" s="129"/>
      <c r="D3778" s="96"/>
      <c r="E3778" s="96"/>
      <c r="F3778" s="130"/>
      <c r="G3778" s="27"/>
      <c r="H3778" s="131"/>
      <c r="I3778" s="127"/>
      <c r="J3778" s="132"/>
      <c r="K3778" s="127"/>
      <c r="L3778" s="96"/>
      <c r="M3778" s="127"/>
      <c r="N3778" s="127"/>
      <c r="O3778" s="127"/>
      <c r="P3778" s="1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  <c r="AN3778" s="27"/>
      <c r="AO3778" s="27"/>
      <c r="AP3778" s="27"/>
    </row>
    <row r="3779" ht="12.75" customHeight="1">
      <c r="A3779" s="16"/>
      <c r="B3779" s="128"/>
      <c r="C3779" s="129"/>
      <c r="D3779" s="96"/>
      <c r="E3779" s="96"/>
      <c r="F3779" s="130"/>
      <c r="G3779" s="27"/>
      <c r="H3779" s="131"/>
      <c r="I3779" s="127"/>
      <c r="J3779" s="132"/>
      <c r="K3779" s="127"/>
      <c r="L3779" s="96"/>
      <c r="M3779" s="127"/>
      <c r="N3779" s="127"/>
      <c r="O3779" s="127"/>
      <c r="P3779" s="1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  <c r="AN3779" s="27"/>
      <c r="AO3779" s="27"/>
      <c r="AP3779" s="27"/>
    </row>
    <row r="3780" ht="12.75" customHeight="1">
      <c r="A3780" s="16"/>
      <c r="B3780" s="128"/>
      <c r="C3780" s="129"/>
      <c r="D3780" s="96"/>
      <c r="E3780" s="96"/>
      <c r="F3780" s="130"/>
      <c r="G3780" s="27"/>
      <c r="H3780" s="131"/>
      <c r="I3780" s="127"/>
      <c r="J3780" s="132"/>
      <c r="K3780" s="127"/>
      <c r="L3780" s="96"/>
      <c r="M3780" s="127"/>
      <c r="N3780" s="127"/>
      <c r="O3780" s="127"/>
      <c r="P3780" s="1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  <c r="AN3780" s="27"/>
      <c r="AO3780" s="27"/>
      <c r="AP3780" s="27"/>
    </row>
    <row r="3781" ht="12.75" customHeight="1">
      <c r="A3781" s="16"/>
      <c r="B3781" s="128"/>
      <c r="C3781" s="129"/>
      <c r="D3781" s="96"/>
      <c r="E3781" s="96"/>
      <c r="F3781" s="130"/>
      <c r="G3781" s="27"/>
      <c r="H3781" s="131"/>
      <c r="I3781" s="127"/>
      <c r="J3781" s="132"/>
      <c r="K3781" s="127"/>
      <c r="L3781" s="96"/>
      <c r="M3781" s="127"/>
      <c r="N3781" s="127"/>
      <c r="O3781" s="127"/>
      <c r="P3781" s="1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  <c r="AN3781" s="27"/>
      <c r="AO3781" s="27"/>
      <c r="AP3781" s="27"/>
    </row>
    <row r="3782" ht="12.75" customHeight="1">
      <c r="A3782" s="16"/>
      <c r="B3782" s="128"/>
      <c r="C3782" s="129"/>
      <c r="D3782" s="96"/>
      <c r="E3782" s="96"/>
      <c r="F3782" s="130"/>
      <c r="G3782" s="27"/>
      <c r="H3782" s="131"/>
      <c r="I3782" s="127"/>
      <c r="J3782" s="132"/>
      <c r="K3782" s="127"/>
      <c r="L3782" s="96"/>
      <c r="M3782" s="127"/>
      <c r="N3782" s="127"/>
      <c r="O3782" s="127"/>
      <c r="P3782" s="1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  <c r="AN3782" s="27"/>
      <c r="AO3782" s="27"/>
      <c r="AP3782" s="27"/>
    </row>
    <row r="3783" ht="12.75" customHeight="1">
      <c r="A3783" s="16"/>
      <c r="B3783" s="128"/>
      <c r="C3783" s="129"/>
      <c r="D3783" s="96"/>
      <c r="E3783" s="96"/>
      <c r="F3783" s="130"/>
      <c r="G3783" s="27"/>
      <c r="H3783" s="131"/>
      <c r="I3783" s="127"/>
      <c r="J3783" s="132"/>
      <c r="K3783" s="127"/>
      <c r="L3783" s="96"/>
      <c r="M3783" s="127"/>
      <c r="N3783" s="127"/>
      <c r="O3783" s="127"/>
      <c r="P3783" s="1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  <c r="AN3783" s="27"/>
      <c r="AO3783" s="27"/>
      <c r="AP3783" s="27"/>
    </row>
    <row r="3784" ht="12.75" customHeight="1">
      <c r="A3784" s="16"/>
      <c r="B3784" s="128"/>
      <c r="C3784" s="129"/>
      <c r="D3784" s="96"/>
      <c r="E3784" s="96"/>
      <c r="F3784" s="130"/>
      <c r="G3784" s="27"/>
      <c r="H3784" s="131"/>
      <c r="I3784" s="127"/>
      <c r="J3784" s="132"/>
      <c r="K3784" s="127"/>
      <c r="L3784" s="96"/>
      <c r="M3784" s="127"/>
      <c r="N3784" s="127"/>
      <c r="O3784" s="127"/>
      <c r="P3784" s="1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  <c r="AN3784" s="27"/>
      <c r="AO3784" s="27"/>
      <c r="AP3784" s="27"/>
    </row>
    <row r="3785" ht="12.75" customHeight="1">
      <c r="A3785" s="16"/>
      <c r="B3785" s="128"/>
      <c r="C3785" s="129"/>
      <c r="D3785" s="96"/>
      <c r="E3785" s="96"/>
      <c r="F3785" s="130"/>
      <c r="G3785" s="27"/>
      <c r="H3785" s="131"/>
      <c r="I3785" s="127"/>
      <c r="J3785" s="132"/>
      <c r="K3785" s="127"/>
      <c r="L3785" s="96"/>
      <c r="M3785" s="127"/>
      <c r="N3785" s="127"/>
      <c r="O3785" s="127"/>
      <c r="P3785" s="1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  <c r="AN3785" s="27"/>
      <c r="AO3785" s="27"/>
      <c r="AP3785" s="27"/>
    </row>
    <row r="3786" ht="12.75" customHeight="1">
      <c r="A3786" s="16"/>
      <c r="B3786" s="128"/>
      <c r="C3786" s="129"/>
      <c r="D3786" s="96"/>
      <c r="E3786" s="96"/>
      <c r="F3786" s="130"/>
      <c r="G3786" s="27"/>
      <c r="H3786" s="131"/>
      <c r="I3786" s="127"/>
      <c r="J3786" s="132"/>
      <c r="K3786" s="127"/>
      <c r="L3786" s="96"/>
      <c r="M3786" s="127"/>
      <c r="N3786" s="127"/>
      <c r="O3786" s="127"/>
      <c r="P3786" s="1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  <c r="AN3786" s="27"/>
      <c r="AO3786" s="27"/>
      <c r="AP3786" s="27"/>
    </row>
    <row r="3787" ht="12.75" customHeight="1">
      <c r="A3787" s="16"/>
      <c r="B3787" s="128"/>
      <c r="C3787" s="129"/>
      <c r="D3787" s="96"/>
      <c r="E3787" s="96"/>
      <c r="F3787" s="130"/>
      <c r="G3787" s="27"/>
      <c r="H3787" s="131"/>
      <c r="I3787" s="127"/>
      <c r="J3787" s="132"/>
      <c r="K3787" s="127"/>
      <c r="L3787" s="96"/>
      <c r="M3787" s="127"/>
      <c r="N3787" s="127"/>
      <c r="O3787" s="127"/>
      <c r="P3787" s="1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  <c r="AN3787" s="27"/>
      <c r="AO3787" s="27"/>
      <c r="AP3787" s="27"/>
    </row>
    <row r="3788" ht="12.75" customHeight="1">
      <c r="A3788" s="16"/>
      <c r="B3788" s="128"/>
      <c r="C3788" s="129"/>
      <c r="D3788" s="96"/>
      <c r="E3788" s="96"/>
      <c r="F3788" s="130"/>
      <c r="G3788" s="27"/>
      <c r="H3788" s="131"/>
      <c r="I3788" s="127"/>
      <c r="J3788" s="132"/>
      <c r="K3788" s="127"/>
      <c r="L3788" s="96"/>
      <c r="M3788" s="127"/>
      <c r="N3788" s="127"/>
      <c r="O3788" s="127"/>
      <c r="P3788" s="1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  <c r="AN3788" s="27"/>
      <c r="AO3788" s="27"/>
      <c r="AP3788" s="27"/>
    </row>
    <row r="3789" ht="12.75" customHeight="1">
      <c r="A3789" s="16"/>
      <c r="B3789" s="128"/>
      <c r="C3789" s="129"/>
      <c r="D3789" s="96"/>
      <c r="E3789" s="96"/>
      <c r="F3789" s="130"/>
      <c r="G3789" s="27"/>
      <c r="H3789" s="131"/>
      <c r="I3789" s="127"/>
      <c r="J3789" s="132"/>
      <c r="K3789" s="127"/>
      <c r="L3789" s="96"/>
      <c r="M3789" s="127"/>
      <c r="N3789" s="127"/>
      <c r="O3789" s="127"/>
      <c r="P3789" s="1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  <c r="AN3789" s="27"/>
      <c r="AO3789" s="27"/>
      <c r="AP3789" s="27"/>
    </row>
    <row r="3790" ht="12.75" customHeight="1">
      <c r="A3790" s="16"/>
      <c r="B3790" s="128"/>
      <c r="C3790" s="129"/>
      <c r="D3790" s="96"/>
      <c r="E3790" s="96"/>
      <c r="F3790" s="130"/>
      <c r="G3790" s="27"/>
      <c r="H3790" s="131"/>
      <c r="I3790" s="127"/>
      <c r="J3790" s="132"/>
      <c r="K3790" s="127"/>
      <c r="L3790" s="96"/>
      <c r="M3790" s="127"/>
      <c r="N3790" s="127"/>
      <c r="O3790" s="127"/>
      <c r="P3790" s="1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  <c r="AN3790" s="27"/>
      <c r="AO3790" s="27"/>
      <c r="AP3790" s="27"/>
    </row>
    <row r="3791" ht="12.75" customHeight="1">
      <c r="A3791" s="16"/>
      <c r="B3791" s="128"/>
      <c r="C3791" s="129"/>
      <c r="D3791" s="96"/>
      <c r="E3791" s="96"/>
      <c r="F3791" s="130"/>
      <c r="G3791" s="27"/>
      <c r="H3791" s="131"/>
      <c r="I3791" s="127"/>
      <c r="J3791" s="132"/>
      <c r="K3791" s="127"/>
      <c r="L3791" s="96"/>
      <c r="M3791" s="127"/>
      <c r="N3791" s="127"/>
      <c r="O3791" s="127"/>
      <c r="P3791" s="1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  <c r="AN3791" s="27"/>
      <c r="AO3791" s="27"/>
      <c r="AP3791" s="27"/>
    </row>
    <row r="3792" ht="12.75" customHeight="1">
      <c r="A3792" s="16"/>
      <c r="B3792" s="128"/>
      <c r="C3792" s="129"/>
      <c r="D3792" s="96"/>
      <c r="E3792" s="96"/>
      <c r="F3792" s="130"/>
      <c r="G3792" s="27"/>
      <c r="H3792" s="131"/>
      <c r="I3792" s="127"/>
      <c r="J3792" s="132"/>
      <c r="K3792" s="127"/>
      <c r="L3792" s="96"/>
      <c r="M3792" s="127"/>
      <c r="N3792" s="127"/>
      <c r="O3792" s="127"/>
      <c r="P3792" s="1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  <c r="AN3792" s="27"/>
      <c r="AO3792" s="27"/>
      <c r="AP3792" s="27"/>
    </row>
    <row r="3793" ht="12.75" customHeight="1">
      <c r="A3793" s="16"/>
      <c r="B3793" s="128"/>
      <c r="C3793" s="129"/>
      <c r="D3793" s="96"/>
      <c r="E3793" s="96"/>
      <c r="F3793" s="130"/>
      <c r="G3793" s="27"/>
      <c r="H3793" s="131"/>
      <c r="I3793" s="127"/>
      <c r="J3793" s="132"/>
      <c r="K3793" s="127"/>
      <c r="L3793" s="96"/>
      <c r="M3793" s="127"/>
      <c r="N3793" s="127"/>
      <c r="O3793" s="127"/>
      <c r="P3793" s="1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  <c r="AN3793" s="27"/>
      <c r="AO3793" s="27"/>
      <c r="AP3793" s="27"/>
    </row>
    <row r="3794" ht="12.75" customHeight="1">
      <c r="A3794" s="16"/>
      <c r="B3794" s="128"/>
      <c r="C3794" s="129"/>
      <c r="D3794" s="96"/>
      <c r="E3794" s="96"/>
      <c r="F3794" s="130"/>
      <c r="G3794" s="27"/>
      <c r="H3794" s="131"/>
      <c r="I3794" s="127"/>
      <c r="J3794" s="132"/>
      <c r="K3794" s="127"/>
      <c r="L3794" s="96"/>
      <c r="M3794" s="127"/>
      <c r="N3794" s="127"/>
      <c r="O3794" s="127"/>
      <c r="P3794" s="1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  <c r="AN3794" s="27"/>
      <c r="AO3794" s="27"/>
      <c r="AP3794" s="27"/>
    </row>
    <row r="3795" ht="12.75" customHeight="1">
      <c r="A3795" s="16"/>
      <c r="B3795" s="128"/>
      <c r="C3795" s="129"/>
      <c r="D3795" s="96"/>
      <c r="E3795" s="96"/>
      <c r="F3795" s="130"/>
      <c r="G3795" s="27"/>
      <c r="H3795" s="131"/>
      <c r="I3795" s="127"/>
      <c r="J3795" s="132"/>
      <c r="K3795" s="127"/>
      <c r="L3795" s="96"/>
      <c r="M3795" s="127"/>
      <c r="N3795" s="127"/>
      <c r="O3795" s="127"/>
      <c r="P3795" s="1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  <c r="AN3795" s="27"/>
      <c r="AO3795" s="27"/>
      <c r="AP3795" s="27"/>
    </row>
    <row r="3796" ht="12.75" customHeight="1">
      <c r="A3796" s="16"/>
      <c r="B3796" s="128"/>
      <c r="C3796" s="129"/>
      <c r="D3796" s="96"/>
      <c r="E3796" s="96"/>
      <c r="F3796" s="130"/>
      <c r="G3796" s="27"/>
      <c r="H3796" s="131"/>
      <c r="I3796" s="127"/>
      <c r="J3796" s="132"/>
      <c r="K3796" s="127"/>
      <c r="L3796" s="96"/>
      <c r="M3796" s="127"/>
      <c r="N3796" s="127"/>
      <c r="O3796" s="127"/>
      <c r="P3796" s="1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  <c r="AN3796" s="27"/>
      <c r="AO3796" s="27"/>
      <c r="AP3796" s="27"/>
    </row>
    <row r="3797" ht="12.75" customHeight="1">
      <c r="A3797" s="16"/>
      <c r="B3797" s="128"/>
      <c r="C3797" s="129"/>
      <c r="D3797" s="96"/>
      <c r="E3797" s="96"/>
      <c r="F3797" s="130"/>
      <c r="G3797" s="27"/>
      <c r="H3797" s="131"/>
      <c r="I3797" s="127"/>
      <c r="J3797" s="132"/>
      <c r="K3797" s="127"/>
      <c r="L3797" s="96"/>
      <c r="M3797" s="127"/>
      <c r="N3797" s="127"/>
      <c r="O3797" s="127"/>
      <c r="P3797" s="1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  <c r="AN3797" s="27"/>
      <c r="AO3797" s="27"/>
      <c r="AP3797" s="27"/>
    </row>
    <row r="3798" ht="12.75" customHeight="1">
      <c r="A3798" s="16"/>
      <c r="B3798" s="128"/>
      <c r="C3798" s="129"/>
      <c r="D3798" s="96"/>
      <c r="E3798" s="96"/>
      <c r="F3798" s="130"/>
      <c r="G3798" s="27"/>
      <c r="H3798" s="131"/>
      <c r="I3798" s="127"/>
      <c r="J3798" s="132"/>
      <c r="K3798" s="127"/>
      <c r="L3798" s="96"/>
      <c r="M3798" s="127"/>
      <c r="N3798" s="127"/>
      <c r="O3798" s="127"/>
      <c r="P3798" s="1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  <c r="AN3798" s="27"/>
      <c r="AO3798" s="27"/>
      <c r="AP3798" s="27"/>
    </row>
    <row r="3799" ht="12.75" customHeight="1">
      <c r="A3799" s="16"/>
      <c r="B3799" s="128"/>
      <c r="C3799" s="129"/>
      <c r="D3799" s="96"/>
      <c r="E3799" s="96"/>
      <c r="F3799" s="130"/>
      <c r="G3799" s="27"/>
      <c r="H3799" s="131"/>
      <c r="I3799" s="127"/>
      <c r="J3799" s="132"/>
      <c r="K3799" s="127"/>
      <c r="L3799" s="96"/>
      <c r="M3799" s="127"/>
      <c r="N3799" s="127"/>
      <c r="O3799" s="127"/>
      <c r="P3799" s="1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  <c r="AN3799" s="27"/>
      <c r="AO3799" s="27"/>
      <c r="AP3799" s="27"/>
    </row>
    <row r="3800" ht="12.75" customHeight="1">
      <c r="A3800" s="16"/>
      <c r="B3800" s="128"/>
      <c r="C3800" s="129"/>
      <c r="D3800" s="96"/>
      <c r="E3800" s="96"/>
      <c r="F3800" s="130"/>
      <c r="G3800" s="27"/>
      <c r="H3800" s="131"/>
      <c r="I3800" s="127"/>
      <c r="J3800" s="132"/>
      <c r="K3800" s="127"/>
      <c r="L3800" s="96"/>
      <c r="M3800" s="127"/>
      <c r="N3800" s="127"/>
      <c r="O3800" s="127"/>
      <c r="P3800" s="1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  <c r="AN3800" s="27"/>
      <c r="AO3800" s="27"/>
      <c r="AP3800" s="27"/>
    </row>
    <row r="3801" ht="12.75" customHeight="1">
      <c r="A3801" s="16"/>
      <c r="B3801" s="128"/>
      <c r="C3801" s="129"/>
      <c r="D3801" s="96"/>
      <c r="E3801" s="96"/>
      <c r="F3801" s="130"/>
      <c r="G3801" s="27"/>
      <c r="H3801" s="131"/>
      <c r="I3801" s="127"/>
      <c r="J3801" s="132"/>
      <c r="K3801" s="127"/>
      <c r="L3801" s="96"/>
      <c r="M3801" s="127"/>
      <c r="N3801" s="127"/>
      <c r="O3801" s="127"/>
      <c r="P3801" s="1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  <c r="AN3801" s="27"/>
      <c r="AO3801" s="27"/>
      <c r="AP3801" s="27"/>
    </row>
    <row r="3802" ht="12.75" customHeight="1">
      <c r="A3802" s="16"/>
      <c r="B3802" s="128"/>
      <c r="C3802" s="129"/>
      <c r="D3802" s="96"/>
      <c r="E3802" s="96"/>
      <c r="F3802" s="130"/>
      <c r="G3802" s="27"/>
      <c r="H3802" s="131"/>
      <c r="I3802" s="127"/>
      <c r="J3802" s="132"/>
      <c r="K3802" s="127"/>
      <c r="L3802" s="96"/>
      <c r="M3802" s="127"/>
      <c r="N3802" s="127"/>
      <c r="O3802" s="127"/>
      <c r="P3802" s="1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  <c r="AF3802" s="27"/>
      <c r="AG3802" s="27"/>
      <c r="AH3802" s="27"/>
      <c r="AI3802" s="27"/>
      <c r="AJ3802" s="27"/>
      <c r="AK3802" s="27"/>
      <c r="AL3802" s="27"/>
      <c r="AM3802" s="27"/>
      <c r="AN3802" s="27"/>
      <c r="AO3802" s="27"/>
      <c r="AP3802" s="27"/>
    </row>
    <row r="3803" ht="12.75" customHeight="1">
      <c r="A3803" s="16"/>
      <c r="B3803" s="128"/>
      <c r="C3803" s="129"/>
      <c r="D3803" s="96"/>
      <c r="E3803" s="96"/>
      <c r="F3803" s="130"/>
      <c r="G3803" s="27"/>
      <c r="H3803" s="131"/>
      <c r="I3803" s="127"/>
      <c r="J3803" s="132"/>
      <c r="K3803" s="127"/>
      <c r="L3803" s="96"/>
      <c r="M3803" s="127"/>
      <c r="N3803" s="127"/>
      <c r="O3803" s="127"/>
      <c r="P3803" s="1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  <c r="AF3803" s="27"/>
      <c r="AG3803" s="27"/>
      <c r="AH3803" s="27"/>
      <c r="AI3803" s="27"/>
      <c r="AJ3803" s="27"/>
      <c r="AK3803" s="27"/>
      <c r="AL3803" s="27"/>
      <c r="AM3803" s="27"/>
      <c r="AN3803" s="27"/>
      <c r="AO3803" s="27"/>
      <c r="AP3803" s="27"/>
    </row>
    <row r="3804" ht="12.75" customHeight="1">
      <c r="A3804" s="16"/>
      <c r="B3804" s="128"/>
      <c r="C3804" s="129"/>
      <c r="D3804" s="96"/>
      <c r="E3804" s="96"/>
      <c r="F3804" s="130"/>
      <c r="G3804" s="27"/>
      <c r="H3804" s="131"/>
      <c r="I3804" s="127"/>
      <c r="J3804" s="132"/>
      <c r="K3804" s="127"/>
      <c r="L3804" s="96"/>
      <c r="M3804" s="127"/>
      <c r="N3804" s="127"/>
      <c r="O3804" s="127"/>
      <c r="P3804" s="1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  <c r="AF3804" s="27"/>
      <c r="AG3804" s="27"/>
      <c r="AH3804" s="27"/>
      <c r="AI3804" s="27"/>
      <c r="AJ3804" s="27"/>
      <c r="AK3804" s="27"/>
      <c r="AL3804" s="27"/>
      <c r="AM3804" s="27"/>
      <c r="AN3804" s="27"/>
      <c r="AO3804" s="27"/>
      <c r="AP3804" s="27"/>
    </row>
    <row r="3805" ht="12.75" customHeight="1">
      <c r="A3805" s="16"/>
      <c r="B3805" s="128"/>
      <c r="C3805" s="129"/>
      <c r="D3805" s="96"/>
      <c r="E3805" s="96"/>
      <c r="F3805" s="130"/>
      <c r="G3805" s="27"/>
      <c r="H3805" s="131"/>
      <c r="I3805" s="127"/>
      <c r="J3805" s="132"/>
      <c r="K3805" s="127"/>
      <c r="L3805" s="96"/>
      <c r="M3805" s="127"/>
      <c r="N3805" s="127"/>
      <c r="O3805" s="127"/>
      <c r="P3805" s="1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  <c r="AF3805" s="27"/>
      <c r="AG3805" s="27"/>
      <c r="AH3805" s="27"/>
      <c r="AI3805" s="27"/>
      <c r="AJ3805" s="27"/>
      <c r="AK3805" s="27"/>
      <c r="AL3805" s="27"/>
      <c r="AM3805" s="27"/>
      <c r="AN3805" s="27"/>
      <c r="AO3805" s="27"/>
      <c r="AP3805" s="27"/>
    </row>
    <row r="3806" ht="12.75" customHeight="1">
      <c r="A3806" s="16"/>
      <c r="B3806" s="128"/>
      <c r="C3806" s="129"/>
      <c r="D3806" s="96"/>
      <c r="E3806" s="96"/>
      <c r="F3806" s="130"/>
      <c r="G3806" s="27"/>
      <c r="H3806" s="131"/>
      <c r="I3806" s="127"/>
      <c r="J3806" s="132"/>
      <c r="K3806" s="127"/>
      <c r="L3806" s="96"/>
      <c r="M3806" s="127"/>
      <c r="N3806" s="127"/>
      <c r="O3806" s="127"/>
      <c r="P3806" s="1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  <c r="AF3806" s="27"/>
      <c r="AG3806" s="27"/>
      <c r="AH3806" s="27"/>
      <c r="AI3806" s="27"/>
      <c r="AJ3806" s="27"/>
      <c r="AK3806" s="27"/>
      <c r="AL3806" s="27"/>
      <c r="AM3806" s="27"/>
      <c r="AN3806" s="27"/>
      <c r="AO3806" s="27"/>
      <c r="AP3806" s="27"/>
    </row>
    <row r="3807" ht="12.75" customHeight="1">
      <c r="A3807" s="16"/>
      <c r="B3807" s="128"/>
      <c r="C3807" s="129"/>
      <c r="D3807" s="96"/>
      <c r="E3807" s="96"/>
      <c r="F3807" s="130"/>
      <c r="G3807" s="27"/>
      <c r="H3807" s="131"/>
      <c r="I3807" s="127"/>
      <c r="J3807" s="132"/>
      <c r="K3807" s="127"/>
      <c r="L3807" s="96"/>
      <c r="M3807" s="127"/>
      <c r="N3807" s="127"/>
      <c r="O3807" s="127"/>
      <c r="P3807" s="1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  <c r="AF3807" s="27"/>
      <c r="AG3807" s="27"/>
      <c r="AH3807" s="27"/>
      <c r="AI3807" s="27"/>
      <c r="AJ3807" s="27"/>
      <c r="AK3807" s="27"/>
      <c r="AL3807" s="27"/>
      <c r="AM3807" s="27"/>
      <c r="AN3807" s="27"/>
      <c r="AO3807" s="27"/>
      <c r="AP3807" s="27"/>
    </row>
    <row r="3808" ht="12.75" customHeight="1">
      <c r="A3808" s="16"/>
      <c r="B3808" s="128"/>
      <c r="C3808" s="129"/>
      <c r="D3808" s="96"/>
      <c r="E3808" s="96"/>
      <c r="F3808" s="130"/>
      <c r="G3808" s="27"/>
      <c r="H3808" s="131"/>
      <c r="I3808" s="127"/>
      <c r="J3808" s="132"/>
      <c r="K3808" s="127"/>
      <c r="L3808" s="96"/>
      <c r="M3808" s="127"/>
      <c r="N3808" s="127"/>
      <c r="O3808" s="127"/>
      <c r="P3808" s="1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  <c r="AF3808" s="27"/>
      <c r="AG3808" s="27"/>
      <c r="AH3808" s="27"/>
      <c r="AI3808" s="27"/>
      <c r="AJ3808" s="27"/>
      <c r="AK3808" s="27"/>
      <c r="AL3808" s="27"/>
      <c r="AM3808" s="27"/>
      <c r="AN3808" s="27"/>
      <c r="AO3808" s="27"/>
      <c r="AP3808" s="27"/>
    </row>
    <row r="3809" ht="12.75" customHeight="1">
      <c r="A3809" s="16"/>
      <c r="B3809" s="128"/>
      <c r="C3809" s="129"/>
      <c r="D3809" s="96"/>
      <c r="E3809" s="96"/>
      <c r="F3809" s="130"/>
      <c r="G3809" s="27"/>
      <c r="H3809" s="131"/>
      <c r="I3809" s="127"/>
      <c r="J3809" s="132"/>
      <c r="K3809" s="127"/>
      <c r="L3809" s="96"/>
      <c r="M3809" s="127"/>
      <c r="N3809" s="127"/>
      <c r="O3809" s="127"/>
      <c r="P3809" s="1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  <c r="AF3809" s="27"/>
      <c r="AG3809" s="27"/>
      <c r="AH3809" s="27"/>
      <c r="AI3809" s="27"/>
      <c r="AJ3809" s="27"/>
      <c r="AK3809" s="27"/>
      <c r="AL3809" s="27"/>
      <c r="AM3809" s="27"/>
      <c r="AN3809" s="27"/>
      <c r="AO3809" s="27"/>
      <c r="AP3809" s="27"/>
    </row>
    <row r="3810" ht="12.75" customHeight="1">
      <c r="A3810" s="16"/>
      <c r="B3810" s="128"/>
      <c r="C3810" s="129"/>
      <c r="D3810" s="96"/>
      <c r="E3810" s="96"/>
      <c r="F3810" s="130"/>
      <c r="G3810" s="27"/>
      <c r="H3810" s="131"/>
      <c r="I3810" s="127"/>
      <c r="J3810" s="132"/>
      <c r="K3810" s="127"/>
      <c r="L3810" s="96"/>
      <c r="M3810" s="127"/>
      <c r="N3810" s="127"/>
      <c r="O3810" s="127"/>
      <c r="P3810" s="1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  <c r="AF3810" s="27"/>
      <c r="AG3810" s="27"/>
      <c r="AH3810" s="27"/>
      <c r="AI3810" s="27"/>
      <c r="AJ3810" s="27"/>
      <c r="AK3810" s="27"/>
      <c r="AL3810" s="27"/>
      <c r="AM3810" s="27"/>
      <c r="AN3810" s="27"/>
      <c r="AO3810" s="27"/>
      <c r="AP3810" s="27"/>
    </row>
    <row r="3811" ht="12.75" customHeight="1">
      <c r="A3811" s="16"/>
      <c r="B3811" s="128"/>
      <c r="C3811" s="129"/>
      <c r="D3811" s="96"/>
      <c r="E3811" s="96"/>
      <c r="F3811" s="130"/>
      <c r="G3811" s="27"/>
      <c r="H3811" s="131"/>
      <c r="I3811" s="127"/>
      <c r="J3811" s="132"/>
      <c r="K3811" s="127"/>
      <c r="L3811" s="96"/>
      <c r="M3811" s="127"/>
      <c r="N3811" s="127"/>
      <c r="O3811" s="127"/>
      <c r="P3811" s="1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  <c r="AF3811" s="27"/>
      <c r="AG3811" s="27"/>
      <c r="AH3811" s="27"/>
      <c r="AI3811" s="27"/>
      <c r="AJ3811" s="27"/>
      <c r="AK3811" s="27"/>
      <c r="AL3811" s="27"/>
      <c r="AM3811" s="27"/>
      <c r="AN3811" s="27"/>
      <c r="AO3811" s="27"/>
      <c r="AP3811" s="27"/>
    </row>
    <row r="3812" ht="12.75" customHeight="1">
      <c r="A3812" s="16"/>
      <c r="B3812" s="128"/>
      <c r="C3812" s="129"/>
      <c r="D3812" s="96"/>
      <c r="E3812" s="96"/>
      <c r="F3812" s="130"/>
      <c r="G3812" s="27"/>
      <c r="H3812" s="131"/>
      <c r="I3812" s="127"/>
      <c r="J3812" s="132"/>
      <c r="K3812" s="127"/>
      <c r="L3812" s="96"/>
      <c r="M3812" s="127"/>
      <c r="N3812" s="127"/>
      <c r="O3812" s="127"/>
      <c r="P3812" s="1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  <c r="AF3812" s="27"/>
      <c r="AG3812" s="27"/>
      <c r="AH3812" s="27"/>
      <c r="AI3812" s="27"/>
      <c r="AJ3812" s="27"/>
      <c r="AK3812" s="27"/>
      <c r="AL3812" s="27"/>
      <c r="AM3812" s="27"/>
      <c r="AN3812" s="27"/>
      <c r="AO3812" s="27"/>
      <c r="AP3812" s="27"/>
    </row>
    <row r="3813" ht="12.75" customHeight="1">
      <c r="A3813" s="16"/>
      <c r="B3813" s="128"/>
      <c r="C3813" s="129"/>
      <c r="D3813" s="96"/>
      <c r="E3813" s="96"/>
      <c r="F3813" s="130"/>
      <c r="G3813" s="27"/>
      <c r="H3813" s="131"/>
      <c r="I3813" s="127"/>
      <c r="J3813" s="132"/>
      <c r="K3813" s="127"/>
      <c r="L3813" s="96"/>
      <c r="M3813" s="127"/>
      <c r="N3813" s="127"/>
      <c r="O3813" s="127"/>
      <c r="P3813" s="1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  <c r="AF3813" s="27"/>
      <c r="AG3813" s="27"/>
      <c r="AH3813" s="27"/>
      <c r="AI3813" s="27"/>
      <c r="AJ3813" s="27"/>
      <c r="AK3813" s="27"/>
      <c r="AL3813" s="27"/>
      <c r="AM3813" s="27"/>
      <c r="AN3813" s="27"/>
      <c r="AO3813" s="27"/>
      <c r="AP3813" s="27"/>
    </row>
    <row r="3814" ht="12.75" customHeight="1">
      <c r="A3814" s="16"/>
      <c r="B3814" s="128"/>
      <c r="C3814" s="129"/>
      <c r="D3814" s="96"/>
      <c r="E3814" s="96"/>
      <c r="F3814" s="130"/>
      <c r="G3814" s="27"/>
      <c r="H3814" s="131"/>
      <c r="I3814" s="127"/>
      <c r="J3814" s="132"/>
      <c r="K3814" s="127"/>
      <c r="L3814" s="96"/>
      <c r="M3814" s="127"/>
      <c r="N3814" s="127"/>
      <c r="O3814" s="127"/>
      <c r="P3814" s="1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  <c r="AF3814" s="27"/>
      <c r="AG3814" s="27"/>
      <c r="AH3814" s="27"/>
      <c r="AI3814" s="27"/>
      <c r="AJ3814" s="27"/>
      <c r="AK3814" s="27"/>
      <c r="AL3814" s="27"/>
      <c r="AM3814" s="27"/>
      <c r="AN3814" s="27"/>
      <c r="AO3814" s="27"/>
      <c r="AP3814" s="27"/>
    </row>
    <row r="3815" ht="12.75" customHeight="1">
      <c r="A3815" s="16"/>
      <c r="B3815" s="128"/>
      <c r="C3815" s="129"/>
      <c r="D3815" s="96"/>
      <c r="E3815" s="96"/>
      <c r="F3815" s="130"/>
      <c r="G3815" s="27"/>
      <c r="H3815" s="131"/>
      <c r="I3815" s="127"/>
      <c r="J3815" s="132"/>
      <c r="K3815" s="127"/>
      <c r="L3815" s="96"/>
      <c r="M3815" s="127"/>
      <c r="N3815" s="127"/>
      <c r="O3815" s="127"/>
      <c r="P3815" s="1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  <c r="AF3815" s="27"/>
      <c r="AG3815" s="27"/>
      <c r="AH3815" s="27"/>
      <c r="AI3815" s="27"/>
      <c r="AJ3815" s="27"/>
      <c r="AK3815" s="27"/>
      <c r="AL3815" s="27"/>
      <c r="AM3815" s="27"/>
      <c r="AN3815" s="27"/>
      <c r="AO3815" s="27"/>
      <c r="AP3815" s="27"/>
    </row>
    <row r="3816" ht="12.75" customHeight="1">
      <c r="A3816" s="16"/>
      <c r="B3816" s="128"/>
      <c r="C3816" s="129"/>
      <c r="D3816" s="96"/>
      <c r="E3816" s="96"/>
      <c r="F3816" s="130"/>
      <c r="G3816" s="27"/>
      <c r="H3816" s="131"/>
      <c r="I3816" s="127"/>
      <c r="J3816" s="132"/>
      <c r="K3816" s="127"/>
      <c r="L3816" s="96"/>
      <c r="M3816" s="127"/>
      <c r="N3816" s="127"/>
      <c r="O3816" s="127"/>
      <c r="P3816" s="1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  <c r="AF3816" s="27"/>
      <c r="AG3816" s="27"/>
      <c r="AH3816" s="27"/>
      <c r="AI3816" s="27"/>
      <c r="AJ3816" s="27"/>
      <c r="AK3816" s="27"/>
      <c r="AL3816" s="27"/>
      <c r="AM3816" s="27"/>
      <c r="AN3816" s="27"/>
      <c r="AO3816" s="27"/>
      <c r="AP3816" s="27"/>
    </row>
    <row r="3817" ht="12.75" customHeight="1">
      <c r="A3817" s="16"/>
      <c r="B3817" s="128"/>
      <c r="C3817" s="129"/>
      <c r="D3817" s="96"/>
      <c r="E3817" s="96"/>
      <c r="F3817" s="130"/>
      <c r="G3817" s="27"/>
      <c r="H3817" s="131"/>
      <c r="I3817" s="127"/>
      <c r="J3817" s="132"/>
      <c r="K3817" s="127"/>
      <c r="L3817" s="96"/>
      <c r="M3817" s="127"/>
      <c r="N3817" s="127"/>
      <c r="O3817" s="127"/>
      <c r="P3817" s="1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  <c r="AF3817" s="27"/>
      <c r="AG3817" s="27"/>
      <c r="AH3817" s="27"/>
      <c r="AI3817" s="27"/>
      <c r="AJ3817" s="27"/>
      <c r="AK3817" s="27"/>
      <c r="AL3817" s="27"/>
      <c r="AM3817" s="27"/>
      <c r="AN3817" s="27"/>
      <c r="AO3817" s="27"/>
      <c r="AP3817" s="27"/>
    </row>
    <row r="3818" ht="12.75" customHeight="1">
      <c r="A3818" s="16"/>
      <c r="B3818" s="128"/>
      <c r="C3818" s="129"/>
      <c r="D3818" s="96"/>
      <c r="E3818" s="96"/>
      <c r="F3818" s="130"/>
      <c r="G3818" s="27"/>
      <c r="H3818" s="131"/>
      <c r="I3818" s="127"/>
      <c r="J3818" s="132"/>
      <c r="K3818" s="127"/>
      <c r="L3818" s="96"/>
      <c r="M3818" s="127"/>
      <c r="N3818" s="127"/>
      <c r="O3818" s="127"/>
      <c r="P3818" s="1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  <c r="AF3818" s="27"/>
      <c r="AG3818" s="27"/>
      <c r="AH3818" s="27"/>
      <c r="AI3818" s="27"/>
      <c r="AJ3818" s="27"/>
      <c r="AK3818" s="27"/>
      <c r="AL3818" s="27"/>
      <c r="AM3818" s="27"/>
      <c r="AN3818" s="27"/>
      <c r="AO3818" s="27"/>
      <c r="AP3818" s="27"/>
    </row>
    <row r="3819" ht="12.75" customHeight="1">
      <c r="A3819" s="16"/>
      <c r="B3819" s="128"/>
      <c r="C3819" s="129"/>
      <c r="D3819" s="96"/>
      <c r="E3819" s="96"/>
      <c r="F3819" s="130"/>
      <c r="G3819" s="27"/>
      <c r="H3819" s="131"/>
      <c r="I3819" s="127"/>
      <c r="J3819" s="132"/>
      <c r="K3819" s="127"/>
      <c r="L3819" s="96"/>
      <c r="M3819" s="127"/>
      <c r="N3819" s="127"/>
      <c r="O3819" s="127"/>
      <c r="P3819" s="1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  <c r="AF3819" s="27"/>
      <c r="AG3819" s="27"/>
      <c r="AH3819" s="27"/>
      <c r="AI3819" s="27"/>
      <c r="AJ3819" s="27"/>
      <c r="AK3819" s="27"/>
      <c r="AL3819" s="27"/>
      <c r="AM3819" s="27"/>
      <c r="AN3819" s="27"/>
      <c r="AO3819" s="27"/>
      <c r="AP3819" s="27"/>
    </row>
    <row r="3820" ht="12.75" customHeight="1">
      <c r="A3820" s="16"/>
      <c r="B3820" s="128"/>
      <c r="C3820" s="129"/>
      <c r="D3820" s="96"/>
      <c r="E3820" s="96"/>
      <c r="F3820" s="130"/>
      <c r="G3820" s="27"/>
      <c r="H3820" s="131"/>
      <c r="I3820" s="127"/>
      <c r="J3820" s="132"/>
      <c r="K3820" s="127"/>
      <c r="L3820" s="96"/>
      <c r="M3820" s="127"/>
      <c r="N3820" s="127"/>
      <c r="O3820" s="127"/>
      <c r="P3820" s="1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  <c r="AF3820" s="27"/>
      <c r="AG3820" s="27"/>
      <c r="AH3820" s="27"/>
      <c r="AI3820" s="27"/>
      <c r="AJ3820" s="27"/>
      <c r="AK3820" s="27"/>
      <c r="AL3820" s="27"/>
      <c r="AM3820" s="27"/>
      <c r="AN3820" s="27"/>
      <c r="AO3820" s="27"/>
      <c r="AP3820" s="27"/>
    </row>
    <row r="3821" ht="12.75" customHeight="1">
      <c r="A3821" s="16"/>
      <c r="B3821" s="128"/>
      <c r="C3821" s="129"/>
      <c r="D3821" s="96"/>
      <c r="E3821" s="96"/>
      <c r="F3821" s="130"/>
      <c r="G3821" s="27"/>
      <c r="H3821" s="131"/>
      <c r="I3821" s="127"/>
      <c r="J3821" s="132"/>
      <c r="K3821" s="127"/>
      <c r="L3821" s="96"/>
      <c r="M3821" s="127"/>
      <c r="N3821" s="127"/>
      <c r="O3821" s="127"/>
      <c r="P3821" s="1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  <c r="AF3821" s="27"/>
      <c r="AG3821" s="27"/>
      <c r="AH3821" s="27"/>
      <c r="AI3821" s="27"/>
      <c r="AJ3821" s="27"/>
      <c r="AK3821" s="27"/>
      <c r="AL3821" s="27"/>
      <c r="AM3821" s="27"/>
      <c r="AN3821" s="27"/>
      <c r="AO3821" s="27"/>
      <c r="AP3821" s="27"/>
    </row>
    <row r="3822" ht="12.75" customHeight="1">
      <c r="A3822" s="16"/>
      <c r="B3822" s="128"/>
      <c r="C3822" s="129"/>
      <c r="D3822" s="96"/>
      <c r="E3822" s="96"/>
      <c r="F3822" s="130"/>
      <c r="G3822" s="27"/>
      <c r="H3822" s="131"/>
      <c r="I3822" s="127"/>
      <c r="J3822" s="132"/>
      <c r="K3822" s="127"/>
      <c r="L3822" s="96"/>
      <c r="M3822" s="127"/>
      <c r="N3822" s="127"/>
      <c r="O3822" s="127"/>
      <c r="P3822" s="1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  <c r="AF3822" s="27"/>
      <c r="AG3822" s="27"/>
      <c r="AH3822" s="27"/>
      <c r="AI3822" s="27"/>
      <c r="AJ3822" s="27"/>
      <c r="AK3822" s="27"/>
      <c r="AL3822" s="27"/>
      <c r="AM3822" s="27"/>
      <c r="AN3822" s="27"/>
      <c r="AO3822" s="27"/>
      <c r="AP3822" s="27"/>
    </row>
    <row r="3823" ht="12.75" customHeight="1">
      <c r="A3823" s="16"/>
      <c r="B3823" s="128"/>
      <c r="C3823" s="129"/>
      <c r="D3823" s="96"/>
      <c r="E3823" s="96"/>
      <c r="F3823" s="130"/>
      <c r="G3823" s="27"/>
      <c r="H3823" s="131"/>
      <c r="I3823" s="127"/>
      <c r="J3823" s="132"/>
      <c r="K3823" s="127"/>
      <c r="L3823" s="96"/>
      <c r="M3823" s="127"/>
      <c r="N3823" s="127"/>
      <c r="O3823" s="127"/>
      <c r="P3823" s="1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  <c r="AF3823" s="27"/>
      <c r="AG3823" s="27"/>
      <c r="AH3823" s="27"/>
      <c r="AI3823" s="27"/>
      <c r="AJ3823" s="27"/>
      <c r="AK3823" s="27"/>
      <c r="AL3823" s="27"/>
      <c r="AM3823" s="27"/>
      <c r="AN3823" s="27"/>
      <c r="AO3823" s="27"/>
      <c r="AP3823" s="27"/>
    </row>
    <row r="3824" ht="12.75" customHeight="1">
      <c r="A3824" s="16"/>
      <c r="B3824" s="128"/>
      <c r="C3824" s="129"/>
      <c r="D3824" s="96"/>
      <c r="E3824" s="96"/>
      <c r="F3824" s="130"/>
      <c r="G3824" s="27"/>
      <c r="H3824" s="131"/>
      <c r="I3824" s="127"/>
      <c r="J3824" s="132"/>
      <c r="K3824" s="127"/>
      <c r="L3824" s="96"/>
      <c r="M3824" s="127"/>
      <c r="N3824" s="127"/>
      <c r="O3824" s="127"/>
      <c r="P3824" s="1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  <c r="AF3824" s="27"/>
      <c r="AG3824" s="27"/>
      <c r="AH3824" s="27"/>
      <c r="AI3824" s="27"/>
      <c r="AJ3824" s="27"/>
      <c r="AK3824" s="27"/>
      <c r="AL3824" s="27"/>
      <c r="AM3824" s="27"/>
      <c r="AN3824" s="27"/>
      <c r="AO3824" s="27"/>
      <c r="AP3824" s="27"/>
    </row>
    <row r="3825" ht="12.75" customHeight="1">
      <c r="A3825" s="16"/>
      <c r="B3825" s="128"/>
      <c r="C3825" s="129"/>
      <c r="D3825" s="96"/>
      <c r="E3825" s="96"/>
      <c r="F3825" s="130"/>
      <c r="G3825" s="27"/>
      <c r="H3825" s="131"/>
      <c r="I3825" s="127"/>
      <c r="J3825" s="132"/>
      <c r="K3825" s="127"/>
      <c r="L3825" s="96"/>
      <c r="M3825" s="127"/>
      <c r="N3825" s="127"/>
      <c r="O3825" s="127"/>
      <c r="P3825" s="1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  <c r="AF3825" s="27"/>
      <c r="AG3825" s="27"/>
      <c r="AH3825" s="27"/>
      <c r="AI3825" s="27"/>
      <c r="AJ3825" s="27"/>
      <c r="AK3825" s="27"/>
      <c r="AL3825" s="27"/>
      <c r="AM3825" s="27"/>
      <c r="AN3825" s="27"/>
      <c r="AO3825" s="27"/>
      <c r="AP3825" s="27"/>
    </row>
    <row r="3826" ht="12.75" customHeight="1">
      <c r="A3826" s="16"/>
      <c r="B3826" s="128"/>
      <c r="C3826" s="129"/>
      <c r="D3826" s="96"/>
      <c r="E3826" s="96"/>
      <c r="F3826" s="130"/>
      <c r="G3826" s="27"/>
      <c r="H3826" s="131"/>
      <c r="I3826" s="127"/>
      <c r="J3826" s="132"/>
      <c r="K3826" s="127"/>
      <c r="L3826" s="96"/>
      <c r="M3826" s="127"/>
      <c r="N3826" s="127"/>
      <c r="O3826" s="127"/>
      <c r="P3826" s="1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  <c r="AF3826" s="27"/>
      <c r="AG3826" s="27"/>
      <c r="AH3826" s="27"/>
      <c r="AI3826" s="27"/>
      <c r="AJ3826" s="27"/>
      <c r="AK3826" s="27"/>
      <c r="AL3826" s="27"/>
      <c r="AM3826" s="27"/>
      <c r="AN3826" s="27"/>
      <c r="AO3826" s="27"/>
      <c r="AP3826" s="27"/>
    </row>
    <row r="3827" ht="12.75" customHeight="1">
      <c r="A3827" s="16"/>
      <c r="B3827" s="128"/>
      <c r="C3827" s="129"/>
      <c r="D3827" s="96"/>
      <c r="E3827" s="96"/>
      <c r="F3827" s="130"/>
      <c r="G3827" s="27"/>
      <c r="H3827" s="131"/>
      <c r="I3827" s="127"/>
      <c r="J3827" s="132"/>
      <c r="K3827" s="127"/>
      <c r="L3827" s="96"/>
      <c r="M3827" s="127"/>
      <c r="N3827" s="127"/>
      <c r="O3827" s="127"/>
      <c r="P3827" s="1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  <c r="AF3827" s="27"/>
      <c r="AG3827" s="27"/>
      <c r="AH3827" s="27"/>
      <c r="AI3827" s="27"/>
      <c r="AJ3827" s="27"/>
      <c r="AK3827" s="27"/>
      <c r="AL3827" s="27"/>
      <c r="AM3827" s="27"/>
      <c r="AN3827" s="27"/>
      <c r="AO3827" s="27"/>
      <c r="AP3827" s="27"/>
    </row>
    <row r="3828" ht="12.75" customHeight="1">
      <c r="A3828" s="16"/>
      <c r="B3828" s="128"/>
      <c r="C3828" s="129"/>
      <c r="D3828" s="96"/>
      <c r="E3828" s="96"/>
      <c r="F3828" s="130"/>
      <c r="G3828" s="27"/>
      <c r="H3828" s="131"/>
      <c r="I3828" s="127"/>
      <c r="J3828" s="132"/>
      <c r="K3828" s="127"/>
      <c r="L3828" s="96"/>
      <c r="M3828" s="127"/>
      <c r="N3828" s="127"/>
      <c r="O3828" s="127"/>
      <c r="P3828" s="1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  <c r="AF3828" s="27"/>
      <c r="AG3828" s="27"/>
      <c r="AH3828" s="27"/>
      <c r="AI3828" s="27"/>
      <c r="AJ3828" s="27"/>
      <c r="AK3828" s="27"/>
      <c r="AL3828" s="27"/>
      <c r="AM3828" s="27"/>
      <c r="AN3828" s="27"/>
      <c r="AO3828" s="27"/>
      <c r="AP3828" s="27"/>
    </row>
    <row r="3829" ht="12.75" customHeight="1">
      <c r="A3829" s="16"/>
      <c r="B3829" s="128"/>
      <c r="C3829" s="129"/>
      <c r="D3829" s="96"/>
      <c r="E3829" s="96"/>
      <c r="F3829" s="130"/>
      <c r="G3829" s="27"/>
      <c r="H3829" s="131"/>
      <c r="I3829" s="127"/>
      <c r="J3829" s="132"/>
      <c r="K3829" s="127"/>
      <c r="L3829" s="96"/>
      <c r="M3829" s="127"/>
      <c r="N3829" s="127"/>
      <c r="O3829" s="127"/>
      <c r="P3829" s="1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  <c r="AF3829" s="27"/>
      <c r="AG3829" s="27"/>
      <c r="AH3829" s="27"/>
      <c r="AI3829" s="27"/>
      <c r="AJ3829" s="27"/>
      <c r="AK3829" s="27"/>
      <c r="AL3829" s="27"/>
      <c r="AM3829" s="27"/>
      <c r="AN3829" s="27"/>
      <c r="AO3829" s="27"/>
      <c r="AP3829" s="27"/>
    </row>
    <row r="3830" ht="12.75" customHeight="1">
      <c r="A3830" s="16"/>
      <c r="B3830" s="128"/>
      <c r="C3830" s="129"/>
      <c r="D3830" s="96"/>
      <c r="E3830" s="96"/>
      <c r="F3830" s="130"/>
      <c r="G3830" s="27"/>
      <c r="H3830" s="131"/>
      <c r="I3830" s="127"/>
      <c r="J3830" s="132"/>
      <c r="K3830" s="127"/>
      <c r="L3830" s="96"/>
      <c r="M3830" s="127"/>
      <c r="N3830" s="127"/>
      <c r="O3830" s="127"/>
      <c r="P3830" s="1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  <c r="AF3830" s="27"/>
      <c r="AG3830" s="27"/>
      <c r="AH3830" s="27"/>
      <c r="AI3830" s="27"/>
      <c r="AJ3830" s="27"/>
      <c r="AK3830" s="27"/>
      <c r="AL3830" s="27"/>
      <c r="AM3830" s="27"/>
      <c r="AN3830" s="27"/>
      <c r="AO3830" s="27"/>
      <c r="AP3830" s="27"/>
    </row>
    <row r="3831" ht="12.75" customHeight="1">
      <c r="A3831" s="16"/>
      <c r="B3831" s="128"/>
      <c r="C3831" s="129"/>
      <c r="D3831" s="96"/>
      <c r="E3831" s="96"/>
      <c r="F3831" s="130"/>
      <c r="G3831" s="27"/>
      <c r="H3831" s="131"/>
      <c r="I3831" s="127"/>
      <c r="J3831" s="132"/>
      <c r="K3831" s="127"/>
      <c r="L3831" s="96"/>
      <c r="M3831" s="127"/>
      <c r="N3831" s="127"/>
      <c r="O3831" s="127"/>
      <c r="P3831" s="1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  <c r="AF3831" s="27"/>
      <c r="AG3831" s="27"/>
      <c r="AH3831" s="27"/>
      <c r="AI3831" s="27"/>
      <c r="AJ3831" s="27"/>
      <c r="AK3831" s="27"/>
      <c r="AL3831" s="27"/>
      <c r="AM3831" s="27"/>
      <c r="AN3831" s="27"/>
      <c r="AO3831" s="27"/>
      <c r="AP3831" s="27"/>
    </row>
    <row r="3832" ht="12.75" customHeight="1">
      <c r="A3832" s="16"/>
      <c r="B3832" s="128"/>
      <c r="C3832" s="129"/>
      <c r="D3832" s="96"/>
      <c r="E3832" s="96"/>
      <c r="F3832" s="130"/>
      <c r="G3832" s="27"/>
      <c r="H3832" s="131"/>
      <c r="I3832" s="127"/>
      <c r="J3832" s="132"/>
      <c r="K3832" s="127"/>
      <c r="L3832" s="96"/>
      <c r="M3832" s="127"/>
      <c r="N3832" s="127"/>
      <c r="O3832" s="127"/>
      <c r="P3832" s="1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  <c r="AN3832" s="27"/>
      <c r="AO3832" s="27"/>
      <c r="AP3832" s="27"/>
    </row>
    <row r="3833" ht="12.75" customHeight="1">
      <c r="A3833" s="16"/>
      <c r="B3833" s="128"/>
      <c r="C3833" s="129"/>
      <c r="D3833" s="96"/>
      <c r="E3833" s="96"/>
      <c r="F3833" s="130"/>
      <c r="G3833" s="27"/>
      <c r="H3833" s="131"/>
      <c r="I3833" s="127"/>
      <c r="J3833" s="132"/>
      <c r="K3833" s="127"/>
      <c r="L3833" s="96"/>
      <c r="M3833" s="127"/>
      <c r="N3833" s="127"/>
      <c r="O3833" s="127"/>
      <c r="P3833" s="1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  <c r="AF3833" s="27"/>
      <c r="AG3833" s="27"/>
      <c r="AH3833" s="27"/>
      <c r="AI3833" s="27"/>
      <c r="AJ3833" s="27"/>
      <c r="AK3833" s="27"/>
      <c r="AL3833" s="27"/>
      <c r="AM3833" s="27"/>
      <c r="AN3833" s="27"/>
      <c r="AO3833" s="27"/>
      <c r="AP3833" s="27"/>
    </row>
    <row r="3834" ht="12.75" customHeight="1">
      <c r="A3834" s="16"/>
      <c r="B3834" s="128"/>
      <c r="C3834" s="129"/>
      <c r="D3834" s="96"/>
      <c r="E3834" s="96"/>
      <c r="F3834" s="130"/>
      <c r="G3834" s="27"/>
      <c r="H3834" s="131"/>
      <c r="I3834" s="127"/>
      <c r="J3834" s="132"/>
      <c r="K3834" s="127"/>
      <c r="L3834" s="96"/>
      <c r="M3834" s="127"/>
      <c r="N3834" s="127"/>
      <c r="O3834" s="127"/>
      <c r="P3834" s="1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  <c r="AN3834" s="27"/>
      <c r="AO3834" s="27"/>
      <c r="AP3834" s="27"/>
    </row>
    <row r="3835" ht="12.75" customHeight="1">
      <c r="A3835" s="16"/>
      <c r="B3835" s="128"/>
      <c r="C3835" s="129"/>
      <c r="D3835" s="96"/>
      <c r="E3835" s="96"/>
      <c r="F3835" s="130"/>
      <c r="G3835" s="27"/>
      <c r="H3835" s="131"/>
      <c r="I3835" s="127"/>
      <c r="J3835" s="132"/>
      <c r="K3835" s="127"/>
      <c r="L3835" s="96"/>
      <c r="M3835" s="127"/>
      <c r="N3835" s="127"/>
      <c r="O3835" s="127"/>
      <c r="P3835" s="1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  <c r="AN3835" s="27"/>
      <c r="AO3835" s="27"/>
      <c r="AP3835" s="27"/>
    </row>
    <row r="3836" ht="12.75" customHeight="1">
      <c r="A3836" s="16"/>
      <c r="B3836" s="128"/>
      <c r="C3836" s="129"/>
      <c r="D3836" s="96"/>
      <c r="E3836" s="96"/>
      <c r="F3836" s="130"/>
      <c r="G3836" s="27"/>
      <c r="H3836" s="131"/>
      <c r="I3836" s="127"/>
      <c r="J3836" s="132"/>
      <c r="K3836" s="127"/>
      <c r="L3836" s="96"/>
      <c r="M3836" s="127"/>
      <c r="N3836" s="127"/>
      <c r="O3836" s="127"/>
      <c r="P3836" s="1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  <c r="AN3836" s="27"/>
      <c r="AO3836" s="27"/>
      <c r="AP3836" s="27"/>
    </row>
    <row r="3837" ht="12.75" customHeight="1">
      <c r="A3837" s="16"/>
      <c r="B3837" s="128"/>
      <c r="C3837" s="129"/>
      <c r="D3837" s="96"/>
      <c r="E3837" s="96"/>
      <c r="F3837" s="130"/>
      <c r="G3837" s="27"/>
      <c r="H3837" s="131"/>
      <c r="I3837" s="127"/>
      <c r="J3837" s="132"/>
      <c r="K3837" s="127"/>
      <c r="L3837" s="96"/>
      <c r="M3837" s="127"/>
      <c r="N3837" s="127"/>
      <c r="O3837" s="127"/>
      <c r="P3837" s="1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  <c r="AN3837" s="27"/>
      <c r="AO3837" s="27"/>
      <c r="AP3837" s="27"/>
    </row>
    <row r="3838" ht="12.75" customHeight="1">
      <c r="A3838" s="16"/>
      <c r="B3838" s="128"/>
      <c r="C3838" s="129"/>
      <c r="D3838" s="96"/>
      <c r="E3838" s="96"/>
      <c r="F3838" s="130"/>
      <c r="G3838" s="27"/>
      <c r="H3838" s="131"/>
      <c r="I3838" s="127"/>
      <c r="J3838" s="132"/>
      <c r="K3838" s="127"/>
      <c r="L3838" s="96"/>
      <c r="M3838" s="127"/>
      <c r="N3838" s="127"/>
      <c r="O3838" s="127"/>
      <c r="P3838" s="1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  <c r="AN3838" s="27"/>
      <c r="AO3838" s="27"/>
      <c r="AP3838" s="27"/>
    </row>
    <row r="3839" ht="12.75" customHeight="1">
      <c r="A3839" s="16"/>
      <c r="B3839" s="128"/>
      <c r="C3839" s="129"/>
      <c r="D3839" s="96"/>
      <c r="E3839" s="96"/>
      <c r="F3839" s="130"/>
      <c r="G3839" s="27"/>
      <c r="H3839" s="131"/>
      <c r="I3839" s="127"/>
      <c r="J3839" s="132"/>
      <c r="K3839" s="127"/>
      <c r="L3839" s="96"/>
      <c r="M3839" s="127"/>
      <c r="N3839" s="127"/>
      <c r="O3839" s="127"/>
      <c r="P3839" s="1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  <c r="AF3839" s="27"/>
      <c r="AG3839" s="27"/>
      <c r="AH3839" s="27"/>
      <c r="AI3839" s="27"/>
      <c r="AJ3839" s="27"/>
      <c r="AK3839" s="27"/>
      <c r="AL3839" s="27"/>
      <c r="AM3839" s="27"/>
      <c r="AN3839" s="27"/>
      <c r="AO3839" s="27"/>
      <c r="AP3839" s="27"/>
    </row>
    <row r="3840" ht="12.75" customHeight="1">
      <c r="A3840" s="16"/>
      <c r="B3840" s="128"/>
      <c r="C3840" s="129"/>
      <c r="D3840" s="96"/>
      <c r="E3840" s="96"/>
      <c r="F3840" s="130"/>
      <c r="G3840" s="27"/>
      <c r="H3840" s="131"/>
      <c r="I3840" s="127"/>
      <c r="J3840" s="132"/>
      <c r="K3840" s="127"/>
      <c r="L3840" s="96"/>
      <c r="M3840" s="127"/>
      <c r="N3840" s="127"/>
      <c r="O3840" s="127"/>
      <c r="P3840" s="1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  <c r="AF3840" s="27"/>
      <c r="AG3840" s="27"/>
      <c r="AH3840" s="27"/>
      <c r="AI3840" s="27"/>
      <c r="AJ3840" s="27"/>
      <c r="AK3840" s="27"/>
      <c r="AL3840" s="27"/>
      <c r="AM3840" s="27"/>
      <c r="AN3840" s="27"/>
      <c r="AO3840" s="27"/>
      <c r="AP3840" s="27"/>
    </row>
    <row r="3841" ht="12.75" customHeight="1">
      <c r="A3841" s="16"/>
      <c r="B3841" s="128"/>
      <c r="C3841" s="129"/>
      <c r="D3841" s="96"/>
      <c r="E3841" s="96"/>
      <c r="F3841" s="130"/>
      <c r="G3841" s="27"/>
      <c r="H3841" s="131"/>
      <c r="I3841" s="127"/>
      <c r="J3841" s="132"/>
      <c r="K3841" s="127"/>
      <c r="L3841" s="96"/>
      <c r="M3841" s="127"/>
      <c r="N3841" s="127"/>
      <c r="O3841" s="127"/>
      <c r="P3841" s="1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  <c r="AN3841" s="27"/>
      <c r="AO3841" s="27"/>
      <c r="AP3841" s="27"/>
    </row>
    <row r="3842" ht="12.75" customHeight="1">
      <c r="A3842" s="16"/>
      <c r="B3842" s="128"/>
      <c r="C3842" s="129"/>
      <c r="D3842" s="96"/>
      <c r="E3842" s="96"/>
      <c r="F3842" s="130"/>
      <c r="G3842" s="27"/>
      <c r="H3842" s="131"/>
      <c r="I3842" s="127"/>
      <c r="J3842" s="132"/>
      <c r="K3842" s="127"/>
      <c r="L3842" s="96"/>
      <c r="M3842" s="127"/>
      <c r="N3842" s="127"/>
      <c r="O3842" s="127"/>
      <c r="P3842" s="1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  <c r="AN3842" s="27"/>
      <c r="AO3842" s="27"/>
      <c r="AP3842" s="27"/>
    </row>
    <row r="3843" ht="12.75" customHeight="1">
      <c r="A3843" s="16"/>
      <c r="B3843" s="128"/>
      <c r="C3843" s="129"/>
      <c r="D3843" s="96"/>
      <c r="E3843" s="96"/>
      <c r="F3843" s="130"/>
      <c r="G3843" s="27"/>
      <c r="H3843" s="131"/>
      <c r="I3843" s="127"/>
      <c r="J3843" s="132"/>
      <c r="K3843" s="127"/>
      <c r="L3843" s="96"/>
      <c r="M3843" s="127"/>
      <c r="N3843" s="127"/>
      <c r="O3843" s="127"/>
      <c r="P3843" s="1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  <c r="AN3843" s="27"/>
      <c r="AO3843" s="27"/>
      <c r="AP3843" s="27"/>
    </row>
    <row r="3844" ht="12.75" customHeight="1">
      <c r="A3844" s="16"/>
      <c r="B3844" s="128"/>
      <c r="C3844" s="129"/>
      <c r="D3844" s="96"/>
      <c r="E3844" s="96"/>
      <c r="F3844" s="130"/>
      <c r="G3844" s="27"/>
      <c r="H3844" s="131"/>
      <c r="I3844" s="127"/>
      <c r="J3844" s="132"/>
      <c r="K3844" s="127"/>
      <c r="L3844" s="96"/>
      <c r="M3844" s="127"/>
      <c r="N3844" s="127"/>
      <c r="O3844" s="127"/>
      <c r="P3844" s="1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  <c r="AN3844" s="27"/>
      <c r="AO3844" s="27"/>
      <c r="AP3844" s="27"/>
    </row>
    <row r="3845" ht="12.75" customHeight="1">
      <c r="A3845" s="16"/>
      <c r="B3845" s="128"/>
      <c r="C3845" s="129"/>
      <c r="D3845" s="96"/>
      <c r="E3845" s="96"/>
      <c r="F3845" s="130"/>
      <c r="G3845" s="27"/>
      <c r="H3845" s="131"/>
      <c r="I3845" s="127"/>
      <c r="J3845" s="132"/>
      <c r="K3845" s="127"/>
      <c r="L3845" s="96"/>
      <c r="M3845" s="127"/>
      <c r="N3845" s="127"/>
      <c r="O3845" s="127"/>
      <c r="P3845" s="1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  <c r="AN3845" s="27"/>
      <c r="AO3845" s="27"/>
      <c r="AP3845" s="27"/>
    </row>
    <row r="3846" ht="12.75" customHeight="1">
      <c r="A3846" s="16"/>
      <c r="B3846" s="128"/>
      <c r="C3846" s="129"/>
      <c r="D3846" s="96"/>
      <c r="E3846" s="96"/>
      <c r="F3846" s="130"/>
      <c r="G3846" s="27"/>
      <c r="H3846" s="131"/>
      <c r="I3846" s="127"/>
      <c r="J3846" s="132"/>
      <c r="K3846" s="127"/>
      <c r="L3846" s="96"/>
      <c r="M3846" s="127"/>
      <c r="N3846" s="127"/>
      <c r="O3846" s="127"/>
      <c r="P3846" s="1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  <c r="AN3846" s="27"/>
      <c r="AO3846" s="27"/>
      <c r="AP3846" s="27"/>
    </row>
    <row r="3847" ht="12.75" customHeight="1">
      <c r="A3847" s="16"/>
      <c r="B3847" s="128"/>
      <c r="C3847" s="129"/>
      <c r="D3847" s="96"/>
      <c r="E3847" s="96"/>
      <c r="F3847" s="130"/>
      <c r="G3847" s="27"/>
      <c r="H3847" s="131"/>
      <c r="I3847" s="127"/>
      <c r="J3847" s="132"/>
      <c r="K3847" s="127"/>
      <c r="L3847" s="96"/>
      <c r="M3847" s="127"/>
      <c r="N3847" s="127"/>
      <c r="O3847" s="127"/>
      <c r="P3847" s="1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  <c r="AN3847" s="27"/>
      <c r="AO3847" s="27"/>
      <c r="AP3847" s="27"/>
    </row>
    <row r="3848" ht="12.75" customHeight="1">
      <c r="A3848" s="16"/>
      <c r="B3848" s="128"/>
      <c r="C3848" s="129"/>
      <c r="D3848" s="96"/>
      <c r="E3848" s="96"/>
      <c r="F3848" s="130"/>
      <c r="G3848" s="27"/>
      <c r="H3848" s="131"/>
      <c r="I3848" s="127"/>
      <c r="J3848" s="132"/>
      <c r="K3848" s="127"/>
      <c r="L3848" s="96"/>
      <c r="M3848" s="127"/>
      <c r="N3848" s="127"/>
      <c r="O3848" s="127"/>
      <c r="P3848" s="1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  <c r="AN3848" s="27"/>
      <c r="AO3848" s="27"/>
      <c r="AP3848" s="27"/>
    </row>
    <row r="3849" ht="12.75" customHeight="1">
      <c r="A3849" s="16"/>
      <c r="B3849" s="128"/>
      <c r="C3849" s="129"/>
      <c r="D3849" s="96"/>
      <c r="E3849" s="96"/>
      <c r="F3849" s="130"/>
      <c r="G3849" s="27"/>
      <c r="H3849" s="131"/>
      <c r="I3849" s="127"/>
      <c r="J3849" s="132"/>
      <c r="K3849" s="127"/>
      <c r="L3849" s="96"/>
      <c r="M3849" s="127"/>
      <c r="N3849" s="127"/>
      <c r="O3849" s="127"/>
      <c r="P3849" s="1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  <c r="AN3849" s="27"/>
      <c r="AO3849" s="27"/>
      <c r="AP3849" s="27"/>
    </row>
    <row r="3850" ht="12.75" customHeight="1">
      <c r="A3850" s="16"/>
      <c r="B3850" s="128"/>
      <c r="C3850" s="129"/>
      <c r="D3850" s="96"/>
      <c r="E3850" s="96"/>
      <c r="F3850" s="130"/>
      <c r="G3850" s="27"/>
      <c r="H3850" s="131"/>
      <c r="I3850" s="127"/>
      <c r="J3850" s="132"/>
      <c r="K3850" s="127"/>
      <c r="L3850" s="96"/>
      <c r="M3850" s="127"/>
      <c r="N3850" s="127"/>
      <c r="O3850" s="127"/>
      <c r="P3850" s="1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  <c r="AN3850" s="27"/>
      <c r="AO3850" s="27"/>
      <c r="AP3850" s="27"/>
    </row>
    <row r="3851" ht="12.75" customHeight="1">
      <c r="A3851" s="16"/>
      <c r="B3851" s="128"/>
      <c r="C3851" s="129"/>
      <c r="D3851" s="96"/>
      <c r="E3851" s="96"/>
      <c r="F3851" s="130"/>
      <c r="G3851" s="27"/>
      <c r="H3851" s="131"/>
      <c r="I3851" s="127"/>
      <c r="J3851" s="132"/>
      <c r="K3851" s="127"/>
      <c r="L3851" s="96"/>
      <c r="M3851" s="127"/>
      <c r="N3851" s="127"/>
      <c r="O3851" s="127"/>
      <c r="P3851" s="1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  <c r="AN3851" s="27"/>
      <c r="AO3851" s="27"/>
      <c r="AP3851" s="27"/>
    </row>
    <row r="3852" ht="12.75" customHeight="1">
      <c r="A3852" s="16"/>
      <c r="B3852" s="128"/>
      <c r="C3852" s="129"/>
      <c r="D3852" s="96"/>
      <c r="E3852" s="96"/>
      <c r="F3852" s="130"/>
      <c r="G3852" s="27"/>
      <c r="H3852" s="131"/>
      <c r="I3852" s="127"/>
      <c r="J3852" s="132"/>
      <c r="K3852" s="127"/>
      <c r="L3852" s="96"/>
      <c r="M3852" s="127"/>
      <c r="N3852" s="127"/>
      <c r="O3852" s="127"/>
      <c r="P3852" s="1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  <c r="AN3852" s="27"/>
      <c r="AO3852" s="27"/>
      <c r="AP3852" s="27"/>
    </row>
    <row r="3853" ht="12.75" customHeight="1">
      <c r="A3853" s="16"/>
      <c r="B3853" s="128"/>
      <c r="C3853" s="129"/>
      <c r="D3853" s="96"/>
      <c r="E3853" s="96"/>
      <c r="F3853" s="130"/>
      <c r="G3853" s="27"/>
      <c r="H3853" s="131"/>
      <c r="I3853" s="127"/>
      <c r="J3853" s="132"/>
      <c r="K3853" s="127"/>
      <c r="L3853" s="96"/>
      <c r="M3853" s="127"/>
      <c r="N3853" s="127"/>
      <c r="O3853" s="127"/>
      <c r="P3853" s="1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  <c r="AN3853" s="27"/>
      <c r="AO3853" s="27"/>
      <c r="AP3853" s="27"/>
    </row>
    <row r="3854" ht="12.75" customHeight="1">
      <c r="A3854" s="16"/>
      <c r="B3854" s="128"/>
      <c r="C3854" s="129"/>
      <c r="D3854" s="96"/>
      <c r="E3854" s="96"/>
      <c r="F3854" s="130"/>
      <c r="G3854" s="27"/>
      <c r="H3854" s="131"/>
      <c r="I3854" s="127"/>
      <c r="J3854" s="132"/>
      <c r="K3854" s="127"/>
      <c r="L3854" s="96"/>
      <c r="M3854" s="127"/>
      <c r="N3854" s="127"/>
      <c r="O3854" s="127"/>
      <c r="P3854" s="1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  <c r="AN3854" s="27"/>
      <c r="AO3854" s="27"/>
      <c r="AP3854" s="27"/>
    </row>
    <row r="3855" ht="12.75" customHeight="1">
      <c r="A3855" s="16"/>
      <c r="B3855" s="128"/>
      <c r="C3855" s="129"/>
      <c r="D3855" s="96"/>
      <c r="E3855" s="96"/>
      <c r="F3855" s="130"/>
      <c r="G3855" s="27"/>
      <c r="H3855" s="131"/>
      <c r="I3855" s="127"/>
      <c r="J3855" s="132"/>
      <c r="K3855" s="127"/>
      <c r="L3855" s="96"/>
      <c r="M3855" s="127"/>
      <c r="N3855" s="127"/>
      <c r="O3855" s="127"/>
      <c r="P3855" s="1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  <c r="AN3855" s="27"/>
      <c r="AO3855" s="27"/>
      <c r="AP3855" s="27"/>
    </row>
    <row r="3856" ht="12.75" customHeight="1">
      <c r="A3856" s="16"/>
      <c r="B3856" s="128"/>
      <c r="C3856" s="129"/>
      <c r="D3856" s="96"/>
      <c r="E3856" s="96"/>
      <c r="F3856" s="130"/>
      <c r="G3856" s="27"/>
      <c r="H3856" s="131"/>
      <c r="I3856" s="127"/>
      <c r="J3856" s="132"/>
      <c r="K3856" s="127"/>
      <c r="L3856" s="96"/>
      <c r="M3856" s="127"/>
      <c r="N3856" s="127"/>
      <c r="O3856" s="127"/>
      <c r="P3856" s="1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  <c r="AN3856" s="27"/>
      <c r="AO3856" s="27"/>
      <c r="AP3856" s="27"/>
    </row>
    <row r="3857" ht="12.75" customHeight="1">
      <c r="A3857" s="16"/>
      <c r="B3857" s="128"/>
      <c r="C3857" s="129"/>
      <c r="D3857" s="96"/>
      <c r="E3857" s="96"/>
      <c r="F3857" s="130"/>
      <c r="G3857" s="27"/>
      <c r="H3857" s="131"/>
      <c r="I3857" s="127"/>
      <c r="J3857" s="132"/>
      <c r="K3857" s="127"/>
      <c r="L3857" s="96"/>
      <c r="M3857" s="127"/>
      <c r="N3857" s="127"/>
      <c r="O3857" s="127"/>
      <c r="P3857" s="1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  <c r="AN3857" s="27"/>
      <c r="AO3857" s="27"/>
      <c r="AP3857" s="27"/>
    </row>
    <row r="3858" ht="12.75" customHeight="1">
      <c r="A3858" s="16"/>
      <c r="B3858" s="128"/>
      <c r="C3858" s="129"/>
      <c r="D3858" s="96"/>
      <c r="E3858" s="96"/>
      <c r="F3858" s="130"/>
      <c r="G3858" s="27"/>
      <c r="H3858" s="131"/>
      <c r="I3858" s="127"/>
      <c r="J3858" s="132"/>
      <c r="K3858" s="127"/>
      <c r="L3858" s="96"/>
      <c r="M3858" s="127"/>
      <c r="N3858" s="127"/>
      <c r="O3858" s="127"/>
      <c r="P3858" s="1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  <c r="AN3858" s="27"/>
      <c r="AO3858" s="27"/>
      <c r="AP3858" s="27"/>
    </row>
    <row r="3859" ht="12.75" customHeight="1">
      <c r="A3859" s="16"/>
      <c r="B3859" s="128"/>
      <c r="C3859" s="129"/>
      <c r="D3859" s="96"/>
      <c r="E3859" s="96"/>
      <c r="F3859" s="130"/>
      <c r="G3859" s="27"/>
      <c r="H3859" s="131"/>
      <c r="I3859" s="127"/>
      <c r="J3859" s="132"/>
      <c r="K3859" s="127"/>
      <c r="L3859" s="96"/>
      <c r="M3859" s="127"/>
      <c r="N3859" s="127"/>
      <c r="O3859" s="127"/>
      <c r="P3859" s="1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  <c r="AN3859" s="27"/>
      <c r="AO3859" s="27"/>
      <c r="AP3859" s="27"/>
    </row>
    <row r="3860" ht="12.75" customHeight="1">
      <c r="A3860" s="16"/>
      <c r="B3860" s="128"/>
      <c r="C3860" s="129"/>
      <c r="D3860" s="96"/>
      <c r="E3860" s="96"/>
      <c r="F3860" s="130"/>
      <c r="G3860" s="27"/>
      <c r="H3860" s="131"/>
      <c r="I3860" s="127"/>
      <c r="J3860" s="132"/>
      <c r="K3860" s="127"/>
      <c r="L3860" s="96"/>
      <c r="M3860" s="127"/>
      <c r="N3860" s="127"/>
      <c r="O3860" s="127"/>
      <c r="P3860" s="1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  <c r="AN3860" s="27"/>
      <c r="AO3860" s="27"/>
      <c r="AP3860" s="27"/>
    </row>
    <row r="3861" ht="12.75" customHeight="1">
      <c r="A3861" s="16"/>
      <c r="B3861" s="128"/>
      <c r="C3861" s="129"/>
      <c r="D3861" s="96"/>
      <c r="E3861" s="96"/>
      <c r="F3861" s="130"/>
      <c r="G3861" s="27"/>
      <c r="H3861" s="131"/>
      <c r="I3861" s="127"/>
      <c r="J3861" s="132"/>
      <c r="K3861" s="127"/>
      <c r="L3861" s="96"/>
      <c r="M3861" s="127"/>
      <c r="N3861" s="127"/>
      <c r="O3861" s="127"/>
      <c r="P3861" s="1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  <c r="AN3861" s="27"/>
      <c r="AO3861" s="27"/>
      <c r="AP3861" s="27"/>
    </row>
    <row r="3862" ht="12.75" customHeight="1">
      <c r="A3862" s="16"/>
      <c r="B3862" s="128"/>
      <c r="C3862" s="129"/>
      <c r="D3862" s="96"/>
      <c r="E3862" s="96"/>
      <c r="F3862" s="130"/>
      <c r="G3862" s="27"/>
      <c r="H3862" s="131"/>
      <c r="I3862" s="127"/>
      <c r="J3862" s="132"/>
      <c r="K3862" s="127"/>
      <c r="L3862" s="96"/>
      <c r="M3862" s="127"/>
      <c r="N3862" s="127"/>
      <c r="O3862" s="127"/>
      <c r="P3862" s="1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  <c r="AN3862" s="27"/>
      <c r="AO3862" s="27"/>
      <c r="AP3862" s="27"/>
    </row>
    <row r="3863" ht="12.75" customHeight="1">
      <c r="A3863" s="16"/>
      <c r="B3863" s="128"/>
      <c r="C3863" s="129"/>
      <c r="D3863" s="96"/>
      <c r="E3863" s="96"/>
      <c r="F3863" s="130"/>
      <c r="G3863" s="27"/>
      <c r="H3863" s="131"/>
      <c r="I3863" s="127"/>
      <c r="J3863" s="132"/>
      <c r="K3863" s="127"/>
      <c r="L3863" s="96"/>
      <c r="M3863" s="127"/>
      <c r="N3863" s="127"/>
      <c r="O3863" s="127"/>
      <c r="P3863" s="1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  <c r="AN3863" s="27"/>
      <c r="AO3863" s="27"/>
      <c r="AP3863" s="27"/>
    </row>
    <row r="3864" ht="12.75" customHeight="1">
      <c r="A3864" s="16"/>
      <c r="B3864" s="128"/>
      <c r="C3864" s="129"/>
      <c r="D3864" s="96"/>
      <c r="E3864" s="96"/>
      <c r="F3864" s="130"/>
      <c r="G3864" s="27"/>
      <c r="H3864" s="131"/>
      <c r="I3864" s="127"/>
      <c r="J3864" s="132"/>
      <c r="K3864" s="127"/>
      <c r="L3864" s="96"/>
      <c r="M3864" s="127"/>
      <c r="N3864" s="127"/>
      <c r="O3864" s="127"/>
      <c r="P3864" s="1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  <c r="AN3864" s="27"/>
      <c r="AO3864" s="27"/>
      <c r="AP3864" s="27"/>
    </row>
    <row r="3865" ht="12.75" customHeight="1">
      <c r="A3865" s="16"/>
      <c r="B3865" s="128"/>
      <c r="C3865" s="129"/>
      <c r="D3865" s="96"/>
      <c r="E3865" s="96"/>
      <c r="F3865" s="130"/>
      <c r="G3865" s="27"/>
      <c r="H3865" s="131"/>
      <c r="I3865" s="127"/>
      <c r="J3865" s="132"/>
      <c r="K3865" s="127"/>
      <c r="L3865" s="96"/>
      <c r="M3865" s="127"/>
      <c r="N3865" s="127"/>
      <c r="O3865" s="127"/>
      <c r="P3865" s="1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  <c r="AN3865" s="27"/>
      <c r="AO3865" s="27"/>
      <c r="AP3865" s="27"/>
    </row>
    <row r="3866" ht="12.75" customHeight="1">
      <c r="A3866" s="16"/>
      <c r="B3866" s="128"/>
      <c r="C3866" s="129"/>
      <c r="D3866" s="96"/>
      <c r="E3866" s="96"/>
      <c r="F3866" s="130"/>
      <c r="G3866" s="27"/>
      <c r="H3866" s="131"/>
      <c r="I3866" s="127"/>
      <c r="J3866" s="132"/>
      <c r="K3866" s="127"/>
      <c r="L3866" s="96"/>
      <c r="M3866" s="127"/>
      <c r="N3866" s="127"/>
      <c r="O3866" s="127"/>
      <c r="P3866" s="1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  <c r="AN3866" s="27"/>
      <c r="AO3866" s="27"/>
      <c r="AP3866" s="27"/>
    </row>
    <row r="3867" ht="12.75" customHeight="1">
      <c r="A3867" s="16"/>
      <c r="B3867" s="128"/>
      <c r="C3867" s="129"/>
      <c r="D3867" s="96"/>
      <c r="E3867" s="96"/>
      <c r="F3867" s="130"/>
      <c r="G3867" s="27"/>
      <c r="H3867" s="131"/>
      <c r="I3867" s="127"/>
      <c r="J3867" s="132"/>
      <c r="K3867" s="127"/>
      <c r="L3867" s="96"/>
      <c r="M3867" s="127"/>
      <c r="N3867" s="127"/>
      <c r="O3867" s="127"/>
      <c r="P3867" s="1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  <c r="AN3867" s="27"/>
      <c r="AO3867" s="27"/>
      <c r="AP3867" s="27"/>
    </row>
    <row r="3868" ht="12.75" customHeight="1">
      <c r="A3868" s="16"/>
      <c r="B3868" s="128"/>
      <c r="C3868" s="129"/>
      <c r="D3868" s="96"/>
      <c r="E3868" s="96"/>
      <c r="F3868" s="130"/>
      <c r="G3868" s="27"/>
      <c r="H3868" s="131"/>
      <c r="I3868" s="127"/>
      <c r="J3868" s="132"/>
      <c r="K3868" s="127"/>
      <c r="L3868" s="96"/>
      <c r="M3868" s="127"/>
      <c r="N3868" s="127"/>
      <c r="O3868" s="127"/>
      <c r="P3868" s="1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  <c r="AN3868" s="27"/>
      <c r="AO3868" s="27"/>
      <c r="AP3868" s="27"/>
    </row>
    <row r="3869" ht="12.75" customHeight="1">
      <c r="A3869" s="16"/>
      <c r="B3869" s="128"/>
      <c r="C3869" s="129"/>
      <c r="D3869" s="96"/>
      <c r="E3869" s="96"/>
      <c r="F3869" s="130"/>
      <c r="G3869" s="27"/>
      <c r="H3869" s="131"/>
      <c r="I3869" s="127"/>
      <c r="J3869" s="132"/>
      <c r="K3869" s="127"/>
      <c r="L3869" s="96"/>
      <c r="M3869" s="127"/>
      <c r="N3869" s="127"/>
      <c r="O3869" s="127"/>
      <c r="P3869" s="1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  <c r="AN3869" s="27"/>
      <c r="AO3869" s="27"/>
      <c r="AP3869" s="27"/>
    </row>
    <row r="3870" ht="12.75" customHeight="1">
      <c r="A3870" s="16"/>
      <c r="B3870" s="128"/>
      <c r="C3870" s="129"/>
      <c r="D3870" s="96"/>
      <c r="E3870" s="96"/>
      <c r="F3870" s="130"/>
      <c r="G3870" s="27"/>
      <c r="H3870" s="131"/>
      <c r="I3870" s="127"/>
      <c r="J3870" s="132"/>
      <c r="K3870" s="127"/>
      <c r="L3870" s="96"/>
      <c r="M3870" s="127"/>
      <c r="N3870" s="127"/>
      <c r="O3870" s="127"/>
      <c r="P3870" s="1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  <c r="AN3870" s="27"/>
      <c r="AO3870" s="27"/>
      <c r="AP3870" s="27"/>
    </row>
    <row r="3871" ht="12.75" customHeight="1">
      <c r="A3871" s="16"/>
      <c r="B3871" s="128"/>
      <c r="C3871" s="129"/>
      <c r="D3871" s="96"/>
      <c r="E3871" s="96"/>
      <c r="F3871" s="130"/>
      <c r="G3871" s="27"/>
      <c r="H3871" s="131"/>
      <c r="I3871" s="127"/>
      <c r="J3871" s="132"/>
      <c r="K3871" s="127"/>
      <c r="L3871" s="96"/>
      <c r="M3871" s="127"/>
      <c r="N3871" s="127"/>
      <c r="O3871" s="127"/>
      <c r="P3871" s="1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  <c r="AN3871" s="27"/>
      <c r="AO3871" s="27"/>
      <c r="AP3871" s="27"/>
    </row>
    <row r="3872" ht="12.75" customHeight="1">
      <c r="A3872" s="16"/>
      <c r="B3872" s="128"/>
      <c r="C3872" s="129"/>
      <c r="D3872" s="96"/>
      <c r="E3872" s="96"/>
      <c r="F3872" s="130"/>
      <c r="G3872" s="27"/>
      <c r="H3872" s="131"/>
      <c r="I3872" s="127"/>
      <c r="J3872" s="132"/>
      <c r="K3872" s="127"/>
      <c r="L3872" s="96"/>
      <c r="M3872" s="127"/>
      <c r="N3872" s="127"/>
      <c r="O3872" s="127"/>
      <c r="P3872" s="1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  <c r="AN3872" s="27"/>
      <c r="AO3872" s="27"/>
      <c r="AP3872" s="27"/>
    </row>
    <row r="3873" ht="12.75" customHeight="1">
      <c r="A3873" s="16"/>
      <c r="B3873" s="128"/>
      <c r="C3873" s="129"/>
      <c r="D3873" s="96"/>
      <c r="E3873" s="96"/>
      <c r="F3873" s="130"/>
      <c r="G3873" s="27"/>
      <c r="H3873" s="131"/>
      <c r="I3873" s="127"/>
      <c r="J3873" s="132"/>
      <c r="K3873" s="127"/>
      <c r="L3873" s="96"/>
      <c r="M3873" s="127"/>
      <c r="N3873" s="127"/>
      <c r="O3873" s="127"/>
      <c r="P3873" s="1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  <c r="AN3873" s="27"/>
      <c r="AO3873" s="27"/>
      <c r="AP3873" s="27"/>
    </row>
    <row r="3874" ht="12.75" customHeight="1">
      <c r="A3874" s="16"/>
      <c r="B3874" s="128"/>
      <c r="C3874" s="129"/>
      <c r="D3874" s="96"/>
      <c r="E3874" s="96"/>
      <c r="F3874" s="130"/>
      <c r="G3874" s="27"/>
      <c r="H3874" s="131"/>
      <c r="I3874" s="127"/>
      <c r="J3874" s="132"/>
      <c r="K3874" s="127"/>
      <c r="L3874" s="96"/>
      <c r="M3874" s="127"/>
      <c r="N3874" s="127"/>
      <c r="O3874" s="127"/>
      <c r="P3874" s="1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  <c r="AN3874" s="27"/>
      <c r="AO3874" s="27"/>
      <c r="AP3874" s="27"/>
    </row>
    <row r="3875" ht="12.75" customHeight="1">
      <c r="A3875" s="16"/>
      <c r="B3875" s="128"/>
      <c r="C3875" s="129"/>
      <c r="D3875" s="96"/>
      <c r="E3875" s="96"/>
      <c r="F3875" s="130"/>
      <c r="G3875" s="27"/>
      <c r="H3875" s="131"/>
      <c r="I3875" s="127"/>
      <c r="J3875" s="132"/>
      <c r="K3875" s="127"/>
      <c r="L3875" s="96"/>
      <c r="M3875" s="127"/>
      <c r="N3875" s="127"/>
      <c r="O3875" s="127"/>
      <c r="P3875" s="1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  <c r="AN3875" s="27"/>
      <c r="AO3875" s="27"/>
      <c r="AP3875" s="27"/>
    </row>
    <row r="3876" ht="12.75" customHeight="1">
      <c r="A3876" s="16"/>
      <c r="B3876" s="128"/>
      <c r="C3876" s="129"/>
      <c r="D3876" s="96"/>
      <c r="E3876" s="96"/>
      <c r="F3876" s="130"/>
      <c r="G3876" s="27"/>
      <c r="H3876" s="131"/>
      <c r="I3876" s="127"/>
      <c r="J3876" s="132"/>
      <c r="K3876" s="127"/>
      <c r="L3876" s="96"/>
      <c r="M3876" s="127"/>
      <c r="N3876" s="127"/>
      <c r="O3876" s="127"/>
      <c r="P3876" s="1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  <c r="AN3876" s="27"/>
      <c r="AO3876" s="27"/>
      <c r="AP3876" s="27"/>
    </row>
    <row r="3877" ht="12.75" customHeight="1">
      <c r="A3877" s="16"/>
      <c r="B3877" s="128"/>
      <c r="C3877" s="129"/>
      <c r="D3877" s="96"/>
      <c r="E3877" s="96"/>
      <c r="F3877" s="130"/>
      <c r="G3877" s="27"/>
      <c r="H3877" s="131"/>
      <c r="I3877" s="127"/>
      <c r="J3877" s="132"/>
      <c r="K3877" s="127"/>
      <c r="L3877" s="96"/>
      <c r="M3877" s="127"/>
      <c r="N3877" s="127"/>
      <c r="O3877" s="127"/>
      <c r="P3877" s="1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  <c r="AN3877" s="27"/>
      <c r="AO3877" s="27"/>
      <c r="AP3877" s="27"/>
    </row>
    <row r="3878" ht="12.75" customHeight="1">
      <c r="A3878" s="16"/>
      <c r="B3878" s="128"/>
      <c r="C3878" s="129"/>
      <c r="D3878" s="96"/>
      <c r="E3878" s="96"/>
      <c r="F3878" s="130"/>
      <c r="G3878" s="27"/>
      <c r="H3878" s="131"/>
      <c r="I3878" s="127"/>
      <c r="J3878" s="132"/>
      <c r="K3878" s="127"/>
      <c r="L3878" s="96"/>
      <c r="M3878" s="127"/>
      <c r="N3878" s="127"/>
      <c r="O3878" s="127"/>
      <c r="P3878" s="1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  <c r="AN3878" s="27"/>
      <c r="AO3878" s="27"/>
      <c r="AP3878" s="27"/>
    </row>
    <row r="3879" ht="12.75" customHeight="1">
      <c r="A3879" s="16"/>
      <c r="B3879" s="128"/>
      <c r="C3879" s="129"/>
      <c r="D3879" s="96"/>
      <c r="E3879" s="96"/>
      <c r="F3879" s="130"/>
      <c r="G3879" s="27"/>
      <c r="H3879" s="131"/>
      <c r="I3879" s="127"/>
      <c r="J3879" s="132"/>
      <c r="K3879" s="127"/>
      <c r="L3879" s="96"/>
      <c r="M3879" s="127"/>
      <c r="N3879" s="127"/>
      <c r="O3879" s="127"/>
      <c r="P3879" s="1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  <c r="AN3879" s="27"/>
      <c r="AO3879" s="27"/>
      <c r="AP3879" s="27"/>
    </row>
    <row r="3880" ht="12.75" customHeight="1">
      <c r="A3880" s="16"/>
      <c r="B3880" s="128"/>
      <c r="C3880" s="129"/>
      <c r="D3880" s="96"/>
      <c r="E3880" s="96"/>
      <c r="F3880" s="130"/>
      <c r="G3880" s="27"/>
      <c r="H3880" s="131"/>
      <c r="I3880" s="127"/>
      <c r="J3880" s="132"/>
      <c r="K3880" s="127"/>
      <c r="L3880" s="96"/>
      <c r="M3880" s="127"/>
      <c r="N3880" s="127"/>
      <c r="O3880" s="127"/>
      <c r="P3880" s="1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  <c r="AN3880" s="27"/>
      <c r="AO3880" s="27"/>
      <c r="AP3880" s="27"/>
    </row>
    <row r="3881" ht="12.75" customHeight="1">
      <c r="A3881" s="16"/>
      <c r="B3881" s="128"/>
      <c r="C3881" s="129"/>
      <c r="D3881" s="96"/>
      <c r="E3881" s="96"/>
      <c r="F3881" s="130"/>
      <c r="G3881" s="27"/>
      <c r="H3881" s="131"/>
      <c r="I3881" s="127"/>
      <c r="J3881" s="132"/>
      <c r="K3881" s="127"/>
      <c r="L3881" s="96"/>
      <c r="M3881" s="127"/>
      <c r="N3881" s="127"/>
      <c r="O3881" s="127"/>
      <c r="P3881" s="1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  <c r="AN3881" s="27"/>
      <c r="AO3881" s="27"/>
      <c r="AP3881" s="27"/>
    </row>
    <row r="3882" ht="12.75" customHeight="1">
      <c r="A3882" s="16"/>
      <c r="B3882" s="128"/>
      <c r="C3882" s="129"/>
      <c r="D3882" s="96"/>
      <c r="E3882" s="96"/>
      <c r="F3882" s="130"/>
      <c r="G3882" s="27"/>
      <c r="H3882" s="131"/>
      <c r="I3882" s="127"/>
      <c r="J3882" s="132"/>
      <c r="K3882" s="127"/>
      <c r="L3882" s="96"/>
      <c r="M3882" s="127"/>
      <c r="N3882" s="127"/>
      <c r="O3882" s="127"/>
      <c r="P3882" s="1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  <c r="AN3882" s="27"/>
      <c r="AO3882" s="27"/>
      <c r="AP3882" s="27"/>
    </row>
    <row r="3883" ht="12.75" customHeight="1">
      <c r="A3883" s="16"/>
      <c r="B3883" s="128"/>
      <c r="C3883" s="129"/>
      <c r="D3883" s="96"/>
      <c r="E3883" s="96"/>
      <c r="F3883" s="130"/>
      <c r="G3883" s="27"/>
      <c r="H3883" s="131"/>
      <c r="I3883" s="127"/>
      <c r="J3883" s="132"/>
      <c r="K3883" s="127"/>
      <c r="L3883" s="96"/>
      <c r="M3883" s="127"/>
      <c r="N3883" s="127"/>
      <c r="O3883" s="127"/>
      <c r="P3883" s="1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  <c r="AN3883" s="27"/>
      <c r="AO3883" s="27"/>
      <c r="AP3883" s="27"/>
    </row>
    <row r="3884" ht="12.75" customHeight="1">
      <c r="A3884" s="16"/>
      <c r="B3884" s="128"/>
      <c r="C3884" s="129"/>
      <c r="D3884" s="96"/>
      <c r="E3884" s="96"/>
      <c r="F3884" s="130"/>
      <c r="G3884" s="27"/>
      <c r="H3884" s="131"/>
      <c r="I3884" s="127"/>
      <c r="J3884" s="132"/>
      <c r="K3884" s="127"/>
      <c r="L3884" s="96"/>
      <c r="M3884" s="127"/>
      <c r="N3884" s="127"/>
      <c r="O3884" s="127"/>
      <c r="P3884" s="1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  <c r="AN3884" s="27"/>
      <c r="AO3884" s="27"/>
      <c r="AP3884" s="27"/>
    </row>
    <row r="3885" ht="12.75" customHeight="1">
      <c r="A3885" s="16"/>
      <c r="B3885" s="128"/>
      <c r="C3885" s="129"/>
      <c r="D3885" s="96"/>
      <c r="E3885" s="96"/>
      <c r="F3885" s="130"/>
      <c r="G3885" s="27"/>
      <c r="H3885" s="131"/>
      <c r="I3885" s="127"/>
      <c r="J3885" s="132"/>
      <c r="K3885" s="127"/>
      <c r="L3885" s="96"/>
      <c r="M3885" s="127"/>
      <c r="N3885" s="127"/>
      <c r="O3885" s="127"/>
      <c r="P3885" s="1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  <c r="AN3885" s="27"/>
      <c r="AO3885" s="27"/>
      <c r="AP3885" s="27"/>
    </row>
    <row r="3886" ht="12.75" customHeight="1">
      <c r="A3886" s="16"/>
      <c r="B3886" s="128"/>
      <c r="C3886" s="129"/>
      <c r="D3886" s="96"/>
      <c r="E3886" s="96"/>
      <c r="F3886" s="130"/>
      <c r="G3886" s="27"/>
      <c r="H3886" s="131"/>
      <c r="I3886" s="127"/>
      <c r="J3886" s="132"/>
      <c r="K3886" s="127"/>
      <c r="L3886" s="96"/>
      <c r="M3886" s="127"/>
      <c r="N3886" s="127"/>
      <c r="O3886" s="127"/>
      <c r="P3886" s="1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  <c r="AN3886" s="27"/>
      <c r="AO3886" s="27"/>
      <c r="AP3886" s="27"/>
    </row>
    <row r="3887" ht="12.75" customHeight="1">
      <c r="A3887" s="16"/>
      <c r="B3887" s="128"/>
      <c r="C3887" s="129"/>
      <c r="D3887" s="96"/>
      <c r="E3887" s="96"/>
      <c r="F3887" s="130"/>
      <c r="G3887" s="27"/>
      <c r="H3887" s="131"/>
      <c r="I3887" s="127"/>
      <c r="J3887" s="132"/>
      <c r="K3887" s="127"/>
      <c r="L3887" s="96"/>
      <c r="M3887" s="127"/>
      <c r="N3887" s="127"/>
      <c r="O3887" s="127"/>
      <c r="P3887" s="1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  <c r="AN3887" s="27"/>
      <c r="AO3887" s="27"/>
      <c r="AP3887" s="27"/>
    </row>
    <row r="3888" ht="12.75" customHeight="1">
      <c r="A3888" s="16"/>
      <c r="B3888" s="128"/>
      <c r="C3888" s="129"/>
      <c r="D3888" s="96"/>
      <c r="E3888" s="96"/>
      <c r="F3888" s="130"/>
      <c r="G3888" s="27"/>
      <c r="H3888" s="131"/>
      <c r="I3888" s="127"/>
      <c r="J3888" s="132"/>
      <c r="K3888" s="127"/>
      <c r="L3888" s="96"/>
      <c r="M3888" s="127"/>
      <c r="N3888" s="127"/>
      <c r="O3888" s="127"/>
      <c r="P3888" s="1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  <c r="AN3888" s="27"/>
      <c r="AO3888" s="27"/>
      <c r="AP3888" s="27"/>
    </row>
    <row r="3889" ht="12.75" customHeight="1">
      <c r="A3889" s="16"/>
      <c r="B3889" s="128"/>
      <c r="C3889" s="129"/>
      <c r="D3889" s="96"/>
      <c r="E3889" s="96"/>
      <c r="F3889" s="130"/>
      <c r="G3889" s="27"/>
      <c r="H3889" s="131"/>
      <c r="I3889" s="127"/>
      <c r="J3889" s="132"/>
      <c r="K3889" s="127"/>
      <c r="L3889" s="96"/>
      <c r="M3889" s="127"/>
      <c r="N3889" s="127"/>
      <c r="O3889" s="127"/>
      <c r="P3889" s="1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  <c r="AN3889" s="27"/>
      <c r="AO3889" s="27"/>
      <c r="AP3889" s="27"/>
    </row>
    <row r="3890" ht="12.75" customHeight="1">
      <c r="A3890" s="16"/>
      <c r="B3890" s="128"/>
      <c r="C3890" s="129"/>
      <c r="D3890" s="96"/>
      <c r="E3890" s="96"/>
      <c r="F3890" s="130"/>
      <c r="G3890" s="27"/>
      <c r="H3890" s="131"/>
      <c r="I3890" s="127"/>
      <c r="J3890" s="132"/>
      <c r="K3890" s="127"/>
      <c r="L3890" s="96"/>
      <c r="M3890" s="127"/>
      <c r="N3890" s="127"/>
      <c r="O3890" s="127"/>
      <c r="P3890" s="1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  <c r="AN3890" s="27"/>
      <c r="AO3890" s="27"/>
      <c r="AP3890" s="27"/>
    </row>
    <row r="3891" ht="12.75" customHeight="1">
      <c r="A3891" s="16"/>
      <c r="B3891" s="128"/>
      <c r="C3891" s="129"/>
      <c r="D3891" s="96"/>
      <c r="E3891" s="96"/>
      <c r="F3891" s="130"/>
      <c r="G3891" s="27"/>
      <c r="H3891" s="131"/>
      <c r="I3891" s="127"/>
      <c r="J3891" s="132"/>
      <c r="K3891" s="127"/>
      <c r="L3891" s="96"/>
      <c r="M3891" s="127"/>
      <c r="N3891" s="127"/>
      <c r="O3891" s="127"/>
      <c r="P3891" s="1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  <c r="AN3891" s="27"/>
      <c r="AO3891" s="27"/>
      <c r="AP3891" s="27"/>
    </row>
    <row r="3892" ht="12.75" customHeight="1">
      <c r="A3892" s="16"/>
      <c r="B3892" s="128"/>
      <c r="C3892" s="129"/>
      <c r="D3892" s="96"/>
      <c r="E3892" s="96"/>
      <c r="F3892" s="130"/>
      <c r="G3892" s="27"/>
      <c r="H3892" s="131"/>
      <c r="I3892" s="127"/>
      <c r="J3892" s="132"/>
      <c r="K3892" s="127"/>
      <c r="L3892" s="96"/>
      <c r="M3892" s="127"/>
      <c r="N3892" s="127"/>
      <c r="O3892" s="127"/>
      <c r="P3892" s="1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  <c r="AN3892" s="27"/>
      <c r="AO3892" s="27"/>
      <c r="AP3892" s="27"/>
    </row>
    <row r="3893" ht="12.75" customHeight="1">
      <c r="A3893" s="16"/>
      <c r="B3893" s="128"/>
      <c r="C3893" s="129"/>
      <c r="D3893" s="96"/>
      <c r="E3893" s="96"/>
      <c r="F3893" s="130"/>
      <c r="G3893" s="27"/>
      <c r="H3893" s="131"/>
      <c r="I3893" s="127"/>
      <c r="J3893" s="132"/>
      <c r="K3893" s="127"/>
      <c r="L3893" s="96"/>
      <c r="M3893" s="127"/>
      <c r="N3893" s="127"/>
      <c r="O3893" s="127"/>
      <c r="P3893" s="1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  <c r="AN3893" s="27"/>
      <c r="AO3893" s="27"/>
      <c r="AP3893" s="27"/>
    </row>
    <row r="3894" ht="12.75" customHeight="1">
      <c r="A3894" s="16"/>
      <c r="B3894" s="128"/>
      <c r="C3894" s="129"/>
      <c r="D3894" s="96"/>
      <c r="E3894" s="96"/>
      <c r="F3894" s="130"/>
      <c r="G3894" s="27"/>
      <c r="H3894" s="131"/>
      <c r="I3894" s="127"/>
      <c r="J3894" s="132"/>
      <c r="K3894" s="127"/>
      <c r="L3894" s="96"/>
      <c r="M3894" s="127"/>
      <c r="N3894" s="127"/>
      <c r="O3894" s="127"/>
      <c r="P3894" s="1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  <c r="AN3894" s="27"/>
      <c r="AO3894" s="27"/>
      <c r="AP3894" s="27"/>
    </row>
    <row r="3895" ht="12.75" customHeight="1">
      <c r="A3895" s="16"/>
      <c r="B3895" s="128"/>
      <c r="C3895" s="129"/>
      <c r="D3895" s="96"/>
      <c r="E3895" s="96"/>
      <c r="F3895" s="130"/>
      <c r="G3895" s="27"/>
      <c r="H3895" s="131"/>
      <c r="I3895" s="127"/>
      <c r="J3895" s="132"/>
      <c r="K3895" s="127"/>
      <c r="L3895" s="96"/>
      <c r="M3895" s="127"/>
      <c r="N3895" s="127"/>
      <c r="O3895" s="127"/>
      <c r="P3895" s="1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  <c r="AN3895" s="27"/>
      <c r="AO3895" s="27"/>
      <c r="AP3895" s="27"/>
    </row>
    <row r="3896" ht="12.75" customHeight="1">
      <c r="A3896" s="16"/>
      <c r="B3896" s="128"/>
      <c r="C3896" s="129"/>
      <c r="D3896" s="96"/>
      <c r="E3896" s="96"/>
      <c r="F3896" s="130"/>
      <c r="G3896" s="27"/>
      <c r="H3896" s="131"/>
      <c r="I3896" s="127"/>
      <c r="J3896" s="132"/>
      <c r="K3896" s="127"/>
      <c r="L3896" s="96"/>
      <c r="M3896" s="127"/>
      <c r="N3896" s="127"/>
      <c r="O3896" s="127"/>
      <c r="P3896" s="1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  <c r="AN3896" s="27"/>
      <c r="AO3896" s="27"/>
      <c r="AP3896" s="27"/>
    </row>
    <row r="3897" ht="12.75" customHeight="1">
      <c r="A3897" s="16"/>
      <c r="B3897" s="128"/>
      <c r="C3897" s="129"/>
      <c r="D3897" s="96"/>
      <c r="E3897" s="96"/>
      <c r="F3897" s="130"/>
      <c r="G3897" s="27"/>
      <c r="H3897" s="131"/>
      <c r="I3897" s="127"/>
      <c r="J3897" s="132"/>
      <c r="K3897" s="127"/>
      <c r="L3897" s="96"/>
      <c r="M3897" s="127"/>
      <c r="N3897" s="127"/>
      <c r="O3897" s="127"/>
      <c r="P3897" s="1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  <c r="AN3897" s="27"/>
      <c r="AO3897" s="27"/>
      <c r="AP3897" s="27"/>
    </row>
    <row r="3898" ht="12.75" customHeight="1">
      <c r="A3898" s="16"/>
      <c r="B3898" s="128"/>
      <c r="C3898" s="129"/>
      <c r="D3898" s="96"/>
      <c r="E3898" s="96"/>
      <c r="F3898" s="130"/>
      <c r="G3898" s="27"/>
      <c r="H3898" s="131"/>
      <c r="I3898" s="127"/>
      <c r="J3898" s="132"/>
      <c r="K3898" s="127"/>
      <c r="L3898" s="96"/>
      <c r="M3898" s="127"/>
      <c r="N3898" s="127"/>
      <c r="O3898" s="127"/>
      <c r="P3898" s="1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  <c r="AN3898" s="27"/>
      <c r="AO3898" s="27"/>
      <c r="AP3898" s="27"/>
    </row>
    <row r="3899" ht="12.75" customHeight="1">
      <c r="A3899" s="16"/>
      <c r="B3899" s="128"/>
      <c r="C3899" s="129"/>
      <c r="D3899" s="96"/>
      <c r="E3899" s="96"/>
      <c r="F3899" s="130"/>
      <c r="G3899" s="27"/>
      <c r="H3899" s="131"/>
      <c r="I3899" s="127"/>
      <c r="J3899" s="132"/>
      <c r="K3899" s="127"/>
      <c r="L3899" s="96"/>
      <c r="M3899" s="127"/>
      <c r="N3899" s="127"/>
      <c r="O3899" s="127"/>
      <c r="P3899" s="1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  <c r="AN3899" s="27"/>
      <c r="AO3899" s="27"/>
      <c r="AP3899" s="27"/>
    </row>
    <row r="3900" ht="12.75" customHeight="1">
      <c r="A3900" s="16"/>
      <c r="B3900" s="128"/>
      <c r="C3900" s="129"/>
      <c r="D3900" s="96"/>
      <c r="E3900" s="96"/>
      <c r="F3900" s="130"/>
      <c r="G3900" s="27"/>
      <c r="H3900" s="131"/>
      <c r="I3900" s="127"/>
      <c r="J3900" s="132"/>
      <c r="K3900" s="127"/>
      <c r="L3900" s="96"/>
      <c r="M3900" s="127"/>
      <c r="N3900" s="127"/>
      <c r="O3900" s="127"/>
      <c r="P3900" s="1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  <c r="AN3900" s="27"/>
      <c r="AO3900" s="27"/>
      <c r="AP3900" s="27"/>
    </row>
    <row r="3901" ht="12.75" customHeight="1">
      <c r="A3901" s="16"/>
      <c r="B3901" s="128"/>
      <c r="C3901" s="129"/>
      <c r="D3901" s="96"/>
      <c r="E3901" s="96"/>
      <c r="F3901" s="130"/>
      <c r="G3901" s="27"/>
      <c r="H3901" s="131"/>
      <c r="I3901" s="127"/>
      <c r="J3901" s="132"/>
      <c r="K3901" s="127"/>
      <c r="L3901" s="96"/>
      <c r="M3901" s="127"/>
      <c r="N3901" s="127"/>
      <c r="O3901" s="127"/>
      <c r="P3901" s="1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</row>
    <row r="3902" ht="12.75" customHeight="1">
      <c r="A3902" s="16"/>
      <c r="B3902" s="128"/>
      <c r="C3902" s="129"/>
      <c r="D3902" s="96"/>
      <c r="E3902" s="96"/>
      <c r="F3902" s="130"/>
      <c r="G3902" s="27"/>
      <c r="H3902" s="131"/>
      <c r="I3902" s="127"/>
      <c r="J3902" s="132"/>
      <c r="K3902" s="127"/>
      <c r="L3902" s="96"/>
      <c r="M3902" s="127"/>
      <c r="N3902" s="127"/>
      <c r="O3902" s="127"/>
      <c r="P3902" s="1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  <c r="AN3902" s="27"/>
      <c r="AO3902" s="27"/>
      <c r="AP3902" s="27"/>
    </row>
    <row r="3903" ht="12.75" customHeight="1">
      <c r="A3903" s="16"/>
      <c r="B3903" s="128"/>
      <c r="C3903" s="129"/>
      <c r="D3903" s="96"/>
      <c r="E3903" s="96"/>
      <c r="F3903" s="130"/>
      <c r="G3903" s="27"/>
      <c r="H3903" s="131"/>
      <c r="I3903" s="127"/>
      <c r="J3903" s="132"/>
      <c r="K3903" s="127"/>
      <c r="L3903" s="96"/>
      <c r="M3903" s="127"/>
      <c r="N3903" s="127"/>
      <c r="O3903" s="127"/>
      <c r="P3903" s="1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  <c r="AN3903" s="27"/>
      <c r="AO3903" s="27"/>
      <c r="AP3903" s="27"/>
    </row>
    <row r="3904" ht="12.75" customHeight="1">
      <c r="A3904" s="16"/>
      <c r="B3904" s="128"/>
      <c r="C3904" s="129"/>
      <c r="D3904" s="96"/>
      <c r="E3904" s="96"/>
      <c r="F3904" s="130"/>
      <c r="G3904" s="27"/>
      <c r="H3904" s="131"/>
      <c r="I3904" s="127"/>
      <c r="J3904" s="132"/>
      <c r="K3904" s="127"/>
      <c r="L3904" s="96"/>
      <c r="M3904" s="127"/>
      <c r="N3904" s="127"/>
      <c r="O3904" s="127"/>
      <c r="P3904" s="1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  <c r="AN3904" s="27"/>
      <c r="AO3904" s="27"/>
      <c r="AP3904" s="27"/>
    </row>
    <row r="3905" ht="12.75" customHeight="1">
      <c r="A3905" s="16"/>
      <c r="B3905" s="128"/>
      <c r="C3905" s="129"/>
      <c r="D3905" s="96"/>
      <c r="E3905" s="96"/>
      <c r="F3905" s="130"/>
      <c r="G3905" s="27"/>
      <c r="H3905" s="131"/>
      <c r="I3905" s="127"/>
      <c r="J3905" s="132"/>
      <c r="K3905" s="127"/>
      <c r="L3905" s="96"/>
      <c r="M3905" s="127"/>
      <c r="N3905" s="127"/>
      <c r="O3905" s="127"/>
      <c r="P3905" s="1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  <c r="AN3905" s="27"/>
      <c r="AO3905" s="27"/>
      <c r="AP3905" s="27"/>
    </row>
    <row r="3906" ht="12.75" customHeight="1">
      <c r="A3906" s="16"/>
      <c r="B3906" s="128"/>
      <c r="C3906" s="129"/>
      <c r="D3906" s="96"/>
      <c r="E3906" s="96"/>
      <c r="F3906" s="130"/>
      <c r="G3906" s="27"/>
      <c r="H3906" s="131"/>
      <c r="I3906" s="127"/>
      <c r="J3906" s="132"/>
      <c r="K3906" s="127"/>
      <c r="L3906" s="96"/>
      <c r="M3906" s="127"/>
      <c r="N3906" s="127"/>
      <c r="O3906" s="127"/>
      <c r="P3906" s="1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  <c r="AN3906" s="27"/>
      <c r="AO3906" s="27"/>
      <c r="AP3906" s="27"/>
    </row>
    <row r="3907" ht="12.75" customHeight="1">
      <c r="A3907" s="16"/>
      <c r="B3907" s="128"/>
      <c r="C3907" s="129"/>
      <c r="D3907" s="96"/>
      <c r="E3907" s="96"/>
      <c r="F3907" s="130"/>
      <c r="G3907" s="27"/>
      <c r="H3907" s="131"/>
      <c r="I3907" s="127"/>
      <c r="J3907" s="132"/>
      <c r="K3907" s="127"/>
      <c r="L3907" s="96"/>
      <c r="M3907" s="127"/>
      <c r="N3907" s="127"/>
      <c r="O3907" s="127"/>
      <c r="P3907" s="1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  <c r="AN3907" s="27"/>
      <c r="AO3907" s="27"/>
      <c r="AP3907" s="27"/>
    </row>
    <row r="3908" ht="12.75" customHeight="1">
      <c r="A3908" s="16"/>
      <c r="B3908" s="128"/>
      <c r="C3908" s="129"/>
      <c r="D3908" s="96"/>
      <c r="E3908" s="96"/>
      <c r="F3908" s="130"/>
      <c r="G3908" s="27"/>
      <c r="H3908" s="131"/>
      <c r="I3908" s="127"/>
      <c r="J3908" s="132"/>
      <c r="K3908" s="127"/>
      <c r="L3908" s="96"/>
      <c r="M3908" s="127"/>
      <c r="N3908" s="127"/>
      <c r="O3908" s="127"/>
      <c r="P3908" s="1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  <c r="AN3908" s="27"/>
      <c r="AO3908" s="27"/>
      <c r="AP3908" s="27"/>
    </row>
    <row r="3909" ht="12.75" customHeight="1">
      <c r="A3909" s="16"/>
      <c r="B3909" s="128"/>
      <c r="C3909" s="129"/>
      <c r="D3909" s="96"/>
      <c r="E3909" s="96"/>
      <c r="F3909" s="130"/>
      <c r="G3909" s="27"/>
      <c r="H3909" s="131"/>
      <c r="I3909" s="127"/>
      <c r="J3909" s="132"/>
      <c r="K3909" s="127"/>
      <c r="L3909" s="96"/>
      <c r="M3909" s="127"/>
      <c r="N3909" s="127"/>
      <c r="O3909" s="127"/>
      <c r="P3909" s="1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  <c r="AN3909" s="27"/>
      <c r="AO3909" s="27"/>
      <c r="AP3909" s="27"/>
    </row>
    <row r="3910" ht="12.75" customHeight="1">
      <c r="A3910" s="16"/>
      <c r="B3910" s="128"/>
      <c r="C3910" s="129"/>
      <c r="D3910" s="96"/>
      <c r="E3910" s="96"/>
      <c r="F3910" s="130"/>
      <c r="G3910" s="27"/>
      <c r="H3910" s="131"/>
      <c r="I3910" s="127"/>
      <c r="J3910" s="132"/>
      <c r="K3910" s="127"/>
      <c r="L3910" s="96"/>
      <c r="M3910" s="127"/>
      <c r="N3910" s="127"/>
      <c r="O3910" s="127"/>
      <c r="P3910" s="1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  <c r="AN3910" s="27"/>
      <c r="AO3910" s="27"/>
      <c r="AP3910" s="27"/>
    </row>
    <row r="3911" ht="12.75" customHeight="1">
      <c r="A3911" s="16"/>
      <c r="B3911" s="128"/>
      <c r="C3911" s="129"/>
      <c r="D3911" s="96"/>
      <c r="E3911" s="96"/>
      <c r="F3911" s="130"/>
      <c r="G3911" s="27"/>
      <c r="H3911" s="131"/>
      <c r="I3911" s="127"/>
      <c r="J3911" s="132"/>
      <c r="K3911" s="127"/>
      <c r="L3911" s="96"/>
      <c r="M3911" s="127"/>
      <c r="N3911" s="127"/>
      <c r="O3911" s="127"/>
      <c r="P3911" s="1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  <c r="AN3911" s="27"/>
      <c r="AO3911" s="27"/>
      <c r="AP3911" s="27"/>
    </row>
    <row r="3912" ht="12.75" customHeight="1">
      <c r="A3912" s="16"/>
      <c r="B3912" s="128"/>
      <c r="C3912" s="129"/>
      <c r="D3912" s="96"/>
      <c r="E3912" s="96"/>
      <c r="F3912" s="130"/>
      <c r="G3912" s="27"/>
      <c r="H3912" s="131"/>
      <c r="I3912" s="127"/>
      <c r="J3912" s="132"/>
      <c r="K3912" s="127"/>
      <c r="L3912" s="96"/>
      <c r="M3912" s="127"/>
      <c r="N3912" s="127"/>
      <c r="O3912" s="127"/>
      <c r="P3912" s="1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  <c r="AN3912" s="27"/>
      <c r="AO3912" s="27"/>
      <c r="AP3912" s="27"/>
    </row>
    <row r="3913" ht="12.75" customHeight="1">
      <c r="A3913" s="16"/>
      <c r="B3913" s="128"/>
      <c r="C3913" s="129"/>
      <c r="D3913" s="96"/>
      <c r="E3913" s="96"/>
      <c r="F3913" s="130"/>
      <c r="G3913" s="27"/>
      <c r="H3913" s="131"/>
      <c r="I3913" s="127"/>
      <c r="J3913" s="132"/>
      <c r="K3913" s="127"/>
      <c r="L3913" s="96"/>
      <c r="M3913" s="127"/>
      <c r="N3913" s="127"/>
      <c r="O3913" s="127"/>
      <c r="P3913" s="1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  <c r="AN3913" s="27"/>
      <c r="AO3913" s="27"/>
      <c r="AP3913" s="27"/>
    </row>
    <row r="3914" ht="12.75" customHeight="1">
      <c r="A3914" s="16"/>
      <c r="B3914" s="128"/>
      <c r="C3914" s="129"/>
      <c r="D3914" s="96"/>
      <c r="E3914" s="96"/>
      <c r="F3914" s="130"/>
      <c r="G3914" s="27"/>
      <c r="H3914" s="131"/>
      <c r="I3914" s="127"/>
      <c r="J3914" s="132"/>
      <c r="K3914" s="127"/>
      <c r="L3914" s="96"/>
      <c r="M3914" s="127"/>
      <c r="N3914" s="127"/>
      <c r="O3914" s="127"/>
      <c r="P3914" s="1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  <c r="AN3914" s="27"/>
      <c r="AO3914" s="27"/>
      <c r="AP3914" s="27"/>
    </row>
    <row r="3915" ht="12.75" customHeight="1">
      <c r="A3915" s="16"/>
      <c r="B3915" s="128"/>
      <c r="C3915" s="129"/>
      <c r="D3915" s="96"/>
      <c r="E3915" s="96"/>
      <c r="F3915" s="130"/>
      <c r="G3915" s="27"/>
      <c r="H3915" s="131"/>
      <c r="I3915" s="127"/>
      <c r="J3915" s="132"/>
      <c r="K3915" s="127"/>
      <c r="L3915" s="96"/>
      <c r="M3915" s="127"/>
      <c r="N3915" s="127"/>
      <c r="O3915" s="127"/>
      <c r="P3915" s="1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  <c r="AN3915" s="27"/>
      <c r="AO3915" s="27"/>
      <c r="AP3915" s="27"/>
    </row>
    <row r="3916" ht="12.75" customHeight="1">
      <c r="A3916" s="16"/>
      <c r="B3916" s="128"/>
      <c r="C3916" s="129"/>
      <c r="D3916" s="96"/>
      <c r="E3916" s="96"/>
      <c r="F3916" s="130"/>
      <c r="G3916" s="27"/>
      <c r="H3916" s="131"/>
      <c r="I3916" s="127"/>
      <c r="J3916" s="132"/>
      <c r="K3916" s="127"/>
      <c r="L3916" s="96"/>
      <c r="M3916" s="127"/>
      <c r="N3916" s="127"/>
      <c r="O3916" s="127"/>
      <c r="P3916" s="1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  <c r="AN3916" s="27"/>
      <c r="AO3916" s="27"/>
      <c r="AP3916" s="27"/>
    </row>
    <row r="3917" ht="12.75" customHeight="1">
      <c r="A3917" s="16"/>
      <c r="B3917" s="128"/>
      <c r="C3917" s="129"/>
      <c r="D3917" s="96"/>
      <c r="E3917" s="96"/>
      <c r="F3917" s="130"/>
      <c r="G3917" s="27"/>
      <c r="H3917" s="131"/>
      <c r="I3917" s="127"/>
      <c r="J3917" s="132"/>
      <c r="K3917" s="127"/>
      <c r="L3917" s="96"/>
      <c r="M3917" s="127"/>
      <c r="N3917" s="127"/>
      <c r="O3917" s="127"/>
      <c r="P3917" s="1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  <c r="AN3917" s="27"/>
      <c r="AO3917" s="27"/>
      <c r="AP3917" s="27"/>
    </row>
    <row r="3918" ht="12.75" customHeight="1">
      <c r="A3918" s="16"/>
      <c r="B3918" s="128"/>
      <c r="C3918" s="129"/>
      <c r="D3918" s="96"/>
      <c r="E3918" s="96"/>
      <c r="F3918" s="130"/>
      <c r="G3918" s="27"/>
      <c r="H3918" s="131"/>
      <c r="I3918" s="127"/>
      <c r="J3918" s="132"/>
      <c r="K3918" s="127"/>
      <c r="L3918" s="96"/>
      <c r="M3918" s="127"/>
      <c r="N3918" s="127"/>
      <c r="O3918" s="127"/>
      <c r="P3918" s="1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  <c r="AN3918" s="27"/>
      <c r="AO3918" s="27"/>
      <c r="AP3918" s="27"/>
    </row>
    <row r="3919" ht="12.75" customHeight="1">
      <c r="A3919" s="16"/>
      <c r="B3919" s="128"/>
      <c r="C3919" s="129"/>
      <c r="D3919" s="96"/>
      <c r="E3919" s="96"/>
      <c r="F3919" s="130"/>
      <c r="G3919" s="27"/>
      <c r="H3919" s="131"/>
      <c r="I3919" s="127"/>
      <c r="J3919" s="132"/>
      <c r="K3919" s="127"/>
      <c r="L3919" s="96"/>
      <c r="M3919" s="127"/>
      <c r="N3919" s="127"/>
      <c r="O3919" s="127"/>
      <c r="P3919" s="1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</row>
    <row r="3920" ht="12.75" customHeight="1">
      <c r="A3920" s="16"/>
      <c r="B3920" s="128"/>
      <c r="C3920" s="129"/>
      <c r="D3920" s="96"/>
      <c r="E3920" s="96"/>
      <c r="F3920" s="130"/>
      <c r="G3920" s="27"/>
      <c r="H3920" s="131"/>
      <c r="I3920" s="127"/>
      <c r="J3920" s="132"/>
      <c r="K3920" s="127"/>
      <c r="L3920" s="96"/>
      <c r="M3920" s="127"/>
      <c r="N3920" s="127"/>
      <c r="O3920" s="127"/>
      <c r="P3920" s="1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  <c r="AN3920" s="27"/>
      <c r="AO3920" s="27"/>
      <c r="AP3920" s="27"/>
    </row>
    <row r="3921" ht="12.75" customHeight="1">
      <c r="A3921" s="16"/>
      <c r="B3921" s="128"/>
      <c r="C3921" s="129"/>
      <c r="D3921" s="96"/>
      <c r="E3921" s="96"/>
      <c r="F3921" s="130"/>
      <c r="G3921" s="27"/>
      <c r="H3921" s="131"/>
      <c r="I3921" s="127"/>
      <c r="J3921" s="132"/>
      <c r="K3921" s="127"/>
      <c r="L3921" s="96"/>
      <c r="M3921" s="127"/>
      <c r="N3921" s="127"/>
      <c r="O3921" s="127"/>
      <c r="P3921" s="1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  <c r="AN3921" s="27"/>
      <c r="AO3921" s="27"/>
      <c r="AP3921" s="27"/>
    </row>
    <row r="3922" ht="12.75" customHeight="1">
      <c r="A3922" s="16"/>
      <c r="B3922" s="128"/>
      <c r="C3922" s="129"/>
      <c r="D3922" s="96"/>
      <c r="E3922" s="96"/>
      <c r="F3922" s="130"/>
      <c r="G3922" s="27"/>
      <c r="H3922" s="131"/>
      <c r="I3922" s="127"/>
      <c r="J3922" s="132"/>
      <c r="K3922" s="127"/>
      <c r="L3922" s="96"/>
      <c r="M3922" s="127"/>
      <c r="N3922" s="127"/>
      <c r="O3922" s="127"/>
      <c r="P3922" s="1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  <c r="AN3922" s="27"/>
      <c r="AO3922" s="27"/>
      <c r="AP3922" s="27"/>
    </row>
    <row r="3923" ht="12.75" customHeight="1">
      <c r="A3923" s="16"/>
      <c r="B3923" s="128"/>
      <c r="C3923" s="129"/>
      <c r="D3923" s="96"/>
      <c r="E3923" s="96"/>
      <c r="F3923" s="130"/>
      <c r="G3923" s="27"/>
      <c r="H3923" s="131"/>
      <c r="I3923" s="127"/>
      <c r="J3923" s="132"/>
      <c r="K3923" s="127"/>
      <c r="L3923" s="96"/>
      <c r="M3923" s="127"/>
      <c r="N3923" s="127"/>
      <c r="O3923" s="127"/>
      <c r="P3923" s="1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  <c r="AN3923" s="27"/>
      <c r="AO3923" s="27"/>
      <c r="AP3923" s="27"/>
    </row>
    <row r="3924" ht="12.75" customHeight="1">
      <c r="A3924" s="16"/>
      <c r="B3924" s="128"/>
      <c r="C3924" s="129"/>
      <c r="D3924" s="96"/>
      <c r="E3924" s="96"/>
      <c r="F3924" s="130"/>
      <c r="G3924" s="27"/>
      <c r="H3924" s="131"/>
      <c r="I3924" s="127"/>
      <c r="J3924" s="132"/>
      <c r="K3924" s="127"/>
      <c r="L3924" s="96"/>
      <c r="M3924" s="127"/>
      <c r="N3924" s="127"/>
      <c r="O3924" s="127"/>
      <c r="P3924" s="1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  <c r="AN3924" s="27"/>
      <c r="AO3924" s="27"/>
      <c r="AP3924" s="27"/>
    </row>
    <row r="3925" ht="12.75" customHeight="1">
      <c r="A3925" s="16"/>
      <c r="B3925" s="128"/>
      <c r="C3925" s="129"/>
      <c r="D3925" s="96"/>
      <c r="E3925" s="96"/>
      <c r="F3925" s="130"/>
      <c r="G3925" s="27"/>
      <c r="H3925" s="131"/>
      <c r="I3925" s="127"/>
      <c r="J3925" s="132"/>
      <c r="K3925" s="127"/>
      <c r="L3925" s="96"/>
      <c r="M3925" s="127"/>
      <c r="N3925" s="127"/>
      <c r="O3925" s="127"/>
      <c r="P3925" s="1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  <c r="AN3925" s="27"/>
      <c r="AO3925" s="27"/>
      <c r="AP3925" s="27"/>
    </row>
    <row r="3926" ht="12.75" customHeight="1">
      <c r="A3926" s="16"/>
      <c r="B3926" s="128"/>
      <c r="C3926" s="129"/>
      <c r="D3926" s="96"/>
      <c r="E3926" s="96"/>
      <c r="F3926" s="130"/>
      <c r="G3926" s="27"/>
      <c r="H3926" s="131"/>
      <c r="I3926" s="127"/>
      <c r="J3926" s="132"/>
      <c r="K3926" s="127"/>
      <c r="L3926" s="96"/>
      <c r="M3926" s="127"/>
      <c r="N3926" s="127"/>
      <c r="O3926" s="127"/>
      <c r="P3926" s="1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  <c r="AN3926" s="27"/>
      <c r="AO3926" s="27"/>
      <c r="AP3926" s="27"/>
    </row>
    <row r="3927" ht="12.75" customHeight="1">
      <c r="A3927" s="16"/>
      <c r="B3927" s="128"/>
      <c r="C3927" s="129"/>
      <c r="D3927" s="96"/>
      <c r="E3927" s="96"/>
      <c r="F3927" s="130"/>
      <c r="G3927" s="27"/>
      <c r="H3927" s="131"/>
      <c r="I3927" s="127"/>
      <c r="J3927" s="132"/>
      <c r="K3927" s="127"/>
      <c r="L3927" s="96"/>
      <c r="M3927" s="127"/>
      <c r="N3927" s="127"/>
      <c r="O3927" s="127"/>
      <c r="P3927" s="1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  <c r="AN3927" s="27"/>
      <c r="AO3927" s="27"/>
      <c r="AP3927" s="27"/>
    </row>
    <row r="3928" ht="12.75" customHeight="1">
      <c r="A3928" s="16"/>
      <c r="B3928" s="128"/>
      <c r="C3928" s="129"/>
      <c r="D3928" s="96"/>
      <c r="E3928" s="96"/>
      <c r="F3928" s="130"/>
      <c r="G3928" s="27"/>
      <c r="H3928" s="131"/>
      <c r="I3928" s="127"/>
      <c r="J3928" s="132"/>
      <c r="K3928" s="127"/>
      <c r="L3928" s="96"/>
      <c r="M3928" s="127"/>
      <c r="N3928" s="127"/>
      <c r="O3928" s="127"/>
      <c r="P3928" s="1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  <c r="AN3928" s="27"/>
      <c r="AO3928" s="27"/>
      <c r="AP3928" s="27"/>
    </row>
    <row r="3929" ht="12.75" customHeight="1">
      <c r="A3929" s="16"/>
      <c r="B3929" s="128"/>
      <c r="C3929" s="129"/>
      <c r="D3929" s="96"/>
      <c r="E3929" s="96"/>
      <c r="F3929" s="130"/>
      <c r="G3929" s="27"/>
      <c r="H3929" s="131"/>
      <c r="I3929" s="127"/>
      <c r="J3929" s="132"/>
      <c r="K3929" s="127"/>
      <c r="L3929" s="96"/>
      <c r="M3929" s="127"/>
      <c r="N3929" s="127"/>
      <c r="O3929" s="127"/>
      <c r="P3929" s="1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  <c r="AN3929" s="27"/>
      <c r="AO3929" s="27"/>
      <c r="AP3929" s="27"/>
    </row>
    <row r="3930" ht="12.75" customHeight="1">
      <c r="A3930" s="16"/>
      <c r="B3930" s="128"/>
      <c r="C3930" s="129"/>
      <c r="D3930" s="96"/>
      <c r="E3930" s="96"/>
      <c r="F3930" s="130"/>
      <c r="G3930" s="27"/>
      <c r="H3930" s="131"/>
      <c r="I3930" s="127"/>
      <c r="J3930" s="132"/>
      <c r="K3930" s="127"/>
      <c r="L3930" s="96"/>
      <c r="M3930" s="127"/>
      <c r="N3930" s="127"/>
      <c r="O3930" s="127"/>
      <c r="P3930" s="1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  <c r="AN3930" s="27"/>
      <c r="AO3930" s="27"/>
      <c r="AP3930" s="27"/>
    </row>
    <row r="3931" ht="12.75" customHeight="1">
      <c r="A3931" s="16"/>
      <c r="B3931" s="128"/>
      <c r="C3931" s="129"/>
      <c r="D3931" s="96"/>
      <c r="E3931" s="96"/>
      <c r="F3931" s="130"/>
      <c r="G3931" s="27"/>
      <c r="H3931" s="131"/>
      <c r="I3931" s="127"/>
      <c r="J3931" s="132"/>
      <c r="K3931" s="127"/>
      <c r="L3931" s="96"/>
      <c r="M3931" s="127"/>
      <c r="N3931" s="127"/>
      <c r="O3931" s="127"/>
      <c r="P3931" s="1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  <c r="AN3931" s="27"/>
      <c r="AO3931" s="27"/>
      <c r="AP3931" s="27"/>
    </row>
    <row r="3932" ht="12.75" customHeight="1">
      <c r="A3932" s="16"/>
      <c r="B3932" s="128"/>
      <c r="C3932" s="129"/>
      <c r="D3932" s="96"/>
      <c r="E3932" s="96"/>
      <c r="F3932" s="130"/>
      <c r="G3932" s="27"/>
      <c r="H3932" s="131"/>
      <c r="I3932" s="127"/>
      <c r="J3932" s="132"/>
      <c r="K3932" s="127"/>
      <c r="L3932" s="96"/>
      <c r="M3932" s="127"/>
      <c r="N3932" s="127"/>
      <c r="O3932" s="127"/>
      <c r="P3932" s="1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  <c r="AN3932" s="27"/>
      <c r="AO3932" s="27"/>
      <c r="AP3932" s="27"/>
    </row>
    <row r="3933" ht="12.75" customHeight="1">
      <c r="A3933" s="16"/>
      <c r="B3933" s="128"/>
      <c r="C3933" s="129"/>
      <c r="D3933" s="96"/>
      <c r="E3933" s="96"/>
      <c r="F3933" s="130"/>
      <c r="G3933" s="27"/>
      <c r="H3933" s="131"/>
      <c r="I3933" s="127"/>
      <c r="J3933" s="132"/>
      <c r="K3933" s="127"/>
      <c r="L3933" s="96"/>
      <c r="M3933" s="127"/>
      <c r="N3933" s="127"/>
      <c r="O3933" s="127"/>
      <c r="P3933" s="1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  <c r="AN3933" s="27"/>
      <c r="AO3933" s="27"/>
      <c r="AP3933" s="27"/>
    </row>
    <row r="3934" ht="12.75" customHeight="1">
      <c r="A3934" s="16"/>
      <c r="B3934" s="128"/>
      <c r="C3934" s="129"/>
      <c r="D3934" s="96"/>
      <c r="E3934" s="96"/>
      <c r="F3934" s="130"/>
      <c r="G3934" s="27"/>
      <c r="H3934" s="131"/>
      <c r="I3934" s="127"/>
      <c r="J3934" s="132"/>
      <c r="K3934" s="127"/>
      <c r="L3934" s="96"/>
      <c r="M3934" s="127"/>
      <c r="N3934" s="127"/>
      <c r="O3934" s="127"/>
      <c r="P3934" s="1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  <c r="AN3934" s="27"/>
      <c r="AO3934" s="27"/>
      <c r="AP3934" s="27"/>
    </row>
    <row r="3935" ht="12.75" customHeight="1">
      <c r="A3935" s="16"/>
      <c r="B3935" s="128"/>
      <c r="C3935" s="129"/>
      <c r="D3935" s="96"/>
      <c r="E3935" s="96"/>
      <c r="F3935" s="130"/>
      <c r="G3935" s="27"/>
      <c r="H3935" s="131"/>
      <c r="I3935" s="127"/>
      <c r="J3935" s="132"/>
      <c r="K3935" s="127"/>
      <c r="L3935" s="96"/>
      <c r="M3935" s="127"/>
      <c r="N3935" s="127"/>
      <c r="O3935" s="127"/>
      <c r="P3935" s="1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  <c r="AN3935" s="27"/>
      <c r="AO3935" s="27"/>
      <c r="AP3935" s="27"/>
    </row>
    <row r="3936" ht="12.75" customHeight="1">
      <c r="A3936" s="16"/>
      <c r="B3936" s="128"/>
      <c r="C3936" s="129"/>
      <c r="D3936" s="96"/>
      <c r="E3936" s="96"/>
      <c r="F3936" s="130"/>
      <c r="G3936" s="27"/>
      <c r="H3936" s="131"/>
      <c r="I3936" s="127"/>
      <c r="J3936" s="132"/>
      <c r="K3936" s="127"/>
      <c r="L3936" s="96"/>
      <c r="M3936" s="127"/>
      <c r="N3936" s="127"/>
      <c r="O3936" s="127"/>
      <c r="P3936" s="1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  <c r="AF3936" s="27"/>
      <c r="AG3936" s="27"/>
      <c r="AH3936" s="27"/>
      <c r="AI3936" s="27"/>
      <c r="AJ3936" s="27"/>
      <c r="AK3936" s="27"/>
      <c r="AL3936" s="27"/>
      <c r="AM3936" s="27"/>
      <c r="AN3936" s="27"/>
      <c r="AO3936" s="27"/>
      <c r="AP3936" s="27"/>
    </row>
    <row r="3937" ht="12.75" customHeight="1">
      <c r="A3937" s="16"/>
      <c r="B3937" s="128"/>
      <c r="C3937" s="129"/>
      <c r="D3937" s="96"/>
      <c r="E3937" s="96"/>
      <c r="F3937" s="130"/>
      <c r="G3937" s="27"/>
      <c r="H3937" s="131"/>
      <c r="I3937" s="127"/>
      <c r="J3937" s="132"/>
      <c r="K3937" s="127"/>
      <c r="L3937" s="96"/>
      <c r="M3937" s="127"/>
      <c r="N3937" s="127"/>
      <c r="O3937" s="127"/>
      <c r="P3937" s="1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  <c r="AF3937" s="27"/>
      <c r="AG3937" s="27"/>
      <c r="AH3937" s="27"/>
      <c r="AI3937" s="27"/>
      <c r="AJ3937" s="27"/>
      <c r="AK3937" s="27"/>
      <c r="AL3937" s="27"/>
      <c r="AM3937" s="27"/>
      <c r="AN3937" s="27"/>
      <c r="AO3937" s="27"/>
      <c r="AP3937" s="27"/>
    </row>
    <row r="3938" ht="12.75" customHeight="1">
      <c r="A3938" s="16"/>
      <c r="B3938" s="128"/>
      <c r="C3938" s="129"/>
      <c r="D3938" s="96"/>
      <c r="E3938" s="96"/>
      <c r="F3938" s="130"/>
      <c r="G3938" s="27"/>
      <c r="H3938" s="131"/>
      <c r="I3938" s="127"/>
      <c r="J3938" s="132"/>
      <c r="K3938" s="127"/>
      <c r="L3938" s="96"/>
      <c r="M3938" s="127"/>
      <c r="N3938" s="127"/>
      <c r="O3938" s="127"/>
      <c r="P3938" s="1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  <c r="AF3938" s="27"/>
      <c r="AG3938" s="27"/>
      <c r="AH3938" s="27"/>
      <c r="AI3938" s="27"/>
      <c r="AJ3938" s="27"/>
      <c r="AK3938" s="27"/>
      <c r="AL3938" s="27"/>
      <c r="AM3938" s="27"/>
      <c r="AN3938" s="27"/>
      <c r="AO3938" s="27"/>
      <c r="AP3938" s="27"/>
    </row>
    <row r="3939" ht="12.75" customHeight="1">
      <c r="A3939" s="16"/>
      <c r="B3939" s="128"/>
      <c r="C3939" s="129"/>
      <c r="D3939" s="96"/>
      <c r="E3939" s="96"/>
      <c r="F3939" s="130"/>
      <c r="G3939" s="27"/>
      <c r="H3939" s="131"/>
      <c r="I3939" s="127"/>
      <c r="J3939" s="132"/>
      <c r="K3939" s="127"/>
      <c r="L3939" s="96"/>
      <c r="M3939" s="127"/>
      <c r="N3939" s="127"/>
      <c r="O3939" s="127"/>
      <c r="P3939" s="1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  <c r="AF3939" s="27"/>
      <c r="AG3939" s="27"/>
      <c r="AH3939" s="27"/>
      <c r="AI3939" s="27"/>
      <c r="AJ3939" s="27"/>
      <c r="AK3939" s="27"/>
      <c r="AL3939" s="27"/>
      <c r="AM3939" s="27"/>
      <c r="AN3939" s="27"/>
      <c r="AO3939" s="27"/>
      <c r="AP3939" s="27"/>
    </row>
    <row r="3940" ht="12.75" customHeight="1">
      <c r="A3940" s="16"/>
      <c r="B3940" s="128"/>
      <c r="C3940" s="129"/>
      <c r="D3940" s="96"/>
      <c r="E3940" s="96"/>
      <c r="F3940" s="130"/>
      <c r="G3940" s="27"/>
      <c r="H3940" s="131"/>
      <c r="I3940" s="127"/>
      <c r="J3940" s="132"/>
      <c r="K3940" s="127"/>
      <c r="L3940" s="96"/>
      <c r="M3940" s="127"/>
      <c r="N3940" s="127"/>
      <c r="O3940" s="127"/>
      <c r="P3940" s="1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  <c r="AF3940" s="27"/>
      <c r="AG3940" s="27"/>
      <c r="AH3940" s="27"/>
      <c r="AI3940" s="27"/>
      <c r="AJ3940" s="27"/>
      <c r="AK3940" s="27"/>
      <c r="AL3940" s="27"/>
      <c r="AM3940" s="27"/>
      <c r="AN3940" s="27"/>
      <c r="AO3940" s="27"/>
      <c r="AP3940" s="27"/>
    </row>
    <row r="3941" ht="12.75" customHeight="1">
      <c r="A3941" s="16"/>
      <c r="B3941" s="128"/>
      <c r="C3941" s="129"/>
      <c r="D3941" s="96"/>
      <c r="E3941" s="96"/>
      <c r="F3941" s="130"/>
      <c r="G3941" s="27"/>
      <c r="H3941" s="131"/>
      <c r="I3941" s="127"/>
      <c r="J3941" s="132"/>
      <c r="K3941" s="127"/>
      <c r="L3941" s="96"/>
      <c r="M3941" s="127"/>
      <c r="N3941" s="127"/>
      <c r="O3941" s="127"/>
      <c r="P3941" s="1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  <c r="AF3941" s="27"/>
      <c r="AG3941" s="27"/>
      <c r="AH3941" s="27"/>
      <c r="AI3941" s="27"/>
      <c r="AJ3941" s="27"/>
      <c r="AK3941" s="27"/>
      <c r="AL3941" s="27"/>
      <c r="AM3941" s="27"/>
      <c r="AN3941" s="27"/>
      <c r="AO3941" s="27"/>
      <c r="AP3941" s="27"/>
    </row>
    <row r="3942" ht="12.75" customHeight="1">
      <c r="A3942" s="16"/>
      <c r="B3942" s="128"/>
      <c r="C3942" s="129"/>
      <c r="D3942" s="96"/>
      <c r="E3942" s="96"/>
      <c r="F3942" s="130"/>
      <c r="G3942" s="27"/>
      <c r="H3942" s="131"/>
      <c r="I3942" s="127"/>
      <c r="J3942" s="132"/>
      <c r="K3942" s="127"/>
      <c r="L3942" s="96"/>
      <c r="M3942" s="127"/>
      <c r="N3942" s="127"/>
      <c r="O3942" s="127"/>
      <c r="P3942" s="1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  <c r="AF3942" s="27"/>
      <c r="AG3942" s="27"/>
      <c r="AH3942" s="27"/>
      <c r="AI3942" s="27"/>
      <c r="AJ3942" s="27"/>
      <c r="AK3942" s="27"/>
      <c r="AL3942" s="27"/>
      <c r="AM3942" s="27"/>
      <c r="AN3942" s="27"/>
      <c r="AO3942" s="27"/>
      <c r="AP3942" s="27"/>
    </row>
    <row r="3943" ht="12.75" customHeight="1">
      <c r="A3943" s="16"/>
      <c r="B3943" s="128"/>
      <c r="C3943" s="129"/>
      <c r="D3943" s="96"/>
      <c r="E3943" s="96"/>
      <c r="F3943" s="130"/>
      <c r="G3943" s="27"/>
      <c r="H3943" s="131"/>
      <c r="I3943" s="127"/>
      <c r="J3943" s="132"/>
      <c r="K3943" s="127"/>
      <c r="L3943" s="96"/>
      <c r="M3943" s="127"/>
      <c r="N3943" s="127"/>
      <c r="O3943" s="127"/>
      <c r="P3943" s="1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  <c r="AF3943" s="27"/>
      <c r="AG3943" s="27"/>
      <c r="AH3943" s="27"/>
      <c r="AI3943" s="27"/>
      <c r="AJ3943" s="27"/>
      <c r="AK3943" s="27"/>
      <c r="AL3943" s="27"/>
      <c r="AM3943" s="27"/>
      <c r="AN3943" s="27"/>
      <c r="AO3943" s="27"/>
      <c r="AP3943" s="27"/>
    </row>
    <row r="3944" ht="12.75" customHeight="1">
      <c r="A3944" s="16"/>
      <c r="B3944" s="128"/>
      <c r="C3944" s="129"/>
      <c r="D3944" s="96"/>
      <c r="E3944" s="96"/>
      <c r="F3944" s="130"/>
      <c r="G3944" s="27"/>
      <c r="H3944" s="131"/>
      <c r="I3944" s="127"/>
      <c r="J3944" s="132"/>
      <c r="K3944" s="127"/>
      <c r="L3944" s="96"/>
      <c r="M3944" s="127"/>
      <c r="N3944" s="127"/>
      <c r="O3944" s="127"/>
      <c r="P3944" s="1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  <c r="AF3944" s="27"/>
      <c r="AG3944" s="27"/>
      <c r="AH3944" s="27"/>
      <c r="AI3944" s="27"/>
      <c r="AJ3944" s="27"/>
      <c r="AK3944" s="27"/>
      <c r="AL3944" s="27"/>
      <c r="AM3944" s="27"/>
      <c r="AN3944" s="27"/>
      <c r="AO3944" s="27"/>
      <c r="AP3944" s="27"/>
    </row>
    <row r="3945" ht="12.75" customHeight="1">
      <c r="A3945" s="16"/>
      <c r="B3945" s="128"/>
      <c r="C3945" s="129"/>
      <c r="D3945" s="96"/>
      <c r="E3945" s="96"/>
      <c r="F3945" s="130"/>
      <c r="G3945" s="27"/>
      <c r="H3945" s="131"/>
      <c r="I3945" s="127"/>
      <c r="J3945" s="132"/>
      <c r="K3945" s="127"/>
      <c r="L3945" s="96"/>
      <c r="M3945" s="127"/>
      <c r="N3945" s="127"/>
      <c r="O3945" s="127"/>
      <c r="P3945" s="1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  <c r="AF3945" s="27"/>
      <c r="AG3945" s="27"/>
      <c r="AH3945" s="27"/>
      <c r="AI3945" s="27"/>
      <c r="AJ3945" s="27"/>
      <c r="AK3945" s="27"/>
      <c r="AL3945" s="27"/>
      <c r="AM3945" s="27"/>
      <c r="AN3945" s="27"/>
      <c r="AO3945" s="27"/>
      <c r="AP3945" s="27"/>
    </row>
    <row r="3946" ht="12.75" customHeight="1">
      <c r="A3946" s="16"/>
      <c r="B3946" s="128"/>
      <c r="C3946" s="129"/>
      <c r="D3946" s="96"/>
      <c r="E3946" s="96"/>
      <c r="F3946" s="130"/>
      <c r="G3946" s="27"/>
      <c r="H3946" s="131"/>
      <c r="I3946" s="127"/>
      <c r="J3946" s="132"/>
      <c r="K3946" s="127"/>
      <c r="L3946" s="96"/>
      <c r="M3946" s="127"/>
      <c r="N3946" s="127"/>
      <c r="O3946" s="127"/>
      <c r="P3946" s="1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  <c r="AF3946" s="27"/>
      <c r="AG3946" s="27"/>
      <c r="AH3946" s="27"/>
      <c r="AI3946" s="27"/>
      <c r="AJ3946" s="27"/>
      <c r="AK3946" s="27"/>
      <c r="AL3946" s="27"/>
      <c r="AM3946" s="27"/>
      <c r="AN3946" s="27"/>
      <c r="AO3946" s="27"/>
      <c r="AP3946" s="27"/>
    </row>
    <row r="3947" ht="12.75" customHeight="1">
      <c r="A3947" s="16"/>
      <c r="B3947" s="128"/>
      <c r="C3947" s="129"/>
      <c r="D3947" s="96"/>
      <c r="E3947" s="96"/>
      <c r="F3947" s="130"/>
      <c r="G3947" s="27"/>
      <c r="H3947" s="131"/>
      <c r="I3947" s="127"/>
      <c r="J3947" s="132"/>
      <c r="K3947" s="127"/>
      <c r="L3947" s="96"/>
      <c r="M3947" s="127"/>
      <c r="N3947" s="127"/>
      <c r="O3947" s="127"/>
      <c r="P3947" s="1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  <c r="AF3947" s="27"/>
      <c r="AG3947" s="27"/>
      <c r="AH3947" s="27"/>
      <c r="AI3947" s="27"/>
      <c r="AJ3947" s="27"/>
      <c r="AK3947" s="27"/>
      <c r="AL3947" s="27"/>
      <c r="AM3947" s="27"/>
      <c r="AN3947" s="27"/>
      <c r="AO3947" s="27"/>
      <c r="AP3947" s="27"/>
    </row>
    <row r="3948" ht="12.75" customHeight="1">
      <c r="A3948" s="16"/>
      <c r="B3948" s="128"/>
      <c r="C3948" s="129"/>
      <c r="D3948" s="96"/>
      <c r="E3948" s="96"/>
      <c r="F3948" s="130"/>
      <c r="G3948" s="27"/>
      <c r="H3948" s="131"/>
      <c r="I3948" s="127"/>
      <c r="J3948" s="132"/>
      <c r="K3948" s="127"/>
      <c r="L3948" s="96"/>
      <c r="M3948" s="127"/>
      <c r="N3948" s="127"/>
      <c r="O3948" s="127"/>
      <c r="P3948" s="1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  <c r="AF3948" s="27"/>
      <c r="AG3948" s="27"/>
      <c r="AH3948" s="27"/>
      <c r="AI3948" s="27"/>
      <c r="AJ3948" s="27"/>
      <c r="AK3948" s="27"/>
      <c r="AL3948" s="27"/>
      <c r="AM3948" s="27"/>
      <c r="AN3948" s="27"/>
      <c r="AO3948" s="27"/>
      <c r="AP3948" s="27"/>
    </row>
    <row r="3949" ht="12.75" customHeight="1">
      <c r="A3949" s="16"/>
      <c r="B3949" s="128"/>
      <c r="C3949" s="129"/>
      <c r="D3949" s="96"/>
      <c r="E3949" s="96"/>
      <c r="F3949" s="130"/>
      <c r="G3949" s="27"/>
      <c r="H3949" s="131"/>
      <c r="I3949" s="127"/>
      <c r="J3949" s="132"/>
      <c r="K3949" s="127"/>
      <c r="L3949" s="96"/>
      <c r="M3949" s="127"/>
      <c r="N3949" s="127"/>
      <c r="O3949" s="127"/>
      <c r="P3949" s="1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  <c r="AF3949" s="27"/>
      <c r="AG3949" s="27"/>
      <c r="AH3949" s="27"/>
      <c r="AI3949" s="27"/>
      <c r="AJ3949" s="27"/>
      <c r="AK3949" s="27"/>
      <c r="AL3949" s="27"/>
      <c r="AM3949" s="27"/>
      <c r="AN3949" s="27"/>
      <c r="AO3949" s="27"/>
      <c r="AP3949" s="27"/>
    </row>
    <row r="3950" ht="12.75" customHeight="1">
      <c r="A3950" s="16"/>
      <c r="B3950" s="128"/>
      <c r="C3950" s="129"/>
      <c r="D3950" s="96"/>
      <c r="E3950" s="96"/>
      <c r="F3950" s="130"/>
      <c r="G3950" s="27"/>
      <c r="H3950" s="131"/>
      <c r="I3950" s="127"/>
      <c r="J3950" s="132"/>
      <c r="K3950" s="127"/>
      <c r="L3950" s="96"/>
      <c r="M3950" s="127"/>
      <c r="N3950" s="127"/>
      <c r="O3950" s="127"/>
      <c r="P3950" s="1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  <c r="AF3950" s="27"/>
      <c r="AG3950" s="27"/>
      <c r="AH3950" s="27"/>
      <c r="AI3950" s="27"/>
      <c r="AJ3950" s="27"/>
      <c r="AK3950" s="27"/>
      <c r="AL3950" s="27"/>
      <c r="AM3950" s="27"/>
      <c r="AN3950" s="27"/>
      <c r="AO3950" s="27"/>
      <c r="AP3950" s="27"/>
    </row>
    <row r="3951" ht="12.75" customHeight="1">
      <c r="A3951" s="16"/>
      <c r="B3951" s="128"/>
      <c r="C3951" s="129"/>
      <c r="D3951" s="96"/>
      <c r="E3951" s="96"/>
      <c r="F3951" s="130"/>
      <c r="G3951" s="27"/>
      <c r="H3951" s="131"/>
      <c r="I3951" s="127"/>
      <c r="J3951" s="132"/>
      <c r="K3951" s="127"/>
      <c r="L3951" s="96"/>
      <c r="M3951" s="127"/>
      <c r="N3951" s="127"/>
      <c r="O3951" s="127"/>
      <c r="P3951" s="1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  <c r="AF3951" s="27"/>
      <c r="AG3951" s="27"/>
      <c r="AH3951" s="27"/>
      <c r="AI3951" s="27"/>
      <c r="AJ3951" s="27"/>
      <c r="AK3951" s="27"/>
      <c r="AL3951" s="27"/>
      <c r="AM3951" s="27"/>
      <c r="AN3951" s="27"/>
      <c r="AO3951" s="27"/>
      <c r="AP3951" s="27"/>
    </row>
    <row r="3952" ht="12.75" customHeight="1">
      <c r="A3952" s="16"/>
      <c r="B3952" s="128"/>
      <c r="C3952" s="129"/>
      <c r="D3952" s="96"/>
      <c r="E3952" s="96"/>
      <c r="F3952" s="130"/>
      <c r="G3952" s="27"/>
      <c r="H3952" s="131"/>
      <c r="I3952" s="127"/>
      <c r="J3952" s="132"/>
      <c r="K3952" s="127"/>
      <c r="L3952" s="96"/>
      <c r="M3952" s="127"/>
      <c r="N3952" s="127"/>
      <c r="O3952" s="127"/>
      <c r="P3952" s="1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  <c r="AF3952" s="27"/>
      <c r="AG3952" s="27"/>
      <c r="AH3952" s="27"/>
      <c r="AI3952" s="27"/>
      <c r="AJ3952" s="27"/>
      <c r="AK3952" s="27"/>
      <c r="AL3952" s="27"/>
      <c r="AM3952" s="27"/>
      <c r="AN3952" s="27"/>
      <c r="AO3952" s="27"/>
      <c r="AP3952" s="27"/>
    </row>
    <row r="3953" ht="12.75" customHeight="1">
      <c r="A3953" s="16"/>
      <c r="B3953" s="128"/>
      <c r="C3953" s="129"/>
      <c r="D3953" s="96"/>
      <c r="E3953" s="96"/>
      <c r="F3953" s="130"/>
      <c r="G3953" s="27"/>
      <c r="H3953" s="131"/>
      <c r="I3953" s="127"/>
      <c r="J3953" s="132"/>
      <c r="K3953" s="127"/>
      <c r="L3953" s="96"/>
      <c r="M3953" s="127"/>
      <c r="N3953" s="127"/>
      <c r="O3953" s="127"/>
      <c r="P3953" s="1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  <c r="AF3953" s="27"/>
      <c r="AG3953" s="27"/>
      <c r="AH3953" s="27"/>
      <c r="AI3953" s="27"/>
      <c r="AJ3953" s="27"/>
      <c r="AK3953" s="27"/>
      <c r="AL3953" s="27"/>
      <c r="AM3953" s="27"/>
      <c r="AN3953" s="27"/>
      <c r="AO3953" s="27"/>
      <c r="AP3953" s="27"/>
    </row>
    <row r="3954" ht="12.75" customHeight="1">
      <c r="A3954" s="16"/>
      <c r="B3954" s="128"/>
      <c r="C3954" s="129"/>
      <c r="D3954" s="96"/>
      <c r="E3954" s="96"/>
      <c r="F3954" s="130"/>
      <c r="G3954" s="27"/>
      <c r="H3954" s="131"/>
      <c r="I3954" s="127"/>
      <c r="J3954" s="132"/>
      <c r="K3954" s="127"/>
      <c r="L3954" s="96"/>
      <c r="M3954" s="127"/>
      <c r="N3954" s="127"/>
      <c r="O3954" s="127"/>
      <c r="P3954" s="1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  <c r="AF3954" s="27"/>
      <c r="AG3954" s="27"/>
      <c r="AH3954" s="27"/>
      <c r="AI3954" s="27"/>
      <c r="AJ3954" s="27"/>
      <c r="AK3954" s="27"/>
      <c r="AL3954" s="27"/>
      <c r="AM3954" s="27"/>
      <c r="AN3954" s="27"/>
      <c r="AO3954" s="27"/>
      <c r="AP3954" s="27"/>
    </row>
    <row r="3955" ht="12.75" customHeight="1">
      <c r="A3955" s="16"/>
      <c r="B3955" s="128"/>
      <c r="C3955" s="129"/>
      <c r="D3955" s="96"/>
      <c r="E3955" s="96"/>
      <c r="F3955" s="130"/>
      <c r="G3955" s="27"/>
      <c r="H3955" s="131"/>
      <c r="I3955" s="127"/>
      <c r="J3955" s="132"/>
      <c r="K3955" s="127"/>
      <c r="L3955" s="96"/>
      <c r="M3955" s="127"/>
      <c r="N3955" s="127"/>
      <c r="O3955" s="127"/>
      <c r="P3955" s="1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  <c r="AF3955" s="27"/>
      <c r="AG3955" s="27"/>
      <c r="AH3955" s="27"/>
      <c r="AI3955" s="27"/>
      <c r="AJ3955" s="27"/>
      <c r="AK3955" s="27"/>
      <c r="AL3955" s="27"/>
      <c r="AM3955" s="27"/>
      <c r="AN3955" s="27"/>
      <c r="AO3955" s="27"/>
      <c r="AP3955" s="27"/>
    </row>
    <row r="3956" ht="12.75" customHeight="1">
      <c r="A3956" s="16"/>
      <c r="B3956" s="128"/>
      <c r="C3956" s="129"/>
      <c r="D3956" s="96"/>
      <c r="E3956" s="96"/>
      <c r="F3956" s="130"/>
      <c r="G3956" s="27"/>
      <c r="H3956" s="131"/>
      <c r="I3956" s="127"/>
      <c r="J3956" s="132"/>
      <c r="K3956" s="127"/>
      <c r="L3956" s="96"/>
      <c r="M3956" s="127"/>
      <c r="N3956" s="127"/>
      <c r="O3956" s="127"/>
      <c r="P3956" s="1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  <c r="AF3956" s="27"/>
      <c r="AG3956" s="27"/>
      <c r="AH3956" s="27"/>
      <c r="AI3956" s="27"/>
      <c r="AJ3956" s="27"/>
      <c r="AK3956" s="27"/>
      <c r="AL3956" s="27"/>
      <c r="AM3956" s="27"/>
      <c r="AN3956" s="27"/>
      <c r="AO3956" s="27"/>
      <c r="AP3956" s="27"/>
    </row>
    <row r="3957" ht="12.75" customHeight="1">
      <c r="A3957" s="16"/>
      <c r="B3957" s="128"/>
      <c r="C3957" s="129"/>
      <c r="D3957" s="96"/>
      <c r="E3957" s="96"/>
      <c r="F3957" s="130"/>
      <c r="G3957" s="27"/>
      <c r="H3957" s="131"/>
      <c r="I3957" s="127"/>
      <c r="J3957" s="132"/>
      <c r="K3957" s="127"/>
      <c r="L3957" s="96"/>
      <c r="M3957" s="127"/>
      <c r="N3957" s="127"/>
      <c r="O3957" s="127"/>
      <c r="P3957" s="1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  <c r="AF3957" s="27"/>
      <c r="AG3957" s="27"/>
      <c r="AH3957" s="27"/>
      <c r="AI3957" s="27"/>
      <c r="AJ3957" s="27"/>
      <c r="AK3957" s="27"/>
      <c r="AL3957" s="27"/>
      <c r="AM3957" s="27"/>
      <c r="AN3957" s="27"/>
      <c r="AO3957" s="27"/>
      <c r="AP3957" s="27"/>
    </row>
    <row r="3958" ht="12.75" customHeight="1">
      <c r="A3958" s="16"/>
      <c r="B3958" s="128"/>
      <c r="C3958" s="129"/>
      <c r="D3958" s="96"/>
      <c r="E3958" s="96"/>
      <c r="F3958" s="130"/>
      <c r="G3958" s="27"/>
      <c r="H3958" s="131"/>
      <c r="I3958" s="127"/>
      <c r="J3958" s="132"/>
      <c r="K3958" s="127"/>
      <c r="L3958" s="96"/>
      <c r="M3958" s="127"/>
      <c r="N3958" s="127"/>
      <c r="O3958" s="127"/>
      <c r="P3958" s="1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  <c r="AF3958" s="27"/>
      <c r="AG3958" s="27"/>
      <c r="AH3958" s="27"/>
      <c r="AI3958" s="27"/>
      <c r="AJ3958" s="27"/>
      <c r="AK3958" s="27"/>
      <c r="AL3958" s="27"/>
      <c r="AM3958" s="27"/>
      <c r="AN3958" s="27"/>
      <c r="AO3958" s="27"/>
      <c r="AP3958" s="27"/>
    </row>
    <row r="3959" ht="12.75" customHeight="1">
      <c r="A3959" s="16"/>
      <c r="B3959" s="128"/>
      <c r="C3959" s="129"/>
      <c r="D3959" s="96"/>
      <c r="E3959" s="96"/>
      <c r="F3959" s="130"/>
      <c r="G3959" s="27"/>
      <c r="H3959" s="131"/>
      <c r="I3959" s="127"/>
      <c r="J3959" s="132"/>
      <c r="K3959" s="127"/>
      <c r="L3959" s="96"/>
      <c r="M3959" s="127"/>
      <c r="N3959" s="127"/>
      <c r="O3959" s="127"/>
      <c r="P3959" s="1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  <c r="AF3959" s="27"/>
      <c r="AG3959" s="27"/>
      <c r="AH3959" s="27"/>
      <c r="AI3959" s="27"/>
      <c r="AJ3959" s="27"/>
      <c r="AK3959" s="27"/>
      <c r="AL3959" s="27"/>
      <c r="AM3959" s="27"/>
      <c r="AN3959" s="27"/>
      <c r="AO3959" s="27"/>
      <c r="AP3959" s="27"/>
    </row>
    <row r="3960" ht="12.75" customHeight="1">
      <c r="A3960" s="16"/>
      <c r="B3960" s="128"/>
      <c r="C3960" s="129"/>
      <c r="D3960" s="96"/>
      <c r="E3960" s="96"/>
      <c r="F3960" s="130"/>
      <c r="G3960" s="27"/>
      <c r="H3960" s="131"/>
      <c r="I3960" s="127"/>
      <c r="J3960" s="132"/>
      <c r="K3960" s="127"/>
      <c r="L3960" s="96"/>
      <c r="M3960" s="127"/>
      <c r="N3960" s="127"/>
      <c r="O3960" s="127"/>
      <c r="P3960" s="1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  <c r="AF3960" s="27"/>
      <c r="AG3960" s="27"/>
      <c r="AH3960" s="27"/>
      <c r="AI3960" s="27"/>
      <c r="AJ3960" s="27"/>
      <c r="AK3960" s="27"/>
      <c r="AL3960" s="27"/>
      <c r="AM3960" s="27"/>
      <c r="AN3960" s="27"/>
      <c r="AO3960" s="27"/>
      <c r="AP3960" s="27"/>
    </row>
    <row r="3961" ht="12.75" customHeight="1">
      <c r="A3961" s="16"/>
      <c r="B3961" s="128"/>
      <c r="C3961" s="129"/>
      <c r="D3961" s="96"/>
      <c r="E3961" s="96"/>
      <c r="F3961" s="130"/>
      <c r="G3961" s="27"/>
      <c r="H3961" s="131"/>
      <c r="I3961" s="127"/>
      <c r="J3961" s="132"/>
      <c r="K3961" s="127"/>
      <c r="L3961" s="96"/>
      <c r="M3961" s="127"/>
      <c r="N3961" s="127"/>
      <c r="O3961" s="127"/>
      <c r="P3961" s="1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  <c r="AF3961" s="27"/>
      <c r="AG3961" s="27"/>
      <c r="AH3961" s="27"/>
      <c r="AI3961" s="27"/>
      <c r="AJ3961" s="27"/>
      <c r="AK3961" s="27"/>
      <c r="AL3961" s="27"/>
      <c r="AM3961" s="27"/>
      <c r="AN3961" s="27"/>
      <c r="AO3961" s="27"/>
      <c r="AP3961" s="27"/>
    </row>
    <row r="3962" ht="12.75" customHeight="1">
      <c r="A3962" s="16"/>
      <c r="B3962" s="128"/>
      <c r="C3962" s="129"/>
      <c r="D3962" s="96"/>
      <c r="E3962" s="96"/>
      <c r="F3962" s="130"/>
      <c r="G3962" s="27"/>
      <c r="H3962" s="131"/>
      <c r="I3962" s="127"/>
      <c r="J3962" s="132"/>
      <c r="K3962" s="127"/>
      <c r="L3962" s="96"/>
      <c r="M3962" s="127"/>
      <c r="N3962" s="127"/>
      <c r="O3962" s="127"/>
      <c r="P3962" s="1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  <c r="AF3962" s="27"/>
      <c r="AG3962" s="27"/>
      <c r="AH3962" s="27"/>
      <c r="AI3962" s="27"/>
      <c r="AJ3962" s="27"/>
      <c r="AK3962" s="27"/>
      <c r="AL3962" s="27"/>
      <c r="AM3962" s="27"/>
      <c r="AN3962" s="27"/>
      <c r="AO3962" s="27"/>
      <c r="AP3962" s="27"/>
    </row>
    <row r="3963" ht="12.75" customHeight="1">
      <c r="A3963" s="16"/>
      <c r="B3963" s="128"/>
      <c r="C3963" s="129"/>
      <c r="D3963" s="96"/>
      <c r="E3963" s="96"/>
      <c r="F3963" s="130"/>
      <c r="G3963" s="27"/>
      <c r="H3963" s="131"/>
      <c r="I3963" s="127"/>
      <c r="J3963" s="132"/>
      <c r="K3963" s="127"/>
      <c r="L3963" s="96"/>
      <c r="M3963" s="127"/>
      <c r="N3963" s="127"/>
      <c r="O3963" s="127"/>
      <c r="P3963" s="1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  <c r="AF3963" s="27"/>
      <c r="AG3963" s="27"/>
      <c r="AH3963" s="27"/>
      <c r="AI3963" s="27"/>
      <c r="AJ3963" s="27"/>
      <c r="AK3963" s="27"/>
      <c r="AL3963" s="27"/>
      <c r="AM3963" s="27"/>
      <c r="AN3963" s="27"/>
      <c r="AO3963" s="27"/>
      <c r="AP3963" s="27"/>
    </row>
    <row r="3964" ht="12.75" customHeight="1">
      <c r="A3964" s="16"/>
      <c r="B3964" s="128"/>
      <c r="C3964" s="129"/>
      <c r="D3964" s="96"/>
      <c r="E3964" s="96"/>
      <c r="F3964" s="130"/>
      <c r="G3964" s="27"/>
      <c r="H3964" s="131"/>
      <c r="I3964" s="127"/>
      <c r="J3964" s="132"/>
      <c r="K3964" s="127"/>
      <c r="L3964" s="96"/>
      <c r="M3964" s="127"/>
      <c r="N3964" s="127"/>
      <c r="O3964" s="127"/>
      <c r="P3964" s="1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  <c r="AF3964" s="27"/>
      <c r="AG3964" s="27"/>
      <c r="AH3964" s="27"/>
      <c r="AI3964" s="27"/>
      <c r="AJ3964" s="27"/>
      <c r="AK3964" s="27"/>
      <c r="AL3964" s="27"/>
      <c r="AM3964" s="27"/>
      <c r="AN3964" s="27"/>
      <c r="AO3964" s="27"/>
      <c r="AP3964" s="27"/>
    </row>
    <row r="3965" ht="12.75" customHeight="1">
      <c r="A3965" s="16"/>
      <c r="B3965" s="128"/>
      <c r="C3965" s="129"/>
      <c r="D3965" s="96"/>
      <c r="E3965" s="96"/>
      <c r="F3965" s="130"/>
      <c r="G3965" s="27"/>
      <c r="H3965" s="131"/>
      <c r="I3965" s="127"/>
      <c r="J3965" s="132"/>
      <c r="K3965" s="127"/>
      <c r="L3965" s="96"/>
      <c r="M3965" s="127"/>
      <c r="N3965" s="127"/>
      <c r="O3965" s="127"/>
      <c r="P3965" s="1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  <c r="AF3965" s="27"/>
      <c r="AG3965" s="27"/>
      <c r="AH3965" s="27"/>
      <c r="AI3965" s="27"/>
      <c r="AJ3965" s="27"/>
      <c r="AK3965" s="27"/>
      <c r="AL3965" s="27"/>
      <c r="AM3965" s="27"/>
      <c r="AN3965" s="27"/>
      <c r="AO3965" s="27"/>
      <c r="AP3965" s="27"/>
    </row>
    <row r="3966" ht="12.75" customHeight="1">
      <c r="A3966" s="16"/>
      <c r="B3966" s="128"/>
      <c r="C3966" s="129"/>
      <c r="D3966" s="96"/>
      <c r="E3966" s="96"/>
      <c r="F3966" s="130"/>
      <c r="G3966" s="27"/>
      <c r="H3966" s="131"/>
      <c r="I3966" s="127"/>
      <c r="J3966" s="132"/>
      <c r="K3966" s="127"/>
      <c r="L3966" s="96"/>
      <c r="M3966" s="127"/>
      <c r="N3966" s="127"/>
      <c r="O3966" s="127"/>
      <c r="P3966" s="1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  <c r="AN3966" s="27"/>
      <c r="AO3966" s="27"/>
      <c r="AP3966" s="27"/>
    </row>
    <row r="3967" ht="12.75" customHeight="1">
      <c r="A3967" s="16"/>
      <c r="B3967" s="128"/>
      <c r="C3967" s="129"/>
      <c r="D3967" s="96"/>
      <c r="E3967" s="96"/>
      <c r="F3967" s="130"/>
      <c r="G3967" s="27"/>
      <c r="H3967" s="131"/>
      <c r="I3967" s="127"/>
      <c r="J3967" s="132"/>
      <c r="K3967" s="127"/>
      <c r="L3967" s="96"/>
      <c r="M3967" s="127"/>
      <c r="N3967" s="127"/>
      <c r="O3967" s="127"/>
      <c r="P3967" s="1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  <c r="AF3967" s="27"/>
      <c r="AG3967" s="27"/>
      <c r="AH3967" s="27"/>
      <c r="AI3967" s="27"/>
      <c r="AJ3967" s="27"/>
      <c r="AK3967" s="27"/>
      <c r="AL3967" s="27"/>
      <c r="AM3967" s="27"/>
      <c r="AN3967" s="27"/>
      <c r="AO3967" s="27"/>
      <c r="AP3967" s="27"/>
    </row>
    <row r="3968" ht="12.75" customHeight="1">
      <c r="A3968" s="16"/>
      <c r="B3968" s="128"/>
      <c r="C3968" s="129"/>
      <c r="D3968" s="96"/>
      <c r="E3968" s="96"/>
      <c r="F3968" s="130"/>
      <c r="G3968" s="27"/>
      <c r="H3968" s="131"/>
      <c r="I3968" s="127"/>
      <c r="J3968" s="132"/>
      <c r="K3968" s="127"/>
      <c r="L3968" s="96"/>
      <c r="M3968" s="127"/>
      <c r="N3968" s="127"/>
      <c r="O3968" s="127"/>
      <c r="P3968" s="1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  <c r="AN3968" s="27"/>
      <c r="AO3968" s="27"/>
      <c r="AP3968" s="27"/>
    </row>
    <row r="3969" ht="12.75" customHeight="1">
      <c r="A3969" s="16"/>
      <c r="B3969" s="128"/>
      <c r="C3969" s="129"/>
      <c r="D3969" s="96"/>
      <c r="E3969" s="96"/>
      <c r="F3969" s="130"/>
      <c r="G3969" s="27"/>
      <c r="H3969" s="131"/>
      <c r="I3969" s="127"/>
      <c r="J3969" s="132"/>
      <c r="K3969" s="127"/>
      <c r="L3969" s="96"/>
      <c r="M3969" s="127"/>
      <c r="N3969" s="127"/>
      <c r="O3969" s="127"/>
      <c r="P3969" s="1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  <c r="AN3969" s="27"/>
      <c r="AO3969" s="27"/>
      <c r="AP3969" s="27"/>
    </row>
    <row r="3970" ht="12.75" customHeight="1">
      <c r="A3970" s="16"/>
      <c r="B3970" s="128"/>
      <c r="C3970" s="129"/>
      <c r="D3970" s="96"/>
      <c r="E3970" s="96"/>
      <c r="F3970" s="130"/>
      <c r="G3970" s="27"/>
      <c r="H3970" s="131"/>
      <c r="I3970" s="127"/>
      <c r="J3970" s="132"/>
      <c r="K3970" s="127"/>
      <c r="L3970" s="96"/>
      <c r="M3970" s="127"/>
      <c r="N3970" s="127"/>
      <c r="O3970" s="127"/>
      <c r="P3970" s="1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  <c r="AN3970" s="27"/>
      <c r="AO3970" s="27"/>
      <c r="AP3970" s="27"/>
    </row>
    <row r="3971" ht="12.75" customHeight="1">
      <c r="A3971" s="16"/>
      <c r="B3971" s="128"/>
      <c r="C3971" s="129"/>
      <c r="D3971" s="96"/>
      <c r="E3971" s="96"/>
      <c r="F3971" s="130"/>
      <c r="G3971" s="27"/>
      <c r="H3971" s="131"/>
      <c r="I3971" s="127"/>
      <c r="J3971" s="132"/>
      <c r="K3971" s="127"/>
      <c r="L3971" s="96"/>
      <c r="M3971" s="127"/>
      <c r="N3971" s="127"/>
      <c r="O3971" s="127"/>
      <c r="P3971" s="1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  <c r="AN3971" s="27"/>
      <c r="AO3971" s="27"/>
      <c r="AP3971" s="27"/>
    </row>
    <row r="3972" ht="12.75" customHeight="1">
      <c r="A3972" s="16"/>
      <c r="B3972" s="128"/>
      <c r="C3972" s="129"/>
      <c r="D3972" s="96"/>
      <c r="E3972" s="96"/>
      <c r="F3972" s="130"/>
      <c r="G3972" s="27"/>
      <c r="H3972" s="131"/>
      <c r="I3972" s="127"/>
      <c r="J3972" s="132"/>
      <c r="K3972" s="127"/>
      <c r="L3972" s="96"/>
      <c r="M3972" s="127"/>
      <c r="N3972" s="127"/>
      <c r="O3972" s="127"/>
      <c r="P3972" s="1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  <c r="AN3972" s="27"/>
      <c r="AO3972" s="27"/>
      <c r="AP3972" s="27"/>
    </row>
    <row r="3973" ht="12.75" customHeight="1">
      <c r="A3973" s="16"/>
      <c r="B3973" s="128"/>
      <c r="C3973" s="129"/>
      <c r="D3973" s="96"/>
      <c r="E3973" s="96"/>
      <c r="F3973" s="130"/>
      <c r="G3973" s="27"/>
      <c r="H3973" s="131"/>
      <c r="I3973" s="127"/>
      <c r="J3973" s="132"/>
      <c r="K3973" s="127"/>
      <c r="L3973" s="96"/>
      <c r="M3973" s="127"/>
      <c r="N3973" s="127"/>
      <c r="O3973" s="127"/>
      <c r="P3973" s="1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  <c r="AF3973" s="27"/>
      <c r="AG3973" s="27"/>
      <c r="AH3973" s="27"/>
      <c r="AI3973" s="27"/>
      <c r="AJ3973" s="27"/>
      <c r="AK3973" s="27"/>
      <c r="AL3973" s="27"/>
      <c r="AM3973" s="27"/>
      <c r="AN3973" s="27"/>
      <c r="AO3973" s="27"/>
      <c r="AP3973" s="27"/>
    </row>
    <row r="3974" ht="12.75" customHeight="1">
      <c r="A3974" s="16"/>
      <c r="B3974" s="128"/>
      <c r="C3974" s="129"/>
      <c r="D3974" s="96"/>
      <c r="E3974" s="96"/>
      <c r="F3974" s="130"/>
      <c r="G3974" s="27"/>
      <c r="H3974" s="131"/>
      <c r="I3974" s="127"/>
      <c r="J3974" s="132"/>
      <c r="K3974" s="127"/>
      <c r="L3974" s="96"/>
      <c r="M3974" s="127"/>
      <c r="N3974" s="127"/>
      <c r="O3974" s="127"/>
      <c r="P3974" s="1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  <c r="AN3974" s="27"/>
      <c r="AO3974" s="27"/>
      <c r="AP3974" s="27"/>
    </row>
    <row r="3975" ht="12.75" customHeight="1">
      <c r="A3975" s="16"/>
      <c r="B3975" s="128"/>
      <c r="C3975" s="129"/>
      <c r="D3975" s="96"/>
      <c r="E3975" s="96"/>
      <c r="F3975" s="130"/>
      <c r="G3975" s="27"/>
      <c r="H3975" s="131"/>
      <c r="I3975" s="127"/>
      <c r="J3975" s="132"/>
      <c r="K3975" s="127"/>
      <c r="L3975" s="96"/>
      <c r="M3975" s="127"/>
      <c r="N3975" s="127"/>
      <c r="O3975" s="127"/>
      <c r="P3975" s="1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  <c r="AN3975" s="27"/>
      <c r="AO3975" s="27"/>
      <c r="AP3975" s="27"/>
    </row>
    <row r="3976" ht="12.75" customHeight="1">
      <c r="A3976" s="16"/>
      <c r="B3976" s="128"/>
      <c r="C3976" s="129"/>
      <c r="D3976" s="96"/>
      <c r="E3976" s="96"/>
      <c r="F3976" s="130"/>
      <c r="G3976" s="27"/>
      <c r="H3976" s="131"/>
      <c r="I3976" s="127"/>
      <c r="J3976" s="132"/>
      <c r="K3976" s="127"/>
      <c r="L3976" s="96"/>
      <c r="M3976" s="127"/>
      <c r="N3976" s="127"/>
      <c r="O3976" s="127"/>
      <c r="P3976" s="1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  <c r="AN3976" s="27"/>
      <c r="AO3976" s="27"/>
      <c r="AP3976" s="27"/>
    </row>
    <row r="3977" ht="12.75" customHeight="1">
      <c r="A3977" s="16"/>
      <c r="B3977" s="128"/>
      <c r="C3977" s="129"/>
      <c r="D3977" s="96"/>
      <c r="E3977" s="96"/>
      <c r="F3977" s="130"/>
      <c r="G3977" s="27"/>
      <c r="H3977" s="131"/>
      <c r="I3977" s="127"/>
      <c r="J3977" s="132"/>
      <c r="K3977" s="127"/>
      <c r="L3977" s="96"/>
      <c r="M3977" s="127"/>
      <c r="N3977" s="127"/>
      <c r="O3977" s="127"/>
      <c r="P3977" s="1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  <c r="AN3977" s="27"/>
      <c r="AO3977" s="27"/>
      <c r="AP3977" s="27"/>
    </row>
    <row r="3978" ht="12.75" customHeight="1">
      <c r="A3978" s="16"/>
      <c r="B3978" s="128"/>
      <c r="C3978" s="129"/>
      <c r="D3978" s="96"/>
      <c r="E3978" s="96"/>
      <c r="F3978" s="130"/>
      <c r="G3978" s="27"/>
      <c r="H3978" s="131"/>
      <c r="I3978" s="127"/>
      <c r="J3978" s="132"/>
      <c r="K3978" s="127"/>
      <c r="L3978" s="96"/>
      <c r="M3978" s="127"/>
      <c r="N3978" s="127"/>
      <c r="O3978" s="127"/>
      <c r="P3978" s="1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  <c r="AN3978" s="27"/>
      <c r="AO3978" s="27"/>
      <c r="AP3978" s="27"/>
    </row>
    <row r="3979" ht="12.75" customHeight="1">
      <c r="A3979" s="16"/>
      <c r="B3979" s="128"/>
      <c r="C3979" s="129"/>
      <c r="D3979" s="96"/>
      <c r="E3979" s="96"/>
      <c r="F3979" s="130"/>
      <c r="G3979" s="27"/>
      <c r="H3979" s="131"/>
      <c r="I3979" s="127"/>
      <c r="J3979" s="132"/>
      <c r="K3979" s="127"/>
      <c r="L3979" s="96"/>
      <c r="M3979" s="127"/>
      <c r="N3979" s="127"/>
      <c r="O3979" s="127"/>
      <c r="P3979" s="1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  <c r="AN3979" s="27"/>
      <c r="AO3979" s="27"/>
      <c r="AP3979" s="27"/>
    </row>
    <row r="3980" ht="12.75" customHeight="1">
      <c r="A3980" s="16"/>
      <c r="B3980" s="128"/>
      <c r="C3980" s="129"/>
      <c r="D3980" s="96"/>
      <c r="E3980" s="96"/>
      <c r="F3980" s="130"/>
      <c r="G3980" s="27"/>
      <c r="H3980" s="131"/>
      <c r="I3980" s="127"/>
      <c r="J3980" s="132"/>
      <c r="K3980" s="127"/>
      <c r="L3980" s="96"/>
      <c r="M3980" s="127"/>
      <c r="N3980" s="127"/>
      <c r="O3980" s="127"/>
      <c r="P3980" s="1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  <c r="AN3980" s="27"/>
      <c r="AO3980" s="27"/>
      <c r="AP3980" s="27"/>
    </row>
    <row r="3981" ht="12.75" customHeight="1">
      <c r="A3981" s="16"/>
      <c r="B3981" s="128"/>
      <c r="C3981" s="129"/>
      <c r="D3981" s="96"/>
      <c r="E3981" s="96"/>
      <c r="F3981" s="130"/>
      <c r="G3981" s="27"/>
      <c r="H3981" s="131"/>
      <c r="I3981" s="127"/>
      <c r="J3981" s="132"/>
      <c r="K3981" s="127"/>
      <c r="L3981" s="96"/>
      <c r="M3981" s="127"/>
      <c r="N3981" s="127"/>
      <c r="O3981" s="127"/>
      <c r="P3981" s="1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  <c r="AN3981" s="27"/>
      <c r="AO3981" s="27"/>
      <c r="AP3981" s="27"/>
    </row>
    <row r="3982" ht="12.75" customHeight="1">
      <c r="A3982" s="16"/>
      <c r="B3982" s="128"/>
      <c r="C3982" s="129"/>
      <c r="D3982" s="96"/>
      <c r="E3982" s="96"/>
      <c r="F3982" s="130"/>
      <c r="G3982" s="27"/>
      <c r="H3982" s="131"/>
      <c r="I3982" s="127"/>
      <c r="J3982" s="132"/>
      <c r="K3982" s="127"/>
      <c r="L3982" s="96"/>
      <c r="M3982" s="127"/>
      <c r="N3982" s="127"/>
      <c r="O3982" s="127"/>
      <c r="P3982" s="1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  <c r="AN3982" s="27"/>
      <c r="AO3982" s="27"/>
      <c r="AP3982" s="27"/>
    </row>
    <row r="3983" ht="12.75" customHeight="1">
      <c r="A3983" s="16"/>
      <c r="B3983" s="128"/>
      <c r="C3983" s="129"/>
      <c r="D3983" s="96"/>
      <c r="E3983" s="96"/>
      <c r="F3983" s="130"/>
      <c r="G3983" s="27"/>
      <c r="H3983" s="131"/>
      <c r="I3983" s="127"/>
      <c r="J3983" s="132"/>
      <c r="K3983" s="127"/>
      <c r="L3983" s="96"/>
      <c r="M3983" s="127"/>
      <c r="N3983" s="127"/>
      <c r="O3983" s="127"/>
      <c r="P3983" s="1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  <c r="AN3983" s="27"/>
      <c r="AO3983" s="27"/>
      <c r="AP3983" s="27"/>
    </row>
    <row r="3984" ht="12.75" customHeight="1">
      <c r="A3984" s="16"/>
      <c r="B3984" s="128"/>
      <c r="C3984" s="129"/>
      <c r="D3984" s="96"/>
      <c r="E3984" s="96"/>
      <c r="F3984" s="130"/>
      <c r="G3984" s="27"/>
      <c r="H3984" s="131"/>
      <c r="I3984" s="127"/>
      <c r="J3984" s="132"/>
      <c r="K3984" s="127"/>
      <c r="L3984" s="96"/>
      <c r="M3984" s="127"/>
      <c r="N3984" s="127"/>
      <c r="O3984" s="127"/>
      <c r="P3984" s="1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  <c r="AN3984" s="27"/>
      <c r="AO3984" s="27"/>
      <c r="AP3984" s="27"/>
    </row>
    <row r="3985" ht="12.75" customHeight="1">
      <c r="A3985" s="16"/>
      <c r="B3985" s="128"/>
      <c r="C3985" s="129"/>
      <c r="D3985" s="96"/>
      <c r="E3985" s="96"/>
      <c r="F3985" s="130"/>
      <c r="G3985" s="27"/>
      <c r="H3985" s="131"/>
      <c r="I3985" s="127"/>
      <c r="J3985" s="132"/>
      <c r="K3985" s="127"/>
      <c r="L3985" s="96"/>
      <c r="M3985" s="127"/>
      <c r="N3985" s="127"/>
      <c r="O3985" s="127"/>
      <c r="P3985" s="1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  <c r="AN3985" s="27"/>
      <c r="AO3985" s="27"/>
      <c r="AP3985" s="27"/>
    </row>
    <row r="3986" ht="12.75" customHeight="1">
      <c r="A3986" s="16"/>
      <c r="B3986" s="128"/>
      <c r="C3986" s="129"/>
      <c r="D3986" s="96"/>
      <c r="E3986" s="96"/>
      <c r="F3986" s="130"/>
      <c r="G3986" s="27"/>
      <c r="H3986" s="131"/>
      <c r="I3986" s="127"/>
      <c r="J3986" s="132"/>
      <c r="K3986" s="127"/>
      <c r="L3986" s="96"/>
      <c r="M3986" s="127"/>
      <c r="N3986" s="127"/>
      <c r="O3986" s="127"/>
      <c r="P3986" s="1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  <c r="AN3986" s="27"/>
      <c r="AO3986" s="27"/>
      <c r="AP3986" s="27"/>
    </row>
    <row r="3987" ht="12.75" customHeight="1">
      <c r="A3987" s="16"/>
      <c r="B3987" s="128"/>
      <c r="C3987" s="129"/>
      <c r="D3987" s="96"/>
      <c r="E3987" s="96"/>
      <c r="F3987" s="130"/>
      <c r="G3987" s="27"/>
      <c r="H3987" s="131"/>
      <c r="I3987" s="127"/>
      <c r="J3987" s="132"/>
      <c r="K3987" s="127"/>
      <c r="L3987" s="96"/>
      <c r="M3987" s="127"/>
      <c r="N3987" s="127"/>
      <c r="O3987" s="127"/>
      <c r="P3987" s="1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  <c r="AN3987" s="27"/>
      <c r="AO3987" s="27"/>
      <c r="AP3987" s="27"/>
    </row>
    <row r="3988" ht="12.75" customHeight="1">
      <c r="A3988" s="16"/>
      <c r="B3988" s="128"/>
      <c r="C3988" s="129"/>
      <c r="D3988" s="96"/>
      <c r="E3988" s="96"/>
      <c r="F3988" s="130"/>
      <c r="G3988" s="27"/>
      <c r="H3988" s="131"/>
      <c r="I3988" s="127"/>
      <c r="J3988" s="132"/>
      <c r="K3988" s="127"/>
      <c r="L3988" s="96"/>
      <c r="M3988" s="127"/>
      <c r="N3988" s="127"/>
      <c r="O3988" s="127"/>
      <c r="P3988" s="1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  <c r="AN3988" s="27"/>
      <c r="AO3988" s="27"/>
      <c r="AP3988" s="27"/>
    </row>
    <row r="3989" ht="12.75" customHeight="1">
      <c r="A3989" s="16"/>
      <c r="B3989" s="128"/>
      <c r="C3989" s="129"/>
      <c r="D3989" s="96"/>
      <c r="E3989" s="96"/>
      <c r="F3989" s="130"/>
      <c r="G3989" s="27"/>
      <c r="H3989" s="131"/>
      <c r="I3989" s="127"/>
      <c r="J3989" s="132"/>
      <c r="K3989" s="127"/>
      <c r="L3989" s="96"/>
      <c r="M3989" s="127"/>
      <c r="N3989" s="127"/>
      <c r="O3989" s="127"/>
      <c r="P3989" s="1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  <c r="AN3989" s="27"/>
      <c r="AO3989" s="27"/>
      <c r="AP3989" s="27"/>
    </row>
    <row r="3990" ht="12.75" customHeight="1">
      <c r="A3990" s="16"/>
      <c r="B3990" s="128"/>
      <c r="C3990" s="129"/>
      <c r="D3990" s="96"/>
      <c r="E3990" s="96"/>
      <c r="F3990" s="130"/>
      <c r="G3990" s="27"/>
      <c r="H3990" s="131"/>
      <c r="I3990" s="127"/>
      <c r="J3990" s="132"/>
      <c r="K3990" s="127"/>
      <c r="L3990" s="96"/>
      <c r="M3990" s="127"/>
      <c r="N3990" s="127"/>
      <c r="O3990" s="127"/>
      <c r="P3990" s="1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  <c r="AN3990" s="27"/>
      <c r="AO3990" s="27"/>
      <c r="AP3990" s="27"/>
    </row>
    <row r="3991" ht="12.75" customHeight="1">
      <c r="A3991" s="16"/>
      <c r="B3991" s="128"/>
      <c r="C3991" s="129"/>
      <c r="D3991" s="96"/>
      <c r="E3991" s="96"/>
      <c r="F3991" s="130"/>
      <c r="G3991" s="27"/>
      <c r="H3991" s="131"/>
      <c r="I3991" s="127"/>
      <c r="J3991" s="132"/>
      <c r="K3991" s="127"/>
      <c r="L3991" s="96"/>
      <c r="M3991" s="127"/>
      <c r="N3991" s="127"/>
      <c r="O3991" s="127"/>
      <c r="P3991" s="1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  <c r="AN3991" s="27"/>
      <c r="AO3991" s="27"/>
      <c r="AP3991" s="27"/>
    </row>
    <row r="3992" ht="12.75" customHeight="1">
      <c r="A3992" s="16"/>
      <c r="B3992" s="128"/>
      <c r="C3992" s="129"/>
      <c r="D3992" s="96"/>
      <c r="E3992" s="96"/>
      <c r="F3992" s="130"/>
      <c r="G3992" s="27"/>
      <c r="H3992" s="131"/>
      <c r="I3992" s="127"/>
      <c r="J3992" s="132"/>
      <c r="K3992" s="127"/>
      <c r="L3992" s="96"/>
      <c r="M3992" s="127"/>
      <c r="N3992" s="127"/>
      <c r="O3992" s="127"/>
      <c r="P3992" s="1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  <c r="AN3992" s="27"/>
      <c r="AO3992" s="27"/>
      <c r="AP3992" s="27"/>
    </row>
    <row r="3993" ht="12.75" customHeight="1">
      <c r="A3993" s="16"/>
      <c r="B3993" s="128"/>
      <c r="C3993" s="129"/>
      <c r="D3993" s="96"/>
      <c r="E3993" s="96"/>
      <c r="F3993" s="130"/>
      <c r="G3993" s="27"/>
      <c r="H3993" s="131"/>
      <c r="I3993" s="127"/>
      <c r="J3993" s="132"/>
      <c r="K3993" s="127"/>
      <c r="L3993" s="96"/>
      <c r="M3993" s="127"/>
      <c r="N3993" s="127"/>
      <c r="O3993" s="127"/>
      <c r="P3993" s="1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  <c r="AN3993" s="27"/>
      <c r="AO3993" s="27"/>
      <c r="AP3993" s="27"/>
    </row>
    <row r="3994" ht="12.75" customHeight="1">
      <c r="A3994" s="16"/>
      <c r="B3994" s="128"/>
      <c r="C3994" s="129"/>
      <c r="D3994" s="96"/>
      <c r="E3994" s="96"/>
      <c r="F3994" s="130"/>
      <c r="G3994" s="27"/>
      <c r="H3994" s="131"/>
      <c r="I3994" s="127"/>
      <c r="J3994" s="132"/>
      <c r="K3994" s="127"/>
      <c r="L3994" s="96"/>
      <c r="M3994" s="127"/>
      <c r="N3994" s="127"/>
      <c r="O3994" s="127"/>
      <c r="P3994" s="1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  <c r="AN3994" s="27"/>
      <c r="AO3994" s="27"/>
      <c r="AP3994" s="27"/>
    </row>
    <row r="3995" ht="12.75" customHeight="1">
      <c r="A3995" s="16"/>
      <c r="B3995" s="128"/>
      <c r="C3995" s="129"/>
      <c r="D3995" s="96"/>
      <c r="E3995" s="96"/>
      <c r="F3995" s="130"/>
      <c r="G3995" s="27"/>
      <c r="H3995" s="131"/>
      <c r="I3995" s="127"/>
      <c r="J3995" s="132"/>
      <c r="K3995" s="127"/>
      <c r="L3995" s="96"/>
      <c r="M3995" s="127"/>
      <c r="N3995" s="127"/>
      <c r="O3995" s="127"/>
      <c r="P3995" s="1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  <c r="AN3995" s="27"/>
      <c r="AO3995" s="27"/>
      <c r="AP3995" s="27"/>
    </row>
    <row r="3996" ht="12.75" customHeight="1">
      <c r="A3996" s="16"/>
      <c r="B3996" s="128"/>
      <c r="C3996" s="129"/>
      <c r="D3996" s="96"/>
      <c r="E3996" s="96"/>
      <c r="F3996" s="130"/>
      <c r="G3996" s="27"/>
      <c r="H3996" s="131"/>
      <c r="I3996" s="127"/>
      <c r="J3996" s="132"/>
      <c r="K3996" s="127"/>
      <c r="L3996" s="96"/>
      <c r="M3996" s="127"/>
      <c r="N3996" s="127"/>
      <c r="O3996" s="127"/>
      <c r="P3996" s="1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  <c r="AN3996" s="27"/>
      <c r="AO3996" s="27"/>
      <c r="AP3996" s="27"/>
    </row>
    <row r="3997" ht="12.75" customHeight="1">
      <c r="A3997" s="16"/>
      <c r="B3997" s="128"/>
      <c r="C3997" s="129"/>
      <c r="D3997" s="96"/>
      <c r="E3997" s="96"/>
      <c r="F3997" s="130"/>
      <c r="G3997" s="27"/>
      <c r="H3997" s="131"/>
      <c r="I3997" s="127"/>
      <c r="J3997" s="132"/>
      <c r="K3997" s="127"/>
      <c r="L3997" s="96"/>
      <c r="M3997" s="127"/>
      <c r="N3997" s="127"/>
      <c r="O3997" s="127"/>
      <c r="P3997" s="1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  <c r="AN3997" s="27"/>
      <c r="AO3997" s="27"/>
      <c r="AP3997" s="27"/>
    </row>
    <row r="3998" ht="12.75" customHeight="1">
      <c r="A3998" s="16"/>
      <c r="B3998" s="128"/>
      <c r="C3998" s="129"/>
      <c r="D3998" s="96"/>
      <c r="E3998" s="96"/>
      <c r="F3998" s="130"/>
      <c r="G3998" s="27"/>
      <c r="H3998" s="131"/>
      <c r="I3998" s="127"/>
      <c r="J3998" s="132"/>
      <c r="K3998" s="127"/>
      <c r="L3998" s="96"/>
      <c r="M3998" s="127"/>
      <c r="N3998" s="127"/>
      <c r="O3998" s="127"/>
      <c r="P3998" s="1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  <c r="AN3998" s="27"/>
      <c r="AO3998" s="27"/>
      <c r="AP3998" s="27"/>
    </row>
    <row r="3999" ht="12.75" customHeight="1">
      <c r="A3999" s="16"/>
      <c r="B3999" s="128"/>
      <c r="C3999" s="129"/>
      <c r="D3999" s="96"/>
      <c r="E3999" s="96"/>
      <c r="F3999" s="130"/>
      <c r="G3999" s="27"/>
      <c r="H3999" s="131"/>
      <c r="I3999" s="127"/>
      <c r="J3999" s="132"/>
      <c r="K3999" s="127"/>
      <c r="L3999" s="96"/>
      <c r="M3999" s="127"/>
      <c r="N3999" s="127"/>
      <c r="O3999" s="127"/>
      <c r="P3999" s="1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  <c r="AN3999" s="27"/>
      <c r="AO3999" s="27"/>
      <c r="AP3999" s="27"/>
    </row>
    <row r="4000" ht="12.75" customHeight="1">
      <c r="A4000" s="16"/>
      <c r="B4000" s="128"/>
      <c r="C4000" s="129"/>
      <c r="D4000" s="96"/>
      <c r="E4000" s="96"/>
      <c r="F4000" s="130"/>
      <c r="G4000" s="27"/>
      <c r="H4000" s="131"/>
      <c r="I4000" s="127"/>
      <c r="J4000" s="132"/>
      <c r="K4000" s="127"/>
      <c r="L4000" s="96"/>
      <c r="M4000" s="127"/>
      <c r="N4000" s="127"/>
      <c r="O4000" s="127"/>
      <c r="P4000" s="1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  <c r="AN4000" s="27"/>
      <c r="AO4000" s="27"/>
      <c r="AP4000" s="27"/>
    </row>
    <row r="4001" ht="12.75" customHeight="1">
      <c r="A4001" s="16"/>
      <c r="B4001" s="128"/>
      <c r="C4001" s="129"/>
      <c r="D4001" s="96"/>
      <c r="E4001" s="96"/>
      <c r="F4001" s="130"/>
      <c r="G4001" s="27"/>
      <c r="H4001" s="131"/>
      <c r="I4001" s="127"/>
      <c r="J4001" s="132"/>
      <c r="K4001" s="127"/>
      <c r="L4001" s="96"/>
      <c r="M4001" s="127"/>
      <c r="N4001" s="127"/>
      <c r="O4001" s="127"/>
      <c r="P4001" s="1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  <c r="AN4001" s="27"/>
      <c r="AO4001" s="27"/>
      <c r="AP4001" s="27"/>
    </row>
    <row r="4002" ht="12.75" customHeight="1">
      <c r="A4002" s="16"/>
      <c r="B4002" s="128"/>
      <c r="C4002" s="129"/>
      <c r="D4002" s="96"/>
      <c r="E4002" s="96"/>
      <c r="F4002" s="130"/>
      <c r="G4002" s="27"/>
      <c r="H4002" s="131"/>
      <c r="I4002" s="127"/>
      <c r="J4002" s="132"/>
      <c r="K4002" s="127"/>
      <c r="L4002" s="96"/>
      <c r="M4002" s="127"/>
      <c r="N4002" s="127"/>
      <c r="O4002" s="127"/>
      <c r="P4002" s="1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  <c r="AN4002" s="27"/>
      <c r="AO4002" s="27"/>
      <c r="AP4002" s="27"/>
    </row>
    <row r="4003" ht="12.75" customHeight="1">
      <c r="A4003" s="16"/>
      <c r="B4003" s="128"/>
      <c r="C4003" s="129"/>
      <c r="D4003" s="96"/>
      <c r="E4003" s="96"/>
      <c r="F4003" s="130"/>
      <c r="G4003" s="27"/>
      <c r="H4003" s="131"/>
      <c r="I4003" s="127"/>
      <c r="J4003" s="132"/>
      <c r="K4003" s="127"/>
      <c r="L4003" s="96"/>
      <c r="M4003" s="127"/>
      <c r="N4003" s="127"/>
      <c r="O4003" s="127"/>
      <c r="P4003" s="1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  <c r="AN4003" s="27"/>
      <c r="AO4003" s="27"/>
      <c r="AP4003" s="27"/>
    </row>
    <row r="4004" ht="15.75" customHeight="1">
      <c r="A4004" s="16"/>
      <c r="B4004" s="128"/>
      <c r="C4004" s="129"/>
      <c r="D4004" s="96"/>
      <c r="E4004" s="96"/>
      <c r="F4004" s="130"/>
      <c r="G4004" s="27"/>
      <c r="H4004" s="131"/>
      <c r="I4004" s="127"/>
      <c r="J4004" s="132"/>
      <c r="K4004" s="127"/>
      <c r="L4004" s="96"/>
      <c r="M4004" s="127"/>
      <c r="N4004" s="127"/>
      <c r="O4004" s="127"/>
      <c r="P4004" s="1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  <c r="AN4004" s="27"/>
      <c r="AO4004" s="27"/>
      <c r="AP4004" s="27"/>
    </row>
    <row r="4005" ht="12.75" customHeight="1">
      <c r="A4005" s="16"/>
      <c r="B4005" s="128"/>
      <c r="C4005" s="129"/>
      <c r="D4005" s="96"/>
      <c r="E4005" s="96"/>
      <c r="F4005" s="130"/>
      <c r="G4005" s="27"/>
      <c r="H4005" s="131"/>
      <c r="I4005" s="127"/>
      <c r="J4005" s="132"/>
      <c r="K4005" s="133" t="s">
        <v>3391</v>
      </c>
      <c r="L4005" s="96" t="s">
        <v>3392</v>
      </c>
      <c r="M4005" s="127">
        <v>4.0</v>
      </c>
      <c r="N4005" s="127"/>
      <c r="O4005" s="127"/>
      <c r="P4005" s="127"/>
      <c r="Q4005" s="27">
        <v>11000.0</v>
      </c>
      <c r="R4005" s="27"/>
      <c r="S4005" s="27"/>
      <c r="T4005" s="27"/>
      <c r="U4005" s="27"/>
      <c r="V4005" s="27"/>
      <c r="W4005" s="27"/>
      <c r="X4005" s="27"/>
      <c r="Y4005" s="27"/>
      <c r="Z4005" s="27" t="s">
        <v>2479</v>
      </c>
      <c r="AA4005" s="50">
        <v>45558.0</v>
      </c>
      <c r="AB4005" s="27">
        <v>2409186.0</v>
      </c>
      <c r="AC4005" s="50">
        <v>45563.0</v>
      </c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  <c r="AN4005" s="27"/>
      <c r="AO4005" s="27"/>
      <c r="AP4005" s="27"/>
    </row>
    <row r="4006" ht="12.75" customHeight="1">
      <c r="A4006" s="16"/>
      <c r="B4006" s="128"/>
      <c r="C4006" s="129"/>
      <c r="D4006" s="96"/>
      <c r="E4006" s="96"/>
      <c r="F4006" s="130"/>
      <c r="G4006" s="27"/>
      <c r="H4006" s="131"/>
      <c r="I4006" s="127"/>
      <c r="J4006" s="132"/>
      <c r="K4006" s="133" t="s">
        <v>3393</v>
      </c>
      <c r="L4006" s="134" t="s">
        <v>3394</v>
      </c>
      <c r="M4006" s="127">
        <v>1.0</v>
      </c>
      <c r="N4006" s="127"/>
      <c r="O4006" s="127"/>
      <c r="P4006" s="127"/>
      <c r="Q4006" s="27">
        <v>12900.0</v>
      </c>
      <c r="R4006" s="27"/>
      <c r="S4006" s="27"/>
      <c r="T4006" s="27"/>
      <c r="U4006" s="27"/>
      <c r="V4006" s="27"/>
      <c r="W4006" s="27"/>
      <c r="X4006" s="27"/>
      <c r="Y4006" s="27"/>
      <c r="Z4006" s="27" t="s">
        <v>2479</v>
      </c>
      <c r="AA4006" s="27">
        <v>45558.0</v>
      </c>
      <c r="AB4006" s="27">
        <v>2409186.0</v>
      </c>
      <c r="AC4006" s="27">
        <v>45563.0</v>
      </c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  <c r="AN4006" s="27"/>
      <c r="AO4006" s="27"/>
      <c r="AP4006" s="27"/>
    </row>
    <row r="4007" ht="12.75" customHeight="1">
      <c r="A4007" s="16"/>
      <c r="B4007" s="128"/>
      <c r="C4007" s="129"/>
      <c r="D4007" s="96"/>
      <c r="E4007" s="96"/>
      <c r="F4007" s="130"/>
      <c r="G4007" s="27"/>
      <c r="H4007" s="131"/>
      <c r="I4007" s="127"/>
      <c r="J4007" s="132"/>
      <c r="K4007" s="133" t="s">
        <v>3395</v>
      </c>
      <c r="L4007" s="96" t="s">
        <v>3396</v>
      </c>
      <c r="M4007" s="127">
        <v>1.0</v>
      </c>
      <c r="N4007" s="127"/>
      <c r="O4007" s="127"/>
      <c r="P4007" s="127"/>
      <c r="Q4007" s="27">
        <v>170000.0</v>
      </c>
      <c r="R4007" s="27"/>
      <c r="S4007" s="27"/>
      <c r="T4007" s="27"/>
      <c r="U4007" s="27"/>
      <c r="V4007" s="27"/>
      <c r="W4007" s="27"/>
      <c r="X4007" s="27"/>
      <c r="Y4007" s="27"/>
      <c r="Z4007" s="27" t="s">
        <v>2481</v>
      </c>
      <c r="AA4007" s="27">
        <v>45558.0</v>
      </c>
      <c r="AB4007" s="27">
        <v>2409187.0</v>
      </c>
      <c r="AC4007" s="27">
        <v>45563.0</v>
      </c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  <c r="AN4007" s="27"/>
      <c r="AO4007" s="27"/>
      <c r="AP4007" s="27" t="s">
        <v>2067</v>
      </c>
    </row>
    <row r="4008" ht="12.75" customHeight="1">
      <c r="A4008" s="16"/>
      <c r="B4008" s="128"/>
      <c r="C4008" s="129"/>
      <c r="D4008" s="96"/>
      <c r="E4008" s="96"/>
      <c r="F4008" s="130"/>
      <c r="G4008" s="27"/>
      <c r="H4008" s="131"/>
      <c r="I4008" s="127"/>
      <c r="J4008" s="132"/>
      <c r="K4008" s="133" t="s">
        <v>3397</v>
      </c>
      <c r="L4008" s="96" t="s">
        <v>3398</v>
      </c>
      <c r="M4008" s="127">
        <v>1.0</v>
      </c>
      <c r="N4008" s="127"/>
      <c r="O4008" s="127"/>
      <c r="P4008" s="127"/>
      <c r="Q4008" s="27">
        <v>160000.0</v>
      </c>
      <c r="R4008" s="27"/>
      <c r="S4008" s="27"/>
      <c r="T4008" s="27"/>
      <c r="U4008" s="27"/>
      <c r="V4008" s="27"/>
      <c r="W4008" s="27"/>
      <c r="X4008" s="27"/>
      <c r="Y4008" s="27"/>
      <c r="Z4008" s="27" t="s">
        <v>2481</v>
      </c>
      <c r="AA4008" s="27">
        <v>45558.0</v>
      </c>
      <c r="AB4008" s="27">
        <v>2409187.0</v>
      </c>
      <c r="AC4008" s="27">
        <v>45563.0</v>
      </c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  <c r="AN4008" s="27"/>
      <c r="AO4008" s="27"/>
      <c r="AP4008" s="27" t="s">
        <v>2067</v>
      </c>
    </row>
  </sheetData>
  <autoFilter ref="$A$3:$R$3"/>
  <mergeCells count="3">
    <mergeCell ref="A1:Q1"/>
    <mergeCell ref="I2:J2"/>
    <mergeCell ref="L2:P2"/>
  </mergeCells>
  <printOptions/>
  <pageMargins bottom="0.75" footer="0.0" header="0.0" left="0.7" right="0.7" top="0.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3734"/>
    <pageSetUpPr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0"/>
  <cols>
    <col customWidth="1" min="1" max="1" width="9.71"/>
    <col customWidth="1" min="2" max="2" width="5.71"/>
    <col customWidth="1" min="3" max="3" width="20.43"/>
    <col customWidth="1" min="4" max="4" width="16.71"/>
    <col customWidth="1" min="5" max="5" width="11.71"/>
    <col customWidth="1" min="6" max="6" width="18.0"/>
    <col customWidth="1" min="7" max="8" width="13.71"/>
    <col customWidth="1" min="9" max="9" width="12.71"/>
    <col customWidth="1" min="10" max="10" width="29.14"/>
    <col customWidth="1" min="11" max="11" width="20.14"/>
    <col customWidth="1" min="12" max="12" width="36.14"/>
    <col customWidth="1" min="13" max="13" width="13.0"/>
    <col customWidth="1" min="14" max="14" width="11.71"/>
    <col customWidth="1" min="15" max="15" width="9.71"/>
    <col customWidth="1" min="16" max="18" width="14.14"/>
    <col customWidth="1" min="19" max="20" width="11.14"/>
    <col customWidth="1" min="21" max="21" width="15.14"/>
    <col customWidth="1" min="22" max="24" width="16.14"/>
    <col customWidth="1" min="25" max="25" width="11.0"/>
    <col customWidth="1" min="26" max="26" width="23.14"/>
    <col customWidth="1" min="27" max="27" width="11.14"/>
    <col customWidth="1" min="28" max="28" width="14.14"/>
    <col customWidth="1" min="29" max="29" width="14.0"/>
    <col customWidth="1" min="30" max="30" width="13.14"/>
    <col customWidth="1" min="31" max="31" width="12.14"/>
    <col customWidth="1" min="32" max="32" width="23.29"/>
    <col customWidth="1" min="33" max="33" width="22.0"/>
    <col customWidth="1" min="34" max="35" width="14.14"/>
    <col customWidth="1" min="36" max="51" width="13.71"/>
    <col customWidth="1" min="52" max="52" width="15.86"/>
    <col customWidth="1" min="53" max="56" width="13.71"/>
    <col customWidth="1" min="57" max="57" width="32.14"/>
  </cols>
  <sheetData>
    <row r="1" ht="14.25" customHeight="1">
      <c r="A1" s="135" t="s">
        <v>3399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7"/>
    </row>
    <row r="2" ht="14.25" customHeight="1">
      <c r="A2" s="138" t="s">
        <v>3400</v>
      </c>
      <c r="B2" s="139"/>
      <c r="C2" s="139"/>
      <c r="D2" s="139"/>
      <c r="E2" s="139"/>
      <c r="F2" s="139"/>
      <c r="G2" s="139"/>
      <c r="H2" s="139"/>
      <c r="I2" s="139"/>
      <c r="J2" s="140"/>
      <c r="K2" s="141" t="s">
        <v>3401</v>
      </c>
      <c r="L2" s="140"/>
      <c r="M2" s="141" t="s">
        <v>3402</v>
      </c>
      <c r="N2" s="139"/>
      <c r="O2" s="140"/>
      <c r="P2" s="138" t="s">
        <v>3403</v>
      </c>
      <c r="Q2" s="139"/>
      <c r="R2" s="139"/>
      <c r="S2" s="139"/>
      <c r="T2" s="139"/>
      <c r="U2" s="139"/>
      <c r="V2" s="139"/>
      <c r="W2" s="139"/>
      <c r="X2" s="139"/>
      <c r="Y2" s="140"/>
      <c r="Z2" s="138" t="s">
        <v>3404</v>
      </c>
      <c r="AA2" s="139"/>
      <c r="AB2" s="139"/>
      <c r="AC2" s="139"/>
      <c r="AD2" s="139"/>
      <c r="AE2" s="139"/>
      <c r="AF2" s="139"/>
      <c r="AG2" s="139"/>
      <c r="AH2" s="140"/>
      <c r="AI2" s="138" t="s">
        <v>3405</v>
      </c>
      <c r="AJ2" s="140"/>
      <c r="AK2" s="142" t="s">
        <v>3406</v>
      </c>
      <c r="AL2" s="139"/>
      <c r="AM2" s="139"/>
      <c r="AN2" s="139"/>
      <c r="AO2" s="139"/>
      <c r="AP2" s="140"/>
      <c r="AQ2" s="138" t="s">
        <v>3407</v>
      </c>
      <c r="AR2" s="139"/>
      <c r="AS2" s="139"/>
      <c r="AT2" s="139"/>
      <c r="AU2" s="139"/>
      <c r="AV2" s="139"/>
      <c r="AW2" s="140"/>
      <c r="AX2" s="138" t="s">
        <v>3408</v>
      </c>
      <c r="AY2" s="139"/>
      <c r="AZ2" s="140"/>
      <c r="BA2" s="138" t="s">
        <v>3409</v>
      </c>
      <c r="BB2" s="139"/>
      <c r="BC2" s="140"/>
      <c r="BD2" s="143" t="s">
        <v>3410</v>
      </c>
      <c r="BE2" s="144" t="s">
        <v>12</v>
      </c>
    </row>
    <row r="3" ht="14.25" customHeight="1">
      <c r="A3" s="145" t="s">
        <v>3411</v>
      </c>
      <c r="B3" s="145" t="s">
        <v>3412</v>
      </c>
      <c r="C3" s="145" t="s">
        <v>3413</v>
      </c>
      <c r="D3" s="145" t="s">
        <v>3414</v>
      </c>
      <c r="E3" s="146" t="s">
        <v>3415</v>
      </c>
      <c r="F3" s="146" t="s">
        <v>3416</v>
      </c>
      <c r="G3" s="147" t="s">
        <v>3417</v>
      </c>
      <c r="H3" s="148" t="s">
        <v>3418</v>
      </c>
      <c r="I3" s="149"/>
      <c r="J3" s="150" t="s">
        <v>3419</v>
      </c>
      <c r="K3" s="145" t="s">
        <v>3420</v>
      </c>
      <c r="L3" s="145" t="s">
        <v>3421</v>
      </c>
      <c r="M3" s="145" t="s">
        <v>3422</v>
      </c>
      <c r="N3" s="150" t="s">
        <v>3405</v>
      </c>
      <c r="O3" s="145" t="s">
        <v>3423</v>
      </c>
      <c r="P3" s="146" t="s">
        <v>9</v>
      </c>
      <c r="Q3" s="151" t="s">
        <v>3424</v>
      </c>
      <c r="R3" s="152" t="s">
        <v>3425</v>
      </c>
      <c r="S3" s="153" t="s">
        <v>3426</v>
      </c>
      <c r="T3" s="152" t="s">
        <v>3427</v>
      </c>
      <c r="U3" s="152" t="s">
        <v>3428</v>
      </c>
      <c r="V3" s="152" t="s">
        <v>3429</v>
      </c>
      <c r="W3" s="152" t="s">
        <v>3430</v>
      </c>
      <c r="X3" s="152" t="s">
        <v>3431</v>
      </c>
      <c r="Y3" s="152" t="s">
        <v>3432</v>
      </c>
      <c r="Z3" s="145" t="s">
        <v>3433</v>
      </c>
      <c r="AA3" s="154" t="s">
        <v>6</v>
      </c>
      <c r="AB3" s="145" t="s">
        <v>2</v>
      </c>
      <c r="AC3" s="155" t="s">
        <v>3</v>
      </c>
      <c r="AD3" s="156" t="s">
        <v>3434</v>
      </c>
      <c r="AE3" s="146" t="s">
        <v>3435</v>
      </c>
      <c r="AF3" s="145" t="s">
        <v>4</v>
      </c>
      <c r="AG3" s="145" t="s">
        <v>3436</v>
      </c>
      <c r="AH3" s="146" t="s">
        <v>3437</v>
      </c>
      <c r="AI3" s="146" t="s">
        <v>3438</v>
      </c>
      <c r="AJ3" s="157" t="s">
        <v>3439</v>
      </c>
      <c r="AK3" s="156" t="s">
        <v>3440</v>
      </c>
      <c r="AL3" s="156" t="s">
        <v>3441</v>
      </c>
      <c r="AM3" s="156" t="s">
        <v>3442</v>
      </c>
      <c r="AN3" s="156" t="s">
        <v>3443</v>
      </c>
      <c r="AO3" s="146" t="s">
        <v>3444</v>
      </c>
      <c r="AP3" s="146" t="s">
        <v>12</v>
      </c>
      <c r="AQ3" s="146" t="s">
        <v>3445</v>
      </c>
      <c r="AR3" s="158" t="s">
        <v>3446</v>
      </c>
      <c r="AS3" s="146" t="s">
        <v>3447</v>
      </c>
      <c r="AT3" s="146" t="s">
        <v>3448</v>
      </c>
      <c r="AU3" s="146" t="s">
        <v>3439</v>
      </c>
      <c r="AV3" s="146" t="s">
        <v>3449</v>
      </c>
      <c r="AW3" s="146" t="s">
        <v>3439</v>
      </c>
      <c r="AX3" s="146" t="s">
        <v>3450</v>
      </c>
      <c r="AY3" s="146" t="s">
        <v>3451</v>
      </c>
      <c r="AZ3" s="159" t="s">
        <v>3439</v>
      </c>
      <c r="BA3" s="146" t="s">
        <v>3452</v>
      </c>
      <c r="BB3" s="146" t="s">
        <v>3453</v>
      </c>
      <c r="BC3" s="146" t="s">
        <v>3454</v>
      </c>
      <c r="BD3" s="160"/>
      <c r="BE3" s="161"/>
    </row>
    <row r="4" ht="25.5" customHeight="1">
      <c r="A4" s="162"/>
      <c r="B4" s="162"/>
      <c r="C4" s="162"/>
      <c r="D4" s="162"/>
      <c r="E4" s="162"/>
      <c r="F4" s="162"/>
      <c r="G4" s="162"/>
      <c r="H4" s="163" t="s">
        <v>3455</v>
      </c>
      <c r="I4" s="164" t="s">
        <v>3456</v>
      </c>
      <c r="J4" s="165"/>
      <c r="K4" s="162"/>
      <c r="L4" s="162"/>
      <c r="M4" s="162"/>
      <c r="N4" s="165"/>
      <c r="O4" s="162"/>
      <c r="P4" s="162"/>
      <c r="Q4" s="166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5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5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7"/>
    </row>
    <row r="5" ht="61.5" customHeight="1">
      <c r="A5" s="168" t="s">
        <v>3457</v>
      </c>
      <c r="B5" s="169" t="s">
        <v>3458</v>
      </c>
      <c r="C5" s="170" t="s">
        <v>3459</v>
      </c>
      <c r="D5" s="171" t="s">
        <v>3460</v>
      </c>
      <c r="E5" s="172" t="str">
        <f>IF(G5&gt;0,IF(G5&gt;=Ref!$F$7,Ref!$H$7,IF(AND(G5&lt;Ref!$G$8,G5&gt;=Ref!$F$8)=TRUE,Ref!$H$8,Ref!$H$9)),"")</f>
        <v>Areeya</v>
      </c>
      <c r="F5" s="173" t="s">
        <v>3461</v>
      </c>
      <c r="G5" s="174">
        <v>228500.0</v>
      </c>
      <c r="H5" s="175">
        <v>45292.0</v>
      </c>
      <c r="I5" s="175">
        <v>45657.0</v>
      </c>
      <c r="J5" s="176" t="s">
        <v>3462</v>
      </c>
      <c r="K5" s="177" t="s">
        <v>3463</v>
      </c>
      <c r="L5" s="178" t="s">
        <v>3464</v>
      </c>
      <c r="M5" s="179">
        <v>4.0</v>
      </c>
      <c r="N5" s="180"/>
      <c r="O5" s="181">
        <f t="shared" ref="O5:O7" si="1">M5-N5</f>
        <v>4</v>
      </c>
      <c r="P5" s="182" t="s">
        <v>3465</v>
      </c>
      <c r="Q5" s="183">
        <v>1100.0</v>
      </c>
      <c r="R5" s="183">
        <f t="shared" ref="R5:R7" si="2">Q5*M5</f>
        <v>4400</v>
      </c>
      <c r="S5" s="184"/>
      <c r="T5" s="185">
        <f t="shared" ref="T5:T7" si="3">Q5*S5</f>
        <v>0</v>
      </c>
      <c r="U5" s="185">
        <f t="shared" ref="U5:U7" si="4">Q5-T5</f>
        <v>1100</v>
      </c>
      <c r="V5" s="185">
        <f t="shared" ref="V5:V7" si="5">U5*M5</f>
        <v>4400</v>
      </c>
      <c r="W5" s="186">
        <f t="shared" ref="W5:W7" si="6">U5*Y5</f>
        <v>1100</v>
      </c>
      <c r="X5" s="186">
        <f t="shared" ref="X5:X7" si="7">W5*M5</f>
        <v>4400</v>
      </c>
      <c r="Y5" s="187">
        <v>1.0</v>
      </c>
      <c r="Z5" s="188" t="s">
        <v>66</v>
      </c>
      <c r="AA5" s="189">
        <v>45299.0</v>
      </c>
      <c r="AB5" s="190">
        <v>2401014.0</v>
      </c>
      <c r="AC5" s="191">
        <v>45300.0</v>
      </c>
      <c r="AD5" s="192"/>
      <c r="AE5" s="193"/>
      <c r="AF5" s="194" t="s">
        <v>197</v>
      </c>
      <c r="AG5" s="190" t="s">
        <v>3466</v>
      </c>
      <c r="AH5" s="195"/>
      <c r="AI5" s="196" t="s">
        <v>3467</v>
      </c>
      <c r="AJ5" s="197">
        <v>45321.0</v>
      </c>
      <c r="AK5" s="198"/>
      <c r="AL5" s="198"/>
      <c r="AM5" s="198"/>
      <c r="AN5" s="198"/>
      <c r="AO5" s="199"/>
      <c r="AP5" s="200"/>
      <c r="AQ5" s="200"/>
      <c r="AR5" s="200"/>
      <c r="AS5" s="200"/>
      <c r="AT5" s="200"/>
      <c r="AU5" s="200"/>
      <c r="AV5" s="200"/>
      <c r="AW5" s="200"/>
      <c r="AX5" s="200"/>
      <c r="AY5" s="201" t="s">
        <v>3468</v>
      </c>
      <c r="AZ5" s="202" t="s">
        <v>3469</v>
      </c>
      <c r="BA5" s="200"/>
      <c r="BB5" s="200"/>
      <c r="BC5" s="203"/>
      <c r="BD5" s="204"/>
      <c r="BE5" s="205"/>
    </row>
    <row r="6" ht="15.0" customHeight="1">
      <c r="A6" s="168" t="s">
        <v>3457</v>
      </c>
      <c r="B6" s="169" t="s">
        <v>3458</v>
      </c>
      <c r="C6" s="170" t="s">
        <v>3459</v>
      </c>
      <c r="D6" s="171" t="s">
        <v>3460</v>
      </c>
      <c r="E6" s="172" t="str">
        <f>IF(G6&gt;0,IF(G6&gt;=Ref!$F$7,Ref!$H$7,IF(AND(G6&lt;Ref!$G$8,G6&gt;=Ref!$F$8)=TRUE,Ref!$H$8,Ref!$H$9)),"")</f>
        <v>Areeya</v>
      </c>
      <c r="F6" s="173" t="s">
        <v>3461</v>
      </c>
      <c r="G6" s="174">
        <v>228500.0</v>
      </c>
      <c r="H6" s="175">
        <v>45292.0</v>
      </c>
      <c r="I6" s="175">
        <v>45657.0</v>
      </c>
      <c r="J6" s="176" t="s">
        <v>3462</v>
      </c>
      <c r="K6" s="177" t="s">
        <v>3470</v>
      </c>
      <c r="L6" s="178" t="s">
        <v>3471</v>
      </c>
      <c r="M6" s="179">
        <v>6.0</v>
      </c>
      <c r="N6" s="180"/>
      <c r="O6" s="181">
        <f t="shared" si="1"/>
        <v>6</v>
      </c>
      <c r="P6" s="182" t="s">
        <v>3465</v>
      </c>
      <c r="Q6" s="183">
        <v>1500.0</v>
      </c>
      <c r="R6" s="183">
        <f t="shared" si="2"/>
        <v>9000</v>
      </c>
      <c r="S6" s="184"/>
      <c r="T6" s="185">
        <f t="shared" si="3"/>
        <v>0</v>
      </c>
      <c r="U6" s="185">
        <f t="shared" si="4"/>
        <v>1500</v>
      </c>
      <c r="V6" s="185">
        <f t="shared" si="5"/>
        <v>9000</v>
      </c>
      <c r="W6" s="186">
        <f t="shared" si="6"/>
        <v>1500</v>
      </c>
      <c r="X6" s="186">
        <f t="shared" si="7"/>
        <v>9000</v>
      </c>
      <c r="Y6" s="187">
        <v>1.0</v>
      </c>
      <c r="Z6" s="188" t="s">
        <v>66</v>
      </c>
      <c r="AA6" s="189">
        <v>45299.0</v>
      </c>
      <c r="AB6" s="190">
        <v>2401014.0</v>
      </c>
      <c r="AC6" s="191">
        <v>45300.0</v>
      </c>
      <c r="AD6" s="192"/>
      <c r="AE6" s="193"/>
      <c r="AF6" s="194" t="s">
        <v>197</v>
      </c>
      <c r="AG6" s="190" t="s">
        <v>3466</v>
      </c>
      <c r="AH6" s="195"/>
      <c r="AI6" s="196" t="s">
        <v>3467</v>
      </c>
      <c r="AJ6" s="197">
        <v>45321.0</v>
      </c>
      <c r="AK6" s="198"/>
      <c r="AL6" s="198"/>
      <c r="AM6" s="198"/>
      <c r="AN6" s="198"/>
      <c r="AO6" s="199"/>
      <c r="AP6" s="200"/>
      <c r="AQ6" s="200"/>
      <c r="AR6" s="200"/>
      <c r="AS6" s="200"/>
      <c r="AT6" s="200"/>
      <c r="AU6" s="200"/>
      <c r="AV6" s="200"/>
      <c r="AW6" s="200"/>
      <c r="AX6" s="200"/>
      <c r="AY6" s="201" t="s">
        <v>3468</v>
      </c>
      <c r="AZ6" s="206" t="s">
        <v>3472</v>
      </c>
      <c r="BA6" s="200"/>
      <c r="BB6" s="200"/>
      <c r="BC6" s="203"/>
      <c r="BD6" s="204"/>
      <c r="BE6" s="205"/>
    </row>
    <row r="7" ht="15.0" customHeight="1">
      <c r="A7" s="207" t="s">
        <v>3457</v>
      </c>
      <c r="B7" s="208" t="s">
        <v>3458</v>
      </c>
      <c r="C7" s="209" t="s">
        <v>3459</v>
      </c>
      <c r="D7" s="210" t="s">
        <v>3460</v>
      </c>
      <c r="E7" s="172" t="str">
        <f>IF(G7&gt;0,IF(G7&gt;=Ref!$F$7,Ref!$H$7,IF(AND(G7&lt;Ref!$G$8,G7&gt;=Ref!$F$8)=TRUE,Ref!$H$8,Ref!$H$9)),"")</f>
        <v>Areeya</v>
      </c>
      <c r="F7" s="172" t="s">
        <v>3461</v>
      </c>
      <c r="G7" s="211">
        <v>228500.0</v>
      </c>
      <c r="H7" s="212">
        <v>45292.0</v>
      </c>
      <c r="I7" s="212">
        <v>45657.0</v>
      </c>
      <c r="J7" s="213" t="s">
        <v>3462</v>
      </c>
      <c r="K7" s="214" t="s">
        <v>2993</v>
      </c>
      <c r="L7" s="215" t="s">
        <v>3473</v>
      </c>
      <c r="M7" s="216">
        <v>1.0</v>
      </c>
      <c r="N7" s="217"/>
      <c r="O7" s="218">
        <f t="shared" si="1"/>
        <v>1</v>
      </c>
      <c r="P7" s="182" t="s">
        <v>3465</v>
      </c>
      <c r="Q7" s="219">
        <v>5500.0</v>
      </c>
      <c r="R7" s="219">
        <f t="shared" si="2"/>
        <v>5500</v>
      </c>
      <c r="S7" s="220"/>
      <c r="T7" s="221">
        <f t="shared" si="3"/>
        <v>0</v>
      </c>
      <c r="U7" s="221">
        <f t="shared" si="4"/>
        <v>5500</v>
      </c>
      <c r="V7" s="221">
        <f t="shared" si="5"/>
        <v>5500</v>
      </c>
      <c r="W7" s="222">
        <f t="shared" si="6"/>
        <v>5500</v>
      </c>
      <c r="X7" s="222">
        <f t="shared" si="7"/>
        <v>5500</v>
      </c>
      <c r="Y7" s="223">
        <v>1.0</v>
      </c>
      <c r="Z7" s="188" t="s">
        <v>2230</v>
      </c>
      <c r="AA7" s="224">
        <v>45541.0</v>
      </c>
      <c r="AB7" s="225">
        <v>2409057.0</v>
      </c>
      <c r="AC7" s="226">
        <v>45546.0</v>
      </c>
      <c r="AD7" s="227"/>
      <c r="AE7" s="228"/>
      <c r="AF7" s="169" t="s">
        <v>3474</v>
      </c>
      <c r="AG7" s="225" t="s">
        <v>3466</v>
      </c>
      <c r="AH7" s="229"/>
      <c r="AI7" s="230"/>
      <c r="AJ7" s="231"/>
      <c r="AK7" s="232"/>
      <c r="AL7" s="232"/>
      <c r="AM7" s="232"/>
      <c r="AN7" s="232"/>
      <c r="AO7" s="233"/>
      <c r="AP7" s="234"/>
      <c r="AQ7" s="234"/>
      <c r="AR7" s="234"/>
      <c r="AS7" s="234"/>
      <c r="AT7" s="234"/>
      <c r="AU7" s="234"/>
      <c r="AV7" s="234"/>
      <c r="AW7" s="234"/>
      <c r="AX7" s="234"/>
      <c r="AY7" s="235" t="s">
        <v>3475</v>
      </c>
      <c r="AZ7" s="236">
        <v>45595.0</v>
      </c>
      <c r="BA7" s="234"/>
      <c r="BB7" s="234"/>
      <c r="BC7" s="237"/>
      <c r="BD7" s="238"/>
      <c r="BE7" s="239"/>
    </row>
    <row r="8" ht="15.0" customHeight="1">
      <c r="A8" s="168"/>
      <c r="B8" s="169"/>
      <c r="C8" s="170"/>
      <c r="D8" s="171"/>
      <c r="E8" s="172" t="str">
        <f>IF(G8&gt;0,IF(G8&gt;=Ref!$F$7,Ref!$H$7,IF(AND(G8&lt;Ref!$G$8,G8&gt;=Ref!$F$8)=TRUE,Ref!$H$8,Ref!$H$9)),"")</f>
        <v/>
      </c>
      <c r="F8" s="173"/>
      <c r="G8" s="174"/>
      <c r="H8" s="175"/>
      <c r="I8" s="175"/>
      <c r="J8" s="176"/>
      <c r="K8" s="240"/>
      <c r="L8" s="178"/>
      <c r="M8" s="179"/>
      <c r="N8" s="180"/>
      <c r="O8" s="181"/>
      <c r="P8" s="182"/>
      <c r="Q8" s="183"/>
      <c r="R8" s="183"/>
      <c r="S8" s="184"/>
      <c r="T8" s="185"/>
      <c r="U8" s="185"/>
      <c r="V8" s="185"/>
      <c r="W8" s="186"/>
      <c r="X8" s="186"/>
      <c r="Y8" s="187"/>
      <c r="Z8" s="188"/>
      <c r="AA8" s="189"/>
      <c r="AB8" s="190"/>
      <c r="AC8" s="191"/>
      <c r="AD8" s="192"/>
      <c r="AE8" s="193"/>
      <c r="AF8" s="194"/>
      <c r="AG8" s="190"/>
      <c r="AH8" s="195"/>
      <c r="AI8" s="196"/>
      <c r="AJ8" s="197"/>
      <c r="AK8" s="198"/>
      <c r="AL8" s="198"/>
      <c r="AM8" s="198"/>
      <c r="AN8" s="198"/>
      <c r="AO8" s="199"/>
      <c r="AP8" s="200"/>
      <c r="AQ8" s="200"/>
      <c r="AR8" s="200"/>
      <c r="AS8" s="200"/>
      <c r="AT8" s="200"/>
      <c r="AU8" s="200"/>
      <c r="AV8" s="200"/>
      <c r="AW8" s="200"/>
      <c r="AX8" s="200"/>
      <c r="AY8" s="201"/>
      <c r="AZ8" s="241"/>
      <c r="BA8" s="200"/>
      <c r="BB8" s="200"/>
      <c r="BC8" s="203"/>
      <c r="BD8" s="204"/>
      <c r="BE8" s="205"/>
    </row>
    <row r="9" ht="15.0" customHeight="1">
      <c r="A9" s="207"/>
      <c r="B9" s="169"/>
      <c r="C9" s="209"/>
      <c r="D9" s="210"/>
      <c r="E9" s="172" t="str">
        <f>IF(G9&gt;0,IF(G9&gt;=Ref!$F$7,Ref!$H$7,IF(AND(G9&lt;Ref!$G$8,G9&gt;=Ref!$F$8)=TRUE,Ref!$H$8,Ref!$H$9)),"")</f>
        <v/>
      </c>
      <c r="F9" s="172"/>
      <c r="G9" s="211"/>
      <c r="H9" s="212"/>
      <c r="I9" s="212"/>
      <c r="J9" s="213"/>
      <c r="K9" s="242"/>
      <c r="L9" s="215"/>
      <c r="M9" s="216"/>
      <c r="N9" s="217"/>
      <c r="O9" s="218">
        <f t="shared" ref="O9:O83" si="8">M9-N9</f>
        <v>0</v>
      </c>
      <c r="P9" s="243"/>
      <c r="Q9" s="219"/>
      <c r="R9" s="219">
        <f t="shared" ref="R9:R83" si="9">Q9*M9</f>
        <v>0</v>
      </c>
      <c r="S9" s="220"/>
      <c r="T9" s="221">
        <f t="shared" ref="T9:T83" si="10">Q9*S9</f>
        <v>0</v>
      </c>
      <c r="U9" s="221">
        <f t="shared" ref="U9:U83" si="11">Q9-T9</f>
        <v>0</v>
      </c>
      <c r="V9" s="221">
        <f t="shared" ref="V9:V83" si="12">U9*M9</f>
        <v>0</v>
      </c>
      <c r="W9" s="222">
        <f t="shared" ref="W9:W83" si="13">U9*Y9</f>
        <v>0</v>
      </c>
      <c r="X9" s="222">
        <f t="shared" ref="X9:X83" si="14">W9*M9</f>
        <v>0</v>
      </c>
      <c r="Y9" s="223"/>
      <c r="Z9" s="244"/>
      <c r="AA9" s="224"/>
      <c r="AB9" s="225"/>
      <c r="AC9" s="226"/>
      <c r="AD9" s="227"/>
      <c r="AE9" s="228"/>
      <c r="AF9" s="169"/>
      <c r="AG9" s="225"/>
      <c r="AH9" s="229"/>
      <c r="AI9" s="230"/>
      <c r="AJ9" s="231"/>
      <c r="AK9" s="232"/>
      <c r="AL9" s="232"/>
      <c r="AM9" s="232"/>
      <c r="AN9" s="232"/>
      <c r="AO9" s="233"/>
      <c r="AP9" s="234"/>
      <c r="AQ9" s="234"/>
      <c r="AR9" s="234"/>
      <c r="AS9" s="234"/>
      <c r="AT9" s="234"/>
      <c r="AU9" s="234"/>
      <c r="AV9" s="234"/>
      <c r="AW9" s="234"/>
      <c r="AX9" s="234"/>
      <c r="AY9" s="235"/>
      <c r="AZ9" s="236"/>
      <c r="BA9" s="234"/>
      <c r="BB9" s="234"/>
      <c r="BC9" s="237"/>
      <c r="BD9" s="238"/>
      <c r="BE9" s="239"/>
    </row>
    <row r="10" ht="15.0" customHeight="1">
      <c r="A10" s="168" t="s">
        <v>3476</v>
      </c>
      <c r="B10" s="169" t="s">
        <v>3458</v>
      </c>
      <c r="C10" s="170" t="s">
        <v>3459</v>
      </c>
      <c r="D10" s="171" t="s">
        <v>3460</v>
      </c>
      <c r="E10" s="172" t="str">
        <f>IF(G10&gt;0,IF(G10&gt;=Ref!$F$7,Ref!$H$7,IF(AND(G10&lt;Ref!$G$8,G10&gt;=Ref!$F$8)=TRUE,Ref!$H$8,Ref!$H$9)),"")</f>
        <v>Areeya</v>
      </c>
      <c r="F10" s="173" t="s">
        <v>3461</v>
      </c>
      <c r="G10" s="174">
        <v>23000.0</v>
      </c>
      <c r="H10" s="175">
        <v>45292.0</v>
      </c>
      <c r="I10" s="175">
        <v>45657.0</v>
      </c>
      <c r="J10" s="176" t="s">
        <v>3462</v>
      </c>
      <c r="K10" s="177" t="s">
        <v>3477</v>
      </c>
      <c r="L10" s="178" t="s">
        <v>3478</v>
      </c>
      <c r="M10" s="179">
        <v>2.0</v>
      </c>
      <c r="N10" s="180"/>
      <c r="O10" s="181">
        <f t="shared" si="8"/>
        <v>2</v>
      </c>
      <c r="P10" s="182" t="s">
        <v>3465</v>
      </c>
      <c r="Q10" s="183">
        <v>4800.0</v>
      </c>
      <c r="R10" s="183">
        <f t="shared" si="9"/>
        <v>9600</v>
      </c>
      <c r="S10" s="184"/>
      <c r="T10" s="185">
        <f t="shared" si="10"/>
        <v>0</v>
      </c>
      <c r="U10" s="185">
        <f t="shared" si="11"/>
        <v>4800</v>
      </c>
      <c r="V10" s="185">
        <f t="shared" si="12"/>
        <v>9600</v>
      </c>
      <c r="W10" s="186">
        <f t="shared" si="13"/>
        <v>4800</v>
      </c>
      <c r="X10" s="186">
        <f t="shared" si="14"/>
        <v>9600</v>
      </c>
      <c r="Y10" s="187">
        <v>1.0</v>
      </c>
      <c r="Z10" s="188" t="s">
        <v>69</v>
      </c>
      <c r="AA10" s="189">
        <v>45299.0</v>
      </c>
      <c r="AB10" s="190">
        <v>2401015.0</v>
      </c>
      <c r="AC10" s="191">
        <v>45300.0</v>
      </c>
      <c r="AD10" s="192"/>
      <c r="AE10" s="193"/>
      <c r="AF10" s="194" t="s">
        <v>197</v>
      </c>
      <c r="AG10" s="190" t="s">
        <v>3466</v>
      </c>
      <c r="AH10" s="195"/>
      <c r="AI10" s="196"/>
      <c r="AJ10" s="197"/>
      <c r="AK10" s="198"/>
      <c r="AL10" s="198"/>
      <c r="AM10" s="198"/>
      <c r="AN10" s="198"/>
      <c r="AO10" s="199"/>
      <c r="AP10" s="200"/>
      <c r="AQ10" s="200"/>
      <c r="AR10" s="200"/>
      <c r="AS10" s="200"/>
      <c r="AT10" s="200"/>
      <c r="AU10" s="200"/>
      <c r="AV10" s="200"/>
      <c r="AW10" s="200"/>
      <c r="AX10" s="200"/>
      <c r="AY10" s="201" t="s">
        <v>3479</v>
      </c>
      <c r="AZ10" s="206" t="s">
        <v>3480</v>
      </c>
      <c r="BA10" s="200"/>
      <c r="BB10" s="200"/>
      <c r="BC10" s="203"/>
      <c r="BD10" s="204"/>
      <c r="BE10" s="205"/>
    </row>
    <row r="11" ht="15.0" customHeight="1">
      <c r="A11" s="207"/>
      <c r="B11" s="169"/>
      <c r="C11" s="209"/>
      <c r="D11" s="210"/>
      <c r="E11" s="172" t="str">
        <f>IF(G11&gt;0,IF(G11&gt;=Ref!$F$7,Ref!$H$7,IF(AND(G11&lt;Ref!$G$8,G11&gt;=Ref!$F$8)=TRUE,Ref!$H$8,Ref!$H$9)),"")</f>
        <v/>
      </c>
      <c r="F11" s="172"/>
      <c r="G11" s="211"/>
      <c r="H11" s="212"/>
      <c r="I11" s="212"/>
      <c r="J11" s="213"/>
      <c r="K11" s="242"/>
      <c r="L11" s="215"/>
      <c r="M11" s="216"/>
      <c r="N11" s="217"/>
      <c r="O11" s="218">
        <f t="shared" si="8"/>
        <v>0</v>
      </c>
      <c r="P11" s="243"/>
      <c r="Q11" s="219"/>
      <c r="R11" s="219">
        <f t="shared" si="9"/>
        <v>0</v>
      </c>
      <c r="S11" s="220"/>
      <c r="T11" s="221">
        <f t="shared" si="10"/>
        <v>0</v>
      </c>
      <c r="U11" s="221">
        <f t="shared" si="11"/>
        <v>0</v>
      </c>
      <c r="V11" s="221">
        <f t="shared" si="12"/>
        <v>0</v>
      </c>
      <c r="W11" s="222">
        <f t="shared" si="13"/>
        <v>0</v>
      </c>
      <c r="X11" s="222">
        <f t="shared" si="14"/>
        <v>0</v>
      </c>
      <c r="Y11" s="223"/>
      <c r="Z11" s="244"/>
      <c r="AA11" s="224"/>
      <c r="AB11" s="225"/>
      <c r="AC11" s="226"/>
      <c r="AD11" s="227"/>
      <c r="AE11" s="228"/>
      <c r="AF11" s="169"/>
      <c r="AG11" s="225"/>
      <c r="AH11" s="229"/>
      <c r="AI11" s="230"/>
      <c r="AJ11" s="231"/>
      <c r="AK11" s="232"/>
      <c r="AL11" s="232"/>
      <c r="AM11" s="232"/>
      <c r="AN11" s="232"/>
      <c r="AO11" s="233"/>
      <c r="AP11" s="234"/>
      <c r="AQ11" s="234"/>
      <c r="AR11" s="234"/>
      <c r="AS11" s="234"/>
      <c r="AT11" s="234"/>
      <c r="AU11" s="234"/>
      <c r="AV11" s="234"/>
      <c r="AW11" s="234"/>
      <c r="AX11" s="234"/>
      <c r="AY11" s="235"/>
      <c r="AZ11" s="236"/>
      <c r="BA11" s="234"/>
      <c r="BB11" s="234"/>
      <c r="BC11" s="237"/>
      <c r="BD11" s="238"/>
      <c r="BE11" s="239"/>
    </row>
    <row r="12" ht="15.0" customHeight="1">
      <c r="A12" s="207"/>
      <c r="B12" s="245"/>
      <c r="C12" s="209"/>
      <c r="D12" s="210"/>
      <c r="E12" s="172" t="str">
        <f>IF(G12&gt;0,IF(G12&gt;=Ref!$F$7,Ref!$H$7,IF(AND(G12&lt;Ref!$G$8,G12&gt;=Ref!$F$8)=TRUE,Ref!$H$8,Ref!$H$9)),"")</f>
        <v/>
      </c>
      <c r="F12" s="172"/>
      <c r="G12" s="211"/>
      <c r="H12" s="212"/>
      <c r="I12" s="212"/>
      <c r="J12" s="213"/>
      <c r="K12" s="242"/>
      <c r="L12" s="215"/>
      <c r="M12" s="216"/>
      <c r="N12" s="217"/>
      <c r="O12" s="218">
        <f t="shared" si="8"/>
        <v>0</v>
      </c>
      <c r="P12" s="243"/>
      <c r="Q12" s="219"/>
      <c r="R12" s="219">
        <f t="shared" si="9"/>
        <v>0</v>
      </c>
      <c r="S12" s="220"/>
      <c r="T12" s="221">
        <f t="shared" si="10"/>
        <v>0</v>
      </c>
      <c r="U12" s="221">
        <f t="shared" si="11"/>
        <v>0</v>
      </c>
      <c r="V12" s="221">
        <f t="shared" si="12"/>
        <v>0</v>
      </c>
      <c r="W12" s="222">
        <f t="shared" si="13"/>
        <v>0</v>
      </c>
      <c r="X12" s="222">
        <f t="shared" si="14"/>
        <v>0</v>
      </c>
      <c r="Y12" s="223"/>
      <c r="Z12" s="244"/>
      <c r="AA12" s="224"/>
      <c r="AB12" s="225"/>
      <c r="AC12" s="226"/>
      <c r="AD12" s="227"/>
      <c r="AE12" s="228"/>
      <c r="AF12" s="169"/>
      <c r="AG12" s="225"/>
      <c r="AH12" s="229"/>
      <c r="AI12" s="230"/>
      <c r="AJ12" s="231"/>
      <c r="AK12" s="232"/>
      <c r="AL12" s="232"/>
      <c r="AM12" s="232"/>
      <c r="AN12" s="232"/>
      <c r="AO12" s="233"/>
      <c r="AP12" s="234"/>
      <c r="AQ12" s="234"/>
      <c r="AR12" s="234"/>
      <c r="AS12" s="234"/>
      <c r="AT12" s="234"/>
      <c r="AU12" s="234"/>
      <c r="AV12" s="234"/>
      <c r="AW12" s="234"/>
      <c r="AX12" s="234"/>
      <c r="AY12" s="235"/>
      <c r="AZ12" s="236"/>
      <c r="BA12" s="234"/>
      <c r="BB12" s="234"/>
      <c r="BC12" s="237"/>
      <c r="BD12" s="238"/>
      <c r="BE12" s="239"/>
    </row>
    <row r="13" ht="15.0" customHeight="1">
      <c r="A13" s="207" t="s">
        <v>3481</v>
      </c>
      <c r="B13" s="245" t="s">
        <v>3482</v>
      </c>
      <c r="C13" s="209" t="s">
        <v>3459</v>
      </c>
      <c r="D13" s="210" t="s">
        <v>3483</v>
      </c>
      <c r="E13" s="172" t="str">
        <f>IF(G13&gt;0,IF(G13&gt;=Ref!$F$7,Ref!$H$7,IF(AND(G13&lt;Ref!$G$8,G13&gt;=Ref!$F$8)=TRUE,Ref!$H$8,Ref!$H$9)),"")</f>
        <v>Areeya</v>
      </c>
      <c r="F13" s="172" t="s">
        <v>3461</v>
      </c>
      <c r="G13" s="211">
        <v>89200.0</v>
      </c>
      <c r="H13" s="212">
        <v>45286.0</v>
      </c>
      <c r="I13" s="212">
        <v>45345.0</v>
      </c>
      <c r="J13" s="213" t="s">
        <v>3484</v>
      </c>
      <c r="K13" s="246" t="s">
        <v>3485</v>
      </c>
      <c r="L13" s="215" t="s">
        <v>3486</v>
      </c>
      <c r="M13" s="216">
        <v>2.0</v>
      </c>
      <c r="N13" s="217"/>
      <c r="O13" s="218">
        <f t="shared" si="8"/>
        <v>2</v>
      </c>
      <c r="P13" s="243" t="s">
        <v>3465</v>
      </c>
      <c r="Q13" s="219">
        <v>25220.0</v>
      </c>
      <c r="R13" s="219">
        <f t="shared" si="9"/>
        <v>50440</v>
      </c>
      <c r="S13" s="220"/>
      <c r="T13" s="221">
        <f t="shared" si="10"/>
        <v>0</v>
      </c>
      <c r="U13" s="221">
        <f t="shared" si="11"/>
        <v>25220</v>
      </c>
      <c r="V13" s="221">
        <f t="shared" si="12"/>
        <v>50440</v>
      </c>
      <c r="W13" s="222">
        <f t="shared" si="13"/>
        <v>25220</v>
      </c>
      <c r="X13" s="222">
        <f t="shared" si="14"/>
        <v>50440</v>
      </c>
      <c r="Y13" s="223">
        <v>1.0</v>
      </c>
      <c r="Z13" s="244" t="s">
        <v>85</v>
      </c>
      <c r="AA13" s="224">
        <v>45299.0</v>
      </c>
      <c r="AB13" s="225">
        <v>2401021.0</v>
      </c>
      <c r="AC13" s="226">
        <v>45300.0</v>
      </c>
      <c r="AD13" s="227"/>
      <c r="AE13" s="228"/>
      <c r="AF13" s="169" t="s">
        <v>21</v>
      </c>
      <c r="AG13" s="225" t="s">
        <v>3466</v>
      </c>
      <c r="AH13" s="229"/>
      <c r="AI13" s="230" t="s">
        <v>3487</v>
      </c>
      <c r="AJ13" s="231">
        <v>45336.0</v>
      </c>
      <c r="AK13" s="232"/>
      <c r="AL13" s="232"/>
      <c r="AM13" s="232"/>
      <c r="AN13" s="232"/>
      <c r="AO13" s="233"/>
      <c r="AP13" s="234"/>
      <c r="AQ13" s="234"/>
      <c r="AR13" s="234"/>
      <c r="AS13" s="234"/>
      <c r="AT13" s="234"/>
      <c r="AU13" s="234"/>
      <c r="AV13" s="234"/>
      <c r="AW13" s="234"/>
      <c r="AX13" s="234"/>
      <c r="AY13" s="235"/>
      <c r="AZ13" s="236"/>
      <c r="BA13" s="234"/>
      <c r="BB13" s="234"/>
      <c r="BC13" s="237"/>
      <c r="BD13" s="238"/>
      <c r="BE13" s="239"/>
    </row>
    <row r="14" ht="15.0" customHeight="1">
      <c r="A14" s="168" t="s">
        <v>3481</v>
      </c>
      <c r="B14" s="245" t="s">
        <v>3482</v>
      </c>
      <c r="C14" s="170" t="s">
        <v>3459</v>
      </c>
      <c r="D14" s="171" t="s">
        <v>3483</v>
      </c>
      <c r="E14" s="172" t="str">
        <f>IF(G14&gt;0,IF(G14&gt;=Ref!$F$7,Ref!$H$7,IF(AND(G14&lt;Ref!$G$8,G14&gt;=Ref!$F$8)=TRUE,Ref!$H$8,Ref!$H$9)),"")</f>
        <v>Areeya</v>
      </c>
      <c r="F14" s="173" t="s">
        <v>3461</v>
      </c>
      <c r="G14" s="174">
        <v>89200.0</v>
      </c>
      <c r="H14" s="175">
        <v>45286.0</v>
      </c>
      <c r="I14" s="175">
        <v>45345.0</v>
      </c>
      <c r="J14" s="176" t="s">
        <v>3484</v>
      </c>
      <c r="K14" s="177" t="s">
        <v>3488</v>
      </c>
      <c r="L14" s="178" t="s">
        <v>3489</v>
      </c>
      <c r="M14" s="179">
        <v>2.0</v>
      </c>
      <c r="N14" s="180"/>
      <c r="O14" s="181">
        <f t="shared" si="8"/>
        <v>2</v>
      </c>
      <c r="P14" s="182" t="s">
        <v>3465</v>
      </c>
      <c r="Q14" s="183">
        <v>1780.0</v>
      </c>
      <c r="R14" s="183">
        <f t="shared" si="9"/>
        <v>3560</v>
      </c>
      <c r="S14" s="184"/>
      <c r="T14" s="185">
        <f t="shared" si="10"/>
        <v>0</v>
      </c>
      <c r="U14" s="185">
        <f t="shared" si="11"/>
        <v>1780</v>
      </c>
      <c r="V14" s="185">
        <f t="shared" si="12"/>
        <v>3560</v>
      </c>
      <c r="W14" s="186">
        <f t="shared" si="13"/>
        <v>1780</v>
      </c>
      <c r="X14" s="186">
        <f t="shared" si="14"/>
        <v>3560</v>
      </c>
      <c r="Y14" s="187">
        <v>1.0</v>
      </c>
      <c r="Z14" s="188" t="s">
        <v>85</v>
      </c>
      <c r="AA14" s="189">
        <v>45299.0</v>
      </c>
      <c r="AB14" s="190">
        <v>2401022.0</v>
      </c>
      <c r="AC14" s="191">
        <v>45300.0</v>
      </c>
      <c r="AD14" s="192"/>
      <c r="AE14" s="193"/>
      <c r="AF14" s="194" t="s">
        <v>21</v>
      </c>
      <c r="AG14" s="190" t="s">
        <v>3466</v>
      </c>
      <c r="AH14" s="195"/>
      <c r="AI14" s="196" t="s">
        <v>3490</v>
      </c>
      <c r="AJ14" s="197">
        <v>45358.0</v>
      </c>
      <c r="AK14" s="198"/>
      <c r="AL14" s="198"/>
      <c r="AM14" s="198"/>
      <c r="AN14" s="198"/>
      <c r="AO14" s="199"/>
      <c r="AP14" s="200"/>
      <c r="AQ14" s="200"/>
      <c r="AR14" s="200"/>
      <c r="AS14" s="200"/>
      <c r="AT14" s="200"/>
      <c r="AU14" s="200"/>
      <c r="AV14" s="200"/>
      <c r="AW14" s="200"/>
      <c r="AX14" s="200"/>
      <c r="AY14" s="201"/>
      <c r="AZ14" s="241"/>
      <c r="BA14" s="200"/>
      <c r="BB14" s="200"/>
      <c r="BC14" s="203"/>
      <c r="BD14" s="204"/>
      <c r="BE14" s="205"/>
    </row>
    <row r="15" ht="15.0" customHeight="1">
      <c r="A15" s="207"/>
      <c r="B15" s="245"/>
      <c r="C15" s="209"/>
      <c r="D15" s="210"/>
      <c r="E15" s="172" t="str">
        <f>IF(G15&gt;0,IF(G15&gt;=Ref!$F$7,Ref!$H$7,IF(AND(G15&lt;Ref!$G$8,G15&gt;=Ref!$F$8)=TRUE,Ref!$H$8,Ref!$H$9)),"")</f>
        <v/>
      </c>
      <c r="F15" s="172"/>
      <c r="G15" s="211"/>
      <c r="H15" s="212"/>
      <c r="I15" s="212"/>
      <c r="J15" s="213"/>
      <c r="K15" s="242"/>
      <c r="L15" s="215"/>
      <c r="M15" s="216"/>
      <c r="N15" s="217"/>
      <c r="O15" s="218">
        <f t="shared" si="8"/>
        <v>0</v>
      </c>
      <c r="P15" s="243"/>
      <c r="Q15" s="219"/>
      <c r="R15" s="219">
        <f t="shared" si="9"/>
        <v>0</v>
      </c>
      <c r="S15" s="220"/>
      <c r="T15" s="221">
        <f t="shared" si="10"/>
        <v>0</v>
      </c>
      <c r="U15" s="221">
        <f t="shared" si="11"/>
        <v>0</v>
      </c>
      <c r="V15" s="221">
        <f t="shared" si="12"/>
        <v>0</v>
      </c>
      <c r="W15" s="222">
        <f t="shared" si="13"/>
        <v>0</v>
      </c>
      <c r="X15" s="222">
        <f t="shared" si="14"/>
        <v>0</v>
      </c>
      <c r="Y15" s="223"/>
      <c r="Z15" s="244"/>
      <c r="AA15" s="224"/>
      <c r="AB15" s="225"/>
      <c r="AC15" s="226"/>
      <c r="AD15" s="227"/>
      <c r="AE15" s="228"/>
      <c r="AF15" s="169"/>
      <c r="AG15" s="225"/>
      <c r="AH15" s="229"/>
      <c r="AI15" s="230"/>
      <c r="AJ15" s="231"/>
      <c r="AK15" s="232"/>
      <c r="AL15" s="232"/>
      <c r="AM15" s="232"/>
      <c r="AN15" s="232"/>
      <c r="AO15" s="233"/>
      <c r="AP15" s="234"/>
      <c r="AQ15" s="234"/>
      <c r="AR15" s="234"/>
      <c r="AS15" s="234"/>
      <c r="AT15" s="234"/>
      <c r="AU15" s="234"/>
      <c r="AV15" s="234"/>
      <c r="AW15" s="234"/>
      <c r="AX15" s="234"/>
      <c r="AY15" s="235"/>
      <c r="AZ15" s="236"/>
      <c r="BA15" s="234"/>
      <c r="BB15" s="234"/>
      <c r="BC15" s="237"/>
      <c r="BD15" s="238"/>
      <c r="BE15" s="239"/>
    </row>
    <row r="16" ht="15.0" customHeight="1">
      <c r="A16" s="207"/>
      <c r="B16" s="245"/>
      <c r="C16" s="209"/>
      <c r="D16" s="210"/>
      <c r="E16" s="172" t="str">
        <f>IF(G16&gt;0,IF(G16&gt;=Ref!$F$7,Ref!$H$7,IF(AND(G16&lt;Ref!$G$8,G16&gt;=Ref!$F$8)=TRUE,Ref!$H$8,Ref!$H$9)),"")</f>
        <v/>
      </c>
      <c r="F16" s="172"/>
      <c r="G16" s="211"/>
      <c r="H16" s="212"/>
      <c r="I16" s="212"/>
      <c r="J16" s="213"/>
      <c r="K16" s="242"/>
      <c r="L16" s="215"/>
      <c r="M16" s="216"/>
      <c r="N16" s="217"/>
      <c r="O16" s="218">
        <f t="shared" si="8"/>
        <v>0</v>
      </c>
      <c r="P16" s="243"/>
      <c r="Q16" s="219"/>
      <c r="R16" s="219">
        <f t="shared" si="9"/>
        <v>0</v>
      </c>
      <c r="S16" s="220"/>
      <c r="T16" s="221">
        <f t="shared" si="10"/>
        <v>0</v>
      </c>
      <c r="U16" s="221">
        <f t="shared" si="11"/>
        <v>0</v>
      </c>
      <c r="V16" s="221">
        <f t="shared" si="12"/>
        <v>0</v>
      </c>
      <c r="W16" s="222">
        <f t="shared" si="13"/>
        <v>0</v>
      </c>
      <c r="X16" s="222">
        <f t="shared" si="14"/>
        <v>0</v>
      </c>
      <c r="Y16" s="223"/>
      <c r="Z16" s="244"/>
      <c r="AA16" s="224"/>
      <c r="AB16" s="225"/>
      <c r="AC16" s="226"/>
      <c r="AD16" s="227"/>
      <c r="AE16" s="228"/>
      <c r="AF16" s="169"/>
      <c r="AG16" s="225"/>
      <c r="AH16" s="229"/>
      <c r="AI16" s="230"/>
      <c r="AJ16" s="231"/>
      <c r="AK16" s="232"/>
      <c r="AL16" s="232"/>
      <c r="AM16" s="232"/>
      <c r="AN16" s="232"/>
      <c r="AO16" s="233"/>
      <c r="AP16" s="234"/>
      <c r="AQ16" s="234"/>
      <c r="AR16" s="234"/>
      <c r="AS16" s="234"/>
      <c r="AT16" s="234"/>
      <c r="AU16" s="234"/>
      <c r="AV16" s="234"/>
      <c r="AW16" s="234"/>
      <c r="AX16" s="234"/>
      <c r="AY16" s="235"/>
      <c r="AZ16" s="236"/>
      <c r="BA16" s="234"/>
      <c r="BB16" s="234"/>
      <c r="BC16" s="237"/>
      <c r="BD16" s="238"/>
      <c r="BE16" s="239"/>
    </row>
    <row r="17" ht="15.0" customHeight="1">
      <c r="A17" s="207" t="s">
        <v>3491</v>
      </c>
      <c r="B17" s="245" t="s">
        <v>3482</v>
      </c>
      <c r="C17" s="209" t="s">
        <v>3459</v>
      </c>
      <c r="D17" s="210" t="s">
        <v>3492</v>
      </c>
      <c r="E17" s="172" t="str">
        <f>IF(G17&gt;0,IF(G17&gt;=Ref!$F$7,Ref!$H$7,IF(AND(G17&lt;Ref!$G$8,G17&gt;=Ref!$F$8)=TRUE,Ref!$H$8,Ref!$H$9)),"")</f>
        <v>Areeya</v>
      </c>
      <c r="F17" s="172" t="s">
        <v>3461</v>
      </c>
      <c r="G17" s="211">
        <v>777000.0</v>
      </c>
      <c r="H17" s="212">
        <v>45292.0</v>
      </c>
      <c r="I17" s="212">
        <v>45351.0</v>
      </c>
      <c r="J17" s="213" t="s">
        <v>3493</v>
      </c>
      <c r="K17" s="214" t="s">
        <v>3494</v>
      </c>
      <c r="L17" s="215" t="s">
        <v>3495</v>
      </c>
      <c r="M17" s="216">
        <v>1046.0</v>
      </c>
      <c r="N17" s="217"/>
      <c r="O17" s="218">
        <f t="shared" si="8"/>
        <v>1046</v>
      </c>
      <c r="P17" s="243" t="s">
        <v>3465</v>
      </c>
      <c r="Q17" s="219">
        <v>770.0</v>
      </c>
      <c r="R17" s="219">
        <f t="shared" si="9"/>
        <v>805420</v>
      </c>
      <c r="S17" s="220"/>
      <c r="T17" s="221">
        <f t="shared" si="10"/>
        <v>0</v>
      </c>
      <c r="U17" s="221">
        <f t="shared" si="11"/>
        <v>770</v>
      </c>
      <c r="V17" s="221">
        <f t="shared" si="12"/>
        <v>805420</v>
      </c>
      <c r="W17" s="222">
        <f t="shared" si="13"/>
        <v>770</v>
      </c>
      <c r="X17" s="222">
        <f t="shared" si="14"/>
        <v>805420</v>
      </c>
      <c r="Y17" s="223">
        <v>1.0</v>
      </c>
      <c r="Z17" s="244" t="s">
        <v>83</v>
      </c>
      <c r="AA17" s="224">
        <v>45299.0</v>
      </c>
      <c r="AB17" s="225">
        <v>2401020.0</v>
      </c>
      <c r="AC17" s="226">
        <v>45300.0</v>
      </c>
      <c r="AD17" s="227"/>
      <c r="AE17" s="228"/>
      <c r="AF17" s="169" t="s">
        <v>2517</v>
      </c>
      <c r="AG17" s="225" t="s">
        <v>3466</v>
      </c>
      <c r="AH17" s="229"/>
      <c r="AI17" s="230" t="s">
        <v>3496</v>
      </c>
      <c r="AJ17" s="231">
        <v>45308.0</v>
      </c>
      <c r="AK17" s="232"/>
      <c r="AL17" s="232"/>
      <c r="AM17" s="232"/>
      <c r="AN17" s="232"/>
      <c r="AO17" s="233"/>
      <c r="AP17" s="234"/>
      <c r="AQ17" s="234"/>
      <c r="AR17" s="234"/>
      <c r="AS17" s="234"/>
      <c r="AT17" s="234"/>
      <c r="AU17" s="234"/>
      <c r="AV17" s="234"/>
      <c r="AW17" s="234"/>
      <c r="AX17" s="234"/>
      <c r="AY17" s="235"/>
      <c r="AZ17" s="236"/>
      <c r="BA17" s="234"/>
      <c r="BB17" s="234"/>
      <c r="BC17" s="237"/>
      <c r="BD17" s="238"/>
      <c r="BE17" s="239"/>
    </row>
    <row r="18" ht="15.0" customHeight="1">
      <c r="A18" s="207" t="s">
        <v>3491</v>
      </c>
      <c r="B18" s="245" t="s">
        <v>3482</v>
      </c>
      <c r="C18" s="209" t="s">
        <v>3459</v>
      </c>
      <c r="D18" s="210" t="s">
        <v>3492</v>
      </c>
      <c r="E18" s="172" t="str">
        <f>IF(G18&gt;0,IF(G18&gt;=Ref!$F$7,Ref!$H$7,IF(AND(G18&lt;Ref!$G$8,G18&gt;=Ref!$F$8)=TRUE,Ref!$H$8,Ref!$H$9)),"")</f>
        <v>Areeya</v>
      </c>
      <c r="F18" s="172" t="s">
        <v>3461</v>
      </c>
      <c r="G18" s="211">
        <v>777000.0</v>
      </c>
      <c r="H18" s="212">
        <v>45292.0</v>
      </c>
      <c r="I18" s="212">
        <v>45351.0</v>
      </c>
      <c r="J18" s="213" t="s">
        <v>3493</v>
      </c>
      <c r="K18" s="214" t="s">
        <v>3497</v>
      </c>
      <c r="L18" s="215" t="s">
        <v>3498</v>
      </c>
      <c r="M18" s="216">
        <v>25.0</v>
      </c>
      <c r="N18" s="217"/>
      <c r="O18" s="218">
        <f t="shared" si="8"/>
        <v>25</v>
      </c>
      <c r="P18" s="243" t="s">
        <v>3465</v>
      </c>
      <c r="Q18" s="219">
        <v>4500.0</v>
      </c>
      <c r="R18" s="219">
        <f t="shared" si="9"/>
        <v>112500</v>
      </c>
      <c r="S18" s="220"/>
      <c r="T18" s="221">
        <f t="shared" si="10"/>
        <v>0</v>
      </c>
      <c r="U18" s="221">
        <f t="shared" si="11"/>
        <v>4500</v>
      </c>
      <c r="V18" s="221">
        <f t="shared" si="12"/>
        <v>112500</v>
      </c>
      <c r="W18" s="222">
        <f t="shared" si="13"/>
        <v>4500</v>
      </c>
      <c r="X18" s="222">
        <f t="shared" si="14"/>
        <v>112500</v>
      </c>
      <c r="Y18" s="223">
        <v>1.0</v>
      </c>
      <c r="Z18" s="244" t="s">
        <v>83</v>
      </c>
      <c r="AA18" s="224">
        <v>45299.0</v>
      </c>
      <c r="AB18" s="225">
        <v>2401020.0</v>
      </c>
      <c r="AC18" s="226">
        <v>45300.0</v>
      </c>
      <c r="AD18" s="227"/>
      <c r="AE18" s="228"/>
      <c r="AF18" s="169" t="s">
        <v>2517</v>
      </c>
      <c r="AG18" s="225" t="s">
        <v>3466</v>
      </c>
      <c r="AH18" s="229"/>
      <c r="AI18" s="230" t="s">
        <v>3496</v>
      </c>
      <c r="AJ18" s="231">
        <v>45308.0</v>
      </c>
      <c r="AK18" s="232"/>
      <c r="AL18" s="232"/>
      <c r="AM18" s="232"/>
      <c r="AN18" s="232"/>
      <c r="AO18" s="233"/>
      <c r="AP18" s="234"/>
      <c r="AQ18" s="234"/>
      <c r="AR18" s="234"/>
      <c r="AS18" s="234"/>
      <c r="AT18" s="234"/>
      <c r="AU18" s="234"/>
      <c r="AV18" s="234"/>
      <c r="AW18" s="234"/>
      <c r="AX18" s="234"/>
      <c r="AY18" s="235"/>
      <c r="AZ18" s="236"/>
      <c r="BA18" s="234"/>
      <c r="BB18" s="234"/>
      <c r="BC18" s="237"/>
      <c r="BD18" s="238"/>
      <c r="BE18" s="239"/>
    </row>
    <row r="19" ht="15.0" customHeight="1">
      <c r="A19" s="207" t="s">
        <v>3491</v>
      </c>
      <c r="B19" s="245" t="s">
        <v>3482</v>
      </c>
      <c r="C19" s="209" t="s">
        <v>3459</v>
      </c>
      <c r="D19" s="210" t="s">
        <v>3492</v>
      </c>
      <c r="E19" s="172" t="str">
        <f>IF(G19&gt;0,IF(G19&gt;=Ref!$F$7,Ref!$H$7,IF(AND(G19&lt;Ref!$G$8,G19&gt;=Ref!$F$8)=TRUE,Ref!$H$8,Ref!$H$9)),"")</f>
        <v>Areeya</v>
      </c>
      <c r="F19" s="172" t="s">
        <v>3461</v>
      </c>
      <c r="G19" s="211">
        <v>777000.0</v>
      </c>
      <c r="H19" s="212">
        <v>45292.0</v>
      </c>
      <c r="I19" s="212">
        <v>45351.0</v>
      </c>
      <c r="J19" s="213" t="s">
        <v>3493</v>
      </c>
      <c r="K19" s="214" t="s">
        <v>3499</v>
      </c>
      <c r="L19" s="215" t="s">
        <v>3500</v>
      </c>
      <c r="M19" s="216">
        <v>1.0</v>
      </c>
      <c r="N19" s="217"/>
      <c r="O19" s="218">
        <f t="shared" si="8"/>
        <v>1</v>
      </c>
      <c r="P19" s="243" t="s">
        <v>3465</v>
      </c>
      <c r="Q19" s="219">
        <v>60000.0</v>
      </c>
      <c r="R19" s="219">
        <f t="shared" si="9"/>
        <v>60000</v>
      </c>
      <c r="S19" s="220"/>
      <c r="T19" s="221">
        <f t="shared" si="10"/>
        <v>0</v>
      </c>
      <c r="U19" s="221">
        <f t="shared" si="11"/>
        <v>60000</v>
      </c>
      <c r="V19" s="221">
        <f t="shared" si="12"/>
        <v>60000</v>
      </c>
      <c r="W19" s="222">
        <f t="shared" si="13"/>
        <v>60000</v>
      </c>
      <c r="X19" s="222">
        <f t="shared" si="14"/>
        <v>60000</v>
      </c>
      <c r="Y19" s="223">
        <v>1.0</v>
      </c>
      <c r="Z19" s="244" t="s">
        <v>81</v>
      </c>
      <c r="AA19" s="224">
        <v>45299.0</v>
      </c>
      <c r="AB19" s="225">
        <v>2401019.0</v>
      </c>
      <c r="AC19" s="226">
        <v>45300.0</v>
      </c>
      <c r="AD19" s="227"/>
      <c r="AE19" s="228"/>
      <c r="AF19" s="169" t="s">
        <v>2517</v>
      </c>
      <c r="AG19" s="225" t="s">
        <v>3466</v>
      </c>
      <c r="AH19" s="229"/>
      <c r="AI19" s="230" t="s">
        <v>3501</v>
      </c>
      <c r="AJ19" s="231">
        <v>45308.0</v>
      </c>
      <c r="AK19" s="232"/>
      <c r="AL19" s="232"/>
      <c r="AM19" s="232"/>
      <c r="AN19" s="232"/>
      <c r="AO19" s="233"/>
      <c r="AP19" s="234"/>
      <c r="AQ19" s="234"/>
      <c r="AR19" s="234"/>
      <c r="AS19" s="234"/>
      <c r="AT19" s="234"/>
      <c r="AU19" s="234"/>
      <c r="AV19" s="234"/>
      <c r="AW19" s="234"/>
      <c r="AX19" s="234"/>
      <c r="AY19" s="235"/>
      <c r="AZ19" s="236"/>
      <c r="BA19" s="234"/>
      <c r="BB19" s="234"/>
      <c r="BC19" s="237"/>
      <c r="BD19" s="238"/>
      <c r="BE19" s="239"/>
    </row>
    <row r="20" ht="15.0" customHeight="1">
      <c r="A20" s="207" t="s">
        <v>3491</v>
      </c>
      <c r="B20" s="245" t="s">
        <v>3482</v>
      </c>
      <c r="C20" s="209" t="s">
        <v>3459</v>
      </c>
      <c r="D20" s="210" t="s">
        <v>3492</v>
      </c>
      <c r="E20" s="172" t="str">
        <f>IF(G20&gt;0,IF(G20&gt;=Ref!$F$7,Ref!$H$7,IF(AND(G20&lt;Ref!$G$8,G20&gt;=Ref!$F$8)=TRUE,Ref!$H$8,Ref!$H$9)),"")</f>
        <v>Areeya</v>
      </c>
      <c r="F20" s="172" t="s">
        <v>3461</v>
      </c>
      <c r="G20" s="211">
        <v>777000.0</v>
      </c>
      <c r="H20" s="212">
        <v>45292.0</v>
      </c>
      <c r="I20" s="212">
        <v>45351.0</v>
      </c>
      <c r="J20" s="213" t="s">
        <v>3493</v>
      </c>
      <c r="K20" s="214" t="s">
        <v>3502</v>
      </c>
      <c r="L20" s="215" t="s">
        <v>3503</v>
      </c>
      <c r="M20" s="216">
        <v>1.0</v>
      </c>
      <c r="N20" s="217"/>
      <c r="O20" s="218">
        <f t="shared" si="8"/>
        <v>1</v>
      </c>
      <c r="P20" s="243" t="s">
        <v>3465</v>
      </c>
      <c r="Q20" s="219">
        <v>30000.0</v>
      </c>
      <c r="R20" s="219">
        <f t="shared" si="9"/>
        <v>30000</v>
      </c>
      <c r="S20" s="220"/>
      <c r="T20" s="221">
        <f t="shared" si="10"/>
        <v>0</v>
      </c>
      <c r="U20" s="221">
        <f t="shared" si="11"/>
        <v>30000</v>
      </c>
      <c r="V20" s="221">
        <f t="shared" si="12"/>
        <v>30000</v>
      </c>
      <c r="W20" s="222">
        <f t="shared" si="13"/>
        <v>30000</v>
      </c>
      <c r="X20" s="222">
        <f t="shared" si="14"/>
        <v>30000</v>
      </c>
      <c r="Y20" s="223">
        <v>1.0</v>
      </c>
      <c r="Z20" s="244" t="s">
        <v>76</v>
      </c>
      <c r="AA20" s="224">
        <v>45299.0</v>
      </c>
      <c r="AB20" s="225">
        <v>2401017.0</v>
      </c>
      <c r="AC20" s="226">
        <v>45300.0</v>
      </c>
      <c r="AD20" s="227"/>
      <c r="AE20" s="228"/>
      <c r="AF20" s="169"/>
      <c r="AG20" s="225" t="s">
        <v>3504</v>
      </c>
      <c r="AH20" s="229"/>
      <c r="AI20" s="230"/>
      <c r="AJ20" s="231"/>
      <c r="AK20" s="232"/>
      <c r="AL20" s="232"/>
      <c r="AM20" s="232"/>
      <c r="AN20" s="232"/>
      <c r="AO20" s="233"/>
      <c r="AP20" s="234"/>
      <c r="AQ20" s="234"/>
      <c r="AR20" s="234"/>
      <c r="AS20" s="234"/>
      <c r="AT20" s="234"/>
      <c r="AU20" s="234"/>
      <c r="AV20" s="234"/>
      <c r="AW20" s="234"/>
      <c r="AX20" s="234"/>
      <c r="AY20" s="235" t="s">
        <v>3505</v>
      </c>
      <c r="AZ20" s="236">
        <v>45503.0</v>
      </c>
      <c r="BA20" s="234"/>
      <c r="BB20" s="234"/>
      <c r="BC20" s="237"/>
      <c r="BD20" s="238"/>
      <c r="BE20" s="239"/>
    </row>
    <row r="21" ht="15.0" customHeight="1">
      <c r="A21" s="207" t="s">
        <v>3491</v>
      </c>
      <c r="B21" s="245" t="s">
        <v>3482</v>
      </c>
      <c r="C21" s="209" t="s">
        <v>3459</v>
      </c>
      <c r="D21" s="210" t="s">
        <v>3492</v>
      </c>
      <c r="E21" s="172" t="str">
        <f>IF(G21&gt;0,IF(G21&gt;=Ref!$F$7,Ref!$H$7,IF(AND(G21&lt;Ref!$G$8,G21&gt;=Ref!$F$8)=TRUE,Ref!$H$8,Ref!$H$9)),"")</f>
        <v>Areeya</v>
      </c>
      <c r="F21" s="172" t="s">
        <v>3461</v>
      </c>
      <c r="G21" s="211">
        <v>777000.0</v>
      </c>
      <c r="H21" s="212">
        <v>45292.0</v>
      </c>
      <c r="I21" s="212">
        <v>45351.0</v>
      </c>
      <c r="J21" s="213" t="s">
        <v>3493</v>
      </c>
      <c r="K21" s="214" t="s">
        <v>3502</v>
      </c>
      <c r="L21" s="215" t="s">
        <v>3503</v>
      </c>
      <c r="M21" s="216">
        <v>1.0</v>
      </c>
      <c r="N21" s="217"/>
      <c r="O21" s="218">
        <f t="shared" si="8"/>
        <v>1</v>
      </c>
      <c r="P21" s="243" t="s">
        <v>3465</v>
      </c>
      <c r="Q21" s="219">
        <v>30000.0</v>
      </c>
      <c r="R21" s="219">
        <f t="shared" si="9"/>
        <v>30000</v>
      </c>
      <c r="S21" s="220"/>
      <c r="T21" s="221">
        <f t="shared" si="10"/>
        <v>0</v>
      </c>
      <c r="U21" s="221">
        <f t="shared" si="11"/>
        <v>30000</v>
      </c>
      <c r="V21" s="221">
        <f t="shared" si="12"/>
        <v>30000</v>
      </c>
      <c r="W21" s="222">
        <f t="shared" si="13"/>
        <v>30000</v>
      </c>
      <c r="X21" s="222">
        <f t="shared" si="14"/>
        <v>30000</v>
      </c>
      <c r="Y21" s="223">
        <v>1.0</v>
      </c>
      <c r="Z21" s="244" t="s">
        <v>79</v>
      </c>
      <c r="AA21" s="224">
        <v>45299.0</v>
      </c>
      <c r="AB21" s="225">
        <v>2401018.0</v>
      </c>
      <c r="AC21" s="226">
        <v>45300.0</v>
      </c>
      <c r="AD21" s="227"/>
      <c r="AE21" s="228"/>
      <c r="AF21" s="169"/>
      <c r="AG21" s="225" t="s">
        <v>3504</v>
      </c>
      <c r="AH21" s="229"/>
      <c r="AI21" s="230"/>
      <c r="AJ21" s="231"/>
      <c r="AK21" s="232"/>
      <c r="AL21" s="232"/>
      <c r="AM21" s="232"/>
      <c r="AN21" s="232"/>
      <c r="AO21" s="233"/>
      <c r="AP21" s="234"/>
      <c r="AQ21" s="234"/>
      <c r="AR21" s="234"/>
      <c r="AS21" s="234"/>
      <c r="AT21" s="234"/>
      <c r="AU21" s="234"/>
      <c r="AV21" s="234"/>
      <c r="AW21" s="234"/>
      <c r="AX21" s="234"/>
      <c r="AY21" s="235" t="s">
        <v>3505</v>
      </c>
      <c r="AZ21" s="236">
        <v>45503.0</v>
      </c>
      <c r="BA21" s="234"/>
      <c r="BB21" s="234"/>
      <c r="BC21" s="237"/>
      <c r="BD21" s="238"/>
      <c r="BE21" s="239"/>
    </row>
    <row r="22" ht="15.0" customHeight="1">
      <c r="A22" s="207"/>
      <c r="B22" s="245"/>
      <c r="C22" s="209"/>
      <c r="D22" s="210"/>
      <c r="E22" s="172" t="str">
        <f>IF(G22&gt;0,IF(G22&gt;=Ref!$F$7,Ref!$H$7,IF(AND(G22&lt;Ref!$G$8,G22&gt;=Ref!$F$8)=TRUE,Ref!$H$8,Ref!$H$9)),"")</f>
        <v/>
      </c>
      <c r="F22" s="172"/>
      <c r="G22" s="211"/>
      <c r="H22" s="212"/>
      <c r="I22" s="212"/>
      <c r="J22" s="213"/>
      <c r="K22" s="242"/>
      <c r="L22" s="215"/>
      <c r="M22" s="216"/>
      <c r="N22" s="217"/>
      <c r="O22" s="218">
        <f t="shared" si="8"/>
        <v>0</v>
      </c>
      <c r="P22" s="243"/>
      <c r="Q22" s="219"/>
      <c r="R22" s="219">
        <f t="shared" si="9"/>
        <v>0</v>
      </c>
      <c r="S22" s="220"/>
      <c r="T22" s="221">
        <f t="shared" si="10"/>
        <v>0</v>
      </c>
      <c r="U22" s="221">
        <f t="shared" si="11"/>
        <v>0</v>
      </c>
      <c r="V22" s="221">
        <f t="shared" si="12"/>
        <v>0</v>
      </c>
      <c r="W22" s="222">
        <f t="shared" si="13"/>
        <v>0</v>
      </c>
      <c r="X22" s="222">
        <f t="shared" si="14"/>
        <v>0</v>
      </c>
      <c r="Y22" s="223"/>
      <c r="Z22" s="244"/>
      <c r="AA22" s="224"/>
      <c r="AB22" s="225"/>
      <c r="AC22" s="226"/>
      <c r="AD22" s="227"/>
      <c r="AE22" s="228"/>
      <c r="AF22" s="169"/>
      <c r="AG22" s="225"/>
      <c r="AH22" s="229"/>
      <c r="AI22" s="230"/>
      <c r="AJ22" s="231"/>
      <c r="AK22" s="232"/>
      <c r="AL22" s="232"/>
      <c r="AM22" s="232"/>
      <c r="AN22" s="232"/>
      <c r="AO22" s="233"/>
      <c r="AP22" s="234"/>
      <c r="AQ22" s="234"/>
      <c r="AR22" s="234"/>
      <c r="AS22" s="234"/>
      <c r="AT22" s="234"/>
      <c r="AU22" s="234"/>
      <c r="AV22" s="234"/>
      <c r="AW22" s="234"/>
      <c r="AX22" s="234"/>
      <c r="AY22" s="235"/>
      <c r="AZ22" s="236"/>
      <c r="BA22" s="234"/>
      <c r="BB22" s="234"/>
      <c r="BC22" s="237"/>
      <c r="BD22" s="238"/>
      <c r="BE22" s="239"/>
    </row>
    <row r="23" ht="15.0" customHeight="1">
      <c r="A23" s="207"/>
      <c r="B23" s="245"/>
      <c r="C23" s="209"/>
      <c r="D23" s="210"/>
      <c r="E23" s="172" t="str">
        <f>IF(G23&gt;0,IF(G23&gt;=Ref!$F$7,Ref!$H$7,IF(AND(G23&lt;Ref!$G$8,G23&gt;=Ref!$F$8)=TRUE,Ref!$H$8,Ref!$H$9)),"")</f>
        <v/>
      </c>
      <c r="F23" s="172"/>
      <c r="G23" s="211"/>
      <c r="H23" s="212"/>
      <c r="I23" s="212"/>
      <c r="J23" s="213"/>
      <c r="K23" s="242"/>
      <c r="L23" s="215"/>
      <c r="M23" s="216"/>
      <c r="N23" s="217"/>
      <c r="O23" s="218">
        <f t="shared" si="8"/>
        <v>0</v>
      </c>
      <c r="P23" s="243"/>
      <c r="Q23" s="219"/>
      <c r="R23" s="219">
        <f t="shared" si="9"/>
        <v>0</v>
      </c>
      <c r="S23" s="220"/>
      <c r="T23" s="221">
        <f t="shared" si="10"/>
        <v>0</v>
      </c>
      <c r="U23" s="221">
        <f t="shared" si="11"/>
        <v>0</v>
      </c>
      <c r="V23" s="221">
        <f t="shared" si="12"/>
        <v>0</v>
      </c>
      <c r="W23" s="222">
        <f t="shared" si="13"/>
        <v>0</v>
      </c>
      <c r="X23" s="222">
        <f t="shared" si="14"/>
        <v>0</v>
      </c>
      <c r="Y23" s="223"/>
      <c r="Z23" s="244"/>
      <c r="AA23" s="224"/>
      <c r="AB23" s="225"/>
      <c r="AC23" s="226"/>
      <c r="AD23" s="227"/>
      <c r="AE23" s="228"/>
      <c r="AF23" s="169"/>
      <c r="AG23" s="225"/>
      <c r="AH23" s="229"/>
      <c r="AI23" s="230"/>
      <c r="AJ23" s="231"/>
      <c r="AK23" s="232"/>
      <c r="AL23" s="232"/>
      <c r="AM23" s="232"/>
      <c r="AN23" s="232"/>
      <c r="AO23" s="233"/>
      <c r="AP23" s="234"/>
      <c r="AQ23" s="234"/>
      <c r="AR23" s="234"/>
      <c r="AS23" s="234"/>
      <c r="AT23" s="234"/>
      <c r="AU23" s="234"/>
      <c r="AV23" s="234"/>
      <c r="AW23" s="234"/>
      <c r="AX23" s="234"/>
      <c r="AY23" s="235"/>
      <c r="AZ23" s="236"/>
      <c r="BA23" s="234"/>
      <c r="BB23" s="234"/>
      <c r="BC23" s="237"/>
      <c r="BD23" s="238"/>
      <c r="BE23" s="239"/>
    </row>
    <row r="24" ht="15.0" customHeight="1">
      <c r="A24" s="207" t="s">
        <v>3506</v>
      </c>
      <c r="B24" s="245" t="s">
        <v>3482</v>
      </c>
      <c r="C24" s="209" t="s">
        <v>3459</v>
      </c>
      <c r="D24" s="210" t="s">
        <v>3492</v>
      </c>
      <c r="E24" s="172" t="str">
        <f>IF(G24&gt;0,IF(G24&gt;=Ref!$F$7,Ref!$H$7,IF(AND(G24&lt;Ref!$G$8,G24&gt;=Ref!$F$8)=TRUE,Ref!$H$8,Ref!$H$9)),"")</f>
        <v>Areeya</v>
      </c>
      <c r="F24" s="172" t="s">
        <v>3461</v>
      </c>
      <c r="G24" s="211">
        <v>137370.0</v>
      </c>
      <c r="H24" s="212">
        <v>45292.0</v>
      </c>
      <c r="I24" s="212">
        <v>45351.0</v>
      </c>
      <c r="J24" s="213" t="s">
        <v>3507</v>
      </c>
      <c r="K24" s="242"/>
      <c r="L24" s="215"/>
      <c r="M24" s="216"/>
      <c r="N24" s="217"/>
      <c r="O24" s="218">
        <f t="shared" si="8"/>
        <v>0</v>
      </c>
      <c r="P24" s="243"/>
      <c r="Q24" s="219"/>
      <c r="R24" s="219">
        <f t="shared" si="9"/>
        <v>0</v>
      </c>
      <c r="S24" s="220"/>
      <c r="T24" s="221">
        <f t="shared" si="10"/>
        <v>0</v>
      </c>
      <c r="U24" s="221">
        <f t="shared" si="11"/>
        <v>0</v>
      </c>
      <c r="V24" s="221">
        <f t="shared" si="12"/>
        <v>0</v>
      </c>
      <c r="W24" s="222">
        <f t="shared" si="13"/>
        <v>0</v>
      </c>
      <c r="X24" s="222">
        <f t="shared" si="14"/>
        <v>0</v>
      </c>
      <c r="Y24" s="223"/>
      <c r="Z24" s="244"/>
      <c r="AA24" s="224"/>
      <c r="AB24" s="225"/>
      <c r="AC24" s="226"/>
      <c r="AD24" s="227"/>
      <c r="AE24" s="228"/>
      <c r="AF24" s="169"/>
      <c r="AG24" s="225"/>
      <c r="AH24" s="229"/>
      <c r="AI24" s="230"/>
      <c r="AJ24" s="231"/>
      <c r="AK24" s="232"/>
      <c r="AL24" s="232"/>
      <c r="AM24" s="232"/>
      <c r="AN24" s="232"/>
      <c r="AO24" s="233"/>
      <c r="AP24" s="234"/>
      <c r="AQ24" s="234"/>
      <c r="AR24" s="234"/>
      <c r="AS24" s="234"/>
      <c r="AT24" s="234"/>
      <c r="AU24" s="234"/>
      <c r="AV24" s="234"/>
      <c r="AW24" s="234"/>
      <c r="AX24" s="234"/>
      <c r="AY24" s="235"/>
      <c r="AZ24" s="236"/>
      <c r="BA24" s="234"/>
      <c r="BB24" s="234"/>
      <c r="BC24" s="237"/>
      <c r="BD24" s="238"/>
      <c r="BE24" s="239"/>
    </row>
    <row r="25" ht="15.0" customHeight="1">
      <c r="A25" s="207"/>
      <c r="B25" s="245"/>
      <c r="C25" s="209"/>
      <c r="D25" s="210"/>
      <c r="E25" s="172" t="str">
        <f>IF(G25&gt;0,IF(G25&gt;=Ref!$F$7,Ref!$H$7,IF(AND(G25&lt;Ref!$G$8,G25&gt;=Ref!$F$8)=TRUE,Ref!$H$8,Ref!$H$9)),"")</f>
        <v/>
      </c>
      <c r="F25" s="172"/>
      <c r="G25" s="211"/>
      <c r="H25" s="212"/>
      <c r="I25" s="212"/>
      <c r="J25" s="213"/>
      <c r="K25" s="242"/>
      <c r="L25" s="215"/>
      <c r="M25" s="216"/>
      <c r="N25" s="217"/>
      <c r="O25" s="218">
        <f t="shared" si="8"/>
        <v>0</v>
      </c>
      <c r="P25" s="243"/>
      <c r="Q25" s="219"/>
      <c r="R25" s="219">
        <f t="shared" si="9"/>
        <v>0</v>
      </c>
      <c r="S25" s="220"/>
      <c r="T25" s="221">
        <f t="shared" si="10"/>
        <v>0</v>
      </c>
      <c r="U25" s="221">
        <f t="shared" si="11"/>
        <v>0</v>
      </c>
      <c r="V25" s="221">
        <f t="shared" si="12"/>
        <v>0</v>
      </c>
      <c r="W25" s="222">
        <f t="shared" si="13"/>
        <v>0</v>
      </c>
      <c r="X25" s="222">
        <f t="shared" si="14"/>
        <v>0</v>
      </c>
      <c r="Y25" s="223"/>
      <c r="Z25" s="244"/>
      <c r="AA25" s="224"/>
      <c r="AB25" s="225"/>
      <c r="AC25" s="226"/>
      <c r="AD25" s="227"/>
      <c r="AE25" s="228"/>
      <c r="AF25" s="169"/>
      <c r="AG25" s="225"/>
      <c r="AH25" s="229"/>
      <c r="AI25" s="230"/>
      <c r="AJ25" s="231"/>
      <c r="AK25" s="232"/>
      <c r="AL25" s="232"/>
      <c r="AM25" s="232"/>
      <c r="AN25" s="232"/>
      <c r="AO25" s="233"/>
      <c r="AP25" s="234"/>
      <c r="AQ25" s="234"/>
      <c r="AR25" s="234"/>
      <c r="AS25" s="234"/>
      <c r="AT25" s="234"/>
      <c r="AU25" s="234"/>
      <c r="AV25" s="234"/>
      <c r="AW25" s="234"/>
      <c r="AX25" s="234"/>
      <c r="AY25" s="235"/>
      <c r="AZ25" s="236"/>
      <c r="BA25" s="234"/>
      <c r="BB25" s="234"/>
      <c r="BC25" s="237"/>
      <c r="BD25" s="238"/>
      <c r="BE25" s="239"/>
    </row>
    <row r="26" ht="15.0" customHeight="1">
      <c r="A26" s="207"/>
      <c r="B26" s="245"/>
      <c r="C26" s="209"/>
      <c r="D26" s="210"/>
      <c r="E26" s="172" t="str">
        <f>IF(G26&gt;0,IF(G26&gt;=Ref!$F$7,Ref!$H$7,IF(AND(G26&lt;Ref!$G$8,G26&gt;=Ref!$F$8)=TRUE,Ref!$H$8,Ref!$H$9)),"")</f>
        <v/>
      </c>
      <c r="F26" s="172"/>
      <c r="G26" s="211"/>
      <c r="H26" s="212"/>
      <c r="I26" s="212"/>
      <c r="J26" s="213"/>
      <c r="K26" s="242"/>
      <c r="L26" s="215"/>
      <c r="M26" s="216"/>
      <c r="N26" s="217"/>
      <c r="O26" s="218">
        <f t="shared" si="8"/>
        <v>0</v>
      </c>
      <c r="P26" s="243"/>
      <c r="Q26" s="219"/>
      <c r="R26" s="219">
        <f t="shared" si="9"/>
        <v>0</v>
      </c>
      <c r="S26" s="220"/>
      <c r="T26" s="221">
        <f t="shared" si="10"/>
        <v>0</v>
      </c>
      <c r="U26" s="221">
        <f t="shared" si="11"/>
        <v>0</v>
      </c>
      <c r="V26" s="221">
        <f t="shared" si="12"/>
        <v>0</v>
      </c>
      <c r="W26" s="222">
        <f t="shared" si="13"/>
        <v>0</v>
      </c>
      <c r="X26" s="222">
        <f t="shared" si="14"/>
        <v>0</v>
      </c>
      <c r="Y26" s="223"/>
      <c r="Z26" s="244"/>
      <c r="AA26" s="224"/>
      <c r="AB26" s="225"/>
      <c r="AC26" s="226"/>
      <c r="AD26" s="227"/>
      <c r="AE26" s="228"/>
      <c r="AF26" s="169"/>
      <c r="AG26" s="225"/>
      <c r="AH26" s="229"/>
      <c r="AI26" s="230"/>
      <c r="AJ26" s="231"/>
      <c r="AK26" s="232"/>
      <c r="AL26" s="232"/>
      <c r="AM26" s="232"/>
      <c r="AN26" s="232"/>
      <c r="AO26" s="233"/>
      <c r="AP26" s="234"/>
      <c r="AQ26" s="234"/>
      <c r="AR26" s="234"/>
      <c r="AS26" s="234"/>
      <c r="AT26" s="234"/>
      <c r="AU26" s="234"/>
      <c r="AV26" s="234"/>
      <c r="AW26" s="234"/>
      <c r="AX26" s="234"/>
      <c r="AY26" s="235"/>
      <c r="AZ26" s="236"/>
      <c r="BA26" s="234"/>
      <c r="BB26" s="234"/>
      <c r="BC26" s="237"/>
      <c r="BD26" s="238"/>
      <c r="BE26" s="239"/>
    </row>
    <row r="27" ht="15.0" customHeight="1">
      <c r="A27" s="207" t="s">
        <v>3508</v>
      </c>
      <c r="B27" s="245" t="s">
        <v>3482</v>
      </c>
      <c r="C27" s="209" t="s">
        <v>3459</v>
      </c>
      <c r="D27" s="210" t="s">
        <v>3492</v>
      </c>
      <c r="E27" s="172" t="str">
        <f>IF(G27&gt;0,IF(G27&gt;=Ref!$F$7,Ref!$H$7,IF(AND(G27&lt;Ref!$G$8,G27&gt;=Ref!$F$8)=TRUE,Ref!$H$8,Ref!$H$9)),"")</f>
        <v>Areeya</v>
      </c>
      <c r="F27" s="172" t="s">
        <v>3461</v>
      </c>
      <c r="G27" s="211">
        <v>129000.0</v>
      </c>
      <c r="H27" s="212">
        <v>45292.0</v>
      </c>
      <c r="I27" s="212">
        <v>45351.0</v>
      </c>
      <c r="J27" s="213" t="s">
        <v>3509</v>
      </c>
      <c r="K27" s="242"/>
      <c r="L27" s="215"/>
      <c r="M27" s="216"/>
      <c r="N27" s="217"/>
      <c r="O27" s="218">
        <f t="shared" si="8"/>
        <v>0</v>
      </c>
      <c r="P27" s="243"/>
      <c r="Q27" s="219"/>
      <c r="R27" s="219">
        <f t="shared" si="9"/>
        <v>0</v>
      </c>
      <c r="S27" s="220"/>
      <c r="T27" s="221">
        <f t="shared" si="10"/>
        <v>0</v>
      </c>
      <c r="U27" s="221">
        <f t="shared" si="11"/>
        <v>0</v>
      </c>
      <c r="V27" s="221">
        <f t="shared" si="12"/>
        <v>0</v>
      </c>
      <c r="W27" s="222">
        <f t="shared" si="13"/>
        <v>0</v>
      </c>
      <c r="X27" s="222">
        <f t="shared" si="14"/>
        <v>0</v>
      </c>
      <c r="Y27" s="223"/>
      <c r="Z27" s="244"/>
      <c r="AA27" s="224"/>
      <c r="AB27" s="225"/>
      <c r="AC27" s="226"/>
      <c r="AD27" s="227"/>
      <c r="AE27" s="228"/>
      <c r="AF27" s="169"/>
      <c r="AG27" s="225"/>
      <c r="AH27" s="229"/>
      <c r="AI27" s="230"/>
      <c r="AJ27" s="231"/>
      <c r="AK27" s="232"/>
      <c r="AL27" s="232"/>
      <c r="AM27" s="232"/>
      <c r="AN27" s="232"/>
      <c r="AO27" s="233"/>
      <c r="AP27" s="234"/>
      <c r="AQ27" s="234"/>
      <c r="AR27" s="234"/>
      <c r="AS27" s="234"/>
      <c r="AT27" s="234"/>
      <c r="AU27" s="234"/>
      <c r="AV27" s="234"/>
      <c r="AW27" s="234"/>
      <c r="AX27" s="234"/>
      <c r="AY27" s="235"/>
      <c r="AZ27" s="236"/>
      <c r="BA27" s="234"/>
      <c r="BB27" s="234"/>
      <c r="BC27" s="237"/>
      <c r="BD27" s="238"/>
      <c r="BE27" s="239"/>
    </row>
    <row r="28" ht="15.0" customHeight="1">
      <c r="A28" s="207"/>
      <c r="B28" s="245"/>
      <c r="C28" s="209"/>
      <c r="D28" s="210"/>
      <c r="E28" s="172" t="str">
        <f>IF(G28&gt;0,IF(G28&gt;=Ref!$F$7,Ref!$H$7,IF(AND(G28&lt;Ref!$G$8,G28&gt;=Ref!$F$8)=TRUE,Ref!$H$8,Ref!$H$9)),"")</f>
        <v/>
      </c>
      <c r="F28" s="172"/>
      <c r="G28" s="211"/>
      <c r="H28" s="212"/>
      <c r="I28" s="212"/>
      <c r="J28" s="213"/>
      <c r="K28" s="242"/>
      <c r="L28" s="215"/>
      <c r="M28" s="216"/>
      <c r="N28" s="217"/>
      <c r="O28" s="218">
        <f t="shared" si="8"/>
        <v>0</v>
      </c>
      <c r="P28" s="243"/>
      <c r="Q28" s="219"/>
      <c r="R28" s="219">
        <f t="shared" si="9"/>
        <v>0</v>
      </c>
      <c r="S28" s="220"/>
      <c r="T28" s="221">
        <f t="shared" si="10"/>
        <v>0</v>
      </c>
      <c r="U28" s="221">
        <f t="shared" si="11"/>
        <v>0</v>
      </c>
      <c r="V28" s="221">
        <f t="shared" si="12"/>
        <v>0</v>
      </c>
      <c r="W28" s="222">
        <f t="shared" si="13"/>
        <v>0</v>
      </c>
      <c r="X28" s="222">
        <f t="shared" si="14"/>
        <v>0</v>
      </c>
      <c r="Y28" s="223"/>
      <c r="Z28" s="244"/>
      <c r="AA28" s="224"/>
      <c r="AB28" s="225"/>
      <c r="AC28" s="226"/>
      <c r="AD28" s="227"/>
      <c r="AE28" s="228"/>
      <c r="AF28" s="169"/>
      <c r="AG28" s="225"/>
      <c r="AH28" s="229"/>
      <c r="AI28" s="230"/>
      <c r="AJ28" s="231"/>
      <c r="AK28" s="232"/>
      <c r="AL28" s="232"/>
      <c r="AM28" s="232"/>
      <c r="AN28" s="232"/>
      <c r="AO28" s="233"/>
      <c r="AP28" s="234"/>
      <c r="AQ28" s="234"/>
      <c r="AR28" s="234"/>
      <c r="AS28" s="234"/>
      <c r="AT28" s="234"/>
      <c r="AU28" s="234"/>
      <c r="AV28" s="234"/>
      <c r="AW28" s="234"/>
      <c r="AX28" s="234"/>
      <c r="AY28" s="235"/>
      <c r="AZ28" s="236"/>
      <c r="BA28" s="234"/>
      <c r="BB28" s="234"/>
      <c r="BC28" s="237"/>
      <c r="BD28" s="238"/>
      <c r="BE28" s="239"/>
    </row>
    <row r="29" ht="15.0" customHeight="1">
      <c r="A29" s="207"/>
      <c r="B29" s="245"/>
      <c r="C29" s="209"/>
      <c r="D29" s="210"/>
      <c r="E29" s="172" t="str">
        <f>IF(G29&gt;0,IF(G29&gt;=Ref!$F$7,Ref!$H$7,IF(AND(G29&lt;Ref!$G$8,G29&gt;=Ref!$F$8)=TRUE,Ref!$H$8,Ref!$H$9)),"")</f>
        <v/>
      </c>
      <c r="F29" s="172"/>
      <c r="G29" s="211"/>
      <c r="H29" s="212"/>
      <c r="I29" s="212"/>
      <c r="J29" s="213"/>
      <c r="K29" s="242"/>
      <c r="L29" s="215"/>
      <c r="M29" s="216"/>
      <c r="N29" s="217"/>
      <c r="O29" s="218">
        <f t="shared" si="8"/>
        <v>0</v>
      </c>
      <c r="P29" s="243"/>
      <c r="Q29" s="219"/>
      <c r="R29" s="219">
        <f t="shared" si="9"/>
        <v>0</v>
      </c>
      <c r="S29" s="220"/>
      <c r="T29" s="221">
        <f t="shared" si="10"/>
        <v>0</v>
      </c>
      <c r="U29" s="221">
        <f t="shared" si="11"/>
        <v>0</v>
      </c>
      <c r="V29" s="221">
        <f t="shared" si="12"/>
        <v>0</v>
      </c>
      <c r="W29" s="222">
        <f t="shared" si="13"/>
        <v>0</v>
      </c>
      <c r="X29" s="222">
        <f t="shared" si="14"/>
        <v>0</v>
      </c>
      <c r="Y29" s="223"/>
      <c r="Z29" s="244"/>
      <c r="AA29" s="224"/>
      <c r="AB29" s="225"/>
      <c r="AC29" s="226"/>
      <c r="AD29" s="227"/>
      <c r="AE29" s="228"/>
      <c r="AF29" s="169"/>
      <c r="AG29" s="225"/>
      <c r="AH29" s="229"/>
      <c r="AI29" s="230"/>
      <c r="AJ29" s="231"/>
      <c r="AK29" s="232"/>
      <c r="AL29" s="232"/>
      <c r="AM29" s="232"/>
      <c r="AN29" s="232"/>
      <c r="AO29" s="233"/>
      <c r="AP29" s="234"/>
      <c r="AQ29" s="234"/>
      <c r="AR29" s="234"/>
      <c r="AS29" s="234"/>
      <c r="AT29" s="234"/>
      <c r="AU29" s="234"/>
      <c r="AV29" s="234"/>
      <c r="AW29" s="234"/>
      <c r="AX29" s="234"/>
      <c r="AY29" s="235"/>
      <c r="AZ29" s="236"/>
      <c r="BA29" s="234"/>
      <c r="BB29" s="234"/>
      <c r="BC29" s="237"/>
      <c r="BD29" s="238"/>
      <c r="BE29" s="239"/>
    </row>
    <row r="30" ht="15.0" customHeight="1">
      <c r="A30" s="207" t="s">
        <v>3510</v>
      </c>
      <c r="B30" s="245" t="s">
        <v>3482</v>
      </c>
      <c r="C30" s="209" t="s">
        <v>3459</v>
      </c>
      <c r="D30" s="210" t="s">
        <v>3492</v>
      </c>
      <c r="E30" s="172" t="str">
        <f>IF(G30&gt;0,IF(G30&gt;=Ref!$F$7,Ref!$H$7,IF(AND(G30&lt;Ref!$G$8,G30&gt;=Ref!$F$8)=TRUE,Ref!$H$8,Ref!$H$9)),"")</f>
        <v>Areeya</v>
      </c>
      <c r="F30" s="172" t="s">
        <v>3461</v>
      </c>
      <c r="G30" s="211">
        <v>59616.0</v>
      </c>
      <c r="H30" s="212">
        <v>45292.0</v>
      </c>
      <c r="I30" s="212">
        <v>45351.0</v>
      </c>
      <c r="J30" s="213" t="s">
        <v>3511</v>
      </c>
      <c r="K30" s="242"/>
      <c r="L30" s="215"/>
      <c r="M30" s="216"/>
      <c r="N30" s="217"/>
      <c r="O30" s="218">
        <f t="shared" si="8"/>
        <v>0</v>
      </c>
      <c r="P30" s="243"/>
      <c r="Q30" s="219"/>
      <c r="R30" s="219">
        <f t="shared" si="9"/>
        <v>0</v>
      </c>
      <c r="S30" s="220"/>
      <c r="T30" s="221">
        <f t="shared" si="10"/>
        <v>0</v>
      </c>
      <c r="U30" s="221">
        <f t="shared" si="11"/>
        <v>0</v>
      </c>
      <c r="V30" s="221">
        <f t="shared" si="12"/>
        <v>0</v>
      </c>
      <c r="W30" s="222">
        <f t="shared" si="13"/>
        <v>0</v>
      </c>
      <c r="X30" s="222">
        <f t="shared" si="14"/>
        <v>0</v>
      </c>
      <c r="Y30" s="223"/>
      <c r="Z30" s="244"/>
      <c r="AA30" s="224"/>
      <c r="AB30" s="225"/>
      <c r="AC30" s="226"/>
      <c r="AD30" s="227"/>
      <c r="AE30" s="228"/>
      <c r="AF30" s="169"/>
      <c r="AG30" s="225"/>
      <c r="AH30" s="229"/>
      <c r="AI30" s="230"/>
      <c r="AJ30" s="231"/>
      <c r="AK30" s="232"/>
      <c r="AL30" s="232"/>
      <c r="AM30" s="232"/>
      <c r="AN30" s="232"/>
      <c r="AO30" s="233"/>
      <c r="AP30" s="234"/>
      <c r="AQ30" s="234"/>
      <c r="AR30" s="234"/>
      <c r="AS30" s="234"/>
      <c r="AT30" s="234"/>
      <c r="AU30" s="234"/>
      <c r="AV30" s="234"/>
      <c r="AW30" s="234"/>
      <c r="AX30" s="234"/>
      <c r="AY30" s="235"/>
      <c r="AZ30" s="236"/>
      <c r="BA30" s="234"/>
      <c r="BB30" s="234"/>
      <c r="BC30" s="237"/>
      <c r="BD30" s="238"/>
      <c r="BE30" s="239"/>
    </row>
    <row r="31" ht="15.0" customHeight="1">
      <c r="A31" s="207"/>
      <c r="B31" s="245"/>
      <c r="C31" s="209"/>
      <c r="D31" s="210"/>
      <c r="E31" s="172" t="str">
        <f>IF(G31&gt;0,IF(G31&gt;=Ref!$F$7,Ref!$H$7,IF(AND(G31&lt;Ref!$G$8,G31&gt;=Ref!$F$8)=TRUE,Ref!$H$8,Ref!$H$9)),"")</f>
        <v/>
      </c>
      <c r="F31" s="172"/>
      <c r="G31" s="211"/>
      <c r="H31" s="212"/>
      <c r="I31" s="212"/>
      <c r="J31" s="213"/>
      <c r="K31" s="242"/>
      <c r="L31" s="215"/>
      <c r="M31" s="216"/>
      <c r="N31" s="217"/>
      <c r="O31" s="218">
        <f t="shared" si="8"/>
        <v>0</v>
      </c>
      <c r="P31" s="243"/>
      <c r="Q31" s="219"/>
      <c r="R31" s="219">
        <f t="shared" si="9"/>
        <v>0</v>
      </c>
      <c r="S31" s="220"/>
      <c r="T31" s="221">
        <f t="shared" si="10"/>
        <v>0</v>
      </c>
      <c r="U31" s="221">
        <f t="shared" si="11"/>
        <v>0</v>
      </c>
      <c r="V31" s="221">
        <f t="shared" si="12"/>
        <v>0</v>
      </c>
      <c r="W31" s="222">
        <f t="shared" si="13"/>
        <v>0</v>
      </c>
      <c r="X31" s="222">
        <f t="shared" si="14"/>
        <v>0</v>
      </c>
      <c r="Y31" s="223"/>
      <c r="Z31" s="244"/>
      <c r="AA31" s="224"/>
      <c r="AB31" s="225"/>
      <c r="AC31" s="226"/>
      <c r="AD31" s="227"/>
      <c r="AE31" s="228"/>
      <c r="AF31" s="169"/>
      <c r="AG31" s="225"/>
      <c r="AH31" s="229"/>
      <c r="AI31" s="230"/>
      <c r="AJ31" s="231"/>
      <c r="AK31" s="232"/>
      <c r="AL31" s="232"/>
      <c r="AM31" s="232"/>
      <c r="AN31" s="232"/>
      <c r="AO31" s="233"/>
      <c r="AP31" s="234"/>
      <c r="AQ31" s="234"/>
      <c r="AR31" s="234"/>
      <c r="AS31" s="234"/>
      <c r="AT31" s="234"/>
      <c r="AU31" s="234"/>
      <c r="AV31" s="234"/>
      <c r="AW31" s="234"/>
      <c r="AX31" s="234"/>
      <c r="AY31" s="235"/>
      <c r="AZ31" s="236"/>
      <c r="BA31" s="234"/>
      <c r="BB31" s="234"/>
      <c r="BC31" s="237"/>
      <c r="BD31" s="238"/>
      <c r="BE31" s="239"/>
    </row>
    <row r="32" ht="15.0" customHeight="1">
      <c r="A32" s="207"/>
      <c r="B32" s="245"/>
      <c r="C32" s="209"/>
      <c r="D32" s="210"/>
      <c r="E32" s="172" t="str">
        <f>IF(G32&gt;0,IF(G32&gt;=Ref!$F$7,Ref!$H$7,IF(AND(G32&lt;Ref!$G$8,G32&gt;=Ref!$F$8)=TRUE,Ref!$H$8,Ref!$H$9)),"")</f>
        <v/>
      </c>
      <c r="F32" s="172"/>
      <c r="G32" s="211"/>
      <c r="H32" s="212"/>
      <c r="I32" s="212"/>
      <c r="J32" s="213"/>
      <c r="K32" s="242"/>
      <c r="L32" s="215"/>
      <c r="M32" s="216"/>
      <c r="N32" s="217"/>
      <c r="O32" s="218">
        <f t="shared" si="8"/>
        <v>0</v>
      </c>
      <c r="P32" s="243"/>
      <c r="Q32" s="219"/>
      <c r="R32" s="219">
        <f t="shared" si="9"/>
        <v>0</v>
      </c>
      <c r="S32" s="220"/>
      <c r="T32" s="221">
        <f t="shared" si="10"/>
        <v>0</v>
      </c>
      <c r="U32" s="221">
        <f t="shared" si="11"/>
        <v>0</v>
      </c>
      <c r="V32" s="221">
        <f t="shared" si="12"/>
        <v>0</v>
      </c>
      <c r="W32" s="222">
        <f t="shared" si="13"/>
        <v>0</v>
      </c>
      <c r="X32" s="222">
        <f t="shared" si="14"/>
        <v>0</v>
      </c>
      <c r="Y32" s="223"/>
      <c r="Z32" s="244"/>
      <c r="AA32" s="224"/>
      <c r="AB32" s="225"/>
      <c r="AC32" s="226"/>
      <c r="AD32" s="227"/>
      <c r="AE32" s="228"/>
      <c r="AF32" s="169"/>
      <c r="AG32" s="225"/>
      <c r="AH32" s="229"/>
      <c r="AI32" s="230"/>
      <c r="AJ32" s="231"/>
      <c r="AK32" s="232"/>
      <c r="AL32" s="232"/>
      <c r="AM32" s="232"/>
      <c r="AN32" s="232"/>
      <c r="AO32" s="233"/>
      <c r="AP32" s="234"/>
      <c r="AQ32" s="234"/>
      <c r="AR32" s="234"/>
      <c r="AS32" s="234"/>
      <c r="AT32" s="234"/>
      <c r="AU32" s="234"/>
      <c r="AV32" s="234"/>
      <c r="AW32" s="234"/>
      <c r="AX32" s="234"/>
      <c r="AY32" s="235"/>
      <c r="AZ32" s="236"/>
      <c r="BA32" s="234"/>
      <c r="BB32" s="234"/>
      <c r="BC32" s="237"/>
      <c r="BD32" s="238"/>
      <c r="BE32" s="239"/>
    </row>
    <row r="33" ht="15.0" customHeight="1">
      <c r="A33" s="207" t="s">
        <v>3512</v>
      </c>
      <c r="B33" s="245" t="s">
        <v>3482</v>
      </c>
      <c r="C33" s="209" t="s">
        <v>3459</v>
      </c>
      <c r="D33" s="210" t="s">
        <v>3492</v>
      </c>
      <c r="E33" s="172" t="str">
        <f>IF(G33&gt;0,IF(G33&gt;=Ref!$F$7,Ref!$H$7,IF(AND(G33&lt;Ref!$G$8,G33&gt;=Ref!$F$8)=TRUE,Ref!$H$8,Ref!$H$9)),"")</f>
        <v>Areeya</v>
      </c>
      <c r="F33" s="172" t="s">
        <v>3461</v>
      </c>
      <c r="G33" s="211">
        <v>19440.0</v>
      </c>
      <c r="H33" s="212">
        <v>45292.0</v>
      </c>
      <c r="I33" s="212">
        <v>45351.0</v>
      </c>
      <c r="J33" s="213" t="s">
        <v>3513</v>
      </c>
      <c r="K33" s="242"/>
      <c r="L33" s="215"/>
      <c r="M33" s="216"/>
      <c r="N33" s="217"/>
      <c r="O33" s="218">
        <f t="shared" si="8"/>
        <v>0</v>
      </c>
      <c r="P33" s="243"/>
      <c r="Q33" s="219"/>
      <c r="R33" s="219">
        <f t="shared" si="9"/>
        <v>0</v>
      </c>
      <c r="S33" s="220"/>
      <c r="T33" s="221">
        <f t="shared" si="10"/>
        <v>0</v>
      </c>
      <c r="U33" s="221">
        <f t="shared" si="11"/>
        <v>0</v>
      </c>
      <c r="V33" s="221">
        <f t="shared" si="12"/>
        <v>0</v>
      </c>
      <c r="W33" s="222">
        <f t="shared" si="13"/>
        <v>0</v>
      </c>
      <c r="X33" s="222">
        <f t="shared" si="14"/>
        <v>0</v>
      </c>
      <c r="Y33" s="223"/>
      <c r="Z33" s="244"/>
      <c r="AA33" s="224"/>
      <c r="AB33" s="225"/>
      <c r="AC33" s="226"/>
      <c r="AD33" s="227"/>
      <c r="AE33" s="228"/>
      <c r="AF33" s="169"/>
      <c r="AG33" s="225"/>
      <c r="AH33" s="229"/>
      <c r="AI33" s="230"/>
      <c r="AJ33" s="231"/>
      <c r="AK33" s="232"/>
      <c r="AL33" s="232"/>
      <c r="AM33" s="232"/>
      <c r="AN33" s="232"/>
      <c r="AO33" s="233"/>
      <c r="AP33" s="234"/>
      <c r="AQ33" s="234"/>
      <c r="AR33" s="234"/>
      <c r="AS33" s="234"/>
      <c r="AT33" s="234"/>
      <c r="AU33" s="234"/>
      <c r="AV33" s="234"/>
      <c r="AW33" s="234"/>
      <c r="AX33" s="234"/>
      <c r="AY33" s="235"/>
      <c r="AZ33" s="236"/>
      <c r="BA33" s="234"/>
      <c r="BB33" s="234"/>
      <c r="BC33" s="237"/>
      <c r="BD33" s="238"/>
      <c r="BE33" s="239"/>
    </row>
    <row r="34" ht="15.0" customHeight="1">
      <c r="A34" s="207"/>
      <c r="B34" s="245"/>
      <c r="C34" s="209"/>
      <c r="D34" s="210"/>
      <c r="E34" s="172" t="str">
        <f>IF(G34&gt;0,IF(G34&gt;=Ref!$F$7,Ref!$H$7,IF(AND(G34&lt;Ref!$G$8,G34&gt;=Ref!$F$8)=TRUE,Ref!$H$8,Ref!$H$9)),"")</f>
        <v/>
      </c>
      <c r="F34" s="172"/>
      <c r="G34" s="211"/>
      <c r="H34" s="212"/>
      <c r="I34" s="212"/>
      <c r="J34" s="213"/>
      <c r="K34" s="242"/>
      <c r="L34" s="215"/>
      <c r="M34" s="216"/>
      <c r="N34" s="217"/>
      <c r="O34" s="218">
        <f t="shared" si="8"/>
        <v>0</v>
      </c>
      <c r="P34" s="243"/>
      <c r="Q34" s="219"/>
      <c r="R34" s="219">
        <f t="shared" si="9"/>
        <v>0</v>
      </c>
      <c r="S34" s="220"/>
      <c r="T34" s="221">
        <f t="shared" si="10"/>
        <v>0</v>
      </c>
      <c r="U34" s="221">
        <f t="shared" si="11"/>
        <v>0</v>
      </c>
      <c r="V34" s="221">
        <f t="shared" si="12"/>
        <v>0</v>
      </c>
      <c r="W34" s="222">
        <f t="shared" si="13"/>
        <v>0</v>
      </c>
      <c r="X34" s="222">
        <f t="shared" si="14"/>
        <v>0</v>
      </c>
      <c r="Y34" s="223"/>
      <c r="Z34" s="244"/>
      <c r="AA34" s="224"/>
      <c r="AB34" s="225"/>
      <c r="AC34" s="226"/>
      <c r="AD34" s="227"/>
      <c r="AE34" s="228"/>
      <c r="AF34" s="169"/>
      <c r="AG34" s="225"/>
      <c r="AH34" s="229"/>
      <c r="AI34" s="230"/>
      <c r="AJ34" s="231"/>
      <c r="AK34" s="232"/>
      <c r="AL34" s="232"/>
      <c r="AM34" s="232"/>
      <c r="AN34" s="232"/>
      <c r="AO34" s="233"/>
      <c r="AP34" s="234"/>
      <c r="AQ34" s="234"/>
      <c r="AR34" s="234"/>
      <c r="AS34" s="234"/>
      <c r="AT34" s="234"/>
      <c r="AU34" s="234"/>
      <c r="AV34" s="234"/>
      <c r="AW34" s="234"/>
      <c r="AX34" s="234"/>
      <c r="AY34" s="235"/>
      <c r="AZ34" s="236"/>
      <c r="BA34" s="234"/>
      <c r="BB34" s="234"/>
      <c r="BC34" s="237"/>
      <c r="BD34" s="238"/>
      <c r="BE34" s="239"/>
    </row>
    <row r="35" ht="15.0" customHeight="1">
      <c r="A35" s="207"/>
      <c r="B35" s="245"/>
      <c r="C35" s="209"/>
      <c r="D35" s="210"/>
      <c r="E35" s="172" t="str">
        <f>IF(G35&gt;0,IF(G35&gt;=Ref!$F$7,Ref!$H$7,IF(AND(G35&lt;Ref!$G$8,G35&gt;=Ref!$F$8)=TRUE,Ref!$H$8,Ref!$H$9)),"")</f>
        <v/>
      </c>
      <c r="F35" s="172"/>
      <c r="G35" s="211"/>
      <c r="H35" s="212"/>
      <c r="I35" s="212"/>
      <c r="J35" s="213"/>
      <c r="K35" s="242"/>
      <c r="L35" s="215"/>
      <c r="M35" s="216"/>
      <c r="N35" s="217"/>
      <c r="O35" s="218">
        <f t="shared" si="8"/>
        <v>0</v>
      </c>
      <c r="P35" s="243"/>
      <c r="Q35" s="219"/>
      <c r="R35" s="219">
        <f t="shared" si="9"/>
        <v>0</v>
      </c>
      <c r="S35" s="220"/>
      <c r="T35" s="221">
        <f t="shared" si="10"/>
        <v>0</v>
      </c>
      <c r="U35" s="221">
        <f t="shared" si="11"/>
        <v>0</v>
      </c>
      <c r="V35" s="221">
        <f t="shared" si="12"/>
        <v>0</v>
      </c>
      <c r="W35" s="222">
        <f t="shared" si="13"/>
        <v>0</v>
      </c>
      <c r="X35" s="222">
        <f t="shared" si="14"/>
        <v>0</v>
      </c>
      <c r="Y35" s="223"/>
      <c r="Z35" s="244"/>
      <c r="AA35" s="224"/>
      <c r="AB35" s="225"/>
      <c r="AC35" s="226"/>
      <c r="AD35" s="227"/>
      <c r="AE35" s="228"/>
      <c r="AF35" s="169"/>
      <c r="AG35" s="225"/>
      <c r="AH35" s="229"/>
      <c r="AI35" s="230"/>
      <c r="AJ35" s="231"/>
      <c r="AK35" s="232"/>
      <c r="AL35" s="232"/>
      <c r="AM35" s="232"/>
      <c r="AN35" s="232"/>
      <c r="AO35" s="233"/>
      <c r="AP35" s="234"/>
      <c r="AQ35" s="234"/>
      <c r="AR35" s="234"/>
      <c r="AS35" s="234"/>
      <c r="AT35" s="234"/>
      <c r="AU35" s="234"/>
      <c r="AV35" s="234"/>
      <c r="AW35" s="234"/>
      <c r="AX35" s="234"/>
      <c r="AY35" s="235"/>
      <c r="AZ35" s="236"/>
      <c r="BA35" s="234"/>
      <c r="BB35" s="234"/>
      <c r="BC35" s="237"/>
      <c r="BD35" s="238"/>
      <c r="BE35" s="239"/>
    </row>
    <row r="36" ht="15.0" customHeight="1">
      <c r="A36" s="207" t="s">
        <v>3514</v>
      </c>
      <c r="B36" s="245" t="s">
        <v>3482</v>
      </c>
      <c r="C36" s="209" t="s">
        <v>3459</v>
      </c>
      <c r="D36" s="210" t="s">
        <v>3492</v>
      </c>
      <c r="E36" s="172" t="str">
        <f>IF(G36&gt;0,IF(G36&gt;=Ref!$F$7,Ref!$H$7,IF(AND(G36&lt;Ref!$G$8,G36&gt;=Ref!$F$8)=TRUE,Ref!$H$8,Ref!$H$9)),"")</f>
        <v>Areeya</v>
      </c>
      <c r="F36" s="172" t="s">
        <v>3461</v>
      </c>
      <c r="G36" s="211">
        <v>137376.0</v>
      </c>
      <c r="H36" s="212">
        <v>45292.0</v>
      </c>
      <c r="I36" s="212">
        <v>45351.0</v>
      </c>
      <c r="J36" s="213" t="s">
        <v>3515</v>
      </c>
      <c r="K36" s="242"/>
      <c r="L36" s="215"/>
      <c r="M36" s="216"/>
      <c r="N36" s="217"/>
      <c r="O36" s="218">
        <f t="shared" si="8"/>
        <v>0</v>
      </c>
      <c r="P36" s="243"/>
      <c r="Q36" s="219"/>
      <c r="R36" s="219">
        <f t="shared" si="9"/>
        <v>0</v>
      </c>
      <c r="S36" s="220"/>
      <c r="T36" s="221">
        <f t="shared" si="10"/>
        <v>0</v>
      </c>
      <c r="U36" s="221">
        <f t="shared" si="11"/>
        <v>0</v>
      </c>
      <c r="V36" s="221">
        <f t="shared" si="12"/>
        <v>0</v>
      </c>
      <c r="W36" s="222">
        <f t="shared" si="13"/>
        <v>0</v>
      </c>
      <c r="X36" s="222">
        <f t="shared" si="14"/>
        <v>0</v>
      </c>
      <c r="Y36" s="223"/>
      <c r="Z36" s="244"/>
      <c r="AA36" s="224"/>
      <c r="AB36" s="225"/>
      <c r="AC36" s="226"/>
      <c r="AD36" s="227"/>
      <c r="AE36" s="228"/>
      <c r="AF36" s="169"/>
      <c r="AG36" s="225"/>
      <c r="AH36" s="229"/>
      <c r="AI36" s="230"/>
      <c r="AJ36" s="231"/>
      <c r="AK36" s="232"/>
      <c r="AL36" s="232"/>
      <c r="AM36" s="232"/>
      <c r="AN36" s="232"/>
      <c r="AO36" s="233"/>
      <c r="AP36" s="234"/>
      <c r="AQ36" s="234"/>
      <c r="AR36" s="234"/>
      <c r="AS36" s="234"/>
      <c r="AT36" s="234"/>
      <c r="AU36" s="234"/>
      <c r="AV36" s="234"/>
      <c r="AW36" s="234"/>
      <c r="AX36" s="234"/>
      <c r="AY36" s="235"/>
      <c r="AZ36" s="236"/>
      <c r="BA36" s="234"/>
      <c r="BB36" s="234"/>
      <c r="BC36" s="237"/>
      <c r="BD36" s="238"/>
      <c r="BE36" s="239"/>
    </row>
    <row r="37" ht="15.0" customHeight="1">
      <c r="A37" s="207"/>
      <c r="B37" s="245"/>
      <c r="C37" s="209"/>
      <c r="D37" s="210"/>
      <c r="E37" s="172" t="str">
        <f>IF(G37&gt;0,IF(G37&gt;=Ref!$F$7,Ref!$H$7,IF(AND(G37&lt;Ref!$G$8,G37&gt;=Ref!$F$8)=TRUE,Ref!$H$8,Ref!$H$9)),"")</f>
        <v/>
      </c>
      <c r="F37" s="172"/>
      <c r="G37" s="211"/>
      <c r="H37" s="212"/>
      <c r="I37" s="212"/>
      <c r="J37" s="213"/>
      <c r="K37" s="242"/>
      <c r="L37" s="215"/>
      <c r="M37" s="216"/>
      <c r="N37" s="217"/>
      <c r="O37" s="218">
        <f t="shared" si="8"/>
        <v>0</v>
      </c>
      <c r="P37" s="243"/>
      <c r="Q37" s="219"/>
      <c r="R37" s="219">
        <f t="shared" si="9"/>
        <v>0</v>
      </c>
      <c r="S37" s="220"/>
      <c r="T37" s="221">
        <f t="shared" si="10"/>
        <v>0</v>
      </c>
      <c r="U37" s="221">
        <f t="shared" si="11"/>
        <v>0</v>
      </c>
      <c r="V37" s="221">
        <f t="shared" si="12"/>
        <v>0</v>
      </c>
      <c r="W37" s="222">
        <f t="shared" si="13"/>
        <v>0</v>
      </c>
      <c r="X37" s="222">
        <f t="shared" si="14"/>
        <v>0</v>
      </c>
      <c r="Y37" s="223"/>
      <c r="Z37" s="244"/>
      <c r="AA37" s="224"/>
      <c r="AB37" s="225"/>
      <c r="AC37" s="226"/>
      <c r="AD37" s="227"/>
      <c r="AE37" s="228"/>
      <c r="AF37" s="169"/>
      <c r="AG37" s="225"/>
      <c r="AH37" s="229"/>
      <c r="AI37" s="230"/>
      <c r="AJ37" s="231"/>
      <c r="AK37" s="232"/>
      <c r="AL37" s="232"/>
      <c r="AM37" s="232"/>
      <c r="AN37" s="232"/>
      <c r="AO37" s="233"/>
      <c r="AP37" s="234"/>
      <c r="AQ37" s="234"/>
      <c r="AR37" s="234"/>
      <c r="AS37" s="234"/>
      <c r="AT37" s="234"/>
      <c r="AU37" s="234"/>
      <c r="AV37" s="234"/>
      <c r="AW37" s="234"/>
      <c r="AX37" s="234"/>
      <c r="AY37" s="235"/>
      <c r="AZ37" s="236"/>
      <c r="BA37" s="234"/>
      <c r="BB37" s="234"/>
      <c r="BC37" s="237"/>
      <c r="BD37" s="238"/>
      <c r="BE37" s="239"/>
    </row>
    <row r="38" ht="15.0" customHeight="1">
      <c r="A38" s="207"/>
      <c r="B38" s="245"/>
      <c r="C38" s="209"/>
      <c r="D38" s="210"/>
      <c r="E38" s="172" t="str">
        <f>IF(G38&gt;0,IF(G38&gt;=Ref!$F$7,Ref!$H$7,IF(AND(G38&lt;Ref!$G$8,G38&gt;=Ref!$F$8)=TRUE,Ref!$H$8,Ref!$H$9)),"")</f>
        <v/>
      </c>
      <c r="F38" s="172"/>
      <c r="G38" s="211"/>
      <c r="H38" s="212"/>
      <c r="I38" s="212"/>
      <c r="J38" s="213"/>
      <c r="K38" s="242"/>
      <c r="L38" s="215"/>
      <c r="M38" s="216"/>
      <c r="N38" s="217"/>
      <c r="O38" s="218">
        <f t="shared" si="8"/>
        <v>0</v>
      </c>
      <c r="P38" s="243"/>
      <c r="Q38" s="219"/>
      <c r="R38" s="219">
        <f t="shared" si="9"/>
        <v>0</v>
      </c>
      <c r="S38" s="220"/>
      <c r="T38" s="221">
        <f t="shared" si="10"/>
        <v>0</v>
      </c>
      <c r="U38" s="221">
        <f t="shared" si="11"/>
        <v>0</v>
      </c>
      <c r="V38" s="221">
        <f t="shared" si="12"/>
        <v>0</v>
      </c>
      <c r="W38" s="222">
        <f t="shared" si="13"/>
        <v>0</v>
      </c>
      <c r="X38" s="222">
        <f t="shared" si="14"/>
        <v>0</v>
      </c>
      <c r="Y38" s="223"/>
      <c r="Z38" s="244"/>
      <c r="AA38" s="224"/>
      <c r="AB38" s="225"/>
      <c r="AC38" s="226"/>
      <c r="AD38" s="227"/>
      <c r="AE38" s="228"/>
      <c r="AF38" s="169"/>
      <c r="AG38" s="225"/>
      <c r="AH38" s="229"/>
      <c r="AI38" s="230"/>
      <c r="AJ38" s="231"/>
      <c r="AK38" s="232"/>
      <c r="AL38" s="232"/>
      <c r="AM38" s="232"/>
      <c r="AN38" s="232"/>
      <c r="AO38" s="233"/>
      <c r="AP38" s="234"/>
      <c r="AQ38" s="234"/>
      <c r="AR38" s="234"/>
      <c r="AS38" s="234"/>
      <c r="AT38" s="234"/>
      <c r="AU38" s="234"/>
      <c r="AV38" s="234"/>
      <c r="AW38" s="234"/>
      <c r="AX38" s="234"/>
      <c r="AY38" s="235"/>
      <c r="AZ38" s="236"/>
      <c r="BA38" s="234"/>
      <c r="BB38" s="234"/>
      <c r="BC38" s="237"/>
      <c r="BD38" s="238"/>
      <c r="BE38" s="239"/>
    </row>
    <row r="39" ht="15.0" customHeight="1">
      <c r="A39" s="207" t="s">
        <v>3516</v>
      </c>
      <c r="B39" s="245" t="s">
        <v>3482</v>
      </c>
      <c r="C39" s="209" t="s">
        <v>3459</v>
      </c>
      <c r="D39" s="210" t="s">
        <v>3492</v>
      </c>
      <c r="E39" s="172" t="str">
        <f>IF(G39&gt;0,IF(G39&gt;=Ref!$F$7,Ref!$H$7,IF(AND(G39&lt;Ref!$G$8,G39&gt;=Ref!$F$8)=TRUE,Ref!$H$8,Ref!$H$9)),"")</f>
        <v>Areeya</v>
      </c>
      <c r="F39" s="172" t="s">
        <v>3461</v>
      </c>
      <c r="G39" s="211">
        <v>19440.0</v>
      </c>
      <c r="H39" s="212">
        <v>45292.0</v>
      </c>
      <c r="I39" s="212">
        <v>45351.0</v>
      </c>
      <c r="J39" s="213" t="s">
        <v>3517</v>
      </c>
      <c r="K39" s="242"/>
      <c r="L39" s="215"/>
      <c r="M39" s="216"/>
      <c r="N39" s="217"/>
      <c r="O39" s="218">
        <f t="shared" si="8"/>
        <v>0</v>
      </c>
      <c r="P39" s="243"/>
      <c r="Q39" s="219"/>
      <c r="R39" s="219">
        <f t="shared" si="9"/>
        <v>0</v>
      </c>
      <c r="S39" s="220"/>
      <c r="T39" s="221">
        <f t="shared" si="10"/>
        <v>0</v>
      </c>
      <c r="U39" s="221">
        <f t="shared" si="11"/>
        <v>0</v>
      </c>
      <c r="V39" s="221">
        <f t="shared" si="12"/>
        <v>0</v>
      </c>
      <c r="W39" s="222">
        <f t="shared" si="13"/>
        <v>0</v>
      </c>
      <c r="X39" s="222">
        <f t="shared" si="14"/>
        <v>0</v>
      </c>
      <c r="Y39" s="223"/>
      <c r="Z39" s="244"/>
      <c r="AA39" s="224"/>
      <c r="AB39" s="225"/>
      <c r="AC39" s="226"/>
      <c r="AD39" s="227"/>
      <c r="AE39" s="228"/>
      <c r="AF39" s="169"/>
      <c r="AG39" s="225"/>
      <c r="AH39" s="229"/>
      <c r="AI39" s="230"/>
      <c r="AJ39" s="231"/>
      <c r="AK39" s="232"/>
      <c r="AL39" s="232"/>
      <c r="AM39" s="232"/>
      <c r="AN39" s="232"/>
      <c r="AO39" s="233"/>
      <c r="AP39" s="234"/>
      <c r="AQ39" s="234"/>
      <c r="AR39" s="234"/>
      <c r="AS39" s="234"/>
      <c r="AT39" s="234"/>
      <c r="AU39" s="234"/>
      <c r="AV39" s="234"/>
      <c r="AW39" s="234"/>
      <c r="AX39" s="234"/>
      <c r="AY39" s="235"/>
      <c r="AZ39" s="236"/>
      <c r="BA39" s="234"/>
      <c r="BB39" s="234"/>
      <c r="BC39" s="237"/>
      <c r="BD39" s="238"/>
      <c r="BE39" s="239"/>
    </row>
    <row r="40" ht="15.0" customHeight="1">
      <c r="A40" s="207"/>
      <c r="B40" s="245"/>
      <c r="C40" s="209"/>
      <c r="D40" s="210"/>
      <c r="E40" s="172" t="str">
        <f>IF(G40&gt;0,IF(G40&gt;=Ref!$F$7,Ref!$H$7,IF(AND(G40&lt;Ref!$G$8,G40&gt;=Ref!$F$8)=TRUE,Ref!$H$8,Ref!$H$9)),"")</f>
        <v/>
      </c>
      <c r="F40" s="172"/>
      <c r="G40" s="211"/>
      <c r="H40" s="212"/>
      <c r="I40" s="212"/>
      <c r="J40" s="213"/>
      <c r="K40" s="242"/>
      <c r="L40" s="215"/>
      <c r="M40" s="216"/>
      <c r="N40" s="217"/>
      <c r="O40" s="218">
        <f t="shared" si="8"/>
        <v>0</v>
      </c>
      <c r="P40" s="243"/>
      <c r="Q40" s="219"/>
      <c r="R40" s="219">
        <f t="shared" si="9"/>
        <v>0</v>
      </c>
      <c r="S40" s="220"/>
      <c r="T40" s="221">
        <f t="shared" si="10"/>
        <v>0</v>
      </c>
      <c r="U40" s="221">
        <f t="shared" si="11"/>
        <v>0</v>
      </c>
      <c r="V40" s="221">
        <f t="shared" si="12"/>
        <v>0</v>
      </c>
      <c r="W40" s="222">
        <f t="shared" si="13"/>
        <v>0</v>
      </c>
      <c r="X40" s="222">
        <f t="shared" si="14"/>
        <v>0</v>
      </c>
      <c r="Y40" s="223"/>
      <c r="Z40" s="244"/>
      <c r="AA40" s="224"/>
      <c r="AB40" s="225"/>
      <c r="AC40" s="226"/>
      <c r="AD40" s="227"/>
      <c r="AE40" s="228"/>
      <c r="AF40" s="169"/>
      <c r="AG40" s="225"/>
      <c r="AH40" s="229"/>
      <c r="AI40" s="230"/>
      <c r="AJ40" s="231"/>
      <c r="AK40" s="232"/>
      <c r="AL40" s="232"/>
      <c r="AM40" s="232"/>
      <c r="AN40" s="232"/>
      <c r="AO40" s="233"/>
      <c r="AP40" s="234"/>
      <c r="AQ40" s="234"/>
      <c r="AR40" s="234"/>
      <c r="AS40" s="234"/>
      <c r="AT40" s="234"/>
      <c r="AU40" s="234"/>
      <c r="AV40" s="234"/>
      <c r="AW40" s="234"/>
      <c r="AX40" s="234"/>
      <c r="AY40" s="235"/>
      <c r="AZ40" s="236"/>
      <c r="BA40" s="234"/>
      <c r="BB40" s="234"/>
      <c r="BC40" s="237"/>
      <c r="BD40" s="238"/>
      <c r="BE40" s="239"/>
    </row>
    <row r="41" ht="15.0" customHeight="1">
      <c r="A41" s="207"/>
      <c r="B41" s="245"/>
      <c r="C41" s="209"/>
      <c r="D41" s="210"/>
      <c r="E41" s="172" t="str">
        <f>IF(G41&gt;0,IF(G41&gt;=Ref!$F$7,Ref!$H$7,IF(AND(G41&lt;Ref!$G$8,G41&gt;=Ref!$F$8)=TRUE,Ref!$H$8,Ref!$H$9)),"")</f>
        <v/>
      </c>
      <c r="F41" s="172"/>
      <c r="G41" s="211"/>
      <c r="H41" s="212"/>
      <c r="I41" s="212"/>
      <c r="J41" s="213"/>
      <c r="K41" s="242"/>
      <c r="L41" s="215"/>
      <c r="M41" s="216"/>
      <c r="N41" s="217"/>
      <c r="O41" s="218">
        <f t="shared" si="8"/>
        <v>0</v>
      </c>
      <c r="P41" s="243"/>
      <c r="Q41" s="219"/>
      <c r="R41" s="219">
        <f t="shared" si="9"/>
        <v>0</v>
      </c>
      <c r="S41" s="220"/>
      <c r="T41" s="221">
        <f t="shared" si="10"/>
        <v>0</v>
      </c>
      <c r="U41" s="221">
        <f t="shared" si="11"/>
        <v>0</v>
      </c>
      <c r="V41" s="221">
        <f t="shared" si="12"/>
        <v>0</v>
      </c>
      <c r="W41" s="222">
        <f t="shared" si="13"/>
        <v>0</v>
      </c>
      <c r="X41" s="222">
        <f t="shared" si="14"/>
        <v>0</v>
      </c>
      <c r="Y41" s="223"/>
      <c r="Z41" s="244"/>
      <c r="AA41" s="224"/>
      <c r="AB41" s="225"/>
      <c r="AC41" s="226"/>
      <c r="AD41" s="227"/>
      <c r="AE41" s="228"/>
      <c r="AF41" s="169"/>
      <c r="AG41" s="225"/>
      <c r="AH41" s="229"/>
      <c r="AI41" s="230"/>
      <c r="AJ41" s="231"/>
      <c r="AK41" s="232"/>
      <c r="AL41" s="232"/>
      <c r="AM41" s="232"/>
      <c r="AN41" s="232"/>
      <c r="AO41" s="233"/>
      <c r="AP41" s="234"/>
      <c r="AQ41" s="234"/>
      <c r="AR41" s="234"/>
      <c r="AS41" s="234"/>
      <c r="AT41" s="234"/>
      <c r="AU41" s="234"/>
      <c r="AV41" s="234"/>
      <c r="AW41" s="234"/>
      <c r="AX41" s="234"/>
      <c r="AY41" s="235"/>
      <c r="AZ41" s="236"/>
      <c r="BA41" s="234"/>
      <c r="BB41" s="234"/>
      <c r="BC41" s="237"/>
      <c r="BD41" s="238"/>
      <c r="BE41" s="239"/>
    </row>
    <row r="42" ht="15.0" customHeight="1">
      <c r="A42" s="207" t="s">
        <v>3518</v>
      </c>
      <c r="B42" s="245" t="s">
        <v>3482</v>
      </c>
      <c r="C42" s="209" t="s">
        <v>3459</v>
      </c>
      <c r="D42" s="210" t="s">
        <v>3492</v>
      </c>
      <c r="E42" s="172" t="str">
        <f>IF(G42&gt;0,IF(G42&gt;=Ref!$F$7,Ref!$H$7,IF(AND(G42&lt;Ref!$G$8,G42&gt;=Ref!$F$8)=TRUE,Ref!$H$8,Ref!$H$9)),"")</f>
        <v>Areeya</v>
      </c>
      <c r="F42" s="172" t="s">
        <v>3461</v>
      </c>
      <c r="G42" s="211">
        <v>107568.0</v>
      </c>
      <c r="H42" s="212">
        <v>45292.0</v>
      </c>
      <c r="I42" s="212">
        <v>45351.0</v>
      </c>
      <c r="J42" s="213" t="s">
        <v>3519</v>
      </c>
      <c r="K42" s="242"/>
      <c r="L42" s="215"/>
      <c r="M42" s="216"/>
      <c r="N42" s="217"/>
      <c r="O42" s="218">
        <f t="shared" si="8"/>
        <v>0</v>
      </c>
      <c r="P42" s="243"/>
      <c r="Q42" s="219"/>
      <c r="R42" s="219">
        <f t="shared" si="9"/>
        <v>0</v>
      </c>
      <c r="S42" s="220"/>
      <c r="T42" s="221">
        <f t="shared" si="10"/>
        <v>0</v>
      </c>
      <c r="U42" s="221">
        <f t="shared" si="11"/>
        <v>0</v>
      </c>
      <c r="V42" s="221">
        <f t="shared" si="12"/>
        <v>0</v>
      </c>
      <c r="W42" s="222">
        <f t="shared" si="13"/>
        <v>0</v>
      </c>
      <c r="X42" s="222">
        <f t="shared" si="14"/>
        <v>0</v>
      </c>
      <c r="Y42" s="223"/>
      <c r="Z42" s="244"/>
      <c r="AA42" s="224"/>
      <c r="AB42" s="225"/>
      <c r="AC42" s="226"/>
      <c r="AD42" s="227"/>
      <c r="AE42" s="228"/>
      <c r="AF42" s="169"/>
      <c r="AG42" s="225"/>
      <c r="AH42" s="229"/>
      <c r="AI42" s="230"/>
      <c r="AJ42" s="231"/>
      <c r="AK42" s="232"/>
      <c r="AL42" s="232"/>
      <c r="AM42" s="232"/>
      <c r="AN42" s="232"/>
      <c r="AO42" s="233"/>
      <c r="AP42" s="234"/>
      <c r="AQ42" s="234"/>
      <c r="AR42" s="234"/>
      <c r="AS42" s="234"/>
      <c r="AT42" s="234"/>
      <c r="AU42" s="234"/>
      <c r="AV42" s="234"/>
      <c r="AW42" s="234"/>
      <c r="AX42" s="234"/>
      <c r="AY42" s="235"/>
      <c r="AZ42" s="236"/>
      <c r="BA42" s="234"/>
      <c r="BB42" s="234"/>
      <c r="BC42" s="237"/>
      <c r="BD42" s="238"/>
      <c r="BE42" s="239"/>
    </row>
    <row r="43" ht="15.0" customHeight="1">
      <c r="A43" s="207"/>
      <c r="B43" s="245"/>
      <c r="C43" s="209"/>
      <c r="D43" s="210"/>
      <c r="E43" s="172" t="str">
        <f>IF(G43&gt;0,IF(G43&gt;=Ref!$F$7,Ref!$H$7,IF(AND(G43&lt;Ref!$G$8,G43&gt;=Ref!$F$8)=TRUE,Ref!$H$8,Ref!$H$9)),"")</f>
        <v/>
      </c>
      <c r="F43" s="172"/>
      <c r="G43" s="211"/>
      <c r="H43" s="212"/>
      <c r="I43" s="212"/>
      <c r="J43" s="213"/>
      <c r="K43" s="242"/>
      <c r="L43" s="215"/>
      <c r="M43" s="216"/>
      <c r="N43" s="217"/>
      <c r="O43" s="218">
        <f t="shared" si="8"/>
        <v>0</v>
      </c>
      <c r="P43" s="243"/>
      <c r="Q43" s="219"/>
      <c r="R43" s="219">
        <f t="shared" si="9"/>
        <v>0</v>
      </c>
      <c r="S43" s="220"/>
      <c r="T43" s="221">
        <f t="shared" si="10"/>
        <v>0</v>
      </c>
      <c r="U43" s="221">
        <f t="shared" si="11"/>
        <v>0</v>
      </c>
      <c r="V43" s="221">
        <f t="shared" si="12"/>
        <v>0</v>
      </c>
      <c r="W43" s="222">
        <f t="shared" si="13"/>
        <v>0</v>
      </c>
      <c r="X43" s="222">
        <f t="shared" si="14"/>
        <v>0</v>
      </c>
      <c r="Y43" s="223"/>
      <c r="Z43" s="244"/>
      <c r="AA43" s="224"/>
      <c r="AB43" s="225"/>
      <c r="AC43" s="226"/>
      <c r="AD43" s="227"/>
      <c r="AE43" s="228"/>
      <c r="AF43" s="169"/>
      <c r="AG43" s="225"/>
      <c r="AH43" s="229"/>
      <c r="AI43" s="230"/>
      <c r="AJ43" s="231"/>
      <c r="AK43" s="232"/>
      <c r="AL43" s="232"/>
      <c r="AM43" s="232"/>
      <c r="AN43" s="232"/>
      <c r="AO43" s="233"/>
      <c r="AP43" s="234"/>
      <c r="AQ43" s="234"/>
      <c r="AR43" s="234"/>
      <c r="AS43" s="234"/>
      <c r="AT43" s="234"/>
      <c r="AU43" s="234"/>
      <c r="AV43" s="234"/>
      <c r="AW43" s="234"/>
      <c r="AX43" s="234"/>
      <c r="AY43" s="235"/>
      <c r="AZ43" s="236"/>
      <c r="BA43" s="234"/>
      <c r="BB43" s="234"/>
      <c r="BC43" s="237"/>
      <c r="BD43" s="238"/>
      <c r="BE43" s="239"/>
    </row>
    <row r="44" ht="15.0" customHeight="1">
      <c r="A44" s="207"/>
      <c r="B44" s="245"/>
      <c r="C44" s="209"/>
      <c r="D44" s="210"/>
      <c r="E44" s="172" t="str">
        <f>IF(G44&gt;0,IF(G44&gt;=Ref!$F$7,Ref!$H$7,IF(AND(G44&lt;Ref!$G$8,G44&gt;=Ref!$F$8)=TRUE,Ref!$H$8,Ref!$H$9)),"")</f>
        <v/>
      </c>
      <c r="F44" s="172"/>
      <c r="G44" s="211"/>
      <c r="H44" s="212"/>
      <c r="I44" s="212"/>
      <c r="J44" s="213"/>
      <c r="K44" s="242"/>
      <c r="L44" s="215"/>
      <c r="M44" s="216"/>
      <c r="N44" s="217"/>
      <c r="O44" s="218">
        <f t="shared" si="8"/>
        <v>0</v>
      </c>
      <c r="P44" s="243"/>
      <c r="Q44" s="219"/>
      <c r="R44" s="219">
        <f t="shared" si="9"/>
        <v>0</v>
      </c>
      <c r="S44" s="220"/>
      <c r="T44" s="221">
        <f t="shared" si="10"/>
        <v>0</v>
      </c>
      <c r="U44" s="221">
        <f t="shared" si="11"/>
        <v>0</v>
      </c>
      <c r="V44" s="221">
        <f t="shared" si="12"/>
        <v>0</v>
      </c>
      <c r="W44" s="222">
        <f t="shared" si="13"/>
        <v>0</v>
      </c>
      <c r="X44" s="222">
        <f t="shared" si="14"/>
        <v>0</v>
      </c>
      <c r="Y44" s="223"/>
      <c r="Z44" s="244"/>
      <c r="AA44" s="224"/>
      <c r="AB44" s="225"/>
      <c r="AC44" s="226"/>
      <c r="AD44" s="227"/>
      <c r="AE44" s="228"/>
      <c r="AF44" s="169"/>
      <c r="AG44" s="225"/>
      <c r="AH44" s="229"/>
      <c r="AI44" s="230"/>
      <c r="AJ44" s="231"/>
      <c r="AK44" s="232"/>
      <c r="AL44" s="232"/>
      <c r="AM44" s="232"/>
      <c r="AN44" s="232"/>
      <c r="AO44" s="233"/>
      <c r="AP44" s="234"/>
      <c r="AQ44" s="234"/>
      <c r="AR44" s="234"/>
      <c r="AS44" s="234"/>
      <c r="AT44" s="234"/>
      <c r="AU44" s="234"/>
      <c r="AV44" s="234"/>
      <c r="AW44" s="234"/>
      <c r="AX44" s="234"/>
      <c r="AY44" s="235"/>
      <c r="AZ44" s="236"/>
      <c r="BA44" s="234"/>
      <c r="BB44" s="234"/>
      <c r="BC44" s="237"/>
      <c r="BD44" s="238"/>
      <c r="BE44" s="239"/>
    </row>
    <row r="45" ht="15.0" customHeight="1">
      <c r="A45" s="207" t="s">
        <v>3520</v>
      </c>
      <c r="B45" s="245" t="s">
        <v>3458</v>
      </c>
      <c r="C45" s="209" t="s">
        <v>3459</v>
      </c>
      <c r="D45" s="210" t="s">
        <v>3521</v>
      </c>
      <c r="E45" s="172" t="str">
        <f>IF(G45&gt;0,IF(G45&gt;=Ref!$F$7,Ref!$H$7,IF(AND(G45&lt;Ref!$G$8,G45&gt;=Ref!$F$8)=TRUE,Ref!$H$8,Ref!$H$9)),"")</f>
        <v>Areeya</v>
      </c>
      <c r="F45" s="172" t="s">
        <v>3461</v>
      </c>
      <c r="G45" s="211">
        <v>75000.0</v>
      </c>
      <c r="H45" s="212">
        <v>45308.0</v>
      </c>
      <c r="I45" s="212">
        <v>45673.0</v>
      </c>
      <c r="J45" s="213" t="s">
        <v>3522</v>
      </c>
      <c r="K45" s="214" t="s">
        <v>3523</v>
      </c>
      <c r="L45" s="215" t="s">
        <v>3524</v>
      </c>
      <c r="M45" s="216">
        <v>1.0</v>
      </c>
      <c r="N45" s="217"/>
      <c r="O45" s="218">
        <f t="shared" si="8"/>
        <v>1</v>
      </c>
      <c r="P45" s="243" t="s">
        <v>3465</v>
      </c>
      <c r="Q45" s="219"/>
      <c r="R45" s="219">
        <f t="shared" si="9"/>
        <v>0</v>
      </c>
      <c r="S45" s="220"/>
      <c r="T45" s="221">
        <f t="shared" si="10"/>
        <v>0</v>
      </c>
      <c r="U45" s="221">
        <f t="shared" si="11"/>
        <v>0</v>
      </c>
      <c r="V45" s="221">
        <f t="shared" si="12"/>
        <v>0</v>
      </c>
      <c r="W45" s="222">
        <f t="shared" si="13"/>
        <v>0</v>
      </c>
      <c r="X45" s="222">
        <f t="shared" si="14"/>
        <v>0</v>
      </c>
      <c r="Y45" s="223">
        <v>1.0</v>
      </c>
      <c r="Z45" s="244" t="s">
        <v>42</v>
      </c>
      <c r="AA45" s="224">
        <v>45281.0</v>
      </c>
      <c r="AB45" s="225">
        <v>2401006.0</v>
      </c>
      <c r="AC45" s="226">
        <v>44931.0</v>
      </c>
      <c r="AD45" s="227"/>
      <c r="AE45" s="228"/>
      <c r="AF45" s="169" t="s">
        <v>197</v>
      </c>
      <c r="AG45" s="225" t="s">
        <v>3466</v>
      </c>
      <c r="AH45" s="229"/>
      <c r="AI45" s="247" t="s">
        <v>3525</v>
      </c>
      <c r="AJ45" s="231">
        <v>45311.0</v>
      </c>
      <c r="AK45" s="232"/>
      <c r="AL45" s="232"/>
      <c r="AM45" s="232"/>
      <c r="AN45" s="232"/>
      <c r="AO45" s="233"/>
      <c r="AP45" s="234"/>
      <c r="AQ45" s="234"/>
      <c r="AR45" s="234"/>
      <c r="AS45" s="234"/>
      <c r="AT45" s="234"/>
      <c r="AU45" s="234"/>
      <c r="AV45" s="234"/>
      <c r="AW45" s="234"/>
      <c r="AX45" s="234"/>
      <c r="AY45" s="235" t="s">
        <v>3526</v>
      </c>
      <c r="AZ45" s="236">
        <v>45349.0</v>
      </c>
      <c r="BA45" s="234"/>
      <c r="BB45" s="234"/>
      <c r="BC45" s="237"/>
      <c r="BD45" s="238"/>
      <c r="BE45" s="239"/>
    </row>
    <row r="46" ht="15.0" customHeight="1">
      <c r="A46" s="207" t="s">
        <v>3520</v>
      </c>
      <c r="B46" s="245" t="s">
        <v>3458</v>
      </c>
      <c r="C46" s="209" t="s">
        <v>3459</v>
      </c>
      <c r="D46" s="210" t="s">
        <v>3521</v>
      </c>
      <c r="E46" s="172" t="str">
        <f>IF(G46&gt;0,IF(G46&gt;=Ref!$F$7,Ref!$H$7,IF(AND(G46&lt;Ref!$G$8,G46&gt;=Ref!$F$8)=TRUE,Ref!$H$8,Ref!$H$9)),"")</f>
        <v>Areeya</v>
      </c>
      <c r="F46" s="172" t="s">
        <v>3461</v>
      </c>
      <c r="G46" s="211">
        <v>75000.0</v>
      </c>
      <c r="H46" s="212">
        <v>45308.0</v>
      </c>
      <c r="I46" s="212">
        <v>45673.0</v>
      </c>
      <c r="J46" s="213" t="s">
        <v>3522</v>
      </c>
      <c r="K46" s="214" t="s">
        <v>3527</v>
      </c>
      <c r="L46" s="215" t="s">
        <v>3528</v>
      </c>
      <c r="M46" s="216">
        <v>1.0</v>
      </c>
      <c r="N46" s="217"/>
      <c r="O46" s="218">
        <f t="shared" si="8"/>
        <v>1</v>
      </c>
      <c r="P46" s="243" t="s">
        <v>3465</v>
      </c>
      <c r="Q46" s="219"/>
      <c r="R46" s="219">
        <f t="shared" si="9"/>
        <v>0</v>
      </c>
      <c r="S46" s="220"/>
      <c r="T46" s="221">
        <f t="shared" si="10"/>
        <v>0</v>
      </c>
      <c r="U46" s="221">
        <f t="shared" si="11"/>
        <v>0</v>
      </c>
      <c r="V46" s="221">
        <f t="shared" si="12"/>
        <v>0</v>
      </c>
      <c r="W46" s="222">
        <f t="shared" si="13"/>
        <v>0</v>
      </c>
      <c r="X46" s="222">
        <f t="shared" si="14"/>
        <v>0</v>
      </c>
      <c r="Y46" s="223">
        <v>1.0</v>
      </c>
      <c r="Z46" s="244" t="s">
        <v>42</v>
      </c>
      <c r="AA46" s="224">
        <v>45281.0</v>
      </c>
      <c r="AB46" s="225">
        <v>2401006.0</v>
      </c>
      <c r="AC46" s="226">
        <v>44931.0</v>
      </c>
      <c r="AD46" s="227"/>
      <c r="AE46" s="228"/>
      <c r="AF46" s="169" t="s">
        <v>197</v>
      </c>
      <c r="AG46" s="225" t="s">
        <v>3466</v>
      </c>
      <c r="AH46" s="229"/>
      <c r="AI46" s="247" t="s">
        <v>3525</v>
      </c>
      <c r="AJ46" s="231">
        <v>45311.0</v>
      </c>
      <c r="AK46" s="232"/>
      <c r="AL46" s="232"/>
      <c r="AM46" s="232"/>
      <c r="AN46" s="232"/>
      <c r="AO46" s="233"/>
      <c r="AP46" s="234"/>
      <c r="AQ46" s="234"/>
      <c r="AR46" s="234"/>
      <c r="AS46" s="234"/>
      <c r="AT46" s="234"/>
      <c r="AU46" s="234"/>
      <c r="AV46" s="234"/>
      <c r="AW46" s="234"/>
      <c r="AX46" s="234"/>
      <c r="AY46" s="235" t="s">
        <v>3526</v>
      </c>
      <c r="AZ46" s="236">
        <v>45349.0</v>
      </c>
      <c r="BA46" s="234"/>
      <c r="BB46" s="234"/>
      <c r="BC46" s="237"/>
      <c r="BD46" s="238"/>
      <c r="BE46" s="239"/>
    </row>
    <row r="47" ht="15.0" customHeight="1">
      <c r="A47" s="207" t="s">
        <v>3520</v>
      </c>
      <c r="B47" s="245" t="s">
        <v>3458</v>
      </c>
      <c r="C47" s="209" t="s">
        <v>3459</v>
      </c>
      <c r="D47" s="210" t="s">
        <v>3521</v>
      </c>
      <c r="E47" s="172" t="str">
        <f>IF(G47&gt;0,IF(G47&gt;=Ref!$F$7,Ref!$H$7,IF(AND(G47&lt;Ref!$G$8,G47&gt;=Ref!$F$8)=TRUE,Ref!$H$8,Ref!$H$9)),"")</f>
        <v>Areeya</v>
      </c>
      <c r="F47" s="172" t="s">
        <v>3461</v>
      </c>
      <c r="G47" s="211">
        <v>75000.0</v>
      </c>
      <c r="H47" s="212">
        <v>45308.0</v>
      </c>
      <c r="I47" s="212">
        <v>45673.0</v>
      </c>
      <c r="J47" s="213" t="s">
        <v>3522</v>
      </c>
      <c r="K47" s="214" t="s">
        <v>3529</v>
      </c>
      <c r="L47" s="215" t="s">
        <v>3530</v>
      </c>
      <c r="M47" s="216">
        <v>60.0</v>
      </c>
      <c r="N47" s="217"/>
      <c r="O47" s="218">
        <f t="shared" si="8"/>
        <v>60</v>
      </c>
      <c r="P47" s="243" t="s">
        <v>3465</v>
      </c>
      <c r="Q47" s="219"/>
      <c r="R47" s="219">
        <f t="shared" si="9"/>
        <v>0</v>
      </c>
      <c r="S47" s="220"/>
      <c r="T47" s="221">
        <f t="shared" si="10"/>
        <v>0</v>
      </c>
      <c r="U47" s="221">
        <f t="shared" si="11"/>
        <v>0</v>
      </c>
      <c r="V47" s="221">
        <f t="shared" si="12"/>
        <v>0</v>
      </c>
      <c r="W47" s="222">
        <f t="shared" si="13"/>
        <v>0</v>
      </c>
      <c r="X47" s="222">
        <f t="shared" si="14"/>
        <v>0</v>
      </c>
      <c r="Y47" s="223">
        <v>1.0</v>
      </c>
      <c r="Z47" s="244" t="s">
        <v>42</v>
      </c>
      <c r="AA47" s="224">
        <v>45281.0</v>
      </c>
      <c r="AB47" s="225">
        <v>2401006.0</v>
      </c>
      <c r="AC47" s="226">
        <v>44931.0</v>
      </c>
      <c r="AD47" s="227"/>
      <c r="AE47" s="228"/>
      <c r="AF47" s="169" t="s">
        <v>197</v>
      </c>
      <c r="AG47" s="225" t="s">
        <v>3466</v>
      </c>
      <c r="AH47" s="229"/>
      <c r="AI47" s="247" t="s">
        <v>3525</v>
      </c>
      <c r="AJ47" s="231">
        <v>45311.0</v>
      </c>
      <c r="AK47" s="232"/>
      <c r="AL47" s="232"/>
      <c r="AM47" s="232"/>
      <c r="AN47" s="232"/>
      <c r="AO47" s="233"/>
      <c r="AP47" s="234"/>
      <c r="AQ47" s="234"/>
      <c r="AR47" s="234"/>
      <c r="AS47" s="234"/>
      <c r="AT47" s="234"/>
      <c r="AU47" s="234"/>
      <c r="AV47" s="234"/>
      <c r="AW47" s="234"/>
      <c r="AX47" s="234"/>
      <c r="AY47" s="235" t="s">
        <v>3526</v>
      </c>
      <c r="AZ47" s="236">
        <v>45349.0</v>
      </c>
      <c r="BA47" s="234"/>
      <c r="BB47" s="234"/>
      <c r="BC47" s="237"/>
      <c r="BD47" s="238"/>
      <c r="BE47" s="239"/>
    </row>
    <row r="48" ht="15.0" customHeight="1">
      <c r="A48" s="207" t="s">
        <v>3520</v>
      </c>
      <c r="B48" s="245" t="s">
        <v>3458</v>
      </c>
      <c r="C48" s="209" t="s">
        <v>3459</v>
      </c>
      <c r="D48" s="210" t="s">
        <v>3521</v>
      </c>
      <c r="E48" s="172" t="str">
        <f>IF(G48&gt;0,IF(G48&gt;=Ref!$F$7,Ref!$H$7,IF(AND(G48&lt;Ref!$G$8,G48&gt;=Ref!$F$8)=TRUE,Ref!$H$8,Ref!$H$9)),"")</f>
        <v>Areeya</v>
      </c>
      <c r="F48" s="172" t="s">
        <v>3461</v>
      </c>
      <c r="G48" s="211">
        <v>75000.0</v>
      </c>
      <c r="H48" s="212">
        <v>45308.0</v>
      </c>
      <c r="I48" s="212">
        <v>45673.0</v>
      </c>
      <c r="J48" s="213" t="s">
        <v>3522</v>
      </c>
      <c r="K48" s="214" t="s">
        <v>3531</v>
      </c>
      <c r="L48" s="215" t="s">
        <v>3532</v>
      </c>
      <c r="M48" s="216">
        <v>3.0</v>
      </c>
      <c r="N48" s="217"/>
      <c r="O48" s="218">
        <f t="shared" si="8"/>
        <v>3</v>
      </c>
      <c r="P48" s="243" t="s">
        <v>3465</v>
      </c>
      <c r="Q48" s="219"/>
      <c r="R48" s="219">
        <f t="shared" si="9"/>
        <v>0</v>
      </c>
      <c r="S48" s="220"/>
      <c r="T48" s="221">
        <f t="shared" si="10"/>
        <v>0</v>
      </c>
      <c r="U48" s="221">
        <f t="shared" si="11"/>
        <v>0</v>
      </c>
      <c r="V48" s="221">
        <f t="shared" si="12"/>
        <v>0</v>
      </c>
      <c r="W48" s="222">
        <f t="shared" si="13"/>
        <v>0</v>
      </c>
      <c r="X48" s="222">
        <f t="shared" si="14"/>
        <v>0</v>
      </c>
      <c r="Y48" s="223">
        <v>1.0</v>
      </c>
      <c r="Z48" s="244" t="s">
        <v>42</v>
      </c>
      <c r="AA48" s="224">
        <v>45281.0</v>
      </c>
      <c r="AB48" s="225">
        <v>2401006.0</v>
      </c>
      <c r="AC48" s="226">
        <v>44931.0</v>
      </c>
      <c r="AD48" s="227"/>
      <c r="AE48" s="228"/>
      <c r="AF48" s="169" t="s">
        <v>197</v>
      </c>
      <c r="AG48" s="225" t="s">
        <v>3466</v>
      </c>
      <c r="AH48" s="229"/>
      <c r="AI48" s="247" t="s">
        <v>3525</v>
      </c>
      <c r="AJ48" s="231">
        <v>45311.0</v>
      </c>
      <c r="AK48" s="232"/>
      <c r="AL48" s="232"/>
      <c r="AM48" s="232"/>
      <c r="AN48" s="232"/>
      <c r="AO48" s="233"/>
      <c r="AP48" s="234"/>
      <c r="AQ48" s="234"/>
      <c r="AR48" s="234"/>
      <c r="AS48" s="234"/>
      <c r="AT48" s="234"/>
      <c r="AU48" s="234"/>
      <c r="AV48" s="234"/>
      <c r="AW48" s="234"/>
      <c r="AX48" s="234"/>
      <c r="AY48" s="235" t="s">
        <v>3526</v>
      </c>
      <c r="AZ48" s="236">
        <v>45349.0</v>
      </c>
      <c r="BA48" s="234"/>
      <c r="BB48" s="234"/>
      <c r="BC48" s="237"/>
      <c r="BD48" s="238"/>
      <c r="BE48" s="239"/>
    </row>
    <row r="49" ht="15.0" customHeight="1">
      <c r="A49" s="207" t="s">
        <v>3520</v>
      </c>
      <c r="B49" s="245" t="s">
        <v>3458</v>
      </c>
      <c r="C49" s="209" t="s">
        <v>3459</v>
      </c>
      <c r="D49" s="210" t="s">
        <v>3521</v>
      </c>
      <c r="E49" s="172" t="str">
        <f>IF(G49&gt;0,IF(G49&gt;=Ref!$F$7,Ref!$H$7,IF(AND(G49&lt;Ref!$G$8,G49&gt;=Ref!$F$8)=TRUE,Ref!$H$8,Ref!$H$9)),"")</f>
        <v>Areeya</v>
      </c>
      <c r="F49" s="172" t="s">
        <v>3461</v>
      </c>
      <c r="G49" s="211">
        <v>75000.0</v>
      </c>
      <c r="H49" s="212">
        <v>45308.0</v>
      </c>
      <c r="I49" s="212">
        <v>45673.0</v>
      </c>
      <c r="J49" s="213" t="s">
        <v>3522</v>
      </c>
      <c r="K49" s="214" t="s">
        <v>3533</v>
      </c>
      <c r="L49" s="215" t="s">
        <v>3534</v>
      </c>
      <c r="M49" s="216">
        <v>1.0</v>
      </c>
      <c r="N49" s="217"/>
      <c r="O49" s="218">
        <f t="shared" si="8"/>
        <v>1</v>
      </c>
      <c r="P49" s="243" t="s">
        <v>3465</v>
      </c>
      <c r="Q49" s="219"/>
      <c r="R49" s="219">
        <f t="shared" si="9"/>
        <v>0</v>
      </c>
      <c r="S49" s="220"/>
      <c r="T49" s="221">
        <f t="shared" si="10"/>
        <v>0</v>
      </c>
      <c r="U49" s="221">
        <f t="shared" si="11"/>
        <v>0</v>
      </c>
      <c r="V49" s="221">
        <f t="shared" si="12"/>
        <v>0</v>
      </c>
      <c r="W49" s="222">
        <f t="shared" si="13"/>
        <v>0</v>
      </c>
      <c r="X49" s="222">
        <f t="shared" si="14"/>
        <v>0</v>
      </c>
      <c r="Y49" s="223">
        <v>1.0</v>
      </c>
      <c r="Z49" s="244" t="s">
        <v>42</v>
      </c>
      <c r="AA49" s="224">
        <v>45281.0</v>
      </c>
      <c r="AB49" s="225">
        <v>2401006.0</v>
      </c>
      <c r="AC49" s="226">
        <v>44931.0</v>
      </c>
      <c r="AD49" s="227"/>
      <c r="AE49" s="228"/>
      <c r="AF49" s="169" t="s">
        <v>197</v>
      </c>
      <c r="AG49" s="225" t="s">
        <v>3466</v>
      </c>
      <c r="AH49" s="229"/>
      <c r="AI49" s="247" t="s">
        <v>3525</v>
      </c>
      <c r="AJ49" s="231">
        <v>45311.0</v>
      </c>
      <c r="AK49" s="232"/>
      <c r="AL49" s="232"/>
      <c r="AM49" s="232"/>
      <c r="AN49" s="232"/>
      <c r="AO49" s="233"/>
      <c r="AP49" s="234"/>
      <c r="AQ49" s="234"/>
      <c r="AR49" s="234"/>
      <c r="AS49" s="234"/>
      <c r="AT49" s="234"/>
      <c r="AU49" s="234"/>
      <c r="AV49" s="234"/>
      <c r="AW49" s="234"/>
      <c r="AX49" s="234"/>
      <c r="AY49" s="235" t="s">
        <v>3526</v>
      </c>
      <c r="AZ49" s="236">
        <v>45349.0</v>
      </c>
      <c r="BA49" s="234"/>
      <c r="BB49" s="234"/>
      <c r="BC49" s="237"/>
      <c r="BD49" s="238"/>
      <c r="BE49" s="239"/>
    </row>
    <row r="50" ht="15.0" customHeight="1">
      <c r="A50" s="207" t="s">
        <v>3520</v>
      </c>
      <c r="B50" s="245" t="s">
        <v>3458</v>
      </c>
      <c r="C50" s="209" t="s">
        <v>3459</v>
      </c>
      <c r="D50" s="210" t="s">
        <v>3521</v>
      </c>
      <c r="E50" s="172" t="str">
        <f>IF(G50&gt;0,IF(G50&gt;=Ref!$F$7,Ref!$H$7,IF(AND(G50&lt;Ref!$G$8,G50&gt;=Ref!$F$8)=TRUE,Ref!$H$8,Ref!$H$9)),"")</f>
        <v>Areeya</v>
      </c>
      <c r="F50" s="172" t="s">
        <v>3461</v>
      </c>
      <c r="G50" s="211">
        <v>75000.0</v>
      </c>
      <c r="H50" s="212">
        <v>45308.0</v>
      </c>
      <c r="I50" s="212">
        <v>45673.0</v>
      </c>
      <c r="J50" s="213" t="s">
        <v>3522</v>
      </c>
      <c r="K50" s="214" t="s">
        <v>3535</v>
      </c>
      <c r="L50" s="215" t="s">
        <v>3536</v>
      </c>
      <c r="M50" s="216">
        <v>3.0</v>
      </c>
      <c r="N50" s="217"/>
      <c r="O50" s="218">
        <f t="shared" si="8"/>
        <v>3</v>
      </c>
      <c r="P50" s="243" t="s">
        <v>3465</v>
      </c>
      <c r="Q50" s="219"/>
      <c r="R50" s="219">
        <f t="shared" si="9"/>
        <v>0</v>
      </c>
      <c r="S50" s="220"/>
      <c r="T50" s="221">
        <f t="shared" si="10"/>
        <v>0</v>
      </c>
      <c r="U50" s="221">
        <f t="shared" si="11"/>
        <v>0</v>
      </c>
      <c r="V50" s="221">
        <f t="shared" si="12"/>
        <v>0</v>
      </c>
      <c r="W50" s="222">
        <f t="shared" si="13"/>
        <v>0</v>
      </c>
      <c r="X50" s="222">
        <f t="shared" si="14"/>
        <v>0</v>
      </c>
      <c r="Y50" s="223">
        <v>1.0</v>
      </c>
      <c r="Z50" s="244" t="s">
        <v>42</v>
      </c>
      <c r="AA50" s="224">
        <v>45281.0</v>
      </c>
      <c r="AB50" s="225">
        <v>2401006.0</v>
      </c>
      <c r="AC50" s="226">
        <v>44931.0</v>
      </c>
      <c r="AD50" s="227"/>
      <c r="AE50" s="228"/>
      <c r="AF50" s="169" t="s">
        <v>197</v>
      </c>
      <c r="AG50" s="225" t="s">
        <v>3466</v>
      </c>
      <c r="AH50" s="229"/>
      <c r="AI50" s="247" t="s">
        <v>3525</v>
      </c>
      <c r="AJ50" s="231">
        <v>45311.0</v>
      </c>
      <c r="AK50" s="232"/>
      <c r="AL50" s="232"/>
      <c r="AM50" s="232"/>
      <c r="AN50" s="232"/>
      <c r="AO50" s="233"/>
      <c r="AP50" s="234"/>
      <c r="AQ50" s="234"/>
      <c r="AR50" s="234"/>
      <c r="AS50" s="234"/>
      <c r="AT50" s="234"/>
      <c r="AU50" s="234"/>
      <c r="AV50" s="234"/>
      <c r="AW50" s="234"/>
      <c r="AX50" s="234"/>
      <c r="AY50" s="235" t="s">
        <v>3526</v>
      </c>
      <c r="AZ50" s="236">
        <v>45349.0</v>
      </c>
      <c r="BA50" s="234"/>
      <c r="BB50" s="234"/>
      <c r="BC50" s="237"/>
      <c r="BD50" s="238"/>
      <c r="BE50" s="239"/>
    </row>
    <row r="51" ht="15.0" customHeight="1">
      <c r="A51" s="207" t="s">
        <v>3520</v>
      </c>
      <c r="B51" s="245" t="s">
        <v>3458</v>
      </c>
      <c r="C51" s="209" t="s">
        <v>3459</v>
      </c>
      <c r="D51" s="210" t="s">
        <v>3521</v>
      </c>
      <c r="E51" s="172" t="str">
        <f>IF(G51&gt;0,IF(G51&gt;=Ref!$F$7,Ref!$H$7,IF(AND(G51&lt;Ref!$G$8,G51&gt;=Ref!$F$8)=TRUE,Ref!$H$8,Ref!$H$9)),"")</f>
        <v>Areeya</v>
      </c>
      <c r="F51" s="172" t="s">
        <v>3461</v>
      </c>
      <c r="G51" s="211">
        <v>75000.0</v>
      </c>
      <c r="H51" s="212">
        <v>45308.0</v>
      </c>
      <c r="I51" s="212">
        <v>45673.0</v>
      </c>
      <c r="J51" s="213" t="s">
        <v>3522</v>
      </c>
      <c r="K51" s="214" t="s">
        <v>3537</v>
      </c>
      <c r="L51" s="215" t="s">
        <v>3538</v>
      </c>
      <c r="M51" s="216">
        <v>3.0</v>
      </c>
      <c r="N51" s="217"/>
      <c r="O51" s="218">
        <f t="shared" si="8"/>
        <v>3</v>
      </c>
      <c r="P51" s="243" t="s">
        <v>3465</v>
      </c>
      <c r="Q51" s="219"/>
      <c r="R51" s="219">
        <f t="shared" si="9"/>
        <v>0</v>
      </c>
      <c r="S51" s="220"/>
      <c r="T51" s="221">
        <f t="shared" si="10"/>
        <v>0</v>
      </c>
      <c r="U51" s="221">
        <f t="shared" si="11"/>
        <v>0</v>
      </c>
      <c r="V51" s="221">
        <f t="shared" si="12"/>
        <v>0</v>
      </c>
      <c r="W51" s="222">
        <f t="shared" si="13"/>
        <v>0</v>
      </c>
      <c r="X51" s="222">
        <f t="shared" si="14"/>
        <v>0</v>
      </c>
      <c r="Y51" s="223">
        <v>1.0</v>
      </c>
      <c r="Z51" s="244" t="s">
        <v>42</v>
      </c>
      <c r="AA51" s="224">
        <v>45281.0</v>
      </c>
      <c r="AB51" s="225">
        <v>2401006.0</v>
      </c>
      <c r="AC51" s="226">
        <v>44931.0</v>
      </c>
      <c r="AD51" s="227"/>
      <c r="AE51" s="228"/>
      <c r="AF51" s="169" t="s">
        <v>197</v>
      </c>
      <c r="AG51" s="225" t="s">
        <v>3466</v>
      </c>
      <c r="AH51" s="229"/>
      <c r="AI51" s="247" t="s">
        <v>3525</v>
      </c>
      <c r="AJ51" s="231">
        <v>45311.0</v>
      </c>
      <c r="AK51" s="232"/>
      <c r="AL51" s="232"/>
      <c r="AM51" s="232"/>
      <c r="AN51" s="232"/>
      <c r="AO51" s="233"/>
      <c r="AP51" s="234"/>
      <c r="AQ51" s="234"/>
      <c r="AR51" s="234"/>
      <c r="AS51" s="234"/>
      <c r="AT51" s="234"/>
      <c r="AU51" s="234"/>
      <c r="AV51" s="234"/>
      <c r="AW51" s="234"/>
      <c r="AX51" s="234"/>
      <c r="AY51" s="235" t="s">
        <v>3526</v>
      </c>
      <c r="AZ51" s="236">
        <v>45349.0</v>
      </c>
      <c r="BA51" s="234"/>
      <c r="BB51" s="234"/>
      <c r="BC51" s="237"/>
      <c r="BD51" s="238"/>
      <c r="BE51" s="239"/>
    </row>
    <row r="52" ht="15.0" customHeight="1">
      <c r="A52" s="207" t="s">
        <v>3520</v>
      </c>
      <c r="B52" s="245" t="s">
        <v>3458</v>
      </c>
      <c r="C52" s="209" t="s">
        <v>3459</v>
      </c>
      <c r="D52" s="210" t="s">
        <v>3521</v>
      </c>
      <c r="E52" s="172" t="str">
        <f>IF(G52&gt;0,IF(G52&gt;=Ref!$F$7,Ref!$H$7,IF(AND(G52&lt;Ref!$G$8,G52&gt;=Ref!$F$8)=TRUE,Ref!$H$8,Ref!$H$9)),"")</f>
        <v>Areeya</v>
      </c>
      <c r="F52" s="172" t="s">
        <v>3461</v>
      </c>
      <c r="G52" s="211">
        <v>75000.0</v>
      </c>
      <c r="H52" s="212">
        <v>45308.0</v>
      </c>
      <c r="I52" s="212">
        <v>45673.0</v>
      </c>
      <c r="J52" s="213" t="s">
        <v>3522</v>
      </c>
      <c r="K52" s="214" t="s">
        <v>3539</v>
      </c>
      <c r="L52" s="215" t="s">
        <v>3540</v>
      </c>
      <c r="M52" s="216">
        <v>3.0</v>
      </c>
      <c r="N52" s="217"/>
      <c r="O52" s="218">
        <f t="shared" si="8"/>
        <v>3</v>
      </c>
      <c r="P52" s="243" t="s">
        <v>3465</v>
      </c>
      <c r="Q52" s="219"/>
      <c r="R52" s="219">
        <f t="shared" si="9"/>
        <v>0</v>
      </c>
      <c r="S52" s="220"/>
      <c r="T52" s="221">
        <f t="shared" si="10"/>
        <v>0</v>
      </c>
      <c r="U52" s="221">
        <f t="shared" si="11"/>
        <v>0</v>
      </c>
      <c r="V52" s="221">
        <f t="shared" si="12"/>
        <v>0</v>
      </c>
      <c r="W52" s="222">
        <f t="shared" si="13"/>
        <v>0</v>
      </c>
      <c r="X52" s="222">
        <f t="shared" si="14"/>
        <v>0</v>
      </c>
      <c r="Y52" s="223">
        <v>1.0</v>
      </c>
      <c r="Z52" s="244" t="s">
        <v>42</v>
      </c>
      <c r="AA52" s="224">
        <v>45281.0</v>
      </c>
      <c r="AB52" s="225">
        <v>2401006.0</v>
      </c>
      <c r="AC52" s="226">
        <v>44931.0</v>
      </c>
      <c r="AD52" s="227"/>
      <c r="AE52" s="228"/>
      <c r="AF52" s="169" t="s">
        <v>197</v>
      </c>
      <c r="AG52" s="225" t="s">
        <v>3466</v>
      </c>
      <c r="AH52" s="229"/>
      <c r="AI52" s="247" t="s">
        <v>3525</v>
      </c>
      <c r="AJ52" s="231">
        <v>45311.0</v>
      </c>
      <c r="AK52" s="232"/>
      <c r="AL52" s="232"/>
      <c r="AM52" s="232"/>
      <c r="AN52" s="232"/>
      <c r="AO52" s="233"/>
      <c r="AP52" s="234"/>
      <c r="AQ52" s="234"/>
      <c r="AR52" s="234"/>
      <c r="AS52" s="234"/>
      <c r="AT52" s="234"/>
      <c r="AU52" s="234"/>
      <c r="AV52" s="234"/>
      <c r="AW52" s="234"/>
      <c r="AX52" s="234"/>
      <c r="AY52" s="235" t="s">
        <v>3526</v>
      </c>
      <c r="AZ52" s="236">
        <v>45349.0</v>
      </c>
      <c r="BA52" s="234"/>
      <c r="BB52" s="234"/>
      <c r="BC52" s="237"/>
      <c r="BD52" s="238"/>
      <c r="BE52" s="239"/>
    </row>
    <row r="53" ht="15.0" customHeight="1">
      <c r="A53" s="207" t="s">
        <v>3520</v>
      </c>
      <c r="B53" s="245" t="s">
        <v>3458</v>
      </c>
      <c r="C53" s="209" t="s">
        <v>3459</v>
      </c>
      <c r="D53" s="210" t="s">
        <v>3521</v>
      </c>
      <c r="E53" s="172" t="str">
        <f>IF(G53&gt;0,IF(G53&gt;=Ref!$F$7,Ref!$H$7,IF(AND(G53&lt;Ref!$G$8,G53&gt;=Ref!$F$8)=TRUE,Ref!$H$8,Ref!$H$9)),"")</f>
        <v>Areeya</v>
      </c>
      <c r="F53" s="172" t="s">
        <v>3461</v>
      </c>
      <c r="G53" s="211">
        <v>75000.0</v>
      </c>
      <c r="H53" s="212">
        <v>45308.0</v>
      </c>
      <c r="I53" s="212">
        <v>45673.0</v>
      </c>
      <c r="J53" s="213" t="s">
        <v>3522</v>
      </c>
      <c r="K53" s="214" t="s">
        <v>3541</v>
      </c>
      <c r="L53" s="215" t="s">
        <v>3542</v>
      </c>
      <c r="M53" s="216">
        <v>3.0</v>
      </c>
      <c r="N53" s="217"/>
      <c r="O53" s="218">
        <f t="shared" si="8"/>
        <v>3</v>
      </c>
      <c r="P53" s="243" t="s">
        <v>3465</v>
      </c>
      <c r="Q53" s="219">
        <v>7890.0</v>
      </c>
      <c r="R53" s="219">
        <f t="shared" si="9"/>
        <v>23670</v>
      </c>
      <c r="S53" s="220"/>
      <c r="T53" s="221">
        <f t="shared" si="10"/>
        <v>0</v>
      </c>
      <c r="U53" s="221">
        <f t="shared" si="11"/>
        <v>7890</v>
      </c>
      <c r="V53" s="221">
        <f t="shared" si="12"/>
        <v>23670</v>
      </c>
      <c r="W53" s="222">
        <f t="shared" si="13"/>
        <v>7890</v>
      </c>
      <c r="X53" s="222">
        <f t="shared" si="14"/>
        <v>23670</v>
      </c>
      <c r="Y53" s="223">
        <v>1.0</v>
      </c>
      <c r="Z53" s="244" t="s">
        <v>42</v>
      </c>
      <c r="AA53" s="224">
        <v>45281.0</v>
      </c>
      <c r="AB53" s="225">
        <v>2401006.0</v>
      </c>
      <c r="AC53" s="226">
        <v>44931.0</v>
      </c>
      <c r="AD53" s="227"/>
      <c r="AE53" s="228"/>
      <c r="AF53" s="169" t="s">
        <v>197</v>
      </c>
      <c r="AG53" s="225" t="s">
        <v>3466</v>
      </c>
      <c r="AH53" s="229"/>
      <c r="AI53" s="247" t="s">
        <v>3525</v>
      </c>
      <c r="AJ53" s="231">
        <v>45311.0</v>
      </c>
      <c r="AK53" s="232"/>
      <c r="AL53" s="232"/>
      <c r="AM53" s="232"/>
      <c r="AN53" s="232"/>
      <c r="AO53" s="233"/>
      <c r="AP53" s="234"/>
      <c r="AQ53" s="234"/>
      <c r="AR53" s="234"/>
      <c r="AS53" s="234"/>
      <c r="AT53" s="234"/>
      <c r="AU53" s="234"/>
      <c r="AV53" s="234"/>
      <c r="AW53" s="234"/>
      <c r="AX53" s="234"/>
      <c r="AY53" s="235" t="s">
        <v>3526</v>
      </c>
      <c r="AZ53" s="236">
        <v>45349.0</v>
      </c>
      <c r="BA53" s="234"/>
      <c r="BB53" s="234"/>
      <c r="BC53" s="237"/>
      <c r="BD53" s="238"/>
      <c r="BE53" s="239"/>
    </row>
    <row r="54" ht="15.0" customHeight="1">
      <c r="A54" s="207" t="s">
        <v>3520</v>
      </c>
      <c r="B54" s="245" t="s">
        <v>3458</v>
      </c>
      <c r="C54" s="209" t="s">
        <v>3459</v>
      </c>
      <c r="D54" s="210" t="s">
        <v>3521</v>
      </c>
      <c r="E54" s="172" t="str">
        <f>IF(G54&gt;0,IF(G54&gt;=Ref!$F$7,Ref!$H$7,IF(AND(G54&lt;Ref!$G$8,G54&gt;=Ref!$F$8)=TRUE,Ref!$H$8,Ref!$H$9)),"")</f>
        <v>Areeya</v>
      </c>
      <c r="F54" s="172" t="s">
        <v>3461</v>
      </c>
      <c r="G54" s="211">
        <v>75000.0</v>
      </c>
      <c r="H54" s="212">
        <v>45308.0</v>
      </c>
      <c r="I54" s="212">
        <v>45673.0</v>
      </c>
      <c r="J54" s="213" t="s">
        <v>3522</v>
      </c>
      <c r="K54" s="214" t="s">
        <v>3543</v>
      </c>
      <c r="L54" s="215" t="s">
        <v>3544</v>
      </c>
      <c r="M54" s="216">
        <v>7.0</v>
      </c>
      <c r="N54" s="217"/>
      <c r="O54" s="218">
        <f t="shared" si="8"/>
        <v>7</v>
      </c>
      <c r="P54" s="243" t="s">
        <v>3465</v>
      </c>
      <c r="Q54" s="219">
        <v>3410.0</v>
      </c>
      <c r="R54" s="219">
        <f t="shared" si="9"/>
        <v>23870</v>
      </c>
      <c r="S54" s="220"/>
      <c r="T54" s="221">
        <f t="shared" si="10"/>
        <v>0</v>
      </c>
      <c r="U54" s="221">
        <f t="shared" si="11"/>
        <v>3410</v>
      </c>
      <c r="V54" s="221">
        <f t="shared" si="12"/>
        <v>23870</v>
      </c>
      <c r="W54" s="222">
        <f t="shared" si="13"/>
        <v>3410</v>
      </c>
      <c r="X54" s="222">
        <f t="shared" si="14"/>
        <v>23870</v>
      </c>
      <c r="Y54" s="223">
        <v>1.0</v>
      </c>
      <c r="Z54" s="244" t="s">
        <v>42</v>
      </c>
      <c r="AA54" s="224">
        <v>45281.0</v>
      </c>
      <c r="AB54" s="225">
        <v>2401006.0</v>
      </c>
      <c r="AC54" s="226">
        <v>44931.0</v>
      </c>
      <c r="AD54" s="227"/>
      <c r="AE54" s="228"/>
      <c r="AF54" s="169" t="s">
        <v>197</v>
      </c>
      <c r="AG54" s="225" t="s">
        <v>3466</v>
      </c>
      <c r="AH54" s="229"/>
      <c r="AI54" s="247" t="s">
        <v>3525</v>
      </c>
      <c r="AJ54" s="231">
        <v>45311.0</v>
      </c>
      <c r="AK54" s="232"/>
      <c r="AL54" s="232"/>
      <c r="AM54" s="232"/>
      <c r="AN54" s="232"/>
      <c r="AO54" s="233"/>
      <c r="AP54" s="234"/>
      <c r="AQ54" s="234"/>
      <c r="AR54" s="234"/>
      <c r="AS54" s="234"/>
      <c r="AT54" s="234"/>
      <c r="AU54" s="234"/>
      <c r="AV54" s="234"/>
      <c r="AW54" s="234"/>
      <c r="AX54" s="234"/>
      <c r="AY54" s="235" t="s">
        <v>3526</v>
      </c>
      <c r="AZ54" s="236">
        <v>45349.0</v>
      </c>
      <c r="BA54" s="234"/>
      <c r="BB54" s="234"/>
      <c r="BC54" s="237"/>
      <c r="BD54" s="238"/>
      <c r="BE54" s="239"/>
    </row>
    <row r="55" ht="15.0" customHeight="1">
      <c r="A55" s="207" t="s">
        <v>3520</v>
      </c>
      <c r="B55" s="245" t="s">
        <v>3458</v>
      </c>
      <c r="C55" s="209" t="s">
        <v>3459</v>
      </c>
      <c r="D55" s="210" t="s">
        <v>3521</v>
      </c>
      <c r="E55" s="172" t="str">
        <f>IF(G55&gt;0,IF(G55&gt;=Ref!$F$7,Ref!$H$7,IF(AND(G55&lt;Ref!$G$8,G55&gt;=Ref!$F$8)=TRUE,Ref!$H$8,Ref!$H$9)),"")</f>
        <v>Areeya</v>
      </c>
      <c r="F55" s="172" t="s">
        <v>3461</v>
      </c>
      <c r="G55" s="211">
        <v>75000.0</v>
      </c>
      <c r="H55" s="212">
        <v>45308.0</v>
      </c>
      <c r="I55" s="212">
        <v>45673.0</v>
      </c>
      <c r="J55" s="213" t="s">
        <v>3522</v>
      </c>
      <c r="K55" s="242"/>
      <c r="L55" s="215"/>
      <c r="M55" s="216"/>
      <c r="N55" s="217"/>
      <c r="O55" s="218">
        <f t="shared" si="8"/>
        <v>0</v>
      </c>
      <c r="P55" s="243"/>
      <c r="Q55" s="219"/>
      <c r="R55" s="219">
        <f t="shared" si="9"/>
        <v>0</v>
      </c>
      <c r="S55" s="220"/>
      <c r="T55" s="221">
        <f t="shared" si="10"/>
        <v>0</v>
      </c>
      <c r="U55" s="221">
        <f t="shared" si="11"/>
        <v>0</v>
      </c>
      <c r="V55" s="221">
        <f t="shared" si="12"/>
        <v>0</v>
      </c>
      <c r="W55" s="222">
        <f t="shared" si="13"/>
        <v>0</v>
      </c>
      <c r="X55" s="222">
        <f t="shared" si="14"/>
        <v>0</v>
      </c>
      <c r="Y55" s="223"/>
      <c r="Z55" s="244"/>
      <c r="AA55" s="224"/>
      <c r="AB55" s="225"/>
      <c r="AC55" s="226"/>
      <c r="AD55" s="227"/>
      <c r="AE55" s="228"/>
      <c r="AF55" s="169" t="s">
        <v>197</v>
      </c>
      <c r="AG55" s="225" t="s">
        <v>3466</v>
      </c>
      <c r="AH55" s="229"/>
      <c r="AI55" s="247" t="s">
        <v>3525</v>
      </c>
      <c r="AJ55" s="231">
        <v>45311.0</v>
      </c>
      <c r="AK55" s="232"/>
      <c r="AL55" s="232"/>
      <c r="AM55" s="232"/>
      <c r="AN55" s="232"/>
      <c r="AO55" s="233"/>
      <c r="AP55" s="234"/>
      <c r="AQ55" s="234"/>
      <c r="AR55" s="234"/>
      <c r="AS55" s="234"/>
      <c r="AT55" s="234"/>
      <c r="AU55" s="234"/>
      <c r="AV55" s="234"/>
      <c r="AW55" s="234"/>
      <c r="AX55" s="234"/>
      <c r="AY55" s="235" t="s">
        <v>3526</v>
      </c>
      <c r="AZ55" s="236">
        <v>45349.0</v>
      </c>
      <c r="BA55" s="234"/>
      <c r="BB55" s="234"/>
      <c r="BC55" s="237"/>
      <c r="BD55" s="238"/>
      <c r="BE55" s="239"/>
    </row>
    <row r="56" ht="15.0" customHeight="1">
      <c r="A56" s="207" t="s">
        <v>3520</v>
      </c>
      <c r="B56" s="245" t="s">
        <v>3458</v>
      </c>
      <c r="C56" s="209" t="s">
        <v>3459</v>
      </c>
      <c r="D56" s="210" t="s">
        <v>3521</v>
      </c>
      <c r="E56" s="172" t="str">
        <f>IF(G56&gt;0,IF(G56&gt;=Ref!$F$7,Ref!$H$7,IF(AND(G56&lt;Ref!$G$8,G56&gt;=Ref!$F$8)=TRUE,Ref!$H$8,Ref!$H$9)),"")</f>
        <v>Areeya</v>
      </c>
      <c r="F56" s="172" t="s">
        <v>3461</v>
      </c>
      <c r="G56" s="211">
        <v>75000.0</v>
      </c>
      <c r="H56" s="212">
        <v>45308.0</v>
      </c>
      <c r="I56" s="212">
        <v>45673.0</v>
      </c>
      <c r="J56" s="213" t="s">
        <v>3522</v>
      </c>
      <c r="K56" s="242"/>
      <c r="L56" s="215"/>
      <c r="M56" s="216"/>
      <c r="N56" s="217"/>
      <c r="O56" s="218">
        <f t="shared" si="8"/>
        <v>0</v>
      </c>
      <c r="P56" s="243"/>
      <c r="Q56" s="219"/>
      <c r="R56" s="219">
        <f t="shared" si="9"/>
        <v>0</v>
      </c>
      <c r="S56" s="220"/>
      <c r="T56" s="221">
        <f t="shared" si="10"/>
        <v>0</v>
      </c>
      <c r="U56" s="221">
        <f t="shared" si="11"/>
        <v>0</v>
      </c>
      <c r="V56" s="221">
        <f t="shared" si="12"/>
        <v>0</v>
      </c>
      <c r="W56" s="222">
        <f t="shared" si="13"/>
        <v>0</v>
      </c>
      <c r="X56" s="222">
        <f t="shared" si="14"/>
        <v>0</v>
      </c>
      <c r="Y56" s="223"/>
      <c r="Z56" s="244"/>
      <c r="AA56" s="224"/>
      <c r="AB56" s="225"/>
      <c r="AC56" s="226"/>
      <c r="AD56" s="227"/>
      <c r="AE56" s="228"/>
      <c r="AF56" s="169"/>
      <c r="AG56" s="225"/>
      <c r="AH56" s="229"/>
      <c r="AI56" s="230"/>
      <c r="AJ56" s="231"/>
      <c r="AK56" s="232"/>
      <c r="AL56" s="232"/>
      <c r="AM56" s="232"/>
      <c r="AN56" s="232"/>
      <c r="AO56" s="233"/>
      <c r="AP56" s="234"/>
      <c r="AQ56" s="234"/>
      <c r="AR56" s="234"/>
      <c r="AS56" s="234"/>
      <c r="AT56" s="234"/>
      <c r="AU56" s="234"/>
      <c r="AV56" s="234"/>
      <c r="AW56" s="234"/>
      <c r="AX56" s="234"/>
      <c r="AY56" s="235" t="s">
        <v>3526</v>
      </c>
      <c r="AZ56" s="236">
        <v>45349.0</v>
      </c>
      <c r="BA56" s="234"/>
      <c r="BB56" s="234"/>
      <c r="BC56" s="237"/>
      <c r="BD56" s="238"/>
      <c r="BE56" s="239"/>
    </row>
    <row r="57" ht="15.0" customHeight="1">
      <c r="A57" s="207"/>
      <c r="B57" s="245"/>
      <c r="C57" s="209"/>
      <c r="D57" s="210"/>
      <c r="E57" s="172" t="str">
        <f>IF(G57&gt;0,IF(G57&gt;=Ref!$F$7,Ref!$H$7,IF(AND(G57&lt;Ref!$G$8,G57&gt;=Ref!$F$8)=TRUE,Ref!$H$8,Ref!$H$9)),"")</f>
        <v/>
      </c>
      <c r="F57" s="172"/>
      <c r="G57" s="211"/>
      <c r="H57" s="212"/>
      <c r="I57" s="212"/>
      <c r="J57" s="213"/>
      <c r="K57" s="242"/>
      <c r="L57" s="215"/>
      <c r="M57" s="216"/>
      <c r="N57" s="217"/>
      <c r="O57" s="218">
        <f t="shared" si="8"/>
        <v>0</v>
      </c>
      <c r="P57" s="243"/>
      <c r="Q57" s="219"/>
      <c r="R57" s="219">
        <f t="shared" si="9"/>
        <v>0</v>
      </c>
      <c r="S57" s="220"/>
      <c r="T57" s="221">
        <f t="shared" si="10"/>
        <v>0</v>
      </c>
      <c r="U57" s="221">
        <f t="shared" si="11"/>
        <v>0</v>
      </c>
      <c r="V57" s="221">
        <f t="shared" si="12"/>
        <v>0</v>
      </c>
      <c r="W57" s="222">
        <f t="shared" si="13"/>
        <v>0</v>
      </c>
      <c r="X57" s="222">
        <f t="shared" si="14"/>
        <v>0</v>
      </c>
      <c r="Y57" s="223"/>
      <c r="Z57" s="244"/>
      <c r="AA57" s="224"/>
      <c r="AB57" s="225"/>
      <c r="AC57" s="226"/>
      <c r="AD57" s="227"/>
      <c r="AE57" s="228"/>
      <c r="AF57" s="169"/>
      <c r="AG57" s="225"/>
      <c r="AH57" s="229"/>
      <c r="AI57" s="230"/>
      <c r="AJ57" s="231"/>
      <c r="AK57" s="232"/>
      <c r="AL57" s="232"/>
      <c r="AM57" s="232"/>
      <c r="AN57" s="232"/>
      <c r="AO57" s="233"/>
      <c r="AP57" s="234"/>
      <c r="AQ57" s="234"/>
      <c r="AR57" s="234"/>
      <c r="AS57" s="234"/>
      <c r="AT57" s="234"/>
      <c r="AU57" s="234"/>
      <c r="AV57" s="234"/>
      <c r="AW57" s="234"/>
      <c r="AX57" s="234"/>
      <c r="AY57" s="235"/>
      <c r="AZ57" s="236"/>
      <c r="BA57" s="234"/>
      <c r="BB57" s="234"/>
      <c r="BC57" s="237"/>
      <c r="BD57" s="238"/>
      <c r="BE57" s="239"/>
    </row>
    <row r="58" ht="15.0" customHeight="1">
      <c r="A58" s="207"/>
      <c r="B58" s="245"/>
      <c r="C58" s="209"/>
      <c r="D58" s="210"/>
      <c r="E58" s="172" t="str">
        <f>IF(G58&gt;0,IF(G58&gt;=Ref!$F$7,Ref!$H$7,IF(AND(G58&lt;Ref!$G$8,G58&gt;=Ref!$F$8)=TRUE,Ref!$H$8,Ref!$H$9)),"")</f>
        <v/>
      </c>
      <c r="F58" s="172"/>
      <c r="G58" s="211"/>
      <c r="H58" s="212"/>
      <c r="I58" s="212"/>
      <c r="J58" s="213"/>
      <c r="K58" s="242"/>
      <c r="L58" s="215"/>
      <c r="M58" s="216"/>
      <c r="N58" s="217"/>
      <c r="O58" s="218">
        <f t="shared" si="8"/>
        <v>0</v>
      </c>
      <c r="P58" s="243"/>
      <c r="Q58" s="219"/>
      <c r="R58" s="219">
        <f t="shared" si="9"/>
        <v>0</v>
      </c>
      <c r="S58" s="220"/>
      <c r="T58" s="221">
        <f t="shared" si="10"/>
        <v>0</v>
      </c>
      <c r="U58" s="221">
        <f t="shared" si="11"/>
        <v>0</v>
      </c>
      <c r="V58" s="221">
        <f t="shared" si="12"/>
        <v>0</v>
      </c>
      <c r="W58" s="222">
        <f t="shared" si="13"/>
        <v>0</v>
      </c>
      <c r="X58" s="222">
        <f t="shared" si="14"/>
        <v>0</v>
      </c>
      <c r="Y58" s="223"/>
      <c r="Z58" s="244"/>
      <c r="AA58" s="224"/>
      <c r="AB58" s="225"/>
      <c r="AC58" s="226"/>
      <c r="AD58" s="227"/>
      <c r="AE58" s="228"/>
      <c r="AF58" s="169"/>
      <c r="AG58" s="225"/>
      <c r="AH58" s="229"/>
      <c r="AI58" s="230"/>
      <c r="AJ58" s="231"/>
      <c r="AK58" s="232"/>
      <c r="AL58" s="232"/>
      <c r="AM58" s="232"/>
      <c r="AN58" s="232"/>
      <c r="AO58" s="233"/>
      <c r="AP58" s="234"/>
      <c r="AQ58" s="234"/>
      <c r="AR58" s="234"/>
      <c r="AS58" s="234"/>
      <c r="AT58" s="234"/>
      <c r="AU58" s="234"/>
      <c r="AV58" s="234"/>
      <c r="AW58" s="234"/>
      <c r="AX58" s="234"/>
      <c r="AY58" s="235"/>
      <c r="AZ58" s="236"/>
      <c r="BA58" s="234"/>
      <c r="BB58" s="234"/>
      <c r="BC58" s="237"/>
      <c r="BD58" s="238"/>
      <c r="BE58" s="239"/>
    </row>
    <row r="59" ht="15.0" customHeight="1">
      <c r="A59" s="207" t="s">
        <v>3545</v>
      </c>
      <c r="B59" s="245" t="s">
        <v>3482</v>
      </c>
      <c r="C59" s="209" t="s">
        <v>3546</v>
      </c>
      <c r="D59" s="210" t="s">
        <v>3460</v>
      </c>
      <c r="E59" s="172" t="str">
        <f>IF(G59&gt;0,IF(G59&gt;=Ref!$F$7,Ref!$H$7,IF(AND(G59&lt;Ref!$G$8,G59&gt;=Ref!$F$8)=TRUE,Ref!$H$8,Ref!$H$9)),"")</f>
        <v>Areeya</v>
      </c>
      <c r="F59" s="172" t="s">
        <v>3461</v>
      </c>
      <c r="G59" s="211">
        <v>206500.0</v>
      </c>
      <c r="H59" s="212">
        <v>45285.0</v>
      </c>
      <c r="I59" s="212">
        <v>45298.0</v>
      </c>
      <c r="J59" s="213" t="s">
        <v>3547</v>
      </c>
      <c r="K59" s="242"/>
      <c r="L59" s="215"/>
      <c r="M59" s="216"/>
      <c r="N59" s="217"/>
      <c r="O59" s="218">
        <f t="shared" si="8"/>
        <v>0</v>
      </c>
      <c r="P59" s="243"/>
      <c r="Q59" s="219"/>
      <c r="R59" s="219">
        <f t="shared" si="9"/>
        <v>0</v>
      </c>
      <c r="S59" s="220"/>
      <c r="T59" s="221">
        <f t="shared" si="10"/>
        <v>0</v>
      </c>
      <c r="U59" s="221">
        <f t="shared" si="11"/>
        <v>0</v>
      </c>
      <c r="V59" s="221">
        <f t="shared" si="12"/>
        <v>0</v>
      </c>
      <c r="W59" s="222">
        <f t="shared" si="13"/>
        <v>0</v>
      </c>
      <c r="X59" s="222">
        <f t="shared" si="14"/>
        <v>0</v>
      </c>
      <c r="Y59" s="223"/>
      <c r="Z59" s="244"/>
      <c r="AA59" s="224"/>
      <c r="AB59" s="225"/>
      <c r="AC59" s="226"/>
      <c r="AD59" s="227"/>
      <c r="AE59" s="228"/>
      <c r="AF59" s="169"/>
      <c r="AG59" s="225"/>
      <c r="AH59" s="229"/>
      <c r="AI59" s="230"/>
      <c r="AJ59" s="231"/>
      <c r="AK59" s="232"/>
      <c r="AL59" s="232"/>
      <c r="AM59" s="232"/>
      <c r="AN59" s="232"/>
      <c r="AO59" s="233"/>
      <c r="AP59" s="234"/>
      <c r="AQ59" s="234"/>
      <c r="AR59" s="234"/>
      <c r="AS59" s="234"/>
      <c r="AT59" s="234"/>
      <c r="AU59" s="234"/>
      <c r="AV59" s="234"/>
      <c r="AW59" s="234"/>
      <c r="AX59" s="234"/>
      <c r="AY59" s="235"/>
      <c r="AZ59" s="236"/>
      <c r="BA59" s="234"/>
      <c r="BB59" s="234"/>
      <c r="BC59" s="237"/>
      <c r="BD59" s="238"/>
      <c r="BE59" s="239"/>
    </row>
    <row r="60" ht="15.0" customHeight="1">
      <c r="A60" s="207" t="s">
        <v>3545</v>
      </c>
      <c r="B60" s="245" t="s">
        <v>3482</v>
      </c>
      <c r="C60" s="209" t="s">
        <v>3546</v>
      </c>
      <c r="D60" s="210" t="s">
        <v>3460</v>
      </c>
      <c r="E60" s="172" t="str">
        <f>IF(G60&gt;0,IF(G60&gt;=Ref!$F$7,Ref!$H$7,IF(AND(G60&lt;Ref!$G$8,G60&gt;=Ref!$F$8)=TRUE,Ref!$H$8,Ref!$H$9)),"")</f>
        <v>Areeya</v>
      </c>
      <c r="F60" s="172" t="s">
        <v>3461</v>
      </c>
      <c r="G60" s="211">
        <v>206500.0</v>
      </c>
      <c r="H60" s="212">
        <v>45285.0</v>
      </c>
      <c r="I60" s="212">
        <v>45298.0</v>
      </c>
      <c r="J60" s="213" t="s">
        <v>3547</v>
      </c>
      <c r="K60" s="214" t="s">
        <v>3548</v>
      </c>
      <c r="L60" s="215" t="s">
        <v>73</v>
      </c>
      <c r="M60" s="216">
        <v>1.0</v>
      </c>
      <c r="N60" s="217"/>
      <c r="O60" s="218">
        <f t="shared" si="8"/>
        <v>1</v>
      </c>
      <c r="P60" s="243" t="s">
        <v>3465</v>
      </c>
      <c r="Q60" s="219">
        <v>188380.0</v>
      </c>
      <c r="R60" s="219">
        <f t="shared" si="9"/>
        <v>188380</v>
      </c>
      <c r="S60" s="220"/>
      <c r="T60" s="221">
        <f t="shared" si="10"/>
        <v>0</v>
      </c>
      <c r="U60" s="221">
        <f t="shared" si="11"/>
        <v>188380</v>
      </c>
      <c r="V60" s="221">
        <f t="shared" si="12"/>
        <v>188380</v>
      </c>
      <c r="W60" s="222">
        <f t="shared" si="13"/>
        <v>188380</v>
      </c>
      <c r="X60" s="222">
        <f t="shared" si="14"/>
        <v>188380</v>
      </c>
      <c r="Y60" s="223">
        <v>1.0</v>
      </c>
      <c r="Z60" s="244" t="s">
        <v>72</v>
      </c>
      <c r="AA60" s="224">
        <v>45299.0</v>
      </c>
      <c r="AB60" s="225">
        <v>2401016.0</v>
      </c>
      <c r="AC60" s="226">
        <v>45300.0</v>
      </c>
      <c r="AD60" s="227"/>
      <c r="AE60" s="228"/>
      <c r="AF60" s="169" t="s">
        <v>2070</v>
      </c>
      <c r="AG60" s="225" t="s">
        <v>3466</v>
      </c>
      <c r="AH60" s="229"/>
      <c r="AI60" s="230" t="s">
        <v>3549</v>
      </c>
      <c r="AJ60" s="231">
        <v>45310.0</v>
      </c>
      <c r="AK60" s="232"/>
      <c r="AL60" s="232"/>
      <c r="AM60" s="232"/>
      <c r="AN60" s="232"/>
      <c r="AO60" s="233"/>
      <c r="AP60" s="234"/>
      <c r="AQ60" s="234"/>
      <c r="AR60" s="234"/>
      <c r="AS60" s="234"/>
      <c r="AT60" s="234"/>
      <c r="AU60" s="234"/>
      <c r="AV60" s="234"/>
      <c r="AW60" s="234"/>
      <c r="AX60" s="234"/>
      <c r="AY60" s="235"/>
      <c r="AZ60" s="236"/>
      <c r="BA60" s="234"/>
      <c r="BB60" s="234"/>
      <c r="BC60" s="237"/>
      <c r="BD60" s="238"/>
      <c r="BE60" s="239"/>
    </row>
    <row r="61" ht="15.0" customHeight="1">
      <c r="A61" s="207"/>
      <c r="B61" s="245"/>
      <c r="C61" s="209"/>
      <c r="D61" s="210"/>
      <c r="E61" s="172" t="str">
        <f>IF(G61&gt;0,IF(G61&gt;=Ref!$F$7,Ref!$H$7,IF(AND(G61&lt;Ref!$G$8,G61&gt;=Ref!$F$8)=TRUE,Ref!$H$8,Ref!$H$9)),"")</f>
        <v/>
      </c>
      <c r="F61" s="172"/>
      <c r="G61" s="211"/>
      <c r="H61" s="212"/>
      <c r="I61" s="212"/>
      <c r="J61" s="213"/>
      <c r="K61" s="242"/>
      <c r="L61" s="215"/>
      <c r="M61" s="216"/>
      <c r="N61" s="217"/>
      <c r="O61" s="218">
        <f t="shared" si="8"/>
        <v>0</v>
      </c>
      <c r="P61" s="243"/>
      <c r="Q61" s="219"/>
      <c r="R61" s="219">
        <f t="shared" si="9"/>
        <v>0</v>
      </c>
      <c r="S61" s="220"/>
      <c r="T61" s="221">
        <f t="shared" si="10"/>
        <v>0</v>
      </c>
      <c r="U61" s="221">
        <f t="shared" si="11"/>
        <v>0</v>
      </c>
      <c r="V61" s="221">
        <f t="shared" si="12"/>
        <v>0</v>
      </c>
      <c r="W61" s="222">
        <f t="shared" si="13"/>
        <v>0</v>
      </c>
      <c r="X61" s="222">
        <f t="shared" si="14"/>
        <v>0</v>
      </c>
      <c r="Y61" s="223"/>
      <c r="Z61" s="244"/>
      <c r="AA61" s="224"/>
      <c r="AB61" s="225"/>
      <c r="AC61" s="226"/>
      <c r="AD61" s="227"/>
      <c r="AE61" s="228"/>
      <c r="AF61" s="169"/>
      <c r="AG61" s="225"/>
      <c r="AH61" s="229"/>
      <c r="AI61" s="230"/>
      <c r="AJ61" s="231"/>
      <c r="AK61" s="232"/>
      <c r="AL61" s="232"/>
      <c r="AM61" s="232"/>
      <c r="AN61" s="232"/>
      <c r="AO61" s="233"/>
      <c r="AP61" s="234"/>
      <c r="AQ61" s="234"/>
      <c r="AR61" s="234"/>
      <c r="AS61" s="234"/>
      <c r="AT61" s="234"/>
      <c r="AU61" s="234"/>
      <c r="AV61" s="234"/>
      <c r="AW61" s="234"/>
      <c r="AX61" s="234"/>
      <c r="AY61" s="235"/>
      <c r="AZ61" s="236"/>
      <c r="BA61" s="234"/>
      <c r="BB61" s="234"/>
      <c r="BC61" s="237"/>
      <c r="BD61" s="238"/>
      <c r="BE61" s="239"/>
    </row>
    <row r="62" ht="15.0" customHeight="1">
      <c r="A62" s="207"/>
      <c r="B62" s="245"/>
      <c r="C62" s="209"/>
      <c r="D62" s="210"/>
      <c r="E62" s="172" t="str">
        <f>IF(G62&gt;0,IF(G62&gt;=Ref!$F$7,Ref!$H$7,IF(AND(G62&lt;Ref!$G$8,G62&gt;=Ref!$F$8)=TRUE,Ref!$H$8,Ref!$H$9)),"")</f>
        <v/>
      </c>
      <c r="F62" s="172"/>
      <c r="G62" s="211"/>
      <c r="H62" s="212"/>
      <c r="I62" s="212"/>
      <c r="J62" s="213"/>
      <c r="K62" s="242"/>
      <c r="L62" s="215"/>
      <c r="M62" s="216"/>
      <c r="N62" s="217"/>
      <c r="O62" s="218">
        <f t="shared" si="8"/>
        <v>0</v>
      </c>
      <c r="P62" s="243"/>
      <c r="Q62" s="219"/>
      <c r="R62" s="219">
        <f t="shared" si="9"/>
        <v>0</v>
      </c>
      <c r="S62" s="220"/>
      <c r="T62" s="221">
        <f t="shared" si="10"/>
        <v>0</v>
      </c>
      <c r="U62" s="221">
        <f t="shared" si="11"/>
        <v>0</v>
      </c>
      <c r="V62" s="221">
        <f t="shared" si="12"/>
        <v>0</v>
      </c>
      <c r="W62" s="222">
        <f t="shared" si="13"/>
        <v>0</v>
      </c>
      <c r="X62" s="222">
        <f t="shared" si="14"/>
        <v>0</v>
      </c>
      <c r="Y62" s="223"/>
      <c r="Z62" s="244"/>
      <c r="AA62" s="224"/>
      <c r="AB62" s="225"/>
      <c r="AC62" s="226"/>
      <c r="AD62" s="227"/>
      <c r="AE62" s="228"/>
      <c r="AF62" s="169"/>
      <c r="AG62" s="225"/>
      <c r="AH62" s="229"/>
      <c r="AI62" s="230"/>
      <c r="AJ62" s="231"/>
      <c r="AK62" s="232"/>
      <c r="AL62" s="232"/>
      <c r="AM62" s="232"/>
      <c r="AN62" s="232"/>
      <c r="AO62" s="233"/>
      <c r="AP62" s="234"/>
      <c r="AQ62" s="234"/>
      <c r="AR62" s="234"/>
      <c r="AS62" s="234"/>
      <c r="AT62" s="234"/>
      <c r="AU62" s="234"/>
      <c r="AV62" s="234"/>
      <c r="AW62" s="234"/>
      <c r="AX62" s="234"/>
      <c r="AY62" s="235"/>
      <c r="AZ62" s="236"/>
      <c r="BA62" s="234"/>
      <c r="BB62" s="234"/>
      <c r="BC62" s="237"/>
      <c r="BD62" s="238"/>
      <c r="BE62" s="239"/>
    </row>
    <row r="63" ht="15.0" customHeight="1">
      <c r="A63" s="207" t="s">
        <v>3550</v>
      </c>
      <c r="B63" s="245" t="s">
        <v>3482</v>
      </c>
      <c r="C63" s="209" t="s">
        <v>3551</v>
      </c>
      <c r="D63" s="210" t="s">
        <v>3552</v>
      </c>
      <c r="E63" s="172" t="str">
        <f>IF(G63&gt;0,IF(G63&gt;=Ref!$F$7,Ref!$H$7,IF(AND(G63&lt;Ref!$G$8,G63&gt;=Ref!$F$8)=TRUE,Ref!$H$8,Ref!$H$9)),"")</f>
        <v>Areeya</v>
      </c>
      <c r="F63" s="172" t="s">
        <v>3461</v>
      </c>
      <c r="G63" s="211">
        <v>655000.0</v>
      </c>
      <c r="H63" s="212">
        <v>45295.0</v>
      </c>
      <c r="I63" s="212">
        <v>45414.0</v>
      </c>
      <c r="J63" s="213" t="s">
        <v>3553</v>
      </c>
      <c r="K63" s="246" t="s">
        <v>3554</v>
      </c>
      <c r="L63" s="215" t="s">
        <v>2339</v>
      </c>
      <c r="M63" s="216">
        <v>11.0</v>
      </c>
      <c r="N63" s="217"/>
      <c r="O63" s="218">
        <f t="shared" si="8"/>
        <v>11</v>
      </c>
      <c r="P63" s="243" t="s">
        <v>3465</v>
      </c>
      <c r="Q63" s="219">
        <v>18500.0</v>
      </c>
      <c r="R63" s="219">
        <f t="shared" si="9"/>
        <v>203500</v>
      </c>
      <c r="S63" s="220"/>
      <c r="T63" s="221">
        <f t="shared" si="10"/>
        <v>0</v>
      </c>
      <c r="U63" s="221">
        <f t="shared" si="11"/>
        <v>18500</v>
      </c>
      <c r="V63" s="221">
        <f t="shared" si="12"/>
        <v>203500</v>
      </c>
      <c r="W63" s="222">
        <f t="shared" si="13"/>
        <v>18500</v>
      </c>
      <c r="X63" s="222">
        <f t="shared" si="14"/>
        <v>203500</v>
      </c>
      <c r="Y63" s="223">
        <v>1.0</v>
      </c>
      <c r="Z63" s="244" t="s">
        <v>108</v>
      </c>
      <c r="AA63" s="224">
        <v>45302.0</v>
      </c>
      <c r="AB63" s="225">
        <v>2401030.0</v>
      </c>
      <c r="AC63" s="226">
        <v>45302.0</v>
      </c>
      <c r="AD63" s="227"/>
      <c r="AE63" s="228"/>
      <c r="AF63" s="169" t="s">
        <v>21</v>
      </c>
      <c r="AG63" s="225" t="s">
        <v>3466</v>
      </c>
      <c r="AH63" s="229"/>
      <c r="AI63" s="230" t="s">
        <v>3555</v>
      </c>
      <c r="AJ63" s="231"/>
      <c r="AK63" s="232"/>
      <c r="AL63" s="232"/>
      <c r="AM63" s="232"/>
      <c r="AN63" s="232"/>
      <c r="AO63" s="233"/>
      <c r="AP63" s="234"/>
      <c r="AQ63" s="234"/>
      <c r="AR63" s="234"/>
      <c r="AS63" s="234"/>
      <c r="AT63" s="234" t="s">
        <v>3556</v>
      </c>
      <c r="AU63" s="248">
        <v>45412.0</v>
      </c>
      <c r="AV63" s="234"/>
      <c r="AW63" s="234"/>
      <c r="AX63" s="234"/>
      <c r="AY63" s="235"/>
      <c r="AZ63" s="236"/>
      <c r="BA63" s="234"/>
      <c r="BB63" s="234"/>
      <c r="BC63" s="237"/>
      <c r="BD63" s="238"/>
      <c r="BE63" s="239"/>
    </row>
    <row r="64" ht="15.0" customHeight="1">
      <c r="A64" s="207" t="s">
        <v>3550</v>
      </c>
      <c r="B64" s="245" t="s">
        <v>3482</v>
      </c>
      <c r="C64" s="209" t="s">
        <v>3551</v>
      </c>
      <c r="D64" s="210" t="s">
        <v>3552</v>
      </c>
      <c r="E64" s="172" t="str">
        <f>IF(G64&gt;0,IF(G64&gt;=Ref!$F$7,Ref!$H$7,IF(AND(G64&lt;Ref!$G$8,G64&gt;=Ref!$F$8)=TRUE,Ref!$H$8,Ref!$H$9)),"")</f>
        <v>Areeya</v>
      </c>
      <c r="F64" s="172" t="s">
        <v>3461</v>
      </c>
      <c r="G64" s="211">
        <v>655000.0</v>
      </c>
      <c r="H64" s="212">
        <v>45295.0</v>
      </c>
      <c r="I64" s="212">
        <v>45414.0</v>
      </c>
      <c r="J64" s="213" t="s">
        <v>3553</v>
      </c>
      <c r="K64" s="214" t="s">
        <v>3557</v>
      </c>
      <c r="L64" s="215" t="s">
        <v>3558</v>
      </c>
      <c r="M64" s="216">
        <v>11.0</v>
      </c>
      <c r="N64" s="217"/>
      <c r="O64" s="218">
        <f t="shared" si="8"/>
        <v>11</v>
      </c>
      <c r="P64" s="243" t="s">
        <v>3465</v>
      </c>
      <c r="Q64" s="219">
        <v>0.0</v>
      </c>
      <c r="R64" s="219">
        <f t="shared" si="9"/>
        <v>0</v>
      </c>
      <c r="S64" s="220"/>
      <c r="T64" s="221">
        <f t="shared" si="10"/>
        <v>0</v>
      </c>
      <c r="U64" s="221">
        <f t="shared" si="11"/>
        <v>0</v>
      </c>
      <c r="V64" s="221">
        <f t="shared" si="12"/>
        <v>0</v>
      </c>
      <c r="W64" s="222">
        <f t="shared" si="13"/>
        <v>0</v>
      </c>
      <c r="X64" s="222">
        <f t="shared" si="14"/>
        <v>0</v>
      </c>
      <c r="Y64" s="223">
        <v>1.0</v>
      </c>
      <c r="Z64" s="244" t="s">
        <v>108</v>
      </c>
      <c r="AA64" s="224">
        <v>45302.0</v>
      </c>
      <c r="AB64" s="225">
        <v>2401030.0</v>
      </c>
      <c r="AC64" s="226">
        <v>45302.0</v>
      </c>
      <c r="AD64" s="227"/>
      <c r="AE64" s="228"/>
      <c r="AF64" s="169" t="s">
        <v>21</v>
      </c>
      <c r="AG64" s="225" t="s">
        <v>3466</v>
      </c>
      <c r="AH64" s="229"/>
      <c r="AI64" s="230" t="s">
        <v>3555</v>
      </c>
      <c r="AJ64" s="231"/>
      <c r="AK64" s="232"/>
      <c r="AL64" s="232"/>
      <c r="AM64" s="232"/>
      <c r="AN64" s="232"/>
      <c r="AO64" s="233"/>
      <c r="AP64" s="234"/>
      <c r="AQ64" s="234"/>
      <c r="AR64" s="234"/>
      <c r="AS64" s="234"/>
      <c r="AT64" s="234" t="s">
        <v>3556</v>
      </c>
      <c r="AU64" s="248">
        <v>45412.0</v>
      </c>
      <c r="AV64" s="234"/>
      <c r="AW64" s="234"/>
      <c r="AX64" s="234"/>
      <c r="AY64" s="235"/>
      <c r="AZ64" s="236"/>
      <c r="BA64" s="234"/>
      <c r="BB64" s="234"/>
      <c r="BC64" s="237"/>
      <c r="BD64" s="238"/>
      <c r="BE64" s="239"/>
    </row>
    <row r="65" ht="15.0" customHeight="1">
      <c r="A65" s="207" t="s">
        <v>3550</v>
      </c>
      <c r="B65" s="245" t="s">
        <v>3482</v>
      </c>
      <c r="C65" s="209" t="s">
        <v>3551</v>
      </c>
      <c r="D65" s="210" t="s">
        <v>3552</v>
      </c>
      <c r="E65" s="172" t="str">
        <f>IF(G65&gt;0,IF(G65&gt;=Ref!$F$7,Ref!$H$7,IF(AND(G65&lt;Ref!$G$8,G65&gt;=Ref!$F$8)=TRUE,Ref!$H$8,Ref!$H$9)),"")</f>
        <v>Areeya</v>
      </c>
      <c r="F65" s="172" t="s">
        <v>3461</v>
      </c>
      <c r="G65" s="211">
        <v>655000.0</v>
      </c>
      <c r="H65" s="212">
        <v>45295.0</v>
      </c>
      <c r="I65" s="212">
        <v>45414.0</v>
      </c>
      <c r="J65" s="213" t="s">
        <v>3553</v>
      </c>
      <c r="K65" s="214" t="s">
        <v>3559</v>
      </c>
      <c r="L65" s="215" t="s">
        <v>3560</v>
      </c>
      <c r="M65" s="216">
        <v>11.0</v>
      </c>
      <c r="N65" s="217"/>
      <c r="O65" s="218">
        <f t="shared" si="8"/>
        <v>11</v>
      </c>
      <c r="P65" s="243" t="s">
        <v>3465</v>
      </c>
      <c r="Q65" s="219">
        <v>0.0</v>
      </c>
      <c r="R65" s="219">
        <f t="shared" si="9"/>
        <v>0</v>
      </c>
      <c r="S65" s="220"/>
      <c r="T65" s="221">
        <f t="shared" si="10"/>
        <v>0</v>
      </c>
      <c r="U65" s="221">
        <f t="shared" si="11"/>
        <v>0</v>
      </c>
      <c r="V65" s="221">
        <f t="shared" si="12"/>
        <v>0</v>
      </c>
      <c r="W65" s="222">
        <f t="shared" si="13"/>
        <v>0</v>
      </c>
      <c r="X65" s="222">
        <f t="shared" si="14"/>
        <v>0</v>
      </c>
      <c r="Y65" s="223">
        <v>1.0</v>
      </c>
      <c r="Z65" s="244" t="s">
        <v>108</v>
      </c>
      <c r="AA65" s="224">
        <v>45302.0</v>
      </c>
      <c r="AB65" s="225">
        <v>2401030.0</v>
      </c>
      <c r="AC65" s="226">
        <v>45302.0</v>
      </c>
      <c r="AD65" s="227"/>
      <c r="AE65" s="228"/>
      <c r="AF65" s="169" t="s">
        <v>21</v>
      </c>
      <c r="AG65" s="225" t="s">
        <v>3466</v>
      </c>
      <c r="AH65" s="229"/>
      <c r="AI65" s="230" t="s">
        <v>3555</v>
      </c>
      <c r="AJ65" s="231"/>
      <c r="AK65" s="232"/>
      <c r="AL65" s="232"/>
      <c r="AM65" s="232"/>
      <c r="AN65" s="232"/>
      <c r="AO65" s="233"/>
      <c r="AP65" s="234"/>
      <c r="AQ65" s="234"/>
      <c r="AR65" s="234"/>
      <c r="AS65" s="234"/>
      <c r="AT65" s="234" t="s">
        <v>3556</v>
      </c>
      <c r="AU65" s="248">
        <v>45412.0</v>
      </c>
      <c r="AV65" s="234"/>
      <c r="AW65" s="234"/>
      <c r="AX65" s="234"/>
      <c r="AY65" s="235"/>
      <c r="AZ65" s="236"/>
      <c r="BA65" s="234"/>
      <c r="BB65" s="234"/>
      <c r="BC65" s="237"/>
      <c r="BD65" s="238"/>
      <c r="BE65" s="239"/>
    </row>
    <row r="66" ht="15.0" customHeight="1">
      <c r="A66" s="207" t="s">
        <v>3550</v>
      </c>
      <c r="B66" s="245" t="s">
        <v>3482</v>
      </c>
      <c r="C66" s="209" t="s">
        <v>3551</v>
      </c>
      <c r="D66" s="210" t="s">
        <v>3552</v>
      </c>
      <c r="E66" s="172" t="str">
        <f>IF(G66&gt;0,IF(G66&gt;=Ref!$F$7,Ref!$H$7,IF(AND(G66&lt;Ref!$G$8,G66&gt;=Ref!$F$8)=TRUE,Ref!$H$8,Ref!$H$9)),"")</f>
        <v>Areeya</v>
      </c>
      <c r="F66" s="172" t="s">
        <v>3461</v>
      </c>
      <c r="G66" s="211">
        <v>655000.0</v>
      </c>
      <c r="H66" s="212">
        <v>45295.0</v>
      </c>
      <c r="I66" s="212">
        <v>45414.0</v>
      </c>
      <c r="J66" s="213" t="s">
        <v>3553</v>
      </c>
      <c r="K66" s="214" t="s">
        <v>3561</v>
      </c>
      <c r="L66" s="215" t="s">
        <v>3562</v>
      </c>
      <c r="M66" s="216">
        <v>11.0</v>
      </c>
      <c r="N66" s="217"/>
      <c r="O66" s="218">
        <f t="shared" si="8"/>
        <v>11</v>
      </c>
      <c r="P66" s="243" t="s">
        <v>3465</v>
      </c>
      <c r="Q66" s="219">
        <v>0.0</v>
      </c>
      <c r="R66" s="219">
        <f t="shared" si="9"/>
        <v>0</v>
      </c>
      <c r="S66" s="220"/>
      <c r="T66" s="221">
        <f t="shared" si="10"/>
        <v>0</v>
      </c>
      <c r="U66" s="221">
        <f t="shared" si="11"/>
        <v>0</v>
      </c>
      <c r="V66" s="221">
        <f t="shared" si="12"/>
        <v>0</v>
      </c>
      <c r="W66" s="222">
        <f t="shared" si="13"/>
        <v>0</v>
      </c>
      <c r="X66" s="222">
        <f t="shared" si="14"/>
        <v>0</v>
      </c>
      <c r="Y66" s="223">
        <v>1.0</v>
      </c>
      <c r="Z66" s="244" t="s">
        <v>108</v>
      </c>
      <c r="AA66" s="224">
        <v>45302.0</v>
      </c>
      <c r="AB66" s="225">
        <v>2401030.0</v>
      </c>
      <c r="AC66" s="226">
        <v>45302.0</v>
      </c>
      <c r="AD66" s="227"/>
      <c r="AE66" s="228"/>
      <c r="AF66" s="169" t="s">
        <v>21</v>
      </c>
      <c r="AG66" s="225" t="s">
        <v>3466</v>
      </c>
      <c r="AH66" s="229"/>
      <c r="AI66" s="230" t="s">
        <v>3555</v>
      </c>
      <c r="AJ66" s="231"/>
      <c r="AK66" s="232"/>
      <c r="AL66" s="232"/>
      <c r="AM66" s="232"/>
      <c r="AN66" s="232"/>
      <c r="AO66" s="233"/>
      <c r="AP66" s="234"/>
      <c r="AQ66" s="234"/>
      <c r="AR66" s="234"/>
      <c r="AS66" s="234"/>
      <c r="AT66" s="234" t="s">
        <v>3556</v>
      </c>
      <c r="AU66" s="248">
        <v>45412.0</v>
      </c>
      <c r="AV66" s="234"/>
      <c r="AW66" s="234"/>
      <c r="AX66" s="234"/>
      <c r="AY66" s="235"/>
      <c r="AZ66" s="236"/>
      <c r="BA66" s="234"/>
      <c r="BB66" s="234"/>
      <c r="BC66" s="237"/>
      <c r="BD66" s="238"/>
      <c r="BE66" s="239"/>
    </row>
    <row r="67" ht="15.0" customHeight="1">
      <c r="A67" s="207" t="s">
        <v>3550</v>
      </c>
      <c r="B67" s="245" t="s">
        <v>3482</v>
      </c>
      <c r="C67" s="209" t="s">
        <v>3551</v>
      </c>
      <c r="D67" s="210" t="s">
        <v>3552</v>
      </c>
      <c r="E67" s="172" t="str">
        <f>IF(G67&gt;0,IF(G67&gt;=Ref!$F$7,Ref!$H$7,IF(AND(G67&lt;Ref!$G$8,G67&gt;=Ref!$F$8)=TRUE,Ref!$H$8,Ref!$H$9)),"")</f>
        <v>Areeya</v>
      </c>
      <c r="F67" s="172" t="s">
        <v>3461</v>
      </c>
      <c r="G67" s="211">
        <v>655000.0</v>
      </c>
      <c r="H67" s="212">
        <v>45295.0</v>
      </c>
      <c r="I67" s="212">
        <v>45414.0</v>
      </c>
      <c r="J67" s="213" t="s">
        <v>3553</v>
      </c>
      <c r="K67" s="214" t="s">
        <v>3563</v>
      </c>
      <c r="L67" s="215" t="s">
        <v>3564</v>
      </c>
      <c r="M67" s="216">
        <v>11.0</v>
      </c>
      <c r="N67" s="217"/>
      <c r="O67" s="218">
        <f t="shared" si="8"/>
        <v>11</v>
      </c>
      <c r="P67" s="243" t="s">
        <v>3465</v>
      </c>
      <c r="Q67" s="219">
        <v>0.0</v>
      </c>
      <c r="R67" s="219">
        <f t="shared" si="9"/>
        <v>0</v>
      </c>
      <c r="S67" s="220"/>
      <c r="T67" s="221">
        <f t="shared" si="10"/>
        <v>0</v>
      </c>
      <c r="U67" s="221">
        <f t="shared" si="11"/>
        <v>0</v>
      </c>
      <c r="V67" s="221">
        <f t="shared" si="12"/>
        <v>0</v>
      </c>
      <c r="W67" s="222">
        <f t="shared" si="13"/>
        <v>0</v>
      </c>
      <c r="X67" s="222">
        <f t="shared" si="14"/>
        <v>0</v>
      </c>
      <c r="Y67" s="223">
        <v>1.0</v>
      </c>
      <c r="Z67" s="244" t="s">
        <v>108</v>
      </c>
      <c r="AA67" s="224">
        <v>45302.0</v>
      </c>
      <c r="AB67" s="225">
        <v>2401030.0</v>
      </c>
      <c r="AC67" s="226">
        <v>45302.0</v>
      </c>
      <c r="AD67" s="227"/>
      <c r="AE67" s="228"/>
      <c r="AF67" s="169" t="s">
        <v>21</v>
      </c>
      <c r="AG67" s="225" t="s">
        <v>3466</v>
      </c>
      <c r="AH67" s="229"/>
      <c r="AI67" s="230" t="s">
        <v>3555</v>
      </c>
      <c r="AJ67" s="231"/>
      <c r="AK67" s="232"/>
      <c r="AL67" s="232"/>
      <c r="AM67" s="232"/>
      <c r="AN67" s="232"/>
      <c r="AO67" s="233"/>
      <c r="AP67" s="234"/>
      <c r="AQ67" s="234"/>
      <c r="AR67" s="234"/>
      <c r="AS67" s="234"/>
      <c r="AT67" s="234" t="s">
        <v>3556</v>
      </c>
      <c r="AU67" s="248">
        <v>45412.0</v>
      </c>
      <c r="AV67" s="234"/>
      <c r="AW67" s="234"/>
      <c r="AX67" s="234"/>
      <c r="AY67" s="235"/>
      <c r="AZ67" s="236"/>
      <c r="BA67" s="234"/>
      <c r="BB67" s="234"/>
      <c r="BC67" s="237"/>
      <c r="BD67" s="238"/>
      <c r="BE67" s="239"/>
    </row>
    <row r="68" ht="15.0" customHeight="1">
      <c r="A68" s="207" t="s">
        <v>3550</v>
      </c>
      <c r="B68" s="245" t="s">
        <v>3482</v>
      </c>
      <c r="C68" s="209" t="s">
        <v>3551</v>
      </c>
      <c r="D68" s="210" t="s">
        <v>3552</v>
      </c>
      <c r="E68" s="172" t="str">
        <f>IF(G68&gt;0,IF(G68&gt;=Ref!$F$7,Ref!$H$7,IF(AND(G68&lt;Ref!$G$8,G68&gt;=Ref!$F$8)=TRUE,Ref!$H$8,Ref!$H$9)),"")</f>
        <v>Areeya</v>
      </c>
      <c r="F68" s="172" t="s">
        <v>3461</v>
      </c>
      <c r="G68" s="211">
        <v>655000.0</v>
      </c>
      <c r="H68" s="212">
        <v>45295.0</v>
      </c>
      <c r="I68" s="212">
        <v>45414.0</v>
      </c>
      <c r="J68" s="213" t="s">
        <v>3553</v>
      </c>
      <c r="K68" s="214" t="s">
        <v>3565</v>
      </c>
      <c r="L68" s="215" t="s">
        <v>3566</v>
      </c>
      <c r="M68" s="216">
        <v>11.0</v>
      </c>
      <c r="N68" s="217"/>
      <c r="O68" s="218">
        <f t="shared" si="8"/>
        <v>11</v>
      </c>
      <c r="P68" s="243" t="s">
        <v>3465</v>
      </c>
      <c r="Q68" s="219">
        <v>0.0</v>
      </c>
      <c r="R68" s="219">
        <f t="shared" si="9"/>
        <v>0</v>
      </c>
      <c r="S68" s="220"/>
      <c r="T68" s="221">
        <f t="shared" si="10"/>
        <v>0</v>
      </c>
      <c r="U68" s="221">
        <f t="shared" si="11"/>
        <v>0</v>
      </c>
      <c r="V68" s="221">
        <f t="shared" si="12"/>
        <v>0</v>
      </c>
      <c r="W68" s="222">
        <f t="shared" si="13"/>
        <v>0</v>
      </c>
      <c r="X68" s="222">
        <f t="shared" si="14"/>
        <v>0</v>
      </c>
      <c r="Y68" s="223">
        <v>1.0</v>
      </c>
      <c r="Z68" s="244" t="s">
        <v>108</v>
      </c>
      <c r="AA68" s="224">
        <v>45302.0</v>
      </c>
      <c r="AB68" s="225">
        <v>2401030.0</v>
      </c>
      <c r="AC68" s="226">
        <v>45302.0</v>
      </c>
      <c r="AD68" s="227"/>
      <c r="AE68" s="228"/>
      <c r="AF68" s="169" t="s">
        <v>21</v>
      </c>
      <c r="AG68" s="225" t="s">
        <v>3466</v>
      </c>
      <c r="AH68" s="229"/>
      <c r="AI68" s="230" t="s">
        <v>3555</v>
      </c>
      <c r="AJ68" s="231"/>
      <c r="AK68" s="232"/>
      <c r="AL68" s="232"/>
      <c r="AM68" s="232"/>
      <c r="AN68" s="232"/>
      <c r="AO68" s="233"/>
      <c r="AP68" s="234"/>
      <c r="AQ68" s="234"/>
      <c r="AR68" s="234"/>
      <c r="AS68" s="234"/>
      <c r="AT68" s="234" t="s">
        <v>3556</v>
      </c>
      <c r="AU68" s="248">
        <v>45412.0</v>
      </c>
      <c r="AV68" s="234"/>
      <c r="AW68" s="234"/>
      <c r="AX68" s="234"/>
      <c r="AY68" s="235"/>
      <c r="AZ68" s="236"/>
      <c r="BA68" s="234"/>
      <c r="BB68" s="234"/>
      <c r="BC68" s="237"/>
      <c r="BD68" s="238"/>
      <c r="BE68" s="239"/>
    </row>
    <row r="69" ht="15.0" customHeight="1">
      <c r="A69" s="207" t="s">
        <v>3550</v>
      </c>
      <c r="B69" s="245" t="s">
        <v>3482</v>
      </c>
      <c r="C69" s="209" t="s">
        <v>3551</v>
      </c>
      <c r="D69" s="210" t="s">
        <v>3552</v>
      </c>
      <c r="E69" s="172" t="str">
        <f>IF(G69&gt;0,IF(G69&gt;=Ref!$F$7,Ref!$H$7,IF(AND(G69&lt;Ref!$G$8,G69&gt;=Ref!$F$8)=TRUE,Ref!$H$8,Ref!$H$9)),"")</f>
        <v>Areeya</v>
      </c>
      <c r="F69" s="172" t="s">
        <v>3461</v>
      </c>
      <c r="G69" s="211">
        <v>655000.0</v>
      </c>
      <c r="H69" s="212">
        <v>45295.0</v>
      </c>
      <c r="I69" s="212">
        <v>45414.0</v>
      </c>
      <c r="J69" s="213" t="s">
        <v>3553</v>
      </c>
      <c r="K69" s="214" t="s">
        <v>3567</v>
      </c>
      <c r="L69" s="215" t="s">
        <v>3568</v>
      </c>
      <c r="M69" s="216">
        <v>11.0</v>
      </c>
      <c r="N69" s="217"/>
      <c r="O69" s="218">
        <f t="shared" si="8"/>
        <v>11</v>
      </c>
      <c r="P69" s="243" t="s">
        <v>3465</v>
      </c>
      <c r="Q69" s="219">
        <v>0.0</v>
      </c>
      <c r="R69" s="219">
        <f t="shared" si="9"/>
        <v>0</v>
      </c>
      <c r="S69" s="220"/>
      <c r="T69" s="221">
        <f t="shared" si="10"/>
        <v>0</v>
      </c>
      <c r="U69" s="221">
        <f t="shared" si="11"/>
        <v>0</v>
      </c>
      <c r="V69" s="221">
        <f t="shared" si="12"/>
        <v>0</v>
      </c>
      <c r="W69" s="222">
        <f t="shared" si="13"/>
        <v>0</v>
      </c>
      <c r="X69" s="222">
        <f t="shared" si="14"/>
        <v>0</v>
      </c>
      <c r="Y69" s="223">
        <v>1.0</v>
      </c>
      <c r="Z69" s="244" t="s">
        <v>108</v>
      </c>
      <c r="AA69" s="224">
        <v>45302.0</v>
      </c>
      <c r="AB69" s="225">
        <v>2401030.0</v>
      </c>
      <c r="AC69" s="226">
        <v>45302.0</v>
      </c>
      <c r="AD69" s="227"/>
      <c r="AE69" s="228"/>
      <c r="AF69" s="169" t="s">
        <v>21</v>
      </c>
      <c r="AG69" s="225" t="s">
        <v>3466</v>
      </c>
      <c r="AH69" s="229"/>
      <c r="AI69" s="230"/>
      <c r="AJ69" s="231"/>
      <c r="AK69" s="232"/>
      <c r="AL69" s="232"/>
      <c r="AM69" s="232"/>
      <c r="AN69" s="232"/>
      <c r="AO69" s="233"/>
      <c r="AP69" s="234"/>
      <c r="AQ69" s="234"/>
      <c r="AR69" s="234"/>
      <c r="AS69" s="234"/>
      <c r="AT69" s="234"/>
      <c r="AU69" s="234"/>
      <c r="AV69" s="234"/>
      <c r="AW69" s="234"/>
      <c r="AX69" s="234"/>
      <c r="AY69" s="235"/>
      <c r="AZ69" s="236"/>
      <c r="BA69" s="234"/>
      <c r="BB69" s="234"/>
      <c r="BC69" s="237"/>
      <c r="BD69" s="238"/>
      <c r="BE69" s="239"/>
    </row>
    <row r="70" ht="15.0" customHeight="1">
      <c r="A70" s="207" t="s">
        <v>3550</v>
      </c>
      <c r="B70" s="245" t="s">
        <v>3482</v>
      </c>
      <c r="C70" s="209" t="s">
        <v>3551</v>
      </c>
      <c r="D70" s="210" t="s">
        <v>3552</v>
      </c>
      <c r="E70" s="172" t="str">
        <f>IF(G70&gt;0,IF(G70&gt;=Ref!$F$7,Ref!$H$7,IF(AND(G70&lt;Ref!$G$8,G70&gt;=Ref!$F$8)=TRUE,Ref!$H$8,Ref!$H$9)),"")</f>
        <v>Areeya</v>
      </c>
      <c r="F70" s="172" t="s">
        <v>3461</v>
      </c>
      <c r="G70" s="211">
        <v>655000.0</v>
      </c>
      <c r="H70" s="212">
        <v>45295.0</v>
      </c>
      <c r="I70" s="212">
        <v>45414.0</v>
      </c>
      <c r="J70" s="213" t="s">
        <v>3553</v>
      </c>
      <c r="K70" s="214" t="s">
        <v>3569</v>
      </c>
      <c r="L70" s="215" t="s">
        <v>3570</v>
      </c>
      <c r="M70" s="216">
        <v>11.0</v>
      </c>
      <c r="N70" s="217"/>
      <c r="O70" s="218">
        <f t="shared" si="8"/>
        <v>11</v>
      </c>
      <c r="P70" s="243" t="s">
        <v>3465</v>
      </c>
      <c r="Q70" s="219">
        <v>0.0</v>
      </c>
      <c r="R70" s="219">
        <f t="shared" si="9"/>
        <v>0</v>
      </c>
      <c r="S70" s="220"/>
      <c r="T70" s="221">
        <f t="shared" si="10"/>
        <v>0</v>
      </c>
      <c r="U70" s="221">
        <f t="shared" si="11"/>
        <v>0</v>
      </c>
      <c r="V70" s="221">
        <f t="shared" si="12"/>
        <v>0</v>
      </c>
      <c r="W70" s="222">
        <f t="shared" si="13"/>
        <v>0</v>
      </c>
      <c r="X70" s="222">
        <f t="shared" si="14"/>
        <v>0</v>
      </c>
      <c r="Y70" s="223">
        <v>1.0</v>
      </c>
      <c r="Z70" s="244" t="s">
        <v>108</v>
      </c>
      <c r="AA70" s="224">
        <v>45302.0</v>
      </c>
      <c r="AB70" s="225">
        <v>2401030.0</v>
      </c>
      <c r="AC70" s="226">
        <v>45302.0</v>
      </c>
      <c r="AD70" s="227"/>
      <c r="AE70" s="228"/>
      <c r="AF70" s="169" t="s">
        <v>21</v>
      </c>
      <c r="AG70" s="225" t="s">
        <v>3466</v>
      </c>
      <c r="AH70" s="229"/>
      <c r="AI70" s="230" t="s">
        <v>3571</v>
      </c>
      <c r="AJ70" s="231">
        <v>45449.0</v>
      </c>
      <c r="AK70" s="232"/>
      <c r="AL70" s="232"/>
      <c r="AM70" s="232"/>
      <c r="AN70" s="232"/>
      <c r="AO70" s="233"/>
      <c r="AP70" s="234"/>
      <c r="AQ70" s="234"/>
      <c r="AR70" s="234"/>
      <c r="AS70" s="234"/>
      <c r="AT70" s="234"/>
      <c r="AU70" s="234"/>
      <c r="AV70" s="234"/>
      <c r="AW70" s="234"/>
      <c r="AX70" s="234"/>
      <c r="AY70" s="235"/>
      <c r="AZ70" s="236"/>
      <c r="BA70" s="234"/>
      <c r="BB70" s="234"/>
      <c r="BC70" s="237"/>
      <c r="BD70" s="238"/>
      <c r="BE70" s="239"/>
    </row>
    <row r="71" ht="15.0" customHeight="1">
      <c r="A71" s="207" t="s">
        <v>3550</v>
      </c>
      <c r="B71" s="245" t="s">
        <v>3482</v>
      </c>
      <c r="C71" s="209" t="s">
        <v>3551</v>
      </c>
      <c r="D71" s="210" t="s">
        <v>3552</v>
      </c>
      <c r="E71" s="172" t="str">
        <f>IF(G71&gt;0,IF(G71&gt;=Ref!$F$7,Ref!$H$7,IF(AND(G71&lt;Ref!$G$8,G71&gt;=Ref!$F$8)=TRUE,Ref!$H$8,Ref!$H$9)),"")</f>
        <v>Areeya</v>
      </c>
      <c r="F71" s="172" t="s">
        <v>3461</v>
      </c>
      <c r="G71" s="211">
        <v>655000.0</v>
      </c>
      <c r="H71" s="212">
        <v>45295.0</v>
      </c>
      <c r="I71" s="212">
        <v>45414.0</v>
      </c>
      <c r="J71" s="213" t="s">
        <v>3553</v>
      </c>
      <c r="K71" s="214" t="s">
        <v>3572</v>
      </c>
      <c r="L71" s="215" t="s">
        <v>3573</v>
      </c>
      <c r="M71" s="216">
        <v>11.0</v>
      </c>
      <c r="N71" s="217"/>
      <c r="O71" s="218">
        <f t="shared" si="8"/>
        <v>11</v>
      </c>
      <c r="P71" s="243" t="s">
        <v>3465</v>
      </c>
      <c r="Q71" s="219">
        <v>3100.0</v>
      </c>
      <c r="R71" s="219">
        <f t="shared" si="9"/>
        <v>34100</v>
      </c>
      <c r="S71" s="220"/>
      <c r="T71" s="221">
        <f t="shared" si="10"/>
        <v>0</v>
      </c>
      <c r="U71" s="221">
        <f t="shared" si="11"/>
        <v>3100</v>
      </c>
      <c r="V71" s="221">
        <f t="shared" si="12"/>
        <v>34100</v>
      </c>
      <c r="W71" s="222">
        <f t="shared" si="13"/>
        <v>3100</v>
      </c>
      <c r="X71" s="222">
        <f t="shared" si="14"/>
        <v>34100</v>
      </c>
      <c r="Y71" s="223">
        <v>1.0</v>
      </c>
      <c r="Z71" s="244" t="s">
        <v>108</v>
      </c>
      <c r="AA71" s="224">
        <v>45302.0</v>
      </c>
      <c r="AB71" s="225">
        <v>2401030.0</v>
      </c>
      <c r="AC71" s="226">
        <v>45302.0</v>
      </c>
      <c r="AD71" s="227"/>
      <c r="AE71" s="228"/>
      <c r="AF71" s="169" t="s">
        <v>21</v>
      </c>
      <c r="AG71" s="225" t="s">
        <v>3466</v>
      </c>
      <c r="AH71" s="229"/>
      <c r="AI71" s="230" t="s">
        <v>3571</v>
      </c>
      <c r="AJ71" s="231">
        <v>45449.0</v>
      </c>
      <c r="AK71" s="232"/>
      <c r="AL71" s="232"/>
      <c r="AM71" s="232"/>
      <c r="AN71" s="232"/>
      <c r="AO71" s="233"/>
      <c r="AP71" s="234"/>
      <c r="AQ71" s="234"/>
      <c r="AR71" s="234"/>
      <c r="AS71" s="234"/>
      <c r="AT71" s="249"/>
      <c r="AU71" s="249"/>
      <c r="AV71" s="234"/>
      <c r="AW71" s="234"/>
      <c r="AX71" s="234"/>
      <c r="AY71" s="234" t="s">
        <v>3574</v>
      </c>
      <c r="AZ71" s="236">
        <v>45457.0</v>
      </c>
      <c r="BA71" s="234"/>
      <c r="BB71" s="234"/>
      <c r="BC71" s="237"/>
      <c r="BD71" s="238"/>
      <c r="BE71" s="239"/>
    </row>
    <row r="72" ht="15.0" customHeight="1">
      <c r="A72" s="207" t="s">
        <v>3550</v>
      </c>
      <c r="B72" s="245" t="s">
        <v>3482</v>
      </c>
      <c r="C72" s="209" t="s">
        <v>3551</v>
      </c>
      <c r="D72" s="210" t="s">
        <v>3552</v>
      </c>
      <c r="E72" s="172" t="str">
        <f>IF(G72&gt;0,IF(G72&gt;=Ref!$F$7,Ref!$H$7,IF(AND(G72&lt;Ref!$G$8,G72&gt;=Ref!$F$8)=TRUE,Ref!$H$8,Ref!$H$9)),"")</f>
        <v>Areeya</v>
      </c>
      <c r="F72" s="172" t="s">
        <v>3461</v>
      </c>
      <c r="G72" s="211">
        <v>655000.0</v>
      </c>
      <c r="H72" s="212">
        <v>45295.0</v>
      </c>
      <c r="I72" s="212">
        <v>45414.0</v>
      </c>
      <c r="J72" s="213" t="s">
        <v>3553</v>
      </c>
      <c r="K72" s="214" t="s">
        <v>3575</v>
      </c>
      <c r="L72" s="215" t="s">
        <v>3576</v>
      </c>
      <c r="M72" s="216">
        <v>11.0</v>
      </c>
      <c r="N72" s="217"/>
      <c r="O72" s="218">
        <f t="shared" si="8"/>
        <v>11</v>
      </c>
      <c r="P72" s="243" t="s">
        <v>3465</v>
      </c>
      <c r="Q72" s="219">
        <v>0.0</v>
      </c>
      <c r="R72" s="219">
        <f t="shared" si="9"/>
        <v>0</v>
      </c>
      <c r="S72" s="220"/>
      <c r="T72" s="221">
        <f t="shared" si="10"/>
        <v>0</v>
      </c>
      <c r="U72" s="221">
        <f t="shared" si="11"/>
        <v>0</v>
      </c>
      <c r="V72" s="221">
        <f t="shared" si="12"/>
        <v>0</v>
      </c>
      <c r="W72" s="222">
        <f t="shared" si="13"/>
        <v>0</v>
      </c>
      <c r="X72" s="222">
        <f t="shared" si="14"/>
        <v>0</v>
      </c>
      <c r="Y72" s="223">
        <v>1.0</v>
      </c>
      <c r="Z72" s="244" t="s">
        <v>108</v>
      </c>
      <c r="AA72" s="224">
        <v>45302.0</v>
      </c>
      <c r="AB72" s="225">
        <v>2401030.0</v>
      </c>
      <c r="AC72" s="226">
        <v>45302.0</v>
      </c>
      <c r="AD72" s="227"/>
      <c r="AE72" s="228"/>
      <c r="AF72" s="169" t="s">
        <v>21</v>
      </c>
      <c r="AG72" s="225" t="s">
        <v>3466</v>
      </c>
      <c r="AH72" s="229"/>
      <c r="AI72" s="230" t="s">
        <v>3571</v>
      </c>
      <c r="AJ72" s="231">
        <v>45449.0</v>
      </c>
      <c r="AK72" s="232"/>
      <c r="AL72" s="232"/>
      <c r="AM72" s="232"/>
      <c r="AN72" s="232"/>
      <c r="AO72" s="233"/>
      <c r="AP72" s="234"/>
      <c r="AQ72" s="234"/>
      <c r="AR72" s="234"/>
      <c r="AS72" s="234"/>
      <c r="AT72" s="234"/>
      <c r="AU72" s="234"/>
      <c r="AV72" s="234"/>
      <c r="AW72" s="234"/>
      <c r="AX72" s="234"/>
      <c r="AY72" s="235" t="s">
        <v>3574</v>
      </c>
      <c r="AZ72" s="236">
        <v>45457.0</v>
      </c>
      <c r="BA72" s="234"/>
      <c r="BB72" s="234"/>
      <c r="BC72" s="237"/>
      <c r="BD72" s="238"/>
      <c r="BE72" s="239"/>
    </row>
    <row r="73" ht="15.0" customHeight="1">
      <c r="A73" s="207" t="s">
        <v>3550</v>
      </c>
      <c r="B73" s="245" t="s">
        <v>3482</v>
      </c>
      <c r="C73" s="209" t="s">
        <v>3551</v>
      </c>
      <c r="D73" s="210" t="s">
        <v>3552</v>
      </c>
      <c r="E73" s="172" t="str">
        <f>IF(G73&gt;0,IF(G73&gt;=Ref!$F$7,Ref!$H$7,IF(AND(G73&lt;Ref!$G$8,G73&gt;=Ref!$F$8)=TRUE,Ref!$H$8,Ref!$H$9)),"")</f>
        <v>Areeya</v>
      </c>
      <c r="F73" s="172" t="s">
        <v>3461</v>
      </c>
      <c r="G73" s="211">
        <v>655000.0</v>
      </c>
      <c r="H73" s="212">
        <v>45295.0</v>
      </c>
      <c r="I73" s="212">
        <v>45414.0</v>
      </c>
      <c r="J73" s="213" t="s">
        <v>3553</v>
      </c>
      <c r="K73" s="214" t="s">
        <v>3577</v>
      </c>
      <c r="L73" s="215" t="s">
        <v>3578</v>
      </c>
      <c r="M73" s="216">
        <v>11.0</v>
      </c>
      <c r="N73" s="217"/>
      <c r="O73" s="218">
        <f t="shared" si="8"/>
        <v>11</v>
      </c>
      <c r="P73" s="243" t="s">
        <v>3465</v>
      </c>
      <c r="Q73" s="219">
        <v>0.0</v>
      </c>
      <c r="R73" s="219">
        <f t="shared" si="9"/>
        <v>0</v>
      </c>
      <c r="S73" s="220"/>
      <c r="T73" s="221">
        <f t="shared" si="10"/>
        <v>0</v>
      </c>
      <c r="U73" s="221">
        <f t="shared" si="11"/>
        <v>0</v>
      </c>
      <c r="V73" s="221">
        <f t="shared" si="12"/>
        <v>0</v>
      </c>
      <c r="W73" s="222">
        <f t="shared" si="13"/>
        <v>0</v>
      </c>
      <c r="X73" s="222">
        <f t="shared" si="14"/>
        <v>0</v>
      </c>
      <c r="Y73" s="223">
        <v>1.0</v>
      </c>
      <c r="Z73" s="244" t="s">
        <v>108</v>
      </c>
      <c r="AA73" s="224">
        <v>45302.0</v>
      </c>
      <c r="AB73" s="225">
        <v>2401030.0</v>
      </c>
      <c r="AC73" s="226">
        <v>45302.0</v>
      </c>
      <c r="AD73" s="227"/>
      <c r="AE73" s="228"/>
      <c r="AF73" s="169" t="s">
        <v>21</v>
      </c>
      <c r="AG73" s="225" t="s">
        <v>3466</v>
      </c>
      <c r="AH73" s="229"/>
      <c r="AI73" s="230" t="s">
        <v>3571</v>
      </c>
      <c r="AJ73" s="231">
        <v>45449.0</v>
      </c>
      <c r="AK73" s="232"/>
      <c r="AL73" s="232"/>
      <c r="AM73" s="232"/>
      <c r="AN73" s="232"/>
      <c r="AO73" s="233"/>
      <c r="AP73" s="234"/>
      <c r="AQ73" s="234"/>
      <c r="AR73" s="234"/>
      <c r="AS73" s="234"/>
      <c r="AT73" s="234"/>
      <c r="AU73" s="234"/>
      <c r="AV73" s="234"/>
      <c r="AW73" s="234"/>
      <c r="AX73" s="234"/>
      <c r="AY73" s="235" t="s">
        <v>3574</v>
      </c>
      <c r="AZ73" s="236">
        <v>45457.0</v>
      </c>
      <c r="BA73" s="234"/>
      <c r="BB73" s="234"/>
      <c r="BC73" s="237"/>
      <c r="BD73" s="238"/>
      <c r="BE73" s="239"/>
    </row>
    <row r="74" ht="15.0" customHeight="1">
      <c r="A74" s="207" t="s">
        <v>3550</v>
      </c>
      <c r="B74" s="245" t="s">
        <v>3482</v>
      </c>
      <c r="C74" s="209" t="s">
        <v>3551</v>
      </c>
      <c r="D74" s="210" t="s">
        <v>3552</v>
      </c>
      <c r="E74" s="172" t="str">
        <f>IF(G74&gt;0,IF(G74&gt;=Ref!$F$7,Ref!$H$7,IF(AND(G74&lt;Ref!$G$8,G74&gt;=Ref!$F$8)=TRUE,Ref!$H$8,Ref!$H$9)),"")</f>
        <v>Areeya</v>
      </c>
      <c r="F74" s="172" t="s">
        <v>3461</v>
      </c>
      <c r="G74" s="211">
        <v>655000.0</v>
      </c>
      <c r="H74" s="212">
        <v>45295.0</v>
      </c>
      <c r="I74" s="212">
        <v>45414.0</v>
      </c>
      <c r="J74" s="213" t="s">
        <v>3553</v>
      </c>
      <c r="K74" s="214" t="s">
        <v>3579</v>
      </c>
      <c r="L74" s="215" t="s">
        <v>3580</v>
      </c>
      <c r="M74" s="216">
        <v>11.0</v>
      </c>
      <c r="N74" s="217"/>
      <c r="O74" s="218">
        <f t="shared" si="8"/>
        <v>11</v>
      </c>
      <c r="P74" s="243" t="s">
        <v>3465</v>
      </c>
      <c r="Q74" s="219">
        <v>0.0</v>
      </c>
      <c r="R74" s="219">
        <f t="shared" si="9"/>
        <v>0</v>
      </c>
      <c r="S74" s="220"/>
      <c r="T74" s="221">
        <f t="shared" si="10"/>
        <v>0</v>
      </c>
      <c r="U74" s="221">
        <f t="shared" si="11"/>
        <v>0</v>
      </c>
      <c r="V74" s="221">
        <f t="shared" si="12"/>
        <v>0</v>
      </c>
      <c r="W74" s="222">
        <f t="shared" si="13"/>
        <v>0</v>
      </c>
      <c r="X74" s="222">
        <f t="shared" si="14"/>
        <v>0</v>
      </c>
      <c r="Y74" s="223">
        <v>1.0</v>
      </c>
      <c r="Z74" s="244" t="s">
        <v>108</v>
      </c>
      <c r="AA74" s="224">
        <v>45302.0</v>
      </c>
      <c r="AB74" s="225">
        <v>2401030.0</v>
      </c>
      <c r="AC74" s="226">
        <v>45302.0</v>
      </c>
      <c r="AD74" s="227"/>
      <c r="AE74" s="228"/>
      <c r="AF74" s="169" t="s">
        <v>21</v>
      </c>
      <c r="AG74" s="225" t="s">
        <v>3466</v>
      </c>
      <c r="AH74" s="229"/>
      <c r="AI74" s="230" t="s">
        <v>3571</v>
      </c>
      <c r="AJ74" s="231">
        <v>45449.0</v>
      </c>
      <c r="AK74" s="232"/>
      <c r="AL74" s="232"/>
      <c r="AM74" s="232"/>
      <c r="AN74" s="232"/>
      <c r="AO74" s="233"/>
      <c r="AP74" s="234"/>
      <c r="AQ74" s="234"/>
      <c r="AR74" s="234"/>
      <c r="AS74" s="234"/>
      <c r="AT74" s="234"/>
      <c r="AU74" s="234"/>
      <c r="AV74" s="234"/>
      <c r="AW74" s="234"/>
      <c r="AX74" s="234"/>
      <c r="AY74" s="235" t="s">
        <v>3574</v>
      </c>
      <c r="AZ74" s="236">
        <v>45457.0</v>
      </c>
      <c r="BA74" s="234"/>
      <c r="BB74" s="234"/>
      <c r="BC74" s="237"/>
      <c r="BD74" s="238"/>
      <c r="BE74" s="239"/>
    </row>
    <row r="75" ht="15.0" customHeight="1">
      <c r="A75" s="168" t="s">
        <v>3550</v>
      </c>
      <c r="B75" s="245" t="s">
        <v>3482</v>
      </c>
      <c r="C75" s="170" t="s">
        <v>3551</v>
      </c>
      <c r="D75" s="171" t="s">
        <v>3552</v>
      </c>
      <c r="E75" s="172" t="str">
        <f>IF(G75&gt;0,IF(G75&gt;=Ref!$F$7,Ref!$H$7,IF(AND(G75&lt;Ref!$G$8,G75&gt;=Ref!$F$8)=TRUE,Ref!$H$8,Ref!$H$9)),"")</f>
        <v>Areeya</v>
      </c>
      <c r="F75" s="173" t="s">
        <v>3461</v>
      </c>
      <c r="G75" s="174">
        <v>655000.0</v>
      </c>
      <c r="H75" s="175">
        <v>45295.0</v>
      </c>
      <c r="I75" s="175">
        <v>45414.0</v>
      </c>
      <c r="J75" s="176" t="s">
        <v>3553</v>
      </c>
      <c r="K75" s="177" t="s">
        <v>3581</v>
      </c>
      <c r="L75" s="178" t="s">
        <v>3582</v>
      </c>
      <c r="M75" s="179">
        <v>11.0</v>
      </c>
      <c r="N75" s="180"/>
      <c r="O75" s="181">
        <f t="shared" si="8"/>
        <v>11</v>
      </c>
      <c r="P75" s="182" t="s">
        <v>3465</v>
      </c>
      <c r="Q75" s="183">
        <v>940.0</v>
      </c>
      <c r="R75" s="183">
        <f t="shared" si="9"/>
        <v>10340</v>
      </c>
      <c r="S75" s="184"/>
      <c r="T75" s="185">
        <f t="shared" si="10"/>
        <v>0</v>
      </c>
      <c r="U75" s="185">
        <f t="shared" si="11"/>
        <v>940</v>
      </c>
      <c r="V75" s="185">
        <f t="shared" si="12"/>
        <v>10340</v>
      </c>
      <c r="W75" s="186">
        <f t="shared" si="13"/>
        <v>940</v>
      </c>
      <c r="X75" s="186">
        <f t="shared" si="14"/>
        <v>10340</v>
      </c>
      <c r="Y75" s="187">
        <v>1.0</v>
      </c>
      <c r="Z75" s="188" t="s">
        <v>108</v>
      </c>
      <c r="AA75" s="189">
        <v>45302.0</v>
      </c>
      <c r="AB75" s="190">
        <v>2401031.0</v>
      </c>
      <c r="AC75" s="191">
        <v>45302.0</v>
      </c>
      <c r="AD75" s="192"/>
      <c r="AE75" s="193"/>
      <c r="AF75" s="194" t="s">
        <v>21</v>
      </c>
      <c r="AG75" s="190" t="s">
        <v>3466</v>
      </c>
      <c r="AH75" s="195"/>
      <c r="AI75" s="196" t="s">
        <v>3583</v>
      </c>
      <c r="AJ75" s="197">
        <v>45447.0</v>
      </c>
      <c r="AK75" s="198"/>
      <c r="AL75" s="198"/>
      <c r="AM75" s="198"/>
      <c r="AN75" s="198"/>
      <c r="AO75" s="199"/>
      <c r="AP75" s="200"/>
      <c r="AQ75" s="200"/>
      <c r="AR75" s="200"/>
      <c r="AS75" s="200"/>
      <c r="AT75" s="234"/>
      <c r="AU75" s="248"/>
      <c r="AV75" s="200"/>
      <c r="AW75" s="200"/>
      <c r="AX75" s="200"/>
      <c r="AY75" s="201" t="s">
        <v>3584</v>
      </c>
      <c r="AZ75" s="241">
        <v>45453.0</v>
      </c>
      <c r="BA75" s="200"/>
      <c r="BB75" s="200"/>
      <c r="BC75" s="203"/>
      <c r="BD75" s="204"/>
      <c r="BE75" s="205"/>
    </row>
    <row r="76" ht="15.0" customHeight="1">
      <c r="A76" s="207" t="s">
        <v>3550</v>
      </c>
      <c r="B76" s="245" t="s">
        <v>3482</v>
      </c>
      <c r="C76" s="209" t="s">
        <v>3551</v>
      </c>
      <c r="D76" s="210" t="s">
        <v>3552</v>
      </c>
      <c r="E76" s="172" t="str">
        <f>IF(G76&gt;0,IF(G76&gt;=Ref!$F$7,Ref!$H$7,IF(AND(G76&lt;Ref!$G$8,G76&gt;=Ref!$F$8)=TRUE,Ref!$H$8,Ref!$H$9)),"")</f>
        <v>Areeya</v>
      </c>
      <c r="F76" s="172" t="s">
        <v>3461</v>
      </c>
      <c r="G76" s="211">
        <v>655000.0</v>
      </c>
      <c r="H76" s="212">
        <v>45295.0</v>
      </c>
      <c r="I76" s="212">
        <v>45414.0</v>
      </c>
      <c r="J76" s="213" t="s">
        <v>3553</v>
      </c>
      <c r="K76" s="214" t="s">
        <v>3585</v>
      </c>
      <c r="L76" s="215" t="s">
        <v>3586</v>
      </c>
      <c r="M76" s="216">
        <v>6.0</v>
      </c>
      <c r="N76" s="217"/>
      <c r="O76" s="218">
        <f t="shared" si="8"/>
        <v>6</v>
      </c>
      <c r="P76" s="243" t="s">
        <v>3465</v>
      </c>
      <c r="Q76" s="219">
        <v>376.2</v>
      </c>
      <c r="R76" s="219">
        <f t="shared" si="9"/>
        <v>2257.2</v>
      </c>
      <c r="S76" s="220"/>
      <c r="T76" s="221">
        <f t="shared" si="10"/>
        <v>0</v>
      </c>
      <c r="U76" s="221">
        <f t="shared" si="11"/>
        <v>376.2</v>
      </c>
      <c r="V76" s="221">
        <f t="shared" si="12"/>
        <v>2257.2</v>
      </c>
      <c r="W76" s="222">
        <f t="shared" si="13"/>
        <v>376.2</v>
      </c>
      <c r="X76" s="222">
        <f t="shared" si="14"/>
        <v>2257.2</v>
      </c>
      <c r="Y76" s="223">
        <v>1.0</v>
      </c>
      <c r="Z76" s="244" t="s">
        <v>935</v>
      </c>
      <c r="AA76" s="224">
        <v>45404.0</v>
      </c>
      <c r="AB76" s="225">
        <v>2404094.0</v>
      </c>
      <c r="AC76" s="226">
        <v>45405.0</v>
      </c>
      <c r="AD76" s="227"/>
      <c r="AE76" s="228"/>
      <c r="AF76" s="169" t="s">
        <v>304</v>
      </c>
      <c r="AG76" s="225" t="s">
        <v>3466</v>
      </c>
      <c r="AH76" s="229"/>
      <c r="AI76" s="230" t="s">
        <v>3587</v>
      </c>
      <c r="AJ76" s="231">
        <v>45407.0</v>
      </c>
      <c r="AK76" s="232"/>
      <c r="AL76" s="232"/>
      <c r="AM76" s="232"/>
      <c r="AN76" s="232"/>
      <c r="AO76" s="233"/>
      <c r="AP76" s="234"/>
      <c r="AQ76" s="234"/>
      <c r="AR76" s="234"/>
      <c r="AS76" s="234"/>
      <c r="AT76" s="234" t="s">
        <v>3556</v>
      </c>
      <c r="AU76" s="248">
        <v>45412.0</v>
      </c>
      <c r="AV76" s="234"/>
      <c r="AW76" s="234"/>
      <c r="AX76" s="234"/>
      <c r="AY76" s="235"/>
      <c r="AZ76" s="236"/>
      <c r="BA76" s="234"/>
      <c r="BB76" s="234"/>
      <c r="BC76" s="237"/>
      <c r="BD76" s="238"/>
      <c r="BE76" s="239"/>
    </row>
    <row r="77" ht="15.0" customHeight="1">
      <c r="A77" s="207" t="s">
        <v>3550</v>
      </c>
      <c r="B77" s="245" t="s">
        <v>3482</v>
      </c>
      <c r="C77" s="209" t="s">
        <v>3551</v>
      </c>
      <c r="D77" s="210" t="s">
        <v>3552</v>
      </c>
      <c r="E77" s="172" t="str">
        <f>IF(G77&gt;0,IF(G77&gt;=Ref!$F$7,Ref!$H$7,IF(AND(G77&lt;Ref!$G$8,G77&gt;=Ref!$F$8)=TRUE,Ref!$H$8,Ref!$H$9)),"")</f>
        <v>Areeya</v>
      </c>
      <c r="F77" s="172" t="s">
        <v>3461</v>
      </c>
      <c r="G77" s="211">
        <v>655000.0</v>
      </c>
      <c r="H77" s="212">
        <v>45295.0</v>
      </c>
      <c r="I77" s="212">
        <v>45414.0</v>
      </c>
      <c r="J77" s="213" t="s">
        <v>3553</v>
      </c>
      <c r="K77" s="214" t="s">
        <v>3588</v>
      </c>
      <c r="L77" s="215" t="s">
        <v>3589</v>
      </c>
      <c r="M77" s="216">
        <v>6.0</v>
      </c>
      <c r="N77" s="217"/>
      <c r="O77" s="218">
        <f t="shared" si="8"/>
        <v>6</v>
      </c>
      <c r="P77" s="243" t="s">
        <v>3465</v>
      </c>
      <c r="Q77" s="219">
        <v>196.8</v>
      </c>
      <c r="R77" s="219">
        <f t="shared" si="9"/>
        <v>1180.8</v>
      </c>
      <c r="S77" s="220"/>
      <c r="T77" s="221">
        <f t="shared" si="10"/>
        <v>0</v>
      </c>
      <c r="U77" s="221">
        <f t="shared" si="11"/>
        <v>196.8</v>
      </c>
      <c r="V77" s="221">
        <f t="shared" si="12"/>
        <v>1180.8</v>
      </c>
      <c r="W77" s="222">
        <f t="shared" si="13"/>
        <v>196.8</v>
      </c>
      <c r="X77" s="222">
        <f t="shared" si="14"/>
        <v>1180.8</v>
      </c>
      <c r="Y77" s="223">
        <v>1.0</v>
      </c>
      <c r="Z77" s="244" t="s">
        <v>935</v>
      </c>
      <c r="AA77" s="224">
        <v>45404.0</v>
      </c>
      <c r="AB77" s="225">
        <v>2404094.0</v>
      </c>
      <c r="AC77" s="226">
        <v>45405.0</v>
      </c>
      <c r="AD77" s="227"/>
      <c r="AE77" s="228"/>
      <c r="AF77" s="169" t="s">
        <v>304</v>
      </c>
      <c r="AG77" s="225" t="s">
        <v>3466</v>
      </c>
      <c r="AH77" s="229"/>
      <c r="AI77" s="230" t="s">
        <v>3587</v>
      </c>
      <c r="AJ77" s="231">
        <v>45407.0</v>
      </c>
      <c r="AK77" s="232"/>
      <c r="AL77" s="232"/>
      <c r="AM77" s="232"/>
      <c r="AN77" s="232"/>
      <c r="AO77" s="233"/>
      <c r="AP77" s="234"/>
      <c r="AQ77" s="234"/>
      <c r="AR77" s="234"/>
      <c r="AS77" s="234"/>
      <c r="AT77" s="234" t="s">
        <v>3556</v>
      </c>
      <c r="AU77" s="248">
        <v>45412.0</v>
      </c>
      <c r="AV77" s="234"/>
      <c r="AW77" s="234"/>
      <c r="AX77" s="234"/>
      <c r="AY77" s="235"/>
      <c r="AZ77" s="236"/>
      <c r="BA77" s="234"/>
      <c r="BB77" s="234"/>
      <c r="BC77" s="237"/>
      <c r="BD77" s="238"/>
      <c r="BE77" s="239"/>
    </row>
    <row r="78" ht="15.0" customHeight="1">
      <c r="A78" s="207" t="s">
        <v>3550</v>
      </c>
      <c r="B78" s="245" t="s">
        <v>3482</v>
      </c>
      <c r="C78" s="209" t="s">
        <v>3551</v>
      </c>
      <c r="D78" s="210" t="s">
        <v>3552</v>
      </c>
      <c r="E78" s="172" t="str">
        <f>IF(G78&gt;0,IF(G78&gt;=Ref!$F$7,Ref!$H$7,IF(AND(G78&lt;Ref!$G$8,G78&gt;=Ref!$F$8)=TRUE,Ref!$H$8,Ref!$H$9)),"")</f>
        <v>Areeya</v>
      </c>
      <c r="F78" s="172" t="s">
        <v>3461</v>
      </c>
      <c r="G78" s="211">
        <v>655000.0</v>
      </c>
      <c r="H78" s="212">
        <v>45295.0</v>
      </c>
      <c r="I78" s="212">
        <v>45414.0</v>
      </c>
      <c r="J78" s="213" t="s">
        <v>3553</v>
      </c>
      <c r="K78" s="214" t="s">
        <v>3590</v>
      </c>
      <c r="L78" s="215" t="s">
        <v>3591</v>
      </c>
      <c r="M78" s="216">
        <v>17.0</v>
      </c>
      <c r="N78" s="217"/>
      <c r="O78" s="218">
        <f t="shared" si="8"/>
        <v>17</v>
      </c>
      <c r="P78" s="243" t="s">
        <v>3465</v>
      </c>
      <c r="Q78" s="219">
        <v>360.0</v>
      </c>
      <c r="R78" s="219">
        <f t="shared" si="9"/>
        <v>6120</v>
      </c>
      <c r="S78" s="220"/>
      <c r="T78" s="221">
        <f t="shared" si="10"/>
        <v>0</v>
      </c>
      <c r="U78" s="221">
        <f t="shared" si="11"/>
        <v>360</v>
      </c>
      <c r="V78" s="221">
        <f t="shared" si="12"/>
        <v>6120</v>
      </c>
      <c r="W78" s="222">
        <f t="shared" si="13"/>
        <v>360</v>
      </c>
      <c r="X78" s="222">
        <f t="shared" si="14"/>
        <v>6120</v>
      </c>
      <c r="Y78" s="223">
        <v>1.0</v>
      </c>
      <c r="Z78" s="244" t="s">
        <v>935</v>
      </c>
      <c r="AA78" s="224">
        <v>45404.0</v>
      </c>
      <c r="AB78" s="225">
        <v>2404094.0</v>
      </c>
      <c r="AC78" s="226">
        <v>45405.0</v>
      </c>
      <c r="AD78" s="227"/>
      <c r="AE78" s="228"/>
      <c r="AF78" s="169" t="s">
        <v>304</v>
      </c>
      <c r="AG78" s="225" t="s">
        <v>3466</v>
      </c>
      <c r="AH78" s="229"/>
      <c r="AI78" s="230" t="s">
        <v>3587</v>
      </c>
      <c r="AJ78" s="231">
        <v>45407.0</v>
      </c>
      <c r="AK78" s="232"/>
      <c r="AL78" s="232"/>
      <c r="AM78" s="232"/>
      <c r="AN78" s="232"/>
      <c r="AO78" s="233"/>
      <c r="AP78" s="234"/>
      <c r="AQ78" s="234"/>
      <c r="AR78" s="234"/>
      <c r="AS78" s="234"/>
      <c r="AT78" s="234" t="s">
        <v>3556</v>
      </c>
      <c r="AU78" s="248">
        <v>45412.0</v>
      </c>
      <c r="AV78" s="234"/>
      <c r="AW78" s="234"/>
      <c r="AX78" s="234"/>
      <c r="AY78" s="235"/>
      <c r="AZ78" s="236"/>
      <c r="BA78" s="234"/>
      <c r="BB78" s="234"/>
      <c r="BC78" s="237"/>
      <c r="BD78" s="238"/>
      <c r="BE78" s="239"/>
    </row>
    <row r="79" ht="15.0" customHeight="1">
      <c r="A79" s="207" t="s">
        <v>3550</v>
      </c>
      <c r="B79" s="245" t="s">
        <v>3482</v>
      </c>
      <c r="C79" s="209" t="s">
        <v>3551</v>
      </c>
      <c r="D79" s="210" t="s">
        <v>3552</v>
      </c>
      <c r="E79" s="172" t="str">
        <f>IF(G79&gt;0,IF(G79&gt;=Ref!$F$7,Ref!$H$7,IF(AND(G79&lt;Ref!$G$8,G79&gt;=Ref!$F$8)=TRUE,Ref!$H$8,Ref!$H$9)),"")</f>
        <v>Areeya</v>
      </c>
      <c r="F79" s="172" t="s">
        <v>3461</v>
      </c>
      <c r="G79" s="211">
        <v>655000.0</v>
      </c>
      <c r="H79" s="212">
        <v>45295.0</v>
      </c>
      <c r="I79" s="212">
        <v>45414.0</v>
      </c>
      <c r="J79" s="213" t="s">
        <v>3553</v>
      </c>
      <c r="K79" s="214" t="s">
        <v>3592</v>
      </c>
      <c r="L79" s="215" t="s">
        <v>3593</v>
      </c>
      <c r="M79" s="216">
        <v>6.0</v>
      </c>
      <c r="N79" s="217"/>
      <c r="O79" s="218">
        <f t="shared" si="8"/>
        <v>6</v>
      </c>
      <c r="P79" s="243" t="s">
        <v>3465</v>
      </c>
      <c r="Q79" s="219">
        <v>160.0</v>
      </c>
      <c r="R79" s="219">
        <f t="shared" si="9"/>
        <v>960</v>
      </c>
      <c r="S79" s="220"/>
      <c r="T79" s="221">
        <f t="shared" si="10"/>
        <v>0</v>
      </c>
      <c r="U79" s="221">
        <f t="shared" si="11"/>
        <v>160</v>
      </c>
      <c r="V79" s="221">
        <f t="shared" si="12"/>
        <v>960</v>
      </c>
      <c r="W79" s="222">
        <f t="shared" si="13"/>
        <v>160</v>
      </c>
      <c r="X79" s="222">
        <f t="shared" si="14"/>
        <v>960</v>
      </c>
      <c r="Y79" s="223">
        <v>1.0</v>
      </c>
      <c r="Z79" s="244" t="s">
        <v>935</v>
      </c>
      <c r="AA79" s="224">
        <v>45404.0</v>
      </c>
      <c r="AB79" s="225">
        <v>2404094.0</v>
      </c>
      <c r="AC79" s="226">
        <v>45405.0</v>
      </c>
      <c r="AD79" s="227"/>
      <c r="AE79" s="228"/>
      <c r="AF79" s="169" t="s">
        <v>304</v>
      </c>
      <c r="AG79" s="225" t="s">
        <v>3466</v>
      </c>
      <c r="AH79" s="229"/>
      <c r="AI79" s="230" t="s">
        <v>3587</v>
      </c>
      <c r="AJ79" s="231">
        <v>45407.0</v>
      </c>
      <c r="AK79" s="232"/>
      <c r="AL79" s="232"/>
      <c r="AM79" s="232"/>
      <c r="AN79" s="232"/>
      <c r="AO79" s="233"/>
      <c r="AP79" s="234"/>
      <c r="AQ79" s="234"/>
      <c r="AR79" s="234"/>
      <c r="AS79" s="234"/>
      <c r="AT79" s="234" t="s">
        <v>3556</v>
      </c>
      <c r="AU79" s="248">
        <v>45412.0</v>
      </c>
      <c r="AV79" s="234"/>
      <c r="AW79" s="234"/>
      <c r="AX79" s="234"/>
      <c r="AY79" s="235"/>
      <c r="AZ79" s="236"/>
      <c r="BA79" s="234"/>
      <c r="BB79" s="234"/>
      <c r="BC79" s="237"/>
      <c r="BD79" s="238"/>
      <c r="BE79" s="239"/>
    </row>
    <row r="80" ht="15.0" customHeight="1">
      <c r="A80" s="207" t="s">
        <v>3550</v>
      </c>
      <c r="B80" s="245" t="s">
        <v>3482</v>
      </c>
      <c r="C80" s="209" t="s">
        <v>3551</v>
      </c>
      <c r="D80" s="210" t="s">
        <v>3552</v>
      </c>
      <c r="E80" s="172" t="str">
        <f>IF(G80&gt;0,IF(G80&gt;=Ref!$F$7,Ref!$H$7,IF(AND(G80&lt;Ref!$G$8,G80&gt;=Ref!$F$8)=TRUE,Ref!$H$8,Ref!$H$9)),"")</f>
        <v>Areeya</v>
      </c>
      <c r="F80" s="172" t="s">
        <v>3461</v>
      </c>
      <c r="G80" s="211">
        <v>655000.0</v>
      </c>
      <c r="H80" s="212">
        <v>45295.0</v>
      </c>
      <c r="I80" s="212">
        <v>45414.0</v>
      </c>
      <c r="J80" s="213" t="s">
        <v>3553</v>
      </c>
      <c r="K80" s="214" t="s">
        <v>3594</v>
      </c>
      <c r="L80" s="215" t="s">
        <v>3595</v>
      </c>
      <c r="M80" s="216">
        <v>10.0</v>
      </c>
      <c r="N80" s="217"/>
      <c r="O80" s="218">
        <f t="shared" si="8"/>
        <v>10</v>
      </c>
      <c r="P80" s="243" t="s">
        <v>3465</v>
      </c>
      <c r="Q80" s="219">
        <v>109.76</v>
      </c>
      <c r="R80" s="219">
        <f t="shared" si="9"/>
        <v>1097.6</v>
      </c>
      <c r="S80" s="220"/>
      <c r="T80" s="221">
        <f t="shared" si="10"/>
        <v>0</v>
      </c>
      <c r="U80" s="221">
        <f t="shared" si="11"/>
        <v>109.76</v>
      </c>
      <c r="V80" s="221">
        <f t="shared" si="12"/>
        <v>1097.6</v>
      </c>
      <c r="W80" s="222">
        <f t="shared" si="13"/>
        <v>109.76</v>
      </c>
      <c r="X80" s="222">
        <f t="shared" si="14"/>
        <v>1097.6</v>
      </c>
      <c r="Y80" s="223">
        <v>1.0</v>
      </c>
      <c r="Z80" s="244" t="s">
        <v>935</v>
      </c>
      <c r="AA80" s="224">
        <v>45404.0</v>
      </c>
      <c r="AB80" s="225">
        <v>2404094.0</v>
      </c>
      <c r="AC80" s="226">
        <v>45405.0</v>
      </c>
      <c r="AD80" s="227"/>
      <c r="AE80" s="228"/>
      <c r="AF80" s="169" t="s">
        <v>304</v>
      </c>
      <c r="AG80" s="225" t="s">
        <v>3466</v>
      </c>
      <c r="AH80" s="229"/>
      <c r="AI80" s="230" t="s">
        <v>3587</v>
      </c>
      <c r="AJ80" s="231">
        <v>45407.0</v>
      </c>
      <c r="AK80" s="232"/>
      <c r="AL80" s="232"/>
      <c r="AM80" s="232"/>
      <c r="AN80" s="232"/>
      <c r="AO80" s="233"/>
      <c r="AP80" s="234"/>
      <c r="AQ80" s="234"/>
      <c r="AR80" s="234"/>
      <c r="AS80" s="234"/>
      <c r="AT80" s="234" t="s">
        <v>3556</v>
      </c>
      <c r="AU80" s="248">
        <v>45412.0</v>
      </c>
      <c r="AV80" s="234"/>
      <c r="AW80" s="234"/>
      <c r="AX80" s="234"/>
      <c r="AY80" s="235"/>
      <c r="AZ80" s="236"/>
      <c r="BA80" s="234"/>
      <c r="BB80" s="234"/>
      <c r="BC80" s="237"/>
      <c r="BD80" s="238"/>
      <c r="BE80" s="239"/>
    </row>
    <row r="81" ht="15.0" customHeight="1">
      <c r="A81" s="207" t="s">
        <v>3550</v>
      </c>
      <c r="B81" s="245" t="s">
        <v>3482</v>
      </c>
      <c r="C81" s="209" t="s">
        <v>3551</v>
      </c>
      <c r="D81" s="210" t="s">
        <v>3552</v>
      </c>
      <c r="E81" s="172" t="str">
        <f>IF(G81&gt;0,IF(G81&gt;=Ref!$F$7,Ref!$H$7,IF(AND(G81&lt;Ref!$G$8,G81&gt;=Ref!$F$8)=TRUE,Ref!$H$8,Ref!$H$9)),"")</f>
        <v>Areeya</v>
      </c>
      <c r="F81" s="172" t="s">
        <v>3461</v>
      </c>
      <c r="G81" s="211">
        <v>655000.0</v>
      </c>
      <c r="H81" s="212">
        <v>45295.0</v>
      </c>
      <c r="I81" s="212">
        <v>45414.0</v>
      </c>
      <c r="J81" s="213" t="s">
        <v>3553</v>
      </c>
      <c r="K81" s="214" t="s">
        <v>3596</v>
      </c>
      <c r="L81" s="215" t="s">
        <v>3597</v>
      </c>
      <c r="M81" s="216">
        <v>1.0</v>
      </c>
      <c r="N81" s="217"/>
      <c r="O81" s="218">
        <f t="shared" si="8"/>
        <v>1</v>
      </c>
      <c r="P81" s="243" t="s">
        <v>3465</v>
      </c>
      <c r="Q81" s="219">
        <v>25080.0</v>
      </c>
      <c r="R81" s="219">
        <f t="shared" si="9"/>
        <v>25080</v>
      </c>
      <c r="S81" s="220"/>
      <c r="T81" s="221">
        <f t="shared" si="10"/>
        <v>0</v>
      </c>
      <c r="U81" s="221">
        <f t="shared" si="11"/>
        <v>25080</v>
      </c>
      <c r="V81" s="221">
        <f t="shared" si="12"/>
        <v>25080</v>
      </c>
      <c r="W81" s="222">
        <f t="shared" si="13"/>
        <v>25080</v>
      </c>
      <c r="X81" s="222">
        <f t="shared" si="14"/>
        <v>25080</v>
      </c>
      <c r="Y81" s="223">
        <v>1.0</v>
      </c>
      <c r="Z81" s="244" t="s">
        <v>959</v>
      </c>
      <c r="AA81" s="224">
        <v>45404.0</v>
      </c>
      <c r="AB81" s="225">
        <v>2404105.0</v>
      </c>
      <c r="AC81" s="226">
        <v>45406.0</v>
      </c>
      <c r="AD81" s="227"/>
      <c r="AE81" s="228"/>
      <c r="AF81" s="169" t="s">
        <v>3598</v>
      </c>
      <c r="AG81" s="225" t="s">
        <v>3466</v>
      </c>
      <c r="AH81" s="229"/>
      <c r="AI81" s="230"/>
      <c r="AJ81" s="231"/>
      <c r="AK81" s="232"/>
      <c r="AL81" s="232"/>
      <c r="AM81" s="232"/>
      <c r="AN81" s="232"/>
      <c r="AO81" s="233"/>
      <c r="AP81" s="234"/>
      <c r="AQ81" s="234"/>
      <c r="AR81" s="234"/>
      <c r="AS81" s="234"/>
      <c r="AT81" s="234" t="s">
        <v>3556</v>
      </c>
      <c r="AU81" s="248">
        <v>45412.0</v>
      </c>
      <c r="AV81" s="234"/>
      <c r="AW81" s="234"/>
      <c r="AX81" s="234"/>
      <c r="AY81" s="235"/>
      <c r="AZ81" s="236"/>
      <c r="BA81" s="234"/>
      <c r="BB81" s="234"/>
      <c r="BC81" s="237"/>
      <c r="BD81" s="238"/>
      <c r="BE81" s="239"/>
    </row>
    <row r="82" ht="15.0" customHeight="1">
      <c r="A82" s="207" t="s">
        <v>3550</v>
      </c>
      <c r="B82" s="245" t="s">
        <v>3482</v>
      </c>
      <c r="C82" s="209" t="s">
        <v>3551</v>
      </c>
      <c r="D82" s="210" t="s">
        <v>3552</v>
      </c>
      <c r="E82" s="172" t="str">
        <f>IF(G82&gt;0,IF(G82&gt;=Ref!$F$7,Ref!$H$7,IF(AND(G82&lt;Ref!$G$8,G82&gt;=Ref!$F$8)=TRUE,Ref!$H$8,Ref!$H$9)),"")</f>
        <v>Areeya</v>
      </c>
      <c r="F82" s="172" t="s">
        <v>3461</v>
      </c>
      <c r="G82" s="211">
        <v>655000.0</v>
      </c>
      <c r="H82" s="212">
        <v>45295.0</v>
      </c>
      <c r="I82" s="212">
        <v>45414.0</v>
      </c>
      <c r="J82" s="213" t="s">
        <v>3553</v>
      </c>
      <c r="K82" s="214" t="s">
        <v>1190</v>
      </c>
      <c r="L82" s="215" t="s">
        <v>3599</v>
      </c>
      <c r="M82" s="216">
        <v>4.0</v>
      </c>
      <c r="N82" s="217"/>
      <c r="O82" s="218">
        <f t="shared" si="8"/>
        <v>4</v>
      </c>
      <c r="P82" s="243" t="s">
        <v>3465</v>
      </c>
      <c r="Q82" s="219">
        <v>7000.0</v>
      </c>
      <c r="R82" s="219">
        <f t="shared" si="9"/>
        <v>28000</v>
      </c>
      <c r="S82" s="220"/>
      <c r="T82" s="221">
        <f t="shared" si="10"/>
        <v>0</v>
      </c>
      <c r="U82" s="221">
        <f t="shared" si="11"/>
        <v>7000</v>
      </c>
      <c r="V82" s="221">
        <f t="shared" si="12"/>
        <v>28000</v>
      </c>
      <c r="W82" s="222">
        <f t="shared" si="13"/>
        <v>7000</v>
      </c>
      <c r="X82" s="222">
        <f t="shared" si="14"/>
        <v>28000</v>
      </c>
      <c r="Y82" s="223">
        <v>1.0</v>
      </c>
      <c r="Z82" s="244" t="s">
        <v>1189</v>
      </c>
      <c r="AA82" s="224">
        <v>45435.0</v>
      </c>
      <c r="AB82" s="225">
        <v>2405094.0</v>
      </c>
      <c r="AC82" s="226">
        <v>45435.0</v>
      </c>
      <c r="AD82" s="227"/>
      <c r="AE82" s="228"/>
      <c r="AF82" s="169" t="s">
        <v>3600</v>
      </c>
      <c r="AG82" s="225" t="s">
        <v>3466</v>
      </c>
      <c r="AH82" s="229"/>
      <c r="AI82" s="230" t="s">
        <v>3601</v>
      </c>
      <c r="AJ82" s="231">
        <v>45448.0</v>
      </c>
      <c r="AK82" s="232"/>
      <c r="AL82" s="232"/>
      <c r="AM82" s="232"/>
      <c r="AN82" s="232"/>
      <c r="AO82" s="233"/>
      <c r="AP82" s="234"/>
      <c r="AQ82" s="234"/>
      <c r="AR82" s="234"/>
      <c r="AS82" s="234"/>
      <c r="AT82" s="234"/>
      <c r="AU82" s="248"/>
      <c r="AV82" s="234"/>
      <c r="AW82" s="234"/>
      <c r="AX82" s="234"/>
      <c r="AY82" s="235" t="s">
        <v>3602</v>
      </c>
      <c r="AZ82" s="236">
        <v>45448.0</v>
      </c>
      <c r="BA82" s="234"/>
      <c r="BB82" s="234"/>
      <c r="BC82" s="237"/>
      <c r="BD82" s="238"/>
      <c r="BE82" s="239"/>
    </row>
    <row r="83" ht="15.0" customHeight="1">
      <c r="A83" s="207" t="s">
        <v>3550</v>
      </c>
      <c r="B83" s="245" t="s">
        <v>3482</v>
      </c>
      <c r="C83" s="209" t="s">
        <v>3551</v>
      </c>
      <c r="D83" s="210" t="s">
        <v>3552</v>
      </c>
      <c r="E83" s="172" t="str">
        <f>IF(G83&gt;0,IF(G83&gt;=Ref!$F$7,Ref!$H$7,IF(AND(G83&lt;Ref!$G$8,G83&gt;=Ref!$F$8)=TRUE,Ref!$H$8,Ref!$H$9)),"")</f>
        <v>Areeya</v>
      </c>
      <c r="F83" s="172" t="s">
        <v>3461</v>
      </c>
      <c r="G83" s="211">
        <v>655000.0</v>
      </c>
      <c r="H83" s="212">
        <v>45295.0</v>
      </c>
      <c r="I83" s="212">
        <v>45414.0</v>
      </c>
      <c r="J83" s="213" t="s">
        <v>3553</v>
      </c>
      <c r="K83" s="214" t="s">
        <v>3603</v>
      </c>
      <c r="L83" s="215" t="s">
        <v>3604</v>
      </c>
      <c r="M83" s="216">
        <v>2.0</v>
      </c>
      <c r="N83" s="217"/>
      <c r="O83" s="218">
        <f t="shared" si="8"/>
        <v>2</v>
      </c>
      <c r="P83" s="243" t="s">
        <v>3465</v>
      </c>
      <c r="Q83" s="219">
        <v>10000.0</v>
      </c>
      <c r="R83" s="219">
        <f t="shared" si="9"/>
        <v>20000</v>
      </c>
      <c r="S83" s="220"/>
      <c r="T83" s="221">
        <f t="shared" si="10"/>
        <v>0</v>
      </c>
      <c r="U83" s="221">
        <f t="shared" si="11"/>
        <v>10000</v>
      </c>
      <c r="V83" s="221">
        <f t="shared" si="12"/>
        <v>20000</v>
      </c>
      <c r="W83" s="222">
        <f t="shared" si="13"/>
        <v>10000</v>
      </c>
      <c r="X83" s="222">
        <f t="shared" si="14"/>
        <v>20000</v>
      </c>
      <c r="Y83" s="223">
        <v>1.0</v>
      </c>
      <c r="Z83" s="244" t="s">
        <v>1273</v>
      </c>
      <c r="AA83" s="224">
        <v>45443.0</v>
      </c>
      <c r="AB83" s="225">
        <v>2406002.0</v>
      </c>
      <c r="AC83" s="226">
        <v>45448.0</v>
      </c>
      <c r="AD83" s="227"/>
      <c r="AE83" s="228"/>
      <c r="AF83" s="169" t="s">
        <v>732</v>
      </c>
      <c r="AG83" s="225" t="s">
        <v>3466</v>
      </c>
      <c r="AH83" s="229"/>
      <c r="AI83" s="230"/>
      <c r="AJ83" s="231"/>
      <c r="AK83" s="232"/>
      <c r="AL83" s="232"/>
      <c r="AM83" s="232"/>
      <c r="AN83" s="232"/>
      <c r="AO83" s="233"/>
      <c r="AP83" s="234"/>
      <c r="AQ83" s="234"/>
      <c r="AR83" s="234"/>
      <c r="AS83" s="234"/>
      <c r="AT83" s="234"/>
      <c r="AU83" s="234"/>
      <c r="AV83" s="234"/>
      <c r="AW83" s="234"/>
      <c r="AX83" s="234"/>
      <c r="AY83" s="235"/>
      <c r="AZ83" s="236"/>
      <c r="BA83" s="234"/>
      <c r="BB83" s="234"/>
      <c r="BC83" s="237"/>
      <c r="BD83" s="238"/>
      <c r="BE83" s="239"/>
    </row>
    <row r="84" ht="15.0" customHeight="1">
      <c r="A84" s="207"/>
      <c r="B84" s="245"/>
      <c r="C84" s="209"/>
      <c r="D84" s="210"/>
      <c r="E84" s="172" t="str">
        <f>IF(G84&gt;0,IF(G84&gt;=Ref!$F$7,Ref!$H$7,IF(AND(G84&lt;Ref!$G$8,G84&gt;=Ref!$F$8)=TRUE,Ref!$H$8,Ref!$H$9)),"")</f>
        <v/>
      </c>
      <c r="F84" s="172"/>
      <c r="G84" s="211"/>
      <c r="H84" s="212"/>
      <c r="I84" s="212"/>
      <c r="J84" s="213"/>
      <c r="K84" s="242"/>
      <c r="L84" s="215"/>
      <c r="M84" s="216"/>
      <c r="N84" s="217"/>
      <c r="O84" s="218"/>
      <c r="P84" s="243"/>
      <c r="Q84" s="219"/>
      <c r="R84" s="219"/>
      <c r="S84" s="220"/>
      <c r="T84" s="221"/>
      <c r="U84" s="221"/>
      <c r="V84" s="221"/>
      <c r="W84" s="222"/>
      <c r="X84" s="222"/>
      <c r="Y84" s="223"/>
      <c r="Z84" s="244"/>
      <c r="AA84" s="224"/>
      <c r="AB84" s="225"/>
      <c r="AC84" s="226"/>
      <c r="AD84" s="227"/>
      <c r="AE84" s="228"/>
      <c r="AF84" s="169"/>
      <c r="AG84" s="225"/>
      <c r="AH84" s="229"/>
      <c r="AI84" s="230"/>
      <c r="AJ84" s="231"/>
      <c r="AK84" s="232"/>
      <c r="AL84" s="232"/>
      <c r="AM84" s="232"/>
      <c r="AN84" s="232"/>
      <c r="AO84" s="233"/>
      <c r="AP84" s="234"/>
      <c r="AQ84" s="234"/>
      <c r="AR84" s="234"/>
      <c r="AS84" s="234"/>
      <c r="AT84" s="234"/>
      <c r="AU84" s="234"/>
      <c r="AV84" s="234"/>
      <c r="AW84" s="234"/>
      <c r="AX84" s="234"/>
      <c r="AY84" s="235"/>
      <c r="AZ84" s="236"/>
      <c r="BA84" s="234"/>
      <c r="BB84" s="234"/>
      <c r="BC84" s="237"/>
      <c r="BD84" s="238"/>
      <c r="BE84" s="239"/>
    </row>
    <row r="85" ht="15.0" customHeight="1">
      <c r="A85" s="207"/>
      <c r="B85" s="245"/>
      <c r="C85" s="209"/>
      <c r="D85" s="210"/>
      <c r="E85" s="172"/>
      <c r="F85" s="172"/>
      <c r="G85" s="211"/>
      <c r="H85" s="212"/>
      <c r="I85" s="212"/>
      <c r="J85" s="213"/>
      <c r="K85" s="242"/>
      <c r="L85" s="215"/>
      <c r="M85" s="216"/>
      <c r="N85" s="217"/>
      <c r="O85" s="218"/>
      <c r="P85" s="243"/>
      <c r="Q85" s="219"/>
      <c r="R85" s="219"/>
      <c r="S85" s="220"/>
      <c r="T85" s="221"/>
      <c r="U85" s="221"/>
      <c r="V85" s="221"/>
      <c r="W85" s="222"/>
      <c r="X85" s="222"/>
      <c r="Y85" s="223"/>
      <c r="Z85" s="244"/>
      <c r="AA85" s="224"/>
      <c r="AB85" s="225"/>
      <c r="AC85" s="226"/>
      <c r="AD85" s="227"/>
      <c r="AE85" s="228"/>
      <c r="AF85" s="169"/>
      <c r="AG85" s="225"/>
      <c r="AH85" s="229"/>
      <c r="AI85" s="230"/>
      <c r="AJ85" s="231"/>
      <c r="AK85" s="232"/>
      <c r="AL85" s="232"/>
      <c r="AM85" s="232"/>
      <c r="AN85" s="232"/>
      <c r="AO85" s="233"/>
      <c r="AP85" s="234"/>
      <c r="AQ85" s="234"/>
      <c r="AR85" s="234"/>
      <c r="AS85" s="234"/>
      <c r="AT85" s="234"/>
      <c r="AU85" s="234"/>
      <c r="AV85" s="234"/>
      <c r="AW85" s="234"/>
      <c r="AX85" s="234"/>
      <c r="AY85" s="235"/>
      <c r="AZ85" s="236"/>
      <c r="BA85" s="234"/>
      <c r="BB85" s="234"/>
      <c r="BC85" s="237"/>
      <c r="BD85" s="238"/>
      <c r="BE85" s="239"/>
    </row>
    <row r="86" ht="15.0" customHeight="1">
      <c r="A86" s="207" t="s">
        <v>3605</v>
      </c>
      <c r="B86" s="245" t="s">
        <v>3458</v>
      </c>
      <c r="C86" s="209" t="s">
        <v>3551</v>
      </c>
      <c r="D86" s="210" t="s">
        <v>3552</v>
      </c>
      <c r="E86" s="172" t="str">
        <f>IF(G86&gt;0,IF(G86&gt;=Ref!$F$7,Ref!$H$7,IF(AND(G86&lt;Ref!$G$8,G86&gt;=Ref!$F$8)=TRUE,Ref!$H$8,Ref!$H$9)),"")</f>
        <v>Areeya</v>
      </c>
      <c r="F86" s="172" t="s">
        <v>3606</v>
      </c>
      <c r="G86" s="211">
        <v>62000.0</v>
      </c>
      <c r="H86" s="212">
        <v>45292.0</v>
      </c>
      <c r="I86" s="212">
        <v>45657.0</v>
      </c>
      <c r="J86" s="213" t="s">
        <v>3607</v>
      </c>
      <c r="K86" s="214" t="s">
        <v>3608</v>
      </c>
      <c r="L86" s="215" t="s">
        <v>3609</v>
      </c>
      <c r="M86" s="216">
        <v>1.0</v>
      </c>
      <c r="N86" s="217"/>
      <c r="O86" s="218">
        <f t="shared" ref="O86:O112" si="15">M86-N86</f>
        <v>1</v>
      </c>
      <c r="P86" s="243" t="s">
        <v>3465</v>
      </c>
      <c r="Q86" s="219">
        <v>23400.0</v>
      </c>
      <c r="R86" s="219">
        <f t="shared" ref="R86:R112" si="16">Q86*M86</f>
        <v>23400</v>
      </c>
      <c r="S86" s="220"/>
      <c r="T86" s="221">
        <f t="shared" ref="T86:T112" si="17">Q86*S86</f>
        <v>0</v>
      </c>
      <c r="U86" s="221">
        <f t="shared" ref="U86:U112" si="18">Q86-T86</f>
        <v>23400</v>
      </c>
      <c r="V86" s="221">
        <f t="shared" ref="V86:V112" si="19">U86*M86</f>
        <v>23400</v>
      </c>
      <c r="W86" s="222">
        <f t="shared" ref="W86:W112" si="20">U86*Y86</f>
        <v>23400</v>
      </c>
      <c r="X86" s="222">
        <f t="shared" ref="X86:X112" si="21">W86*M86</f>
        <v>23400</v>
      </c>
      <c r="Y86" s="223">
        <v>1.0</v>
      </c>
      <c r="Z86" s="244" t="s">
        <v>103</v>
      </c>
      <c r="AA86" s="224">
        <v>45302.0</v>
      </c>
      <c r="AB86" s="225">
        <v>2401028.0</v>
      </c>
      <c r="AC86" s="226">
        <v>45302.0</v>
      </c>
      <c r="AD86" s="227"/>
      <c r="AE86" s="228"/>
      <c r="AF86" s="169" t="s">
        <v>102</v>
      </c>
      <c r="AG86" s="225" t="s">
        <v>3466</v>
      </c>
      <c r="AH86" s="229"/>
      <c r="AI86" s="247" t="s">
        <v>3610</v>
      </c>
      <c r="AJ86" s="231">
        <v>45320.0</v>
      </c>
      <c r="AK86" s="232"/>
      <c r="AL86" s="232"/>
      <c r="AM86" s="232"/>
      <c r="AN86" s="232"/>
      <c r="AO86" s="233"/>
      <c r="AP86" s="234"/>
      <c r="AQ86" s="234"/>
      <c r="AR86" s="234"/>
      <c r="AS86" s="234"/>
      <c r="AT86" s="234" t="s">
        <v>3611</v>
      </c>
      <c r="AU86" s="248">
        <v>45321.0</v>
      </c>
      <c r="AV86" s="234"/>
      <c r="AW86" s="234"/>
      <c r="AX86" s="234"/>
      <c r="AY86" s="235"/>
      <c r="AZ86" s="236"/>
      <c r="BA86" s="234"/>
      <c r="BB86" s="234"/>
      <c r="BC86" s="237"/>
      <c r="BD86" s="238"/>
      <c r="BE86" s="239"/>
    </row>
    <row r="87" ht="15.0" customHeight="1">
      <c r="A87" s="207" t="s">
        <v>3605</v>
      </c>
      <c r="B87" s="245" t="s">
        <v>3458</v>
      </c>
      <c r="C87" s="209" t="s">
        <v>3551</v>
      </c>
      <c r="D87" s="210" t="s">
        <v>3552</v>
      </c>
      <c r="E87" s="172" t="str">
        <f>IF(G87&gt;0,IF(G87&gt;=Ref!$F$7,Ref!$H$7,IF(AND(G87&lt;Ref!$G$8,G87&gt;=Ref!$F$8)=TRUE,Ref!$H$8,Ref!$H$9)),"")</f>
        <v>Areeya</v>
      </c>
      <c r="F87" s="172" t="s">
        <v>3606</v>
      </c>
      <c r="G87" s="211">
        <v>62000.0</v>
      </c>
      <c r="H87" s="212">
        <v>45292.0</v>
      </c>
      <c r="I87" s="212">
        <v>45657.0</v>
      </c>
      <c r="J87" s="213" t="s">
        <v>3607</v>
      </c>
      <c r="K87" s="214" t="s">
        <v>3612</v>
      </c>
      <c r="L87" s="215" t="s">
        <v>3613</v>
      </c>
      <c r="M87" s="216">
        <v>1.0</v>
      </c>
      <c r="N87" s="217"/>
      <c r="O87" s="218">
        <f t="shared" si="15"/>
        <v>1</v>
      </c>
      <c r="P87" s="243" t="s">
        <v>3465</v>
      </c>
      <c r="Q87" s="219">
        <v>0.0</v>
      </c>
      <c r="R87" s="219">
        <f t="shared" si="16"/>
        <v>0</v>
      </c>
      <c r="S87" s="220"/>
      <c r="T87" s="221">
        <f t="shared" si="17"/>
        <v>0</v>
      </c>
      <c r="U87" s="221">
        <f t="shared" si="18"/>
        <v>0</v>
      </c>
      <c r="V87" s="221">
        <f t="shared" si="19"/>
        <v>0</v>
      </c>
      <c r="W87" s="222">
        <f t="shared" si="20"/>
        <v>0</v>
      </c>
      <c r="X87" s="222">
        <f t="shared" si="21"/>
        <v>0</v>
      </c>
      <c r="Y87" s="223">
        <v>1.0</v>
      </c>
      <c r="Z87" s="244" t="s">
        <v>103</v>
      </c>
      <c r="AA87" s="224">
        <v>45302.0</v>
      </c>
      <c r="AB87" s="225">
        <v>2401028.0</v>
      </c>
      <c r="AC87" s="226">
        <v>45302.0</v>
      </c>
      <c r="AD87" s="227"/>
      <c r="AE87" s="228"/>
      <c r="AF87" s="169" t="s">
        <v>102</v>
      </c>
      <c r="AG87" s="225" t="s">
        <v>3466</v>
      </c>
      <c r="AH87" s="229"/>
      <c r="AI87" s="247" t="s">
        <v>3610</v>
      </c>
      <c r="AJ87" s="231">
        <v>45320.0</v>
      </c>
      <c r="AK87" s="232"/>
      <c r="AL87" s="232"/>
      <c r="AM87" s="232"/>
      <c r="AN87" s="232"/>
      <c r="AO87" s="233"/>
      <c r="AP87" s="234"/>
      <c r="AQ87" s="234"/>
      <c r="AR87" s="234"/>
      <c r="AS87" s="234"/>
      <c r="AT87" s="234" t="s">
        <v>3611</v>
      </c>
      <c r="AU87" s="248">
        <v>45321.0</v>
      </c>
      <c r="AV87" s="234"/>
      <c r="AW87" s="234"/>
      <c r="AX87" s="234"/>
      <c r="AY87" s="235"/>
      <c r="AZ87" s="236"/>
      <c r="BA87" s="234"/>
      <c r="BB87" s="234"/>
      <c r="BC87" s="237"/>
      <c r="BD87" s="238"/>
      <c r="BE87" s="239"/>
    </row>
    <row r="88" ht="15.0" customHeight="1">
      <c r="A88" s="207" t="s">
        <v>3605</v>
      </c>
      <c r="B88" s="245" t="s">
        <v>3458</v>
      </c>
      <c r="C88" s="209" t="s">
        <v>3551</v>
      </c>
      <c r="D88" s="210" t="s">
        <v>3552</v>
      </c>
      <c r="E88" s="172" t="str">
        <f>IF(G88&gt;0,IF(G88&gt;=Ref!$F$7,Ref!$H$7,IF(AND(G88&lt;Ref!$G$8,G88&gt;=Ref!$F$8)=TRUE,Ref!$H$8,Ref!$H$9)),"")</f>
        <v>Areeya</v>
      </c>
      <c r="F88" s="172" t="s">
        <v>3606</v>
      </c>
      <c r="G88" s="211">
        <v>62000.0</v>
      </c>
      <c r="H88" s="212">
        <v>45292.0</v>
      </c>
      <c r="I88" s="212">
        <v>45657.0</v>
      </c>
      <c r="J88" s="213" t="s">
        <v>3607</v>
      </c>
      <c r="K88" s="214" t="s">
        <v>3614</v>
      </c>
      <c r="L88" s="215" t="s">
        <v>3615</v>
      </c>
      <c r="M88" s="216">
        <v>1.0</v>
      </c>
      <c r="N88" s="217"/>
      <c r="O88" s="218">
        <f t="shared" si="15"/>
        <v>1</v>
      </c>
      <c r="P88" s="243" t="s">
        <v>3465</v>
      </c>
      <c r="Q88" s="219">
        <v>0.0</v>
      </c>
      <c r="R88" s="219">
        <f t="shared" si="16"/>
        <v>0</v>
      </c>
      <c r="S88" s="220"/>
      <c r="T88" s="221">
        <f t="shared" si="17"/>
        <v>0</v>
      </c>
      <c r="U88" s="221">
        <f t="shared" si="18"/>
        <v>0</v>
      </c>
      <c r="V88" s="221">
        <f t="shared" si="19"/>
        <v>0</v>
      </c>
      <c r="W88" s="222">
        <f t="shared" si="20"/>
        <v>0</v>
      </c>
      <c r="X88" s="222">
        <f t="shared" si="21"/>
        <v>0</v>
      </c>
      <c r="Y88" s="223">
        <v>1.0</v>
      </c>
      <c r="Z88" s="244" t="s">
        <v>103</v>
      </c>
      <c r="AA88" s="224">
        <v>45302.0</v>
      </c>
      <c r="AB88" s="225">
        <v>2401028.0</v>
      </c>
      <c r="AC88" s="226">
        <v>45302.0</v>
      </c>
      <c r="AD88" s="227"/>
      <c r="AE88" s="228"/>
      <c r="AF88" s="169" t="s">
        <v>102</v>
      </c>
      <c r="AG88" s="225" t="s">
        <v>3466</v>
      </c>
      <c r="AH88" s="229"/>
      <c r="AI88" s="247" t="s">
        <v>3610</v>
      </c>
      <c r="AJ88" s="231">
        <v>45320.0</v>
      </c>
      <c r="AK88" s="232"/>
      <c r="AL88" s="232"/>
      <c r="AM88" s="232"/>
      <c r="AN88" s="232"/>
      <c r="AO88" s="233"/>
      <c r="AP88" s="234"/>
      <c r="AQ88" s="234"/>
      <c r="AR88" s="234"/>
      <c r="AS88" s="234"/>
      <c r="AT88" s="234" t="s">
        <v>3611</v>
      </c>
      <c r="AU88" s="248">
        <v>45321.0</v>
      </c>
      <c r="AV88" s="234"/>
      <c r="AW88" s="234"/>
      <c r="AX88" s="234"/>
      <c r="AY88" s="235"/>
      <c r="AZ88" s="236"/>
      <c r="BA88" s="234"/>
      <c r="BB88" s="234"/>
      <c r="BC88" s="237"/>
      <c r="BD88" s="238"/>
      <c r="BE88" s="239"/>
    </row>
    <row r="89" ht="15.0" customHeight="1">
      <c r="A89" s="207" t="s">
        <v>3605</v>
      </c>
      <c r="B89" s="245" t="s">
        <v>3458</v>
      </c>
      <c r="C89" s="209" t="s">
        <v>3551</v>
      </c>
      <c r="D89" s="210" t="s">
        <v>3552</v>
      </c>
      <c r="E89" s="172" t="str">
        <f>IF(G89&gt;0,IF(G89&gt;=Ref!$F$7,Ref!$H$7,IF(AND(G89&lt;Ref!$G$8,G89&gt;=Ref!$F$8)=TRUE,Ref!$H$8,Ref!$H$9)),"")</f>
        <v>Areeya</v>
      </c>
      <c r="F89" s="172" t="s">
        <v>3606</v>
      </c>
      <c r="G89" s="211">
        <v>62000.0</v>
      </c>
      <c r="H89" s="212">
        <v>45292.0</v>
      </c>
      <c r="I89" s="212">
        <v>45657.0</v>
      </c>
      <c r="J89" s="213" t="s">
        <v>3607</v>
      </c>
      <c r="K89" s="214" t="s">
        <v>3616</v>
      </c>
      <c r="L89" s="215" t="s">
        <v>3617</v>
      </c>
      <c r="M89" s="216">
        <v>2.0</v>
      </c>
      <c r="N89" s="217"/>
      <c r="O89" s="218">
        <f t="shared" si="15"/>
        <v>2</v>
      </c>
      <c r="P89" s="243" t="s">
        <v>3465</v>
      </c>
      <c r="Q89" s="219">
        <v>12450.0</v>
      </c>
      <c r="R89" s="219">
        <f t="shared" si="16"/>
        <v>24900</v>
      </c>
      <c r="S89" s="220"/>
      <c r="T89" s="221">
        <f t="shared" si="17"/>
        <v>0</v>
      </c>
      <c r="U89" s="221">
        <f t="shared" si="18"/>
        <v>12450</v>
      </c>
      <c r="V89" s="221">
        <f t="shared" si="19"/>
        <v>24900</v>
      </c>
      <c r="W89" s="222">
        <f t="shared" si="20"/>
        <v>12450</v>
      </c>
      <c r="X89" s="222">
        <f t="shared" si="21"/>
        <v>24900</v>
      </c>
      <c r="Y89" s="223">
        <v>1.0</v>
      </c>
      <c r="Z89" s="244" t="s">
        <v>106</v>
      </c>
      <c r="AA89" s="224">
        <v>45302.0</v>
      </c>
      <c r="AB89" s="225">
        <v>2401029.0</v>
      </c>
      <c r="AC89" s="226">
        <v>45302.0</v>
      </c>
      <c r="AD89" s="227"/>
      <c r="AE89" s="228"/>
      <c r="AF89" s="169" t="s">
        <v>102</v>
      </c>
      <c r="AG89" s="225" t="s">
        <v>3466</v>
      </c>
      <c r="AH89" s="229"/>
      <c r="AI89" s="247" t="s">
        <v>3618</v>
      </c>
      <c r="AJ89" s="231">
        <v>45320.0</v>
      </c>
      <c r="AK89" s="232"/>
      <c r="AL89" s="232"/>
      <c r="AM89" s="232"/>
      <c r="AN89" s="232"/>
      <c r="AO89" s="233"/>
      <c r="AP89" s="234"/>
      <c r="AQ89" s="234"/>
      <c r="AR89" s="234"/>
      <c r="AS89" s="234"/>
      <c r="AT89" s="234" t="s">
        <v>3611</v>
      </c>
      <c r="AU89" s="248">
        <v>45321.0</v>
      </c>
      <c r="AV89" s="234"/>
      <c r="AW89" s="234"/>
      <c r="AX89" s="234"/>
      <c r="AY89" s="235"/>
      <c r="AZ89" s="236"/>
      <c r="BA89" s="234"/>
      <c r="BB89" s="234"/>
      <c r="BC89" s="237"/>
      <c r="BD89" s="238"/>
      <c r="BE89" s="239"/>
    </row>
    <row r="90" ht="15.0" customHeight="1">
      <c r="A90" s="207"/>
      <c r="B90" s="245"/>
      <c r="C90" s="209"/>
      <c r="D90" s="210"/>
      <c r="E90" s="172" t="str">
        <f>IF(G90&gt;0,IF(G90&gt;=Ref!$F$7,Ref!$H$7,IF(AND(G90&lt;Ref!$G$8,G90&gt;=Ref!$F$8)=TRUE,Ref!$H$8,Ref!$H$9)),"")</f>
        <v/>
      </c>
      <c r="F90" s="172"/>
      <c r="G90" s="211"/>
      <c r="H90" s="212"/>
      <c r="I90" s="212"/>
      <c r="J90" s="213"/>
      <c r="K90" s="242"/>
      <c r="L90" s="215"/>
      <c r="M90" s="216"/>
      <c r="N90" s="217"/>
      <c r="O90" s="218">
        <f t="shared" si="15"/>
        <v>0</v>
      </c>
      <c r="P90" s="243"/>
      <c r="Q90" s="219"/>
      <c r="R90" s="219">
        <f t="shared" si="16"/>
        <v>0</v>
      </c>
      <c r="S90" s="220"/>
      <c r="T90" s="221">
        <f t="shared" si="17"/>
        <v>0</v>
      </c>
      <c r="U90" s="221">
        <f t="shared" si="18"/>
        <v>0</v>
      </c>
      <c r="V90" s="221">
        <f t="shared" si="19"/>
        <v>0</v>
      </c>
      <c r="W90" s="222">
        <f t="shared" si="20"/>
        <v>0</v>
      </c>
      <c r="X90" s="222">
        <f t="shared" si="21"/>
        <v>0</v>
      </c>
      <c r="Y90" s="223"/>
      <c r="Z90" s="244"/>
      <c r="AA90" s="224"/>
      <c r="AB90" s="225"/>
      <c r="AC90" s="226"/>
      <c r="AD90" s="227"/>
      <c r="AE90" s="228"/>
      <c r="AF90" s="169"/>
      <c r="AG90" s="225"/>
      <c r="AH90" s="229"/>
      <c r="AI90" s="230"/>
      <c r="AJ90" s="231"/>
      <c r="AK90" s="232"/>
      <c r="AL90" s="232"/>
      <c r="AM90" s="232"/>
      <c r="AN90" s="232"/>
      <c r="AO90" s="233"/>
      <c r="AP90" s="234"/>
      <c r="AQ90" s="234"/>
      <c r="AR90" s="234"/>
      <c r="AS90" s="234"/>
      <c r="AT90" s="234"/>
      <c r="AU90" s="234"/>
      <c r="AV90" s="234"/>
      <c r="AW90" s="234"/>
      <c r="AX90" s="234"/>
      <c r="AY90" s="235"/>
      <c r="AZ90" s="236"/>
      <c r="BA90" s="234"/>
      <c r="BB90" s="234"/>
      <c r="BC90" s="237"/>
      <c r="BD90" s="238"/>
      <c r="BE90" s="239"/>
    </row>
    <row r="91" ht="15.0" customHeight="1">
      <c r="A91" s="207"/>
      <c r="B91" s="245"/>
      <c r="C91" s="209"/>
      <c r="D91" s="210"/>
      <c r="E91" s="172" t="str">
        <f>IF(G91&gt;0,IF(G91&gt;=Ref!$F$7,Ref!$H$7,IF(AND(G91&lt;Ref!$G$8,G91&gt;=Ref!$F$8)=TRUE,Ref!$H$8,Ref!$H$9)),"")</f>
        <v/>
      </c>
      <c r="F91" s="172"/>
      <c r="G91" s="211"/>
      <c r="H91" s="212"/>
      <c r="I91" s="212"/>
      <c r="J91" s="213"/>
      <c r="K91" s="242"/>
      <c r="L91" s="215"/>
      <c r="M91" s="216"/>
      <c r="N91" s="217"/>
      <c r="O91" s="218">
        <f t="shared" si="15"/>
        <v>0</v>
      </c>
      <c r="P91" s="243"/>
      <c r="Q91" s="219"/>
      <c r="R91" s="219">
        <f t="shared" si="16"/>
        <v>0</v>
      </c>
      <c r="S91" s="220"/>
      <c r="T91" s="221">
        <f t="shared" si="17"/>
        <v>0</v>
      </c>
      <c r="U91" s="221">
        <f t="shared" si="18"/>
        <v>0</v>
      </c>
      <c r="V91" s="221">
        <f t="shared" si="19"/>
        <v>0</v>
      </c>
      <c r="W91" s="222">
        <f t="shared" si="20"/>
        <v>0</v>
      </c>
      <c r="X91" s="222">
        <f t="shared" si="21"/>
        <v>0</v>
      </c>
      <c r="Y91" s="223"/>
      <c r="Z91" s="244"/>
      <c r="AA91" s="224"/>
      <c r="AB91" s="225"/>
      <c r="AC91" s="226"/>
      <c r="AD91" s="227"/>
      <c r="AE91" s="228"/>
      <c r="AF91" s="169"/>
      <c r="AG91" s="225"/>
      <c r="AH91" s="229"/>
      <c r="AI91" s="230"/>
      <c r="AJ91" s="231"/>
      <c r="AK91" s="232"/>
      <c r="AL91" s="232"/>
      <c r="AM91" s="232"/>
      <c r="AN91" s="232"/>
      <c r="AO91" s="233"/>
      <c r="AP91" s="234"/>
      <c r="AQ91" s="234"/>
      <c r="AR91" s="234"/>
      <c r="AS91" s="234"/>
      <c r="AT91" s="234"/>
      <c r="AU91" s="234"/>
      <c r="AV91" s="234"/>
      <c r="AW91" s="234"/>
      <c r="AX91" s="234"/>
      <c r="AY91" s="235"/>
      <c r="AZ91" s="236"/>
      <c r="BA91" s="234"/>
      <c r="BB91" s="234"/>
      <c r="BC91" s="237"/>
      <c r="BD91" s="238"/>
      <c r="BE91" s="239"/>
    </row>
    <row r="92" ht="15.0" customHeight="1">
      <c r="A92" s="207" t="s">
        <v>3619</v>
      </c>
      <c r="B92" s="245" t="s">
        <v>3482</v>
      </c>
      <c r="C92" s="209" t="s">
        <v>3546</v>
      </c>
      <c r="D92" s="210" t="s">
        <v>3620</v>
      </c>
      <c r="E92" s="172" t="str">
        <f>IF(G92&gt;0,IF(G92&gt;=Ref!$F$7,Ref!$H$7,IF(AND(G92&lt;Ref!$G$8,G92&gt;=Ref!$F$8)=TRUE,Ref!$H$8,Ref!$H$9)),"")</f>
        <v>Areeya</v>
      </c>
      <c r="F92" s="172" t="s">
        <v>3461</v>
      </c>
      <c r="G92" s="211">
        <v>1200000.0</v>
      </c>
      <c r="H92" s="212">
        <v>45294.0</v>
      </c>
      <c r="I92" s="212">
        <v>45328.0</v>
      </c>
      <c r="J92" s="213" t="s">
        <v>3621</v>
      </c>
      <c r="K92" s="246" t="s">
        <v>3622</v>
      </c>
      <c r="L92" s="215" t="s">
        <v>3623</v>
      </c>
      <c r="M92" s="216">
        <v>12.0</v>
      </c>
      <c r="N92" s="217"/>
      <c r="O92" s="218">
        <f t="shared" si="15"/>
        <v>12</v>
      </c>
      <c r="P92" s="243" t="s">
        <v>3465</v>
      </c>
      <c r="Q92" s="219">
        <v>31740.0</v>
      </c>
      <c r="R92" s="219">
        <f t="shared" si="16"/>
        <v>380880</v>
      </c>
      <c r="S92" s="220"/>
      <c r="T92" s="221">
        <f t="shared" si="17"/>
        <v>0</v>
      </c>
      <c r="U92" s="221">
        <f t="shared" si="18"/>
        <v>31740</v>
      </c>
      <c r="V92" s="221">
        <f t="shared" si="19"/>
        <v>380880</v>
      </c>
      <c r="W92" s="222">
        <f t="shared" si="20"/>
        <v>31740</v>
      </c>
      <c r="X92" s="222">
        <f t="shared" si="21"/>
        <v>380880</v>
      </c>
      <c r="Y92" s="223">
        <v>1.0</v>
      </c>
      <c r="Z92" s="244" t="s">
        <v>92</v>
      </c>
      <c r="AA92" s="224">
        <v>45300.0</v>
      </c>
      <c r="AB92" s="225">
        <v>2401024.0</v>
      </c>
      <c r="AC92" s="226">
        <v>45301.0</v>
      </c>
      <c r="AD92" s="227"/>
      <c r="AE92" s="228"/>
      <c r="AF92" s="169" t="s">
        <v>197</v>
      </c>
      <c r="AG92" s="225" t="s">
        <v>3466</v>
      </c>
      <c r="AH92" s="229"/>
      <c r="AI92" s="250" t="s">
        <v>3624</v>
      </c>
      <c r="AJ92" s="251">
        <v>45334.0</v>
      </c>
      <c r="AK92" s="232"/>
      <c r="AL92" s="232"/>
      <c r="AM92" s="232"/>
      <c r="AN92" s="232"/>
      <c r="AO92" s="233"/>
      <c r="AP92" s="234"/>
      <c r="AQ92" s="234"/>
      <c r="AR92" s="234"/>
      <c r="AS92" s="234"/>
      <c r="AT92" s="234"/>
      <c r="AU92" s="234"/>
      <c r="AV92" s="234"/>
      <c r="AW92" s="234"/>
      <c r="AX92" s="234"/>
      <c r="AY92" s="235"/>
      <c r="AZ92" s="236"/>
      <c r="BA92" s="234"/>
      <c r="BB92" s="234"/>
      <c r="BC92" s="237"/>
      <c r="BD92" s="238"/>
      <c r="BE92" s="239"/>
    </row>
    <row r="93" ht="15.0" customHeight="1">
      <c r="A93" s="207" t="s">
        <v>3619</v>
      </c>
      <c r="B93" s="245" t="s">
        <v>3482</v>
      </c>
      <c r="C93" s="209" t="s">
        <v>3546</v>
      </c>
      <c r="D93" s="210" t="s">
        <v>3620</v>
      </c>
      <c r="E93" s="172" t="str">
        <f>IF(G93&gt;0,IF(G93&gt;=Ref!$F$7,Ref!$H$7,IF(AND(G93&lt;Ref!$G$8,G93&gt;=Ref!$F$8)=TRUE,Ref!$H$8,Ref!$H$9)),"")</f>
        <v>Areeya</v>
      </c>
      <c r="F93" s="172" t="s">
        <v>3461</v>
      </c>
      <c r="G93" s="211">
        <v>1200000.0</v>
      </c>
      <c r="H93" s="212">
        <v>45294.0</v>
      </c>
      <c r="I93" s="212">
        <v>45328.0</v>
      </c>
      <c r="J93" s="213" t="s">
        <v>3621</v>
      </c>
      <c r="K93" s="214" t="s">
        <v>3625</v>
      </c>
      <c r="L93" s="215" t="s">
        <v>3626</v>
      </c>
      <c r="M93" s="216">
        <v>12.0</v>
      </c>
      <c r="N93" s="217"/>
      <c r="O93" s="218">
        <f t="shared" si="15"/>
        <v>12</v>
      </c>
      <c r="P93" s="243" t="s">
        <v>3465</v>
      </c>
      <c r="Q93" s="219">
        <v>0.0</v>
      </c>
      <c r="R93" s="219">
        <f t="shared" si="16"/>
        <v>0</v>
      </c>
      <c r="S93" s="220"/>
      <c r="T93" s="221">
        <f t="shared" si="17"/>
        <v>0</v>
      </c>
      <c r="U93" s="221">
        <f t="shared" si="18"/>
        <v>0</v>
      </c>
      <c r="V93" s="221">
        <f t="shared" si="19"/>
        <v>0</v>
      </c>
      <c r="W93" s="222">
        <f t="shared" si="20"/>
        <v>0</v>
      </c>
      <c r="X93" s="222">
        <f t="shared" si="21"/>
        <v>0</v>
      </c>
      <c r="Y93" s="223">
        <v>1.0</v>
      </c>
      <c r="Z93" s="244" t="s">
        <v>92</v>
      </c>
      <c r="AA93" s="224">
        <v>45300.0</v>
      </c>
      <c r="AB93" s="225">
        <v>2401024.0</v>
      </c>
      <c r="AC93" s="226">
        <v>45301.0</v>
      </c>
      <c r="AD93" s="227"/>
      <c r="AE93" s="228"/>
      <c r="AF93" s="169" t="s">
        <v>197</v>
      </c>
      <c r="AG93" s="225" t="s">
        <v>3466</v>
      </c>
      <c r="AH93" s="229"/>
      <c r="AI93" s="250" t="s">
        <v>3624</v>
      </c>
      <c r="AJ93" s="251">
        <v>45334.0</v>
      </c>
      <c r="AK93" s="232"/>
      <c r="AL93" s="232"/>
      <c r="AM93" s="232"/>
      <c r="AN93" s="232"/>
      <c r="AO93" s="233"/>
      <c r="AP93" s="234"/>
      <c r="AQ93" s="234"/>
      <c r="AR93" s="234"/>
      <c r="AS93" s="234"/>
      <c r="AT93" s="234"/>
      <c r="AU93" s="234"/>
      <c r="AV93" s="234"/>
      <c r="AW93" s="234"/>
      <c r="AX93" s="234"/>
      <c r="AY93" s="235"/>
      <c r="AZ93" s="236"/>
      <c r="BA93" s="234"/>
      <c r="BB93" s="234"/>
      <c r="BC93" s="237"/>
      <c r="BD93" s="238"/>
      <c r="BE93" s="239"/>
    </row>
    <row r="94" ht="15.0" customHeight="1">
      <c r="A94" s="207" t="s">
        <v>3619</v>
      </c>
      <c r="B94" s="245" t="s">
        <v>3482</v>
      </c>
      <c r="C94" s="209" t="s">
        <v>3546</v>
      </c>
      <c r="D94" s="210" t="s">
        <v>3620</v>
      </c>
      <c r="E94" s="172" t="str">
        <f>IF(G94&gt;0,IF(G94&gt;=Ref!$F$7,Ref!$H$7,IF(AND(G94&lt;Ref!$G$8,G94&gt;=Ref!$F$8)=TRUE,Ref!$H$8,Ref!$H$9)),"")</f>
        <v>Areeya</v>
      </c>
      <c r="F94" s="172" t="s">
        <v>3461</v>
      </c>
      <c r="G94" s="211">
        <v>1200000.0</v>
      </c>
      <c r="H94" s="212">
        <v>45294.0</v>
      </c>
      <c r="I94" s="212">
        <v>45328.0</v>
      </c>
      <c r="J94" s="213" t="s">
        <v>3621</v>
      </c>
      <c r="K94" s="214" t="s">
        <v>3627</v>
      </c>
      <c r="L94" s="215" t="s">
        <v>3628</v>
      </c>
      <c r="M94" s="216">
        <v>12.0</v>
      </c>
      <c r="N94" s="217"/>
      <c r="O94" s="218">
        <f t="shared" si="15"/>
        <v>12</v>
      </c>
      <c r="P94" s="243" t="s">
        <v>3465</v>
      </c>
      <c r="Q94" s="219">
        <v>0.0</v>
      </c>
      <c r="R94" s="219">
        <f t="shared" si="16"/>
        <v>0</v>
      </c>
      <c r="S94" s="220"/>
      <c r="T94" s="221">
        <f t="shared" si="17"/>
        <v>0</v>
      </c>
      <c r="U94" s="221">
        <f t="shared" si="18"/>
        <v>0</v>
      </c>
      <c r="V94" s="221">
        <f t="shared" si="19"/>
        <v>0</v>
      </c>
      <c r="W94" s="222">
        <f t="shared" si="20"/>
        <v>0</v>
      </c>
      <c r="X94" s="222">
        <f t="shared" si="21"/>
        <v>0</v>
      </c>
      <c r="Y94" s="223">
        <v>1.0</v>
      </c>
      <c r="Z94" s="244" t="s">
        <v>92</v>
      </c>
      <c r="AA94" s="224">
        <v>45300.0</v>
      </c>
      <c r="AB94" s="225">
        <v>2401024.0</v>
      </c>
      <c r="AC94" s="226">
        <v>45301.0</v>
      </c>
      <c r="AD94" s="227"/>
      <c r="AE94" s="228"/>
      <c r="AF94" s="169" t="s">
        <v>197</v>
      </c>
      <c r="AG94" s="225" t="s">
        <v>3466</v>
      </c>
      <c r="AH94" s="229"/>
      <c r="AI94" s="250" t="s">
        <v>3624</v>
      </c>
      <c r="AJ94" s="251">
        <v>45334.0</v>
      </c>
      <c r="AK94" s="232"/>
      <c r="AL94" s="232"/>
      <c r="AM94" s="232"/>
      <c r="AN94" s="232"/>
      <c r="AO94" s="233"/>
      <c r="AP94" s="234"/>
      <c r="AQ94" s="234"/>
      <c r="AR94" s="234"/>
      <c r="AS94" s="234"/>
      <c r="AT94" s="234"/>
      <c r="AU94" s="234"/>
      <c r="AV94" s="234"/>
      <c r="AW94" s="234"/>
      <c r="AX94" s="234"/>
      <c r="AY94" s="235"/>
      <c r="AZ94" s="236"/>
      <c r="BA94" s="234"/>
      <c r="BB94" s="234"/>
      <c r="BC94" s="237"/>
      <c r="BD94" s="238"/>
      <c r="BE94" s="239"/>
    </row>
    <row r="95" ht="15.0" customHeight="1">
      <c r="A95" s="207" t="s">
        <v>3619</v>
      </c>
      <c r="B95" s="245" t="s">
        <v>3482</v>
      </c>
      <c r="C95" s="209" t="s">
        <v>3546</v>
      </c>
      <c r="D95" s="210" t="s">
        <v>3620</v>
      </c>
      <c r="E95" s="172" t="str">
        <f>IF(G95&gt;0,IF(G95&gt;=Ref!$F$7,Ref!$H$7,IF(AND(G95&lt;Ref!$G$8,G95&gt;=Ref!$F$8)=TRUE,Ref!$H$8,Ref!$H$9)),"")</f>
        <v>Areeya</v>
      </c>
      <c r="F95" s="172" t="s">
        <v>3461</v>
      </c>
      <c r="G95" s="211">
        <v>1200000.0</v>
      </c>
      <c r="H95" s="212">
        <v>45294.0</v>
      </c>
      <c r="I95" s="212">
        <v>45328.0</v>
      </c>
      <c r="J95" s="213" t="s">
        <v>3621</v>
      </c>
      <c r="K95" s="214" t="s">
        <v>3629</v>
      </c>
      <c r="L95" s="215" t="s">
        <v>3630</v>
      </c>
      <c r="M95" s="216">
        <v>12.0</v>
      </c>
      <c r="N95" s="217"/>
      <c r="O95" s="218">
        <f t="shared" si="15"/>
        <v>12</v>
      </c>
      <c r="P95" s="243" t="s">
        <v>3465</v>
      </c>
      <c r="Q95" s="219">
        <v>0.0</v>
      </c>
      <c r="R95" s="219">
        <f t="shared" si="16"/>
        <v>0</v>
      </c>
      <c r="S95" s="220"/>
      <c r="T95" s="221">
        <f t="shared" si="17"/>
        <v>0</v>
      </c>
      <c r="U95" s="221">
        <f t="shared" si="18"/>
        <v>0</v>
      </c>
      <c r="V95" s="221">
        <f t="shared" si="19"/>
        <v>0</v>
      </c>
      <c r="W95" s="222">
        <f t="shared" si="20"/>
        <v>0</v>
      </c>
      <c r="X95" s="222">
        <f t="shared" si="21"/>
        <v>0</v>
      </c>
      <c r="Y95" s="223">
        <v>1.0</v>
      </c>
      <c r="Z95" s="244" t="s">
        <v>92</v>
      </c>
      <c r="AA95" s="224">
        <v>45300.0</v>
      </c>
      <c r="AB95" s="225">
        <v>2401024.0</v>
      </c>
      <c r="AC95" s="226">
        <v>45301.0</v>
      </c>
      <c r="AD95" s="227"/>
      <c r="AE95" s="228"/>
      <c r="AF95" s="169" t="s">
        <v>197</v>
      </c>
      <c r="AG95" s="225" t="s">
        <v>3466</v>
      </c>
      <c r="AH95" s="229"/>
      <c r="AI95" s="250" t="s">
        <v>3624</v>
      </c>
      <c r="AJ95" s="251">
        <v>45334.0</v>
      </c>
      <c r="AK95" s="232"/>
      <c r="AL95" s="232"/>
      <c r="AM95" s="232"/>
      <c r="AN95" s="232"/>
      <c r="AO95" s="233"/>
      <c r="AP95" s="234"/>
      <c r="AQ95" s="234"/>
      <c r="AR95" s="234"/>
      <c r="AS95" s="234"/>
      <c r="AT95" s="234"/>
      <c r="AU95" s="234"/>
      <c r="AV95" s="234"/>
      <c r="AW95" s="234"/>
      <c r="AX95" s="234"/>
      <c r="AY95" s="235"/>
      <c r="AZ95" s="236"/>
      <c r="BA95" s="234"/>
      <c r="BB95" s="234"/>
      <c r="BC95" s="237"/>
      <c r="BD95" s="238"/>
      <c r="BE95" s="239"/>
    </row>
    <row r="96" ht="15.0" customHeight="1">
      <c r="A96" s="207" t="s">
        <v>3619</v>
      </c>
      <c r="B96" s="245" t="s">
        <v>3482</v>
      </c>
      <c r="C96" s="209" t="s">
        <v>3546</v>
      </c>
      <c r="D96" s="210" t="s">
        <v>3620</v>
      </c>
      <c r="E96" s="172" t="str">
        <f>IF(G96&gt;0,IF(G96&gt;=Ref!$F$7,Ref!$H$7,IF(AND(G96&lt;Ref!$G$8,G96&gt;=Ref!$F$8)=TRUE,Ref!$H$8,Ref!$H$9)),"")</f>
        <v>Areeya</v>
      </c>
      <c r="F96" s="172" t="s">
        <v>3461</v>
      </c>
      <c r="G96" s="211">
        <v>1200000.0</v>
      </c>
      <c r="H96" s="212">
        <v>45294.0</v>
      </c>
      <c r="I96" s="212">
        <v>45328.0</v>
      </c>
      <c r="J96" s="213" t="s">
        <v>3621</v>
      </c>
      <c r="K96" s="214" t="s">
        <v>3631</v>
      </c>
      <c r="L96" s="215" t="s">
        <v>3632</v>
      </c>
      <c r="M96" s="216">
        <v>12.0</v>
      </c>
      <c r="N96" s="217"/>
      <c r="O96" s="218">
        <f t="shared" si="15"/>
        <v>12</v>
      </c>
      <c r="P96" s="243" t="s">
        <v>3465</v>
      </c>
      <c r="Q96" s="219">
        <v>0.0</v>
      </c>
      <c r="R96" s="219">
        <f t="shared" si="16"/>
        <v>0</v>
      </c>
      <c r="S96" s="220"/>
      <c r="T96" s="221">
        <f t="shared" si="17"/>
        <v>0</v>
      </c>
      <c r="U96" s="221">
        <f t="shared" si="18"/>
        <v>0</v>
      </c>
      <c r="V96" s="221">
        <f t="shared" si="19"/>
        <v>0</v>
      </c>
      <c r="W96" s="222">
        <f t="shared" si="20"/>
        <v>0</v>
      </c>
      <c r="X96" s="222">
        <f t="shared" si="21"/>
        <v>0</v>
      </c>
      <c r="Y96" s="223">
        <v>1.0</v>
      </c>
      <c r="Z96" s="244" t="s">
        <v>92</v>
      </c>
      <c r="AA96" s="224">
        <v>45300.0</v>
      </c>
      <c r="AB96" s="225">
        <v>2401024.0</v>
      </c>
      <c r="AC96" s="226">
        <v>45301.0</v>
      </c>
      <c r="AD96" s="227"/>
      <c r="AE96" s="228"/>
      <c r="AF96" s="169" t="s">
        <v>197</v>
      </c>
      <c r="AG96" s="225" t="s">
        <v>3466</v>
      </c>
      <c r="AH96" s="229"/>
      <c r="AI96" s="250" t="s">
        <v>3624</v>
      </c>
      <c r="AJ96" s="251">
        <v>45334.0</v>
      </c>
      <c r="AK96" s="232"/>
      <c r="AL96" s="232"/>
      <c r="AM96" s="232"/>
      <c r="AN96" s="232"/>
      <c r="AO96" s="233"/>
      <c r="AP96" s="234"/>
      <c r="AQ96" s="234"/>
      <c r="AR96" s="234"/>
      <c r="AS96" s="234"/>
      <c r="AT96" s="234"/>
      <c r="AU96" s="234"/>
      <c r="AV96" s="234"/>
      <c r="AW96" s="234"/>
      <c r="AX96" s="234"/>
      <c r="AY96" s="235"/>
      <c r="AZ96" s="236"/>
      <c r="BA96" s="234"/>
      <c r="BB96" s="234"/>
      <c r="BC96" s="237"/>
      <c r="BD96" s="238"/>
      <c r="BE96" s="239"/>
    </row>
    <row r="97" ht="15.0" customHeight="1">
      <c r="A97" s="207" t="s">
        <v>3619</v>
      </c>
      <c r="B97" s="245" t="s">
        <v>3482</v>
      </c>
      <c r="C97" s="209" t="s">
        <v>3546</v>
      </c>
      <c r="D97" s="210" t="s">
        <v>3620</v>
      </c>
      <c r="E97" s="172" t="str">
        <f>IF(G97&gt;0,IF(G97&gt;=Ref!$F$7,Ref!$H$7,IF(AND(G97&lt;Ref!$G$8,G97&gt;=Ref!$F$8)=TRUE,Ref!$H$8,Ref!$H$9)),"")</f>
        <v>Areeya</v>
      </c>
      <c r="F97" s="172" t="s">
        <v>3461</v>
      </c>
      <c r="G97" s="211">
        <v>1200000.0</v>
      </c>
      <c r="H97" s="212">
        <v>45294.0</v>
      </c>
      <c r="I97" s="212">
        <v>45328.0</v>
      </c>
      <c r="J97" s="213" t="s">
        <v>3621</v>
      </c>
      <c r="K97" s="214" t="s">
        <v>3633</v>
      </c>
      <c r="L97" s="215" t="s">
        <v>3634</v>
      </c>
      <c r="M97" s="216">
        <v>12.0</v>
      </c>
      <c r="N97" s="217"/>
      <c r="O97" s="218">
        <f t="shared" si="15"/>
        <v>12</v>
      </c>
      <c r="P97" s="243" t="s">
        <v>3465</v>
      </c>
      <c r="Q97" s="219">
        <v>0.0</v>
      </c>
      <c r="R97" s="219">
        <f t="shared" si="16"/>
        <v>0</v>
      </c>
      <c r="S97" s="220"/>
      <c r="T97" s="221">
        <f t="shared" si="17"/>
        <v>0</v>
      </c>
      <c r="U97" s="221">
        <f t="shared" si="18"/>
        <v>0</v>
      </c>
      <c r="V97" s="221">
        <f t="shared" si="19"/>
        <v>0</v>
      </c>
      <c r="W97" s="222">
        <f t="shared" si="20"/>
        <v>0</v>
      </c>
      <c r="X97" s="222">
        <f t="shared" si="21"/>
        <v>0</v>
      </c>
      <c r="Y97" s="223">
        <v>1.0</v>
      </c>
      <c r="Z97" s="244" t="s">
        <v>92</v>
      </c>
      <c r="AA97" s="224">
        <v>45300.0</v>
      </c>
      <c r="AB97" s="225">
        <v>2401024.0</v>
      </c>
      <c r="AC97" s="226">
        <v>45301.0</v>
      </c>
      <c r="AD97" s="227"/>
      <c r="AE97" s="228"/>
      <c r="AF97" s="169" t="s">
        <v>197</v>
      </c>
      <c r="AG97" s="225" t="s">
        <v>3466</v>
      </c>
      <c r="AH97" s="229"/>
      <c r="AI97" s="250" t="s">
        <v>3624</v>
      </c>
      <c r="AJ97" s="251">
        <v>45334.0</v>
      </c>
      <c r="AK97" s="232"/>
      <c r="AL97" s="232"/>
      <c r="AM97" s="232"/>
      <c r="AN97" s="232"/>
      <c r="AO97" s="233"/>
      <c r="AP97" s="234"/>
      <c r="AQ97" s="234"/>
      <c r="AR97" s="234"/>
      <c r="AS97" s="234"/>
      <c r="AT97" s="234"/>
      <c r="AU97" s="234"/>
      <c r="AV97" s="234"/>
      <c r="AW97" s="234"/>
      <c r="AX97" s="234"/>
      <c r="AY97" s="235"/>
      <c r="AZ97" s="236"/>
      <c r="BA97" s="234"/>
      <c r="BB97" s="234"/>
      <c r="BC97" s="237"/>
      <c r="BD97" s="238"/>
      <c r="BE97" s="239"/>
    </row>
    <row r="98" ht="15.0" customHeight="1">
      <c r="A98" s="207" t="s">
        <v>3619</v>
      </c>
      <c r="B98" s="245" t="s">
        <v>3482</v>
      </c>
      <c r="C98" s="209" t="s">
        <v>3546</v>
      </c>
      <c r="D98" s="210" t="s">
        <v>3620</v>
      </c>
      <c r="E98" s="172" t="str">
        <f>IF(G98&gt;0,IF(G98&gt;=Ref!$F$7,Ref!$H$7,IF(AND(G98&lt;Ref!$G$8,G98&gt;=Ref!$F$8)=TRUE,Ref!$H$8,Ref!$H$9)),"")</f>
        <v>Areeya</v>
      </c>
      <c r="F98" s="172" t="s">
        <v>3461</v>
      </c>
      <c r="G98" s="211">
        <v>1200000.0</v>
      </c>
      <c r="H98" s="212">
        <v>45294.0</v>
      </c>
      <c r="I98" s="212">
        <v>45328.0</v>
      </c>
      <c r="J98" s="213" t="s">
        <v>3621</v>
      </c>
      <c r="K98" s="214" t="s">
        <v>3635</v>
      </c>
      <c r="L98" s="215" t="s">
        <v>3636</v>
      </c>
      <c r="M98" s="216">
        <v>12.0</v>
      </c>
      <c r="N98" s="217"/>
      <c r="O98" s="218">
        <f t="shared" si="15"/>
        <v>12</v>
      </c>
      <c r="P98" s="243" t="s">
        <v>3465</v>
      </c>
      <c r="Q98" s="219">
        <v>0.0</v>
      </c>
      <c r="R98" s="219">
        <f t="shared" si="16"/>
        <v>0</v>
      </c>
      <c r="S98" s="220"/>
      <c r="T98" s="221">
        <f t="shared" si="17"/>
        <v>0</v>
      </c>
      <c r="U98" s="221">
        <f t="shared" si="18"/>
        <v>0</v>
      </c>
      <c r="V98" s="221">
        <f t="shared" si="19"/>
        <v>0</v>
      </c>
      <c r="W98" s="222">
        <f t="shared" si="20"/>
        <v>0</v>
      </c>
      <c r="X98" s="222">
        <f t="shared" si="21"/>
        <v>0</v>
      </c>
      <c r="Y98" s="223">
        <v>1.0</v>
      </c>
      <c r="Z98" s="244" t="s">
        <v>92</v>
      </c>
      <c r="AA98" s="224">
        <v>45300.0</v>
      </c>
      <c r="AB98" s="225">
        <v>2401024.0</v>
      </c>
      <c r="AC98" s="226">
        <v>45301.0</v>
      </c>
      <c r="AD98" s="227"/>
      <c r="AE98" s="228"/>
      <c r="AF98" s="169" t="s">
        <v>197</v>
      </c>
      <c r="AG98" s="225" t="s">
        <v>3466</v>
      </c>
      <c r="AH98" s="229"/>
      <c r="AI98" s="250" t="s">
        <v>3624</v>
      </c>
      <c r="AJ98" s="251">
        <v>45334.0</v>
      </c>
      <c r="AK98" s="232"/>
      <c r="AL98" s="232"/>
      <c r="AM98" s="232"/>
      <c r="AN98" s="232"/>
      <c r="AO98" s="233"/>
      <c r="AP98" s="234"/>
      <c r="AQ98" s="234"/>
      <c r="AR98" s="234"/>
      <c r="AS98" s="234"/>
      <c r="AT98" s="234"/>
      <c r="AU98" s="234"/>
      <c r="AV98" s="234"/>
      <c r="AW98" s="234"/>
      <c r="AX98" s="234"/>
      <c r="AY98" s="235"/>
      <c r="AZ98" s="236"/>
      <c r="BA98" s="234"/>
      <c r="BB98" s="234"/>
      <c r="BC98" s="237"/>
      <c r="BD98" s="238"/>
      <c r="BE98" s="239"/>
    </row>
    <row r="99" ht="15.0" customHeight="1">
      <c r="A99" s="168" t="s">
        <v>3619</v>
      </c>
      <c r="B99" s="245" t="s">
        <v>3482</v>
      </c>
      <c r="C99" s="170" t="s">
        <v>3546</v>
      </c>
      <c r="D99" s="171" t="s">
        <v>3620</v>
      </c>
      <c r="E99" s="172" t="str">
        <f>IF(G99&gt;0,IF(G99&gt;=Ref!$F$7,Ref!$H$7,IF(AND(G99&lt;Ref!$G$8,G99&gt;=Ref!$F$8)=TRUE,Ref!$H$8,Ref!$H$9)),"")</f>
        <v>Areeya</v>
      </c>
      <c r="F99" s="173" t="s">
        <v>3461</v>
      </c>
      <c r="G99" s="174">
        <v>1200000.0</v>
      </c>
      <c r="H99" s="175">
        <v>45294.0</v>
      </c>
      <c r="I99" s="175">
        <v>45328.0</v>
      </c>
      <c r="J99" s="176" t="s">
        <v>3621</v>
      </c>
      <c r="K99" s="177" t="s">
        <v>3637</v>
      </c>
      <c r="L99" s="178" t="s">
        <v>3638</v>
      </c>
      <c r="M99" s="179">
        <v>12.0</v>
      </c>
      <c r="N99" s="180"/>
      <c r="O99" s="181">
        <f t="shared" si="15"/>
        <v>12</v>
      </c>
      <c r="P99" s="182" t="s">
        <v>3465</v>
      </c>
      <c r="Q99" s="183">
        <v>0.0</v>
      </c>
      <c r="R99" s="183">
        <f t="shared" si="16"/>
        <v>0</v>
      </c>
      <c r="S99" s="184"/>
      <c r="T99" s="185">
        <f t="shared" si="17"/>
        <v>0</v>
      </c>
      <c r="U99" s="185">
        <f t="shared" si="18"/>
        <v>0</v>
      </c>
      <c r="V99" s="185">
        <f t="shared" si="19"/>
        <v>0</v>
      </c>
      <c r="W99" s="186">
        <f t="shared" si="20"/>
        <v>0</v>
      </c>
      <c r="X99" s="186">
        <f t="shared" si="21"/>
        <v>0</v>
      </c>
      <c r="Y99" s="187">
        <v>1.0</v>
      </c>
      <c r="Z99" s="188" t="s">
        <v>92</v>
      </c>
      <c r="AA99" s="189">
        <v>45300.0</v>
      </c>
      <c r="AB99" s="190">
        <v>2401024.0</v>
      </c>
      <c r="AC99" s="191">
        <v>45301.0</v>
      </c>
      <c r="AD99" s="192"/>
      <c r="AE99" s="193"/>
      <c r="AF99" s="194" t="s">
        <v>197</v>
      </c>
      <c r="AG99" s="190" t="s">
        <v>3466</v>
      </c>
      <c r="AH99" s="195"/>
      <c r="AI99" s="196"/>
      <c r="AJ99" s="197"/>
      <c r="AK99" s="198"/>
      <c r="AL99" s="198"/>
      <c r="AM99" s="198"/>
      <c r="AN99" s="198"/>
      <c r="AO99" s="199"/>
      <c r="AP99" s="200"/>
      <c r="AQ99" s="200"/>
      <c r="AR99" s="200"/>
      <c r="AS99" s="200"/>
      <c r="AT99" s="200"/>
      <c r="AU99" s="200"/>
      <c r="AV99" s="200"/>
      <c r="AW99" s="200"/>
      <c r="AX99" s="200"/>
      <c r="AY99" s="201"/>
      <c r="AZ99" s="241"/>
      <c r="BA99" s="200"/>
      <c r="BB99" s="200"/>
      <c r="BC99" s="203"/>
      <c r="BD99" s="204"/>
      <c r="BE99" s="205"/>
    </row>
    <row r="100" ht="15.0" customHeight="1">
      <c r="A100" s="168" t="s">
        <v>3619</v>
      </c>
      <c r="B100" s="245" t="s">
        <v>3482</v>
      </c>
      <c r="C100" s="170" t="s">
        <v>3546</v>
      </c>
      <c r="D100" s="171" t="s">
        <v>3620</v>
      </c>
      <c r="E100" s="172" t="str">
        <f>IF(G100&gt;0,IF(G100&gt;=Ref!$F$7,Ref!$H$7,IF(AND(G100&lt;Ref!$G$8,G100&gt;=Ref!$F$8)=TRUE,Ref!$H$8,Ref!$H$9)),"")</f>
        <v>Areeya</v>
      </c>
      <c r="F100" s="173" t="s">
        <v>3461</v>
      </c>
      <c r="G100" s="174">
        <v>1200000.0</v>
      </c>
      <c r="H100" s="175">
        <v>45294.0</v>
      </c>
      <c r="I100" s="175">
        <v>45328.0</v>
      </c>
      <c r="J100" s="176" t="s">
        <v>3621</v>
      </c>
      <c r="K100" s="177" t="s">
        <v>3639</v>
      </c>
      <c r="L100" s="178" t="s">
        <v>3640</v>
      </c>
      <c r="M100" s="179">
        <v>12.0</v>
      </c>
      <c r="N100" s="180"/>
      <c r="O100" s="181">
        <f t="shared" si="15"/>
        <v>12</v>
      </c>
      <c r="P100" s="182" t="s">
        <v>3465</v>
      </c>
      <c r="Q100" s="183">
        <v>9210.0</v>
      </c>
      <c r="R100" s="183">
        <f t="shared" si="16"/>
        <v>110520</v>
      </c>
      <c r="S100" s="184"/>
      <c r="T100" s="185">
        <f t="shared" si="17"/>
        <v>0</v>
      </c>
      <c r="U100" s="185">
        <f t="shared" si="18"/>
        <v>9210</v>
      </c>
      <c r="V100" s="185">
        <f t="shared" si="19"/>
        <v>110520</v>
      </c>
      <c r="W100" s="186">
        <f t="shared" si="20"/>
        <v>9210</v>
      </c>
      <c r="X100" s="186">
        <f t="shared" si="21"/>
        <v>110520</v>
      </c>
      <c r="Y100" s="187">
        <v>1.0</v>
      </c>
      <c r="Z100" s="188" t="s">
        <v>92</v>
      </c>
      <c r="AA100" s="189">
        <v>45300.0</v>
      </c>
      <c r="AB100" s="190">
        <v>2401024.0</v>
      </c>
      <c r="AC100" s="191">
        <v>45301.0</v>
      </c>
      <c r="AD100" s="192"/>
      <c r="AE100" s="193"/>
      <c r="AF100" s="194" t="s">
        <v>197</v>
      </c>
      <c r="AG100" s="190" t="s">
        <v>3466</v>
      </c>
      <c r="AH100" s="195"/>
      <c r="AI100" s="196"/>
      <c r="AJ100" s="197"/>
      <c r="AK100" s="198"/>
      <c r="AL100" s="198"/>
      <c r="AM100" s="198"/>
      <c r="AN100" s="198"/>
      <c r="AO100" s="199"/>
      <c r="AP100" s="200"/>
      <c r="AQ100" s="200"/>
      <c r="AR100" s="200"/>
      <c r="AS100" s="200"/>
      <c r="AT100" s="200"/>
      <c r="AU100" s="200"/>
      <c r="AV100" s="200"/>
      <c r="AW100" s="200"/>
      <c r="AX100" s="200"/>
      <c r="AY100" s="201"/>
      <c r="AZ100" s="241"/>
      <c r="BA100" s="200"/>
      <c r="BB100" s="200"/>
      <c r="BC100" s="203"/>
      <c r="BD100" s="204"/>
      <c r="BE100" s="205"/>
    </row>
    <row r="101" ht="15.0" customHeight="1">
      <c r="A101" s="207" t="s">
        <v>3619</v>
      </c>
      <c r="B101" s="245" t="s">
        <v>3482</v>
      </c>
      <c r="C101" s="209" t="s">
        <v>3546</v>
      </c>
      <c r="D101" s="210" t="s">
        <v>3620</v>
      </c>
      <c r="E101" s="172" t="str">
        <f>IF(G101&gt;0,IF(G101&gt;=Ref!$F$7,Ref!$H$7,IF(AND(G101&lt;Ref!$G$8,G101&gt;=Ref!$F$8)=TRUE,Ref!$H$8,Ref!$H$9)),"")</f>
        <v>Areeya</v>
      </c>
      <c r="F101" s="172" t="s">
        <v>3461</v>
      </c>
      <c r="G101" s="211">
        <v>1200000.0</v>
      </c>
      <c r="H101" s="212">
        <v>45294.0</v>
      </c>
      <c r="I101" s="212">
        <v>45328.0</v>
      </c>
      <c r="J101" s="213" t="s">
        <v>3621</v>
      </c>
      <c r="K101" s="214" t="s">
        <v>3641</v>
      </c>
      <c r="L101" s="215" t="s">
        <v>3642</v>
      </c>
      <c r="M101" s="216">
        <v>12.0</v>
      </c>
      <c r="N101" s="217"/>
      <c r="O101" s="218">
        <f t="shared" si="15"/>
        <v>12</v>
      </c>
      <c r="P101" s="243" t="s">
        <v>3465</v>
      </c>
      <c r="Q101" s="219">
        <v>7830.0</v>
      </c>
      <c r="R101" s="219">
        <f t="shared" si="16"/>
        <v>93960</v>
      </c>
      <c r="S101" s="220"/>
      <c r="T101" s="221">
        <f t="shared" si="17"/>
        <v>0</v>
      </c>
      <c r="U101" s="221">
        <f t="shared" si="18"/>
        <v>7830</v>
      </c>
      <c r="V101" s="221">
        <f t="shared" si="19"/>
        <v>93960</v>
      </c>
      <c r="W101" s="222">
        <f t="shared" si="20"/>
        <v>7830</v>
      </c>
      <c r="X101" s="222">
        <f t="shared" si="21"/>
        <v>93960</v>
      </c>
      <c r="Y101" s="223">
        <v>1.0</v>
      </c>
      <c r="Z101" s="244" t="s">
        <v>92</v>
      </c>
      <c r="AA101" s="224">
        <v>45300.0</v>
      </c>
      <c r="AB101" s="225">
        <v>2401024.0</v>
      </c>
      <c r="AC101" s="226">
        <v>45301.0</v>
      </c>
      <c r="AD101" s="227"/>
      <c r="AE101" s="228"/>
      <c r="AF101" s="169" t="s">
        <v>197</v>
      </c>
      <c r="AG101" s="225" t="s">
        <v>3466</v>
      </c>
      <c r="AH101" s="229"/>
      <c r="AI101" s="250" t="s">
        <v>3624</v>
      </c>
      <c r="AJ101" s="251">
        <v>45334.0</v>
      </c>
      <c r="AK101" s="232"/>
      <c r="AL101" s="232"/>
      <c r="AM101" s="232"/>
      <c r="AN101" s="232"/>
      <c r="AO101" s="233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5"/>
      <c r="AZ101" s="236"/>
      <c r="BA101" s="234"/>
      <c r="BB101" s="234"/>
      <c r="BC101" s="237"/>
      <c r="BD101" s="238"/>
      <c r="BE101" s="239"/>
    </row>
    <row r="102" ht="15.0" customHeight="1">
      <c r="A102" s="207" t="s">
        <v>3619</v>
      </c>
      <c r="B102" s="245" t="s">
        <v>3482</v>
      </c>
      <c r="C102" s="209" t="s">
        <v>3546</v>
      </c>
      <c r="D102" s="210" t="s">
        <v>3620</v>
      </c>
      <c r="E102" s="172" t="str">
        <f>IF(G102&gt;0,IF(G102&gt;=Ref!$F$7,Ref!$H$7,IF(AND(G102&lt;Ref!$G$8,G102&gt;=Ref!$F$8)=TRUE,Ref!$H$8,Ref!$H$9)),"")</f>
        <v>Areeya</v>
      </c>
      <c r="F102" s="172" t="s">
        <v>3461</v>
      </c>
      <c r="G102" s="211">
        <v>1200000.0</v>
      </c>
      <c r="H102" s="212">
        <v>45294.0</v>
      </c>
      <c r="I102" s="212">
        <v>45328.0</v>
      </c>
      <c r="J102" s="213" t="s">
        <v>3621</v>
      </c>
      <c r="K102" s="214" t="s">
        <v>3643</v>
      </c>
      <c r="L102" s="215" t="s">
        <v>3644</v>
      </c>
      <c r="M102" s="216">
        <v>12.0</v>
      </c>
      <c r="N102" s="217"/>
      <c r="O102" s="218">
        <f t="shared" si="15"/>
        <v>12</v>
      </c>
      <c r="P102" s="243" t="s">
        <v>3465</v>
      </c>
      <c r="Q102" s="219">
        <v>0.0</v>
      </c>
      <c r="R102" s="219">
        <f t="shared" si="16"/>
        <v>0</v>
      </c>
      <c r="S102" s="220"/>
      <c r="T102" s="221">
        <f t="shared" si="17"/>
        <v>0</v>
      </c>
      <c r="U102" s="221">
        <f t="shared" si="18"/>
        <v>0</v>
      </c>
      <c r="V102" s="221">
        <f t="shared" si="19"/>
        <v>0</v>
      </c>
      <c r="W102" s="222">
        <f t="shared" si="20"/>
        <v>0</v>
      </c>
      <c r="X102" s="222">
        <f t="shared" si="21"/>
        <v>0</v>
      </c>
      <c r="Y102" s="223">
        <v>1.0</v>
      </c>
      <c r="Z102" s="244" t="s">
        <v>92</v>
      </c>
      <c r="AA102" s="224">
        <v>45300.0</v>
      </c>
      <c r="AB102" s="225">
        <v>2401024.0</v>
      </c>
      <c r="AC102" s="226">
        <v>45301.0</v>
      </c>
      <c r="AD102" s="227"/>
      <c r="AE102" s="228"/>
      <c r="AF102" s="169" t="s">
        <v>197</v>
      </c>
      <c r="AG102" s="225" t="s">
        <v>3466</v>
      </c>
      <c r="AH102" s="229"/>
      <c r="AI102" s="250" t="s">
        <v>3624</v>
      </c>
      <c r="AJ102" s="251">
        <v>45334.0</v>
      </c>
      <c r="AK102" s="232"/>
      <c r="AL102" s="232"/>
      <c r="AM102" s="232"/>
      <c r="AN102" s="232"/>
      <c r="AO102" s="233"/>
      <c r="AP102" s="234"/>
      <c r="AQ102" s="234"/>
      <c r="AR102" s="234"/>
      <c r="AS102" s="234"/>
      <c r="AT102" s="234"/>
      <c r="AU102" s="234"/>
      <c r="AV102" s="234"/>
      <c r="AW102" s="234"/>
      <c r="AX102" s="234"/>
      <c r="AY102" s="235"/>
      <c r="AZ102" s="236"/>
      <c r="BA102" s="234"/>
      <c r="BB102" s="234"/>
      <c r="BC102" s="237"/>
      <c r="BD102" s="238"/>
      <c r="BE102" s="239"/>
    </row>
    <row r="103" ht="15.0" customHeight="1">
      <c r="A103" s="207" t="s">
        <v>3619</v>
      </c>
      <c r="B103" s="245" t="s">
        <v>3482</v>
      </c>
      <c r="C103" s="209" t="s">
        <v>3546</v>
      </c>
      <c r="D103" s="210" t="s">
        <v>3620</v>
      </c>
      <c r="E103" s="172" t="str">
        <f>IF(G103&gt;0,IF(G103&gt;=Ref!$F$7,Ref!$H$7,IF(AND(G103&lt;Ref!$G$8,G103&gt;=Ref!$F$8)=TRUE,Ref!$H$8,Ref!$H$9)),"")</f>
        <v>Areeya</v>
      </c>
      <c r="F103" s="172" t="s">
        <v>3461</v>
      </c>
      <c r="G103" s="211">
        <v>1200000.0</v>
      </c>
      <c r="H103" s="212">
        <v>45294.0</v>
      </c>
      <c r="I103" s="212">
        <v>45328.0</v>
      </c>
      <c r="J103" s="213" t="s">
        <v>3621</v>
      </c>
      <c r="K103" s="214" t="s">
        <v>3645</v>
      </c>
      <c r="L103" s="215" t="s">
        <v>3646</v>
      </c>
      <c r="M103" s="216">
        <v>12.0</v>
      </c>
      <c r="N103" s="217"/>
      <c r="O103" s="218">
        <f t="shared" si="15"/>
        <v>12</v>
      </c>
      <c r="P103" s="243" t="s">
        <v>3465</v>
      </c>
      <c r="Q103" s="219">
        <v>0.0</v>
      </c>
      <c r="R103" s="219">
        <f t="shared" si="16"/>
        <v>0</v>
      </c>
      <c r="S103" s="220"/>
      <c r="T103" s="221">
        <f t="shared" si="17"/>
        <v>0</v>
      </c>
      <c r="U103" s="221">
        <f t="shared" si="18"/>
        <v>0</v>
      </c>
      <c r="V103" s="221">
        <f t="shared" si="19"/>
        <v>0</v>
      </c>
      <c r="W103" s="222">
        <f t="shared" si="20"/>
        <v>0</v>
      </c>
      <c r="X103" s="222">
        <f t="shared" si="21"/>
        <v>0</v>
      </c>
      <c r="Y103" s="223">
        <v>1.0</v>
      </c>
      <c r="Z103" s="244" t="s">
        <v>92</v>
      </c>
      <c r="AA103" s="224">
        <v>45300.0</v>
      </c>
      <c r="AB103" s="225">
        <v>2401024.0</v>
      </c>
      <c r="AC103" s="226">
        <v>45301.0</v>
      </c>
      <c r="AD103" s="227"/>
      <c r="AE103" s="228"/>
      <c r="AF103" s="169" t="s">
        <v>197</v>
      </c>
      <c r="AG103" s="225" t="s">
        <v>3466</v>
      </c>
      <c r="AH103" s="229"/>
      <c r="AI103" s="250" t="s">
        <v>3624</v>
      </c>
      <c r="AJ103" s="251">
        <v>45334.0</v>
      </c>
      <c r="AK103" s="232"/>
      <c r="AL103" s="232"/>
      <c r="AM103" s="232"/>
      <c r="AN103" s="232"/>
      <c r="AO103" s="233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5"/>
      <c r="AZ103" s="236"/>
      <c r="BA103" s="234"/>
      <c r="BB103" s="234"/>
      <c r="BC103" s="237"/>
      <c r="BD103" s="238"/>
      <c r="BE103" s="239"/>
    </row>
    <row r="104" ht="15.0" customHeight="1">
      <c r="A104" s="207" t="s">
        <v>3619</v>
      </c>
      <c r="B104" s="245" t="s">
        <v>3482</v>
      </c>
      <c r="C104" s="209" t="s">
        <v>3546</v>
      </c>
      <c r="D104" s="210" t="s">
        <v>3620</v>
      </c>
      <c r="E104" s="172" t="str">
        <f>IF(G104&gt;0,IF(G104&gt;=Ref!$F$7,Ref!$H$7,IF(AND(G104&lt;Ref!$G$8,G104&gt;=Ref!$F$8)=TRUE,Ref!$H$8,Ref!$H$9)),"")</f>
        <v>Areeya</v>
      </c>
      <c r="F104" s="172" t="s">
        <v>3461</v>
      </c>
      <c r="G104" s="211">
        <v>1200000.0</v>
      </c>
      <c r="H104" s="212">
        <v>45294.0</v>
      </c>
      <c r="I104" s="212">
        <v>45328.0</v>
      </c>
      <c r="J104" s="213" t="s">
        <v>3621</v>
      </c>
      <c r="K104" s="214" t="s">
        <v>3563</v>
      </c>
      <c r="L104" s="215" t="s">
        <v>3564</v>
      </c>
      <c r="M104" s="216">
        <v>12.0</v>
      </c>
      <c r="N104" s="217"/>
      <c r="O104" s="218">
        <f t="shared" si="15"/>
        <v>12</v>
      </c>
      <c r="P104" s="243" t="s">
        <v>3465</v>
      </c>
      <c r="Q104" s="219">
        <v>0.0</v>
      </c>
      <c r="R104" s="219">
        <f t="shared" si="16"/>
        <v>0</v>
      </c>
      <c r="S104" s="220"/>
      <c r="T104" s="221">
        <f t="shared" si="17"/>
        <v>0</v>
      </c>
      <c r="U104" s="221">
        <f t="shared" si="18"/>
        <v>0</v>
      </c>
      <c r="V104" s="221">
        <f t="shared" si="19"/>
        <v>0</v>
      </c>
      <c r="W104" s="222">
        <f t="shared" si="20"/>
        <v>0</v>
      </c>
      <c r="X104" s="222">
        <f t="shared" si="21"/>
        <v>0</v>
      </c>
      <c r="Y104" s="223">
        <v>1.0</v>
      </c>
      <c r="Z104" s="244" t="s">
        <v>92</v>
      </c>
      <c r="AA104" s="224">
        <v>45300.0</v>
      </c>
      <c r="AB104" s="225">
        <v>2401024.0</v>
      </c>
      <c r="AC104" s="226">
        <v>45301.0</v>
      </c>
      <c r="AD104" s="227"/>
      <c r="AE104" s="228"/>
      <c r="AF104" s="169" t="s">
        <v>197</v>
      </c>
      <c r="AG104" s="225" t="s">
        <v>3466</v>
      </c>
      <c r="AH104" s="229"/>
      <c r="AI104" s="250" t="s">
        <v>3624</v>
      </c>
      <c r="AJ104" s="251">
        <v>45334.0</v>
      </c>
      <c r="AK104" s="232"/>
      <c r="AL104" s="232"/>
      <c r="AM104" s="232"/>
      <c r="AN104" s="232"/>
      <c r="AO104" s="233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5"/>
      <c r="AZ104" s="236"/>
      <c r="BA104" s="234"/>
      <c r="BB104" s="234"/>
      <c r="BC104" s="237"/>
      <c r="BD104" s="238"/>
      <c r="BE104" s="239"/>
    </row>
    <row r="105" ht="15.0" customHeight="1">
      <c r="A105" s="207" t="s">
        <v>3619</v>
      </c>
      <c r="B105" s="245" t="s">
        <v>3482</v>
      </c>
      <c r="C105" s="209" t="s">
        <v>3546</v>
      </c>
      <c r="D105" s="210" t="s">
        <v>3620</v>
      </c>
      <c r="E105" s="172" t="str">
        <f>IF(G105&gt;0,IF(G105&gt;=Ref!$F$7,Ref!$H$7,IF(AND(G105&lt;Ref!$G$8,G105&gt;=Ref!$F$8)=TRUE,Ref!$H$8,Ref!$H$9)),"")</f>
        <v>Areeya</v>
      </c>
      <c r="F105" s="172" t="s">
        <v>3461</v>
      </c>
      <c r="G105" s="211">
        <v>1200000.0</v>
      </c>
      <c r="H105" s="212">
        <v>45294.0</v>
      </c>
      <c r="I105" s="212">
        <v>45328.0</v>
      </c>
      <c r="J105" s="213" t="s">
        <v>3621</v>
      </c>
      <c r="K105" s="214" t="s">
        <v>3647</v>
      </c>
      <c r="L105" s="215" t="s">
        <v>3648</v>
      </c>
      <c r="M105" s="216">
        <v>2.0</v>
      </c>
      <c r="N105" s="217"/>
      <c r="O105" s="218">
        <f t="shared" si="15"/>
        <v>2</v>
      </c>
      <c r="P105" s="243" t="s">
        <v>3465</v>
      </c>
      <c r="Q105" s="219">
        <v>2070.0</v>
      </c>
      <c r="R105" s="219">
        <f t="shared" si="16"/>
        <v>4140</v>
      </c>
      <c r="S105" s="220"/>
      <c r="T105" s="221">
        <f t="shared" si="17"/>
        <v>0</v>
      </c>
      <c r="U105" s="221">
        <f t="shared" si="18"/>
        <v>2070</v>
      </c>
      <c r="V105" s="221">
        <f t="shared" si="19"/>
        <v>4140</v>
      </c>
      <c r="W105" s="222">
        <f t="shared" si="20"/>
        <v>2070</v>
      </c>
      <c r="X105" s="222">
        <f t="shared" si="21"/>
        <v>4140</v>
      </c>
      <c r="Y105" s="223">
        <v>1.0</v>
      </c>
      <c r="Z105" s="244" t="s">
        <v>92</v>
      </c>
      <c r="AA105" s="224">
        <v>45300.0</v>
      </c>
      <c r="AB105" s="225">
        <v>2401024.0</v>
      </c>
      <c r="AC105" s="226">
        <v>45301.0</v>
      </c>
      <c r="AD105" s="227"/>
      <c r="AE105" s="228"/>
      <c r="AF105" s="169" t="s">
        <v>197</v>
      </c>
      <c r="AG105" s="225" t="s">
        <v>3466</v>
      </c>
      <c r="AH105" s="229"/>
      <c r="AI105" s="250" t="s">
        <v>3624</v>
      </c>
      <c r="AJ105" s="251">
        <v>45334.0</v>
      </c>
      <c r="AK105" s="232"/>
      <c r="AL105" s="232"/>
      <c r="AM105" s="232"/>
      <c r="AN105" s="232"/>
      <c r="AO105" s="233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5"/>
      <c r="AZ105" s="236"/>
      <c r="BA105" s="234"/>
      <c r="BB105" s="234"/>
      <c r="BC105" s="237"/>
      <c r="BD105" s="238"/>
      <c r="BE105" s="239"/>
    </row>
    <row r="106" ht="15.0" customHeight="1">
      <c r="A106" s="168" t="s">
        <v>3619</v>
      </c>
      <c r="B106" s="245" t="s">
        <v>3482</v>
      </c>
      <c r="C106" s="170" t="s">
        <v>3546</v>
      </c>
      <c r="D106" s="171" t="s">
        <v>3620</v>
      </c>
      <c r="E106" s="172" t="str">
        <f>IF(G106&gt;0,IF(G106&gt;=Ref!$F$7,Ref!$H$7,IF(AND(G106&lt;Ref!$G$8,G106&gt;=Ref!$F$8)=TRUE,Ref!$H$8,Ref!$H$9)),"")</f>
        <v>Areeya</v>
      </c>
      <c r="F106" s="252" t="s">
        <v>3461</v>
      </c>
      <c r="G106" s="253">
        <v>1200000.0</v>
      </c>
      <c r="H106" s="254">
        <v>45294.0</v>
      </c>
      <c r="I106" s="254">
        <v>45328.0</v>
      </c>
      <c r="J106" s="176" t="s">
        <v>3621</v>
      </c>
      <c r="K106" s="255" t="s">
        <v>3649</v>
      </c>
      <c r="L106" s="178" t="s">
        <v>3650</v>
      </c>
      <c r="M106" s="179">
        <v>12.0</v>
      </c>
      <c r="N106" s="180"/>
      <c r="O106" s="181">
        <f t="shared" si="15"/>
        <v>12</v>
      </c>
      <c r="P106" s="256" t="s">
        <v>3465</v>
      </c>
      <c r="Q106" s="257">
        <v>30990.0</v>
      </c>
      <c r="R106" s="257">
        <f t="shared" si="16"/>
        <v>371880</v>
      </c>
      <c r="S106" s="258"/>
      <c r="T106" s="259">
        <f t="shared" si="17"/>
        <v>0</v>
      </c>
      <c r="U106" s="259">
        <f t="shared" si="18"/>
        <v>30990</v>
      </c>
      <c r="V106" s="259">
        <f t="shared" si="19"/>
        <v>371880</v>
      </c>
      <c r="W106" s="260">
        <f t="shared" si="20"/>
        <v>30990</v>
      </c>
      <c r="X106" s="260">
        <f t="shared" si="21"/>
        <v>371880</v>
      </c>
      <c r="Y106" s="261">
        <v>1.0</v>
      </c>
      <c r="Z106" s="188" t="s">
        <v>95</v>
      </c>
      <c r="AA106" s="189">
        <v>45300.0</v>
      </c>
      <c r="AB106" s="190">
        <v>2401025.0</v>
      </c>
      <c r="AC106" s="191">
        <v>45301.0</v>
      </c>
      <c r="AD106" s="262"/>
      <c r="AE106" s="263"/>
      <c r="AF106" s="194" t="s">
        <v>197</v>
      </c>
      <c r="AG106" s="190" t="s">
        <v>3466</v>
      </c>
      <c r="AH106" s="264"/>
      <c r="AI106" s="250" t="s">
        <v>3651</v>
      </c>
      <c r="AJ106" s="251">
        <v>45337.0</v>
      </c>
      <c r="AK106" s="265"/>
      <c r="AL106" s="265"/>
      <c r="AM106" s="265"/>
      <c r="AN106" s="265"/>
      <c r="AO106" s="266"/>
      <c r="AP106" s="267"/>
      <c r="AQ106" s="267"/>
      <c r="AR106" s="267"/>
      <c r="AS106" s="267"/>
      <c r="AT106" s="267"/>
      <c r="AU106" s="267"/>
      <c r="AV106" s="267"/>
      <c r="AW106" s="267"/>
      <c r="AX106" s="267"/>
      <c r="AY106" s="268"/>
      <c r="AZ106" s="241"/>
      <c r="BA106" s="267"/>
      <c r="BB106" s="267"/>
      <c r="BC106" s="269"/>
      <c r="BD106" s="204"/>
      <c r="BE106" s="270"/>
    </row>
    <row r="107" ht="15.0" customHeight="1">
      <c r="A107" s="207"/>
      <c r="B107" s="245"/>
      <c r="C107" s="209"/>
      <c r="D107" s="210"/>
      <c r="E107" s="172" t="str">
        <f>IF(G107&gt;0,IF(G107&gt;=Ref!$F$7,Ref!$H$7,IF(AND(G107&lt;Ref!$G$8,G107&gt;=Ref!$F$8)=TRUE,Ref!$H$8,Ref!$H$9)),"")</f>
        <v/>
      </c>
      <c r="F107" s="172"/>
      <c r="G107" s="211"/>
      <c r="H107" s="212"/>
      <c r="I107" s="212"/>
      <c r="J107" s="213"/>
      <c r="K107" s="242"/>
      <c r="L107" s="215"/>
      <c r="M107" s="216"/>
      <c r="N107" s="217"/>
      <c r="O107" s="218">
        <f t="shared" si="15"/>
        <v>0</v>
      </c>
      <c r="P107" s="243"/>
      <c r="Q107" s="219"/>
      <c r="R107" s="219">
        <f t="shared" si="16"/>
        <v>0</v>
      </c>
      <c r="S107" s="220"/>
      <c r="T107" s="221">
        <f t="shared" si="17"/>
        <v>0</v>
      </c>
      <c r="U107" s="221">
        <f t="shared" si="18"/>
        <v>0</v>
      </c>
      <c r="V107" s="221">
        <f t="shared" si="19"/>
        <v>0</v>
      </c>
      <c r="W107" s="222">
        <f t="shared" si="20"/>
        <v>0</v>
      </c>
      <c r="X107" s="222">
        <f t="shared" si="21"/>
        <v>0</v>
      </c>
      <c r="Y107" s="223"/>
      <c r="Z107" s="244"/>
      <c r="AA107" s="224"/>
      <c r="AB107" s="225"/>
      <c r="AC107" s="226"/>
      <c r="AD107" s="227"/>
      <c r="AE107" s="228"/>
      <c r="AF107" s="169"/>
      <c r="AG107" s="225"/>
      <c r="AH107" s="229"/>
      <c r="AI107" s="230"/>
      <c r="AJ107" s="231"/>
      <c r="AK107" s="232"/>
      <c r="AL107" s="232"/>
      <c r="AM107" s="232"/>
      <c r="AN107" s="232"/>
      <c r="AO107" s="233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5"/>
      <c r="AZ107" s="236"/>
      <c r="BA107" s="234"/>
      <c r="BB107" s="234"/>
      <c r="BC107" s="237"/>
      <c r="BD107" s="238"/>
      <c r="BE107" s="239"/>
    </row>
    <row r="108" ht="15.0" customHeight="1">
      <c r="A108" s="207"/>
      <c r="B108" s="245"/>
      <c r="C108" s="209"/>
      <c r="D108" s="210"/>
      <c r="E108" s="172" t="str">
        <f>IF(G108&gt;0,IF(G108&gt;=Ref!$F$7,Ref!$H$7,IF(AND(G108&lt;Ref!$G$8,G108&gt;=Ref!$F$8)=TRUE,Ref!$H$8,Ref!$H$9)),"")</f>
        <v/>
      </c>
      <c r="F108" s="172"/>
      <c r="G108" s="211"/>
      <c r="H108" s="212"/>
      <c r="I108" s="212"/>
      <c r="J108" s="213"/>
      <c r="K108" s="242"/>
      <c r="L108" s="215"/>
      <c r="M108" s="216"/>
      <c r="N108" s="217"/>
      <c r="O108" s="218">
        <f t="shared" si="15"/>
        <v>0</v>
      </c>
      <c r="P108" s="243"/>
      <c r="Q108" s="219"/>
      <c r="R108" s="219">
        <f t="shared" si="16"/>
        <v>0</v>
      </c>
      <c r="S108" s="220"/>
      <c r="T108" s="221">
        <f t="shared" si="17"/>
        <v>0</v>
      </c>
      <c r="U108" s="221">
        <f t="shared" si="18"/>
        <v>0</v>
      </c>
      <c r="V108" s="221">
        <f t="shared" si="19"/>
        <v>0</v>
      </c>
      <c r="W108" s="222">
        <f t="shared" si="20"/>
        <v>0</v>
      </c>
      <c r="X108" s="222">
        <f t="shared" si="21"/>
        <v>0</v>
      </c>
      <c r="Y108" s="223"/>
      <c r="Z108" s="244"/>
      <c r="AA108" s="224"/>
      <c r="AB108" s="225"/>
      <c r="AC108" s="226"/>
      <c r="AD108" s="227"/>
      <c r="AE108" s="228"/>
      <c r="AF108" s="169"/>
      <c r="AG108" s="225"/>
      <c r="AH108" s="229"/>
      <c r="AI108" s="230"/>
      <c r="AJ108" s="231"/>
      <c r="AK108" s="232"/>
      <c r="AL108" s="232"/>
      <c r="AM108" s="232"/>
      <c r="AN108" s="232"/>
      <c r="AO108" s="233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5"/>
      <c r="AZ108" s="236"/>
      <c r="BA108" s="234"/>
      <c r="BB108" s="234"/>
      <c r="BC108" s="237"/>
      <c r="BD108" s="238"/>
      <c r="BE108" s="239"/>
    </row>
    <row r="109" ht="15.0" customHeight="1">
      <c r="A109" s="207" t="s">
        <v>3652</v>
      </c>
      <c r="B109" s="245" t="s">
        <v>3653</v>
      </c>
      <c r="C109" s="209" t="s">
        <v>3654</v>
      </c>
      <c r="D109" s="210" t="s">
        <v>3483</v>
      </c>
      <c r="E109" s="172" t="str">
        <f>IF(G109&gt;0,IF(G109&gt;=Ref!$F$7,Ref!$H$7,IF(AND(G109&lt;Ref!$G$8,G109&gt;=Ref!$F$8)=TRUE,Ref!$H$8,Ref!$H$9)),"")</f>
        <v>Areeya</v>
      </c>
      <c r="F109" s="172" t="s">
        <v>3461</v>
      </c>
      <c r="G109" s="211">
        <v>1740000.0</v>
      </c>
      <c r="H109" s="212">
        <v>45292.0</v>
      </c>
      <c r="I109" s="212">
        <v>45657.0</v>
      </c>
      <c r="J109" s="213" t="s">
        <v>3655</v>
      </c>
      <c r="K109" s="242"/>
      <c r="L109" s="215"/>
      <c r="M109" s="216"/>
      <c r="N109" s="217"/>
      <c r="O109" s="218">
        <f t="shared" si="15"/>
        <v>0</v>
      </c>
      <c r="P109" s="243"/>
      <c r="Q109" s="219"/>
      <c r="R109" s="219">
        <f t="shared" si="16"/>
        <v>0</v>
      </c>
      <c r="S109" s="220"/>
      <c r="T109" s="221">
        <f t="shared" si="17"/>
        <v>0</v>
      </c>
      <c r="U109" s="221">
        <f t="shared" si="18"/>
        <v>0</v>
      </c>
      <c r="V109" s="221">
        <f t="shared" si="19"/>
        <v>0</v>
      </c>
      <c r="W109" s="222">
        <f t="shared" si="20"/>
        <v>0</v>
      </c>
      <c r="X109" s="222">
        <f t="shared" si="21"/>
        <v>0</v>
      </c>
      <c r="Y109" s="223"/>
      <c r="Z109" s="244"/>
      <c r="AA109" s="224"/>
      <c r="AB109" s="225"/>
      <c r="AC109" s="226"/>
      <c r="AD109" s="227"/>
      <c r="AE109" s="228"/>
      <c r="AF109" s="169"/>
      <c r="AG109" s="225"/>
      <c r="AH109" s="229"/>
      <c r="AI109" s="230"/>
      <c r="AJ109" s="231"/>
      <c r="AK109" s="232"/>
      <c r="AL109" s="232"/>
      <c r="AM109" s="232"/>
      <c r="AN109" s="232"/>
      <c r="AO109" s="233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5"/>
      <c r="AZ109" s="236"/>
      <c r="BA109" s="234"/>
      <c r="BB109" s="234"/>
      <c r="BC109" s="237"/>
      <c r="BD109" s="238"/>
      <c r="BE109" s="239"/>
    </row>
    <row r="110" ht="15.0" customHeight="1">
      <c r="A110" s="207" t="s">
        <v>3652</v>
      </c>
      <c r="B110" s="245" t="s">
        <v>3653</v>
      </c>
      <c r="C110" s="209" t="s">
        <v>3654</v>
      </c>
      <c r="D110" s="210" t="s">
        <v>3483</v>
      </c>
      <c r="E110" s="172" t="str">
        <f>IF(G110&gt;0,IF(G110&gt;=Ref!$F$7,Ref!$H$7,IF(AND(G110&lt;Ref!$G$8,G110&gt;=Ref!$F$8)=TRUE,Ref!$H$8,Ref!$H$9)),"")</f>
        <v>Areeya</v>
      </c>
      <c r="F110" s="172" t="s">
        <v>3461</v>
      </c>
      <c r="G110" s="211">
        <v>1740000.0</v>
      </c>
      <c r="H110" s="212">
        <v>45292.0</v>
      </c>
      <c r="I110" s="212">
        <v>45657.0</v>
      </c>
      <c r="J110" s="213" t="s">
        <v>3655</v>
      </c>
      <c r="K110" s="214" t="s">
        <v>3656</v>
      </c>
      <c r="L110" s="215" t="s">
        <v>3657</v>
      </c>
      <c r="M110" s="216">
        <v>5.0</v>
      </c>
      <c r="N110" s="217"/>
      <c r="O110" s="218">
        <f t="shared" si="15"/>
        <v>5</v>
      </c>
      <c r="P110" s="243" t="s">
        <v>3465</v>
      </c>
      <c r="Q110" s="219">
        <v>110.0</v>
      </c>
      <c r="R110" s="219">
        <f t="shared" si="16"/>
        <v>550</v>
      </c>
      <c r="S110" s="220"/>
      <c r="T110" s="221">
        <f t="shared" si="17"/>
        <v>0</v>
      </c>
      <c r="U110" s="221">
        <f t="shared" si="18"/>
        <v>110</v>
      </c>
      <c r="V110" s="221">
        <f t="shared" si="19"/>
        <v>550</v>
      </c>
      <c r="W110" s="222">
        <f t="shared" si="20"/>
        <v>110</v>
      </c>
      <c r="X110" s="222">
        <f t="shared" si="21"/>
        <v>550</v>
      </c>
      <c r="Y110" s="223">
        <v>1.0</v>
      </c>
      <c r="Z110" s="244" t="s">
        <v>3658</v>
      </c>
      <c r="AA110" s="224">
        <v>45667.0</v>
      </c>
      <c r="AB110" s="225">
        <v>2501041.0</v>
      </c>
      <c r="AC110" s="226">
        <v>45671.0</v>
      </c>
      <c r="AD110" s="227"/>
      <c r="AE110" s="228"/>
      <c r="AF110" s="169" t="s">
        <v>34</v>
      </c>
      <c r="AG110" s="225" t="s">
        <v>3466</v>
      </c>
      <c r="AH110" s="229"/>
      <c r="AI110" s="230" t="s">
        <v>3659</v>
      </c>
      <c r="AJ110" s="231">
        <v>45672.0</v>
      </c>
      <c r="AK110" s="232"/>
      <c r="AL110" s="232"/>
      <c r="AM110" s="232"/>
      <c r="AN110" s="232"/>
      <c r="AO110" s="233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5"/>
      <c r="AZ110" s="236"/>
      <c r="BA110" s="234"/>
      <c r="BB110" s="234"/>
      <c r="BC110" s="237"/>
      <c r="BD110" s="238"/>
      <c r="BE110" s="239"/>
    </row>
    <row r="111" ht="15.0" customHeight="1">
      <c r="A111" s="207" t="s">
        <v>3652</v>
      </c>
      <c r="B111" s="245" t="s">
        <v>3653</v>
      </c>
      <c r="C111" s="209" t="s">
        <v>3654</v>
      </c>
      <c r="D111" s="210" t="s">
        <v>3483</v>
      </c>
      <c r="E111" s="172" t="str">
        <f>IF(G111&gt;0,IF(G111&gt;=Ref!$F$7,Ref!$H$7,IF(AND(G111&lt;Ref!$G$8,G111&gt;=Ref!$F$8)=TRUE,Ref!$H$8,Ref!$H$9)),"")</f>
        <v>Areeya</v>
      </c>
      <c r="F111" s="172" t="s">
        <v>3461</v>
      </c>
      <c r="G111" s="211">
        <v>1740000.0</v>
      </c>
      <c r="H111" s="212">
        <v>45292.0</v>
      </c>
      <c r="I111" s="212">
        <v>45657.0</v>
      </c>
      <c r="J111" s="213" t="s">
        <v>3655</v>
      </c>
      <c r="K111" s="214" t="s">
        <v>585</v>
      </c>
      <c r="L111" s="215" t="s">
        <v>3660</v>
      </c>
      <c r="M111" s="216">
        <v>10.0</v>
      </c>
      <c r="N111" s="217"/>
      <c r="O111" s="218">
        <f t="shared" si="15"/>
        <v>10</v>
      </c>
      <c r="P111" s="243" t="s">
        <v>3465</v>
      </c>
      <c r="Q111" s="219">
        <v>100.0</v>
      </c>
      <c r="R111" s="219">
        <f t="shared" si="16"/>
        <v>1000</v>
      </c>
      <c r="S111" s="220"/>
      <c r="T111" s="221">
        <f t="shared" si="17"/>
        <v>0</v>
      </c>
      <c r="U111" s="221">
        <f t="shared" si="18"/>
        <v>100</v>
      </c>
      <c r="V111" s="221">
        <f t="shared" si="19"/>
        <v>1000</v>
      </c>
      <c r="W111" s="222">
        <f t="shared" si="20"/>
        <v>100</v>
      </c>
      <c r="X111" s="222">
        <f t="shared" si="21"/>
        <v>1000</v>
      </c>
      <c r="Y111" s="223">
        <v>1.0</v>
      </c>
      <c r="Z111" s="244" t="s">
        <v>3658</v>
      </c>
      <c r="AA111" s="224">
        <v>45667.0</v>
      </c>
      <c r="AB111" s="225">
        <v>2501041.0</v>
      </c>
      <c r="AC111" s="226">
        <v>45671.0</v>
      </c>
      <c r="AD111" s="227"/>
      <c r="AE111" s="228"/>
      <c r="AF111" s="169" t="s">
        <v>34</v>
      </c>
      <c r="AG111" s="225" t="s">
        <v>3466</v>
      </c>
      <c r="AH111" s="229"/>
      <c r="AI111" s="230" t="s">
        <v>3659</v>
      </c>
      <c r="AJ111" s="231">
        <v>45672.0</v>
      </c>
      <c r="AK111" s="232"/>
      <c r="AL111" s="232"/>
      <c r="AM111" s="232"/>
      <c r="AN111" s="232"/>
      <c r="AO111" s="233"/>
      <c r="AP111" s="234"/>
      <c r="AQ111" s="234"/>
      <c r="AR111" s="234"/>
      <c r="AS111" s="234"/>
      <c r="AT111" s="234"/>
      <c r="AU111" s="234"/>
      <c r="AV111" s="234"/>
      <c r="AW111" s="234"/>
      <c r="AX111" s="234"/>
      <c r="AY111" s="235"/>
      <c r="AZ111" s="236"/>
      <c r="BA111" s="234"/>
      <c r="BB111" s="234"/>
      <c r="BC111" s="237"/>
      <c r="BD111" s="238"/>
      <c r="BE111" s="239"/>
    </row>
    <row r="112" ht="15.0" customHeight="1">
      <c r="A112" s="207" t="s">
        <v>3652</v>
      </c>
      <c r="B112" s="245" t="s">
        <v>3653</v>
      </c>
      <c r="C112" s="209" t="s">
        <v>3654</v>
      </c>
      <c r="D112" s="210" t="s">
        <v>3483</v>
      </c>
      <c r="E112" s="172" t="str">
        <f>IF(G112&gt;0,IF(G112&gt;=Ref!$F$7,Ref!$H$7,IF(AND(G112&lt;Ref!$G$8,G112&gt;=Ref!$F$8)=TRUE,Ref!$H$8,Ref!$H$9)),"")</f>
        <v>Areeya</v>
      </c>
      <c r="F112" s="172" t="s">
        <v>3461</v>
      </c>
      <c r="G112" s="211">
        <v>1740000.0</v>
      </c>
      <c r="H112" s="212">
        <v>45292.0</v>
      </c>
      <c r="I112" s="212">
        <v>45657.0</v>
      </c>
      <c r="J112" s="213" t="s">
        <v>3655</v>
      </c>
      <c r="K112" s="214" t="s">
        <v>585</v>
      </c>
      <c r="L112" s="215" t="s">
        <v>3661</v>
      </c>
      <c r="M112" s="216">
        <v>2.0</v>
      </c>
      <c r="N112" s="217"/>
      <c r="O112" s="218">
        <f t="shared" si="15"/>
        <v>2</v>
      </c>
      <c r="P112" s="243" t="s">
        <v>3465</v>
      </c>
      <c r="Q112" s="219">
        <v>870.0</v>
      </c>
      <c r="R112" s="219">
        <f t="shared" si="16"/>
        <v>1740</v>
      </c>
      <c r="S112" s="220"/>
      <c r="T112" s="221">
        <f t="shared" si="17"/>
        <v>0</v>
      </c>
      <c r="U112" s="221">
        <f t="shared" si="18"/>
        <v>870</v>
      </c>
      <c r="V112" s="221">
        <f t="shared" si="19"/>
        <v>1740</v>
      </c>
      <c r="W112" s="222">
        <f t="shared" si="20"/>
        <v>870</v>
      </c>
      <c r="X112" s="222">
        <f t="shared" si="21"/>
        <v>1740</v>
      </c>
      <c r="Y112" s="223">
        <v>1.0</v>
      </c>
      <c r="Z112" s="244" t="s">
        <v>3658</v>
      </c>
      <c r="AA112" s="224">
        <v>45667.0</v>
      </c>
      <c r="AB112" s="225">
        <v>2501041.0</v>
      </c>
      <c r="AC112" s="226">
        <v>45671.0</v>
      </c>
      <c r="AD112" s="227"/>
      <c r="AE112" s="228"/>
      <c r="AF112" s="169" t="s">
        <v>34</v>
      </c>
      <c r="AG112" s="225" t="s">
        <v>3466</v>
      </c>
      <c r="AH112" s="229"/>
      <c r="AI112" s="230" t="s">
        <v>3659</v>
      </c>
      <c r="AJ112" s="231">
        <v>45672.0</v>
      </c>
      <c r="AK112" s="232"/>
      <c r="AL112" s="232"/>
      <c r="AM112" s="232"/>
      <c r="AN112" s="232"/>
      <c r="AO112" s="233"/>
      <c r="AP112" s="234"/>
      <c r="AQ112" s="234"/>
      <c r="AR112" s="234"/>
      <c r="AS112" s="234"/>
      <c r="AT112" s="234"/>
      <c r="AU112" s="234"/>
      <c r="AV112" s="234"/>
      <c r="AW112" s="234"/>
      <c r="AX112" s="234"/>
      <c r="AY112" s="235"/>
      <c r="AZ112" s="236"/>
      <c r="BA112" s="234"/>
      <c r="BB112" s="234"/>
      <c r="BC112" s="237"/>
      <c r="BD112" s="238"/>
      <c r="BE112" s="239"/>
    </row>
    <row r="113" ht="15.0" customHeight="1">
      <c r="A113" s="207"/>
      <c r="B113" s="245"/>
      <c r="C113" s="209"/>
      <c r="D113" s="210"/>
      <c r="E113" s="172" t="str">
        <f>IF(G113&gt;0,IF(G113&gt;=Ref!$F$7,Ref!$H$7,IF(AND(G113&lt;Ref!$G$8,G113&gt;=Ref!$F$8)=TRUE,Ref!$H$8,Ref!$H$9)),"")</f>
        <v/>
      </c>
      <c r="F113" s="172"/>
      <c r="G113" s="211"/>
      <c r="H113" s="212"/>
      <c r="I113" s="212"/>
      <c r="J113" s="213"/>
      <c r="K113" s="242"/>
      <c r="L113" s="215"/>
      <c r="M113" s="216"/>
      <c r="N113" s="217"/>
      <c r="O113" s="218"/>
      <c r="P113" s="243"/>
      <c r="Q113" s="219"/>
      <c r="R113" s="219"/>
      <c r="S113" s="220"/>
      <c r="T113" s="221"/>
      <c r="U113" s="221"/>
      <c r="V113" s="221"/>
      <c r="W113" s="222"/>
      <c r="X113" s="222"/>
      <c r="Y113" s="223"/>
      <c r="Z113" s="244"/>
      <c r="AA113" s="224"/>
      <c r="AB113" s="225"/>
      <c r="AC113" s="226"/>
      <c r="AD113" s="227"/>
      <c r="AE113" s="228"/>
      <c r="AF113" s="169"/>
      <c r="AG113" s="225"/>
      <c r="AH113" s="229"/>
      <c r="AI113" s="230"/>
      <c r="AJ113" s="231"/>
      <c r="AK113" s="232"/>
      <c r="AL113" s="232"/>
      <c r="AM113" s="232"/>
      <c r="AN113" s="232"/>
      <c r="AO113" s="233"/>
      <c r="AP113" s="234"/>
      <c r="AQ113" s="234"/>
      <c r="AR113" s="234"/>
      <c r="AS113" s="234"/>
      <c r="AT113" s="234"/>
      <c r="AU113" s="234"/>
      <c r="AV113" s="234"/>
      <c r="AW113" s="234"/>
      <c r="AX113" s="234"/>
      <c r="AY113" s="235"/>
      <c r="AZ113" s="236"/>
      <c r="BA113" s="234"/>
      <c r="BB113" s="234"/>
      <c r="BC113" s="237"/>
      <c r="BD113" s="238"/>
      <c r="BE113" s="239"/>
    </row>
    <row r="114" ht="15.0" customHeight="1">
      <c r="A114" s="207"/>
      <c r="B114" s="245"/>
      <c r="C114" s="209"/>
      <c r="D114" s="210"/>
      <c r="E114" s="172" t="str">
        <f>IF(G114&gt;0,IF(G114&gt;=Ref!$F$7,Ref!$H$7,IF(AND(G114&lt;Ref!$G$8,G114&gt;=Ref!$F$8)=TRUE,Ref!$H$8,Ref!$H$9)),"")</f>
        <v/>
      </c>
      <c r="F114" s="172"/>
      <c r="G114" s="211"/>
      <c r="H114" s="212"/>
      <c r="I114" s="212"/>
      <c r="J114" s="213"/>
      <c r="K114" s="242"/>
      <c r="L114" s="215"/>
      <c r="M114" s="216"/>
      <c r="N114" s="217"/>
      <c r="O114" s="218"/>
      <c r="P114" s="243"/>
      <c r="Q114" s="219"/>
      <c r="R114" s="219"/>
      <c r="S114" s="220"/>
      <c r="T114" s="221"/>
      <c r="U114" s="221"/>
      <c r="V114" s="221"/>
      <c r="W114" s="222"/>
      <c r="X114" s="222"/>
      <c r="Y114" s="223"/>
      <c r="Z114" s="244"/>
      <c r="AA114" s="224"/>
      <c r="AB114" s="225"/>
      <c r="AC114" s="226"/>
      <c r="AD114" s="227"/>
      <c r="AE114" s="228"/>
      <c r="AF114" s="169"/>
      <c r="AG114" s="225"/>
      <c r="AH114" s="229"/>
      <c r="AI114" s="230"/>
      <c r="AJ114" s="231"/>
      <c r="AK114" s="232"/>
      <c r="AL114" s="232"/>
      <c r="AM114" s="232"/>
      <c r="AN114" s="232"/>
      <c r="AO114" s="233"/>
      <c r="AP114" s="234"/>
      <c r="AQ114" s="234"/>
      <c r="AR114" s="234"/>
      <c r="AS114" s="234"/>
      <c r="AT114" s="234"/>
      <c r="AU114" s="234"/>
      <c r="AV114" s="234"/>
      <c r="AW114" s="234"/>
      <c r="AX114" s="234"/>
      <c r="AY114" s="235"/>
      <c r="AZ114" s="236"/>
      <c r="BA114" s="234"/>
      <c r="BB114" s="234"/>
      <c r="BC114" s="237"/>
      <c r="BD114" s="238"/>
      <c r="BE114" s="239"/>
    </row>
    <row r="115" ht="15.0" customHeight="1">
      <c r="A115" s="207"/>
      <c r="B115" s="245"/>
      <c r="C115" s="209"/>
      <c r="D115" s="210"/>
      <c r="E115" s="172" t="str">
        <f>IF(G115&gt;0,IF(G115&gt;=Ref!$F$7,Ref!$H$7,IF(AND(G115&lt;Ref!$G$8,G115&gt;=Ref!$F$8)=TRUE,Ref!$H$8,Ref!$H$9)),"")</f>
        <v/>
      </c>
      <c r="F115" s="172"/>
      <c r="G115" s="211"/>
      <c r="H115" s="212"/>
      <c r="I115" s="212"/>
      <c r="J115" s="213"/>
      <c r="K115" s="242"/>
      <c r="L115" s="215"/>
      <c r="M115" s="216"/>
      <c r="N115" s="217"/>
      <c r="O115" s="218"/>
      <c r="P115" s="243"/>
      <c r="Q115" s="219"/>
      <c r="R115" s="219"/>
      <c r="S115" s="220"/>
      <c r="T115" s="221"/>
      <c r="U115" s="221"/>
      <c r="V115" s="221"/>
      <c r="W115" s="222"/>
      <c r="X115" s="222"/>
      <c r="Y115" s="223"/>
      <c r="Z115" s="244"/>
      <c r="AA115" s="224"/>
      <c r="AB115" s="225"/>
      <c r="AC115" s="226"/>
      <c r="AD115" s="227"/>
      <c r="AE115" s="228"/>
      <c r="AF115" s="169"/>
      <c r="AG115" s="225"/>
      <c r="AH115" s="229"/>
      <c r="AI115" s="230"/>
      <c r="AJ115" s="231"/>
      <c r="AK115" s="232"/>
      <c r="AL115" s="232"/>
      <c r="AM115" s="232"/>
      <c r="AN115" s="232"/>
      <c r="AO115" s="233"/>
      <c r="AP115" s="234"/>
      <c r="AQ115" s="234"/>
      <c r="AR115" s="234"/>
      <c r="AS115" s="234"/>
      <c r="AT115" s="234"/>
      <c r="AU115" s="234"/>
      <c r="AV115" s="234"/>
      <c r="AW115" s="234"/>
      <c r="AX115" s="234"/>
      <c r="AY115" s="235"/>
      <c r="AZ115" s="236"/>
      <c r="BA115" s="234"/>
      <c r="BB115" s="234"/>
      <c r="BC115" s="237"/>
      <c r="BD115" s="238"/>
      <c r="BE115" s="239"/>
    </row>
    <row r="116" ht="15.0" customHeight="1">
      <c r="A116" s="207"/>
      <c r="B116" s="245"/>
      <c r="C116" s="209"/>
      <c r="D116" s="210"/>
      <c r="E116" s="172"/>
      <c r="F116" s="172"/>
      <c r="G116" s="211"/>
      <c r="H116" s="212"/>
      <c r="I116" s="212"/>
      <c r="J116" s="213"/>
      <c r="K116" s="242"/>
      <c r="L116" s="215"/>
      <c r="M116" s="216"/>
      <c r="N116" s="217"/>
      <c r="O116" s="218"/>
      <c r="P116" s="243"/>
      <c r="Q116" s="219"/>
      <c r="R116" s="219"/>
      <c r="S116" s="220"/>
      <c r="T116" s="221"/>
      <c r="U116" s="221"/>
      <c r="V116" s="221"/>
      <c r="W116" s="222"/>
      <c r="X116" s="222"/>
      <c r="Y116" s="223"/>
      <c r="Z116" s="244"/>
      <c r="AA116" s="224"/>
      <c r="AB116" s="225"/>
      <c r="AC116" s="226"/>
      <c r="AD116" s="227"/>
      <c r="AE116" s="228"/>
      <c r="AF116" s="169"/>
      <c r="AG116" s="225"/>
      <c r="AH116" s="229"/>
      <c r="AI116" s="230"/>
      <c r="AJ116" s="231"/>
      <c r="AK116" s="232"/>
      <c r="AL116" s="232"/>
      <c r="AM116" s="232"/>
      <c r="AN116" s="232"/>
      <c r="AO116" s="233"/>
      <c r="AP116" s="234"/>
      <c r="AQ116" s="234"/>
      <c r="AR116" s="234"/>
      <c r="AS116" s="234"/>
      <c r="AT116" s="234"/>
      <c r="AU116" s="234"/>
      <c r="AV116" s="234"/>
      <c r="AW116" s="234"/>
      <c r="AX116" s="234"/>
      <c r="AY116" s="235"/>
      <c r="AZ116" s="236"/>
      <c r="BA116" s="234"/>
      <c r="BB116" s="234"/>
      <c r="BC116" s="237"/>
      <c r="BD116" s="238"/>
      <c r="BE116" s="239"/>
    </row>
    <row r="117" ht="15.0" customHeight="1">
      <c r="A117" s="207"/>
      <c r="B117" s="245"/>
      <c r="C117" s="209"/>
      <c r="D117" s="210"/>
      <c r="E117" s="172" t="str">
        <f>IF(G117&gt;0,IF(G117&gt;=Ref!$F$7,Ref!$H$7,IF(AND(G117&lt;Ref!$G$8,G117&gt;=Ref!$F$8)=TRUE,Ref!$H$8,Ref!$H$9)),"")</f>
        <v/>
      </c>
      <c r="F117" s="172"/>
      <c r="G117" s="211"/>
      <c r="H117" s="212"/>
      <c r="I117" s="212"/>
      <c r="J117" s="213"/>
      <c r="K117" s="242"/>
      <c r="L117" s="215"/>
      <c r="M117" s="216"/>
      <c r="N117" s="217"/>
      <c r="O117" s="218">
        <f t="shared" ref="O117:O132" si="22">M117-N117</f>
        <v>0</v>
      </c>
      <c r="P117" s="243"/>
      <c r="Q117" s="219"/>
      <c r="R117" s="219">
        <f t="shared" ref="R117:R132" si="23">Q117*M117</f>
        <v>0</v>
      </c>
      <c r="S117" s="220"/>
      <c r="T117" s="221">
        <f t="shared" ref="T117:T132" si="24">Q117*S117</f>
        <v>0</v>
      </c>
      <c r="U117" s="221">
        <f t="shared" ref="U117:U132" si="25">Q117-T117</f>
        <v>0</v>
      </c>
      <c r="V117" s="221">
        <f t="shared" ref="V117:V132" si="26">U117*M117</f>
        <v>0</v>
      </c>
      <c r="W117" s="222">
        <f t="shared" ref="W117:W132" si="27">U117*Y117</f>
        <v>0</v>
      </c>
      <c r="X117" s="222">
        <f t="shared" ref="X117:X132" si="28">W117*M117</f>
        <v>0</v>
      </c>
      <c r="Y117" s="223"/>
      <c r="Z117" s="244"/>
      <c r="AA117" s="224"/>
      <c r="AB117" s="225"/>
      <c r="AC117" s="226"/>
      <c r="AD117" s="227"/>
      <c r="AE117" s="228"/>
      <c r="AF117" s="169"/>
      <c r="AG117" s="225"/>
      <c r="AH117" s="229"/>
      <c r="AI117" s="230"/>
      <c r="AJ117" s="231"/>
      <c r="AK117" s="232"/>
      <c r="AL117" s="232"/>
      <c r="AM117" s="232"/>
      <c r="AN117" s="232"/>
      <c r="AO117" s="233"/>
      <c r="AP117" s="234"/>
      <c r="AQ117" s="234"/>
      <c r="AR117" s="234"/>
      <c r="AS117" s="234"/>
      <c r="AT117" s="234"/>
      <c r="AU117" s="234"/>
      <c r="AV117" s="234"/>
      <c r="AW117" s="234"/>
      <c r="AX117" s="234"/>
      <c r="AY117" s="235"/>
      <c r="AZ117" s="236"/>
      <c r="BA117" s="234"/>
      <c r="BB117" s="234"/>
      <c r="BC117" s="237"/>
      <c r="BD117" s="238"/>
      <c r="BE117" s="239"/>
    </row>
    <row r="118" ht="15.0" customHeight="1">
      <c r="A118" s="207"/>
      <c r="B118" s="245"/>
      <c r="C118" s="209"/>
      <c r="D118" s="210"/>
      <c r="E118" s="172" t="str">
        <f>IF(G118&gt;0,IF(G118&gt;=Ref!$F$7,Ref!$H$7,IF(AND(G118&lt;Ref!$G$8,G118&gt;=Ref!$F$8)=TRUE,Ref!$H$8,Ref!$H$9)),"")</f>
        <v/>
      </c>
      <c r="F118" s="172"/>
      <c r="G118" s="211"/>
      <c r="H118" s="212"/>
      <c r="I118" s="212"/>
      <c r="J118" s="213"/>
      <c r="K118" s="242"/>
      <c r="L118" s="215"/>
      <c r="M118" s="216"/>
      <c r="N118" s="217"/>
      <c r="O118" s="218">
        <f t="shared" si="22"/>
        <v>0</v>
      </c>
      <c r="P118" s="243"/>
      <c r="Q118" s="219"/>
      <c r="R118" s="219">
        <f t="shared" si="23"/>
        <v>0</v>
      </c>
      <c r="S118" s="220"/>
      <c r="T118" s="221">
        <f t="shared" si="24"/>
        <v>0</v>
      </c>
      <c r="U118" s="221">
        <f t="shared" si="25"/>
        <v>0</v>
      </c>
      <c r="V118" s="221">
        <f t="shared" si="26"/>
        <v>0</v>
      </c>
      <c r="W118" s="222">
        <f t="shared" si="27"/>
        <v>0</v>
      </c>
      <c r="X118" s="222">
        <f t="shared" si="28"/>
        <v>0</v>
      </c>
      <c r="Y118" s="223"/>
      <c r="Z118" s="244"/>
      <c r="AA118" s="224"/>
      <c r="AB118" s="225"/>
      <c r="AC118" s="226"/>
      <c r="AD118" s="227"/>
      <c r="AE118" s="228"/>
      <c r="AF118" s="169"/>
      <c r="AG118" s="225"/>
      <c r="AH118" s="229"/>
      <c r="AI118" s="230"/>
      <c r="AJ118" s="231"/>
      <c r="AK118" s="232"/>
      <c r="AL118" s="232"/>
      <c r="AM118" s="232"/>
      <c r="AN118" s="232"/>
      <c r="AO118" s="233"/>
      <c r="AP118" s="234"/>
      <c r="AQ118" s="234"/>
      <c r="AR118" s="234"/>
      <c r="AS118" s="234"/>
      <c r="AT118" s="234"/>
      <c r="AU118" s="234"/>
      <c r="AV118" s="234"/>
      <c r="AW118" s="234"/>
      <c r="AX118" s="234"/>
      <c r="AY118" s="235"/>
      <c r="AZ118" s="236"/>
      <c r="BA118" s="234"/>
      <c r="BB118" s="234"/>
      <c r="BC118" s="237"/>
      <c r="BD118" s="238"/>
      <c r="BE118" s="239"/>
    </row>
    <row r="119" ht="15.0" customHeight="1">
      <c r="A119" s="207" t="s">
        <v>3662</v>
      </c>
      <c r="B119" s="245" t="s">
        <v>3653</v>
      </c>
      <c r="C119" s="209" t="s">
        <v>3654</v>
      </c>
      <c r="D119" s="210" t="s">
        <v>3483</v>
      </c>
      <c r="E119" s="172" t="str">
        <f>IF(G119&gt;0,IF(G119&gt;=Ref!$F$7,Ref!$H$7,IF(AND(G119&lt;Ref!$G$8,G119&gt;=Ref!$F$8)=TRUE,Ref!$H$8,Ref!$H$9)),"")</f>
        <v>Manee</v>
      </c>
      <c r="F119" s="172" t="s">
        <v>3461</v>
      </c>
      <c r="G119" s="211">
        <v>4320000.0</v>
      </c>
      <c r="H119" s="212">
        <v>45292.0</v>
      </c>
      <c r="I119" s="212">
        <v>45657.0</v>
      </c>
      <c r="J119" s="213" t="s">
        <v>3655</v>
      </c>
      <c r="K119" s="242"/>
      <c r="L119" s="215"/>
      <c r="M119" s="216"/>
      <c r="N119" s="217"/>
      <c r="O119" s="218">
        <f t="shared" si="22"/>
        <v>0</v>
      </c>
      <c r="P119" s="243"/>
      <c r="Q119" s="219"/>
      <c r="R119" s="219">
        <f t="shared" si="23"/>
        <v>0</v>
      </c>
      <c r="S119" s="220"/>
      <c r="T119" s="221">
        <f t="shared" si="24"/>
        <v>0</v>
      </c>
      <c r="U119" s="221">
        <f t="shared" si="25"/>
        <v>0</v>
      </c>
      <c r="V119" s="221">
        <f t="shared" si="26"/>
        <v>0</v>
      </c>
      <c r="W119" s="222">
        <f t="shared" si="27"/>
        <v>0</v>
      </c>
      <c r="X119" s="222">
        <f t="shared" si="28"/>
        <v>0</v>
      </c>
      <c r="Y119" s="223"/>
      <c r="Z119" s="244"/>
      <c r="AA119" s="224"/>
      <c r="AB119" s="225"/>
      <c r="AC119" s="226"/>
      <c r="AD119" s="227"/>
      <c r="AE119" s="228"/>
      <c r="AF119" s="169"/>
      <c r="AG119" s="225"/>
      <c r="AH119" s="229"/>
      <c r="AI119" s="230"/>
      <c r="AJ119" s="231"/>
      <c r="AK119" s="232"/>
      <c r="AL119" s="232"/>
      <c r="AM119" s="232"/>
      <c r="AN119" s="232"/>
      <c r="AO119" s="233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5"/>
      <c r="AZ119" s="236"/>
      <c r="BA119" s="234"/>
      <c r="BB119" s="234"/>
      <c r="BC119" s="237"/>
      <c r="BD119" s="238"/>
      <c r="BE119" s="239"/>
    </row>
    <row r="120" ht="15.0" customHeight="1">
      <c r="A120" s="207" t="s">
        <v>3662</v>
      </c>
      <c r="B120" s="245" t="s">
        <v>3653</v>
      </c>
      <c r="C120" s="209" t="s">
        <v>3654</v>
      </c>
      <c r="D120" s="210" t="s">
        <v>3483</v>
      </c>
      <c r="E120" s="172" t="str">
        <f>IF(G120&gt;0,IF(G120&gt;=Ref!$F$7,Ref!$H$7,IF(AND(G120&lt;Ref!$G$8,G120&gt;=Ref!$F$8)=TRUE,Ref!$H$8,Ref!$H$9)),"")</f>
        <v>Manee</v>
      </c>
      <c r="F120" s="172" t="s">
        <v>3461</v>
      </c>
      <c r="G120" s="211">
        <v>4320000.0</v>
      </c>
      <c r="H120" s="212">
        <v>45292.0</v>
      </c>
      <c r="I120" s="212">
        <v>45657.0</v>
      </c>
      <c r="J120" s="213" t="s">
        <v>3655</v>
      </c>
      <c r="K120" s="214" t="s">
        <v>3663</v>
      </c>
      <c r="L120" s="215" t="s">
        <v>3664</v>
      </c>
      <c r="M120" s="216">
        <v>1.0</v>
      </c>
      <c r="N120" s="217"/>
      <c r="O120" s="218">
        <f t="shared" si="22"/>
        <v>1</v>
      </c>
      <c r="P120" s="243" t="s">
        <v>3465</v>
      </c>
      <c r="Q120" s="219">
        <v>3262.0</v>
      </c>
      <c r="R120" s="219">
        <f t="shared" si="23"/>
        <v>3262</v>
      </c>
      <c r="S120" s="220"/>
      <c r="T120" s="221">
        <f t="shared" si="24"/>
        <v>0</v>
      </c>
      <c r="U120" s="221">
        <f t="shared" si="25"/>
        <v>3262</v>
      </c>
      <c r="V120" s="221">
        <f t="shared" si="26"/>
        <v>3262</v>
      </c>
      <c r="W120" s="222">
        <f t="shared" si="27"/>
        <v>3262</v>
      </c>
      <c r="X120" s="222">
        <f t="shared" si="28"/>
        <v>3262</v>
      </c>
      <c r="Y120" s="223">
        <v>1.0</v>
      </c>
      <c r="Z120" s="244" t="s">
        <v>3050</v>
      </c>
      <c r="AA120" s="224">
        <v>45614.0</v>
      </c>
      <c r="AB120" s="225">
        <v>2411098.0</v>
      </c>
      <c r="AC120" s="226">
        <v>45617.0</v>
      </c>
      <c r="AD120" s="227">
        <v>45617.0</v>
      </c>
      <c r="AE120" s="228" t="s">
        <v>3665</v>
      </c>
      <c r="AF120" s="169" t="s">
        <v>3666</v>
      </c>
      <c r="AG120" s="225" t="s">
        <v>3466</v>
      </c>
      <c r="AH120" s="229"/>
      <c r="AI120" s="230" t="s">
        <v>3667</v>
      </c>
      <c r="AJ120" s="231">
        <v>45622.0</v>
      </c>
      <c r="AK120" s="232"/>
      <c r="AL120" s="232"/>
      <c r="AM120" s="232"/>
      <c r="AN120" s="232"/>
      <c r="AO120" s="233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5" t="s">
        <v>3668</v>
      </c>
      <c r="AZ120" s="236">
        <v>45628.0</v>
      </c>
      <c r="BA120" s="234"/>
      <c r="BB120" s="234"/>
      <c r="BC120" s="237"/>
      <c r="BD120" s="238"/>
      <c r="BE120" s="239"/>
    </row>
    <row r="121" ht="15.0" customHeight="1">
      <c r="A121" s="207" t="s">
        <v>3662</v>
      </c>
      <c r="B121" s="245" t="s">
        <v>3653</v>
      </c>
      <c r="C121" s="209" t="s">
        <v>3654</v>
      </c>
      <c r="D121" s="210" t="s">
        <v>3483</v>
      </c>
      <c r="E121" s="172" t="str">
        <f>IF(G121&gt;0,IF(G121&gt;=Ref!$F$7,Ref!$H$7,IF(AND(G121&lt;Ref!$G$8,G121&gt;=Ref!$F$8)=TRUE,Ref!$H$8,Ref!$H$9)),"")</f>
        <v>Manee</v>
      </c>
      <c r="F121" s="172" t="s">
        <v>3461</v>
      </c>
      <c r="G121" s="211">
        <v>4320000.0</v>
      </c>
      <c r="H121" s="212">
        <v>45292.0</v>
      </c>
      <c r="I121" s="212">
        <v>45657.0</v>
      </c>
      <c r="J121" s="213" t="s">
        <v>3655</v>
      </c>
      <c r="K121" s="214" t="s">
        <v>3669</v>
      </c>
      <c r="L121" s="215" t="s">
        <v>3670</v>
      </c>
      <c r="M121" s="216">
        <v>2.0</v>
      </c>
      <c r="N121" s="217"/>
      <c r="O121" s="218">
        <f t="shared" si="22"/>
        <v>2</v>
      </c>
      <c r="P121" s="243" t="s">
        <v>3465</v>
      </c>
      <c r="Q121" s="219">
        <v>670.0</v>
      </c>
      <c r="R121" s="219">
        <f t="shared" si="23"/>
        <v>1340</v>
      </c>
      <c r="S121" s="220"/>
      <c r="T121" s="221">
        <f t="shared" si="24"/>
        <v>0</v>
      </c>
      <c r="U121" s="221">
        <f t="shared" si="25"/>
        <v>670</v>
      </c>
      <c r="V121" s="221">
        <f t="shared" si="26"/>
        <v>1340</v>
      </c>
      <c r="W121" s="222">
        <f t="shared" si="27"/>
        <v>670</v>
      </c>
      <c r="X121" s="222">
        <f t="shared" si="28"/>
        <v>1340</v>
      </c>
      <c r="Y121" s="223">
        <v>1.0</v>
      </c>
      <c r="Z121" s="244" t="s">
        <v>3050</v>
      </c>
      <c r="AA121" s="224">
        <v>45614.0</v>
      </c>
      <c r="AB121" s="225">
        <v>2411098.0</v>
      </c>
      <c r="AC121" s="226">
        <v>45617.0</v>
      </c>
      <c r="AD121" s="227">
        <v>45617.0</v>
      </c>
      <c r="AE121" s="228" t="s">
        <v>3665</v>
      </c>
      <c r="AF121" s="169" t="s">
        <v>3666</v>
      </c>
      <c r="AG121" s="225" t="s">
        <v>3466</v>
      </c>
      <c r="AH121" s="229"/>
      <c r="AI121" s="230" t="s">
        <v>3667</v>
      </c>
      <c r="AJ121" s="231">
        <v>45622.0</v>
      </c>
      <c r="AK121" s="232"/>
      <c r="AL121" s="232"/>
      <c r="AM121" s="232"/>
      <c r="AN121" s="232"/>
      <c r="AO121" s="233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5" t="s">
        <v>3668</v>
      </c>
      <c r="AZ121" s="236">
        <v>45628.0</v>
      </c>
      <c r="BA121" s="234"/>
      <c r="BB121" s="234"/>
      <c r="BC121" s="237"/>
      <c r="BD121" s="238"/>
      <c r="BE121" s="239"/>
    </row>
    <row r="122" ht="15.0" customHeight="1">
      <c r="A122" s="207" t="s">
        <v>3662</v>
      </c>
      <c r="B122" s="245" t="s">
        <v>3653</v>
      </c>
      <c r="C122" s="209" t="s">
        <v>3654</v>
      </c>
      <c r="D122" s="210" t="s">
        <v>3483</v>
      </c>
      <c r="E122" s="172" t="str">
        <f>IF(G122&gt;0,IF(G122&gt;=Ref!$F$7,Ref!$H$7,IF(AND(G122&lt;Ref!$G$8,G122&gt;=Ref!$F$8)=TRUE,Ref!$H$8,Ref!$H$9)),"")</f>
        <v>Manee</v>
      </c>
      <c r="F122" s="172" t="s">
        <v>3461</v>
      </c>
      <c r="G122" s="211">
        <v>4320000.0</v>
      </c>
      <c r="H122" s="212">
        <v>45292.0</v>
      </c>
      <c r="I122" s="212">
        <v>45657.0</v>
      </c>
      <c r="J122" s="213" t="s">
        <v>3655</v>
      </c>
      <c r="K122" s="214" t="s">
        <v>3671</v>
      </c>
      <c r="L122" s="215" t="s">
        <v>3672</v>
      </c>
      <c r="M122" s="216">
        <v>2.0</v>
      </c>
      <c r="N122" s="217"/>
      <c r="O122" s="218">
        <f t="shared" si="22"/>
        <v>2</v>
      </c>
      <c r="P122" s="243" t="s">
        <v>3465</v>
      </c>
      <c r="Q122" s="219">
        <v>500.0</v>
      </c>
      <c r="R122" s="219">
        <f t="shared" si="23"/>
        <v>1000</v>
      </c>
      <c r="S122" s="220"/>
      <c r="T122" s="221">
        <f t="shared" si="24"/>
        <v>0</v>
      </c>
      <c r="U122" s="221">
        <f t="shared" si="25"/>
        <v>500</v>
      </c>
      <c r="V122" s="221">
        <f t="shared" si="26"/>
        <v>1000</v>
      </c>
      <c r="W122" s="222">
        <f t="shared" si="27"/>
        <v>500</v>
      </c>
      <c r="X122" s="222">
        <f t="shared" si="28"/>
        <v>1000</v>
      </c>
      <c r="Y122" s="223">
        <v>1.0</v>
      </c>
      <c r="Z122" s="244" t="s">
        <v>3050</v>
      </c>
      <c r="AA122" s="224">
        <v>45614.0</v>
      </c>
      <c r="AB122" s="225">
        <v>2411098.0</v>
      </c>
      <c r="AC122" s="226">
        <v>45617.0</v>
      </c>
      <c r="AD122" s="227">
        <v>45617.0</v>
      </c>
      <c r="AE122" s="228" t="s">
        <v>3665</v>
      </c>
      <c r="AF122" s="169" t="s">
        <v>3666</v>
      </c>
      <c r="AG122" s="225" t="s">
        <v>3466</v>
      </c>
      <c r="AH122" s="229"/>
      <c r="AI122" s="230" t="s">
        <v>3667</v>
      </c>
      <c r="AJ122" s="231">
        <v>45622.0</v>
      </c>
      <c r="AK122" s="232"/>
      <c r="AL122" s="232"/>
      <c r="AM122" s="232"/>
      <c r="AN122" s="232"/>
      <c r="AO122" s="233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5" t="s">
        <v>3668</v>
      </c>
      <c r="AZ122" s="236">
        <v>45628.0</v>
      </c>
      <c r="BA122" s="234"/>
      <c r="BB122" s="234"/>
      <c r="BC122" s="237"/>
      <c r="BD122" s="238"/>
      <c r="BE122" s="239"/>
    </row>
    <row r="123" ht="15.0" customHeight="1">
      <c r="A123" s="207" t="s">
        <v>3662</v>
      </c>
      <c r="B123" s="245" t="s">
        <v>3653</v>
      </c>
      <c r="C123" s="209" t="s">
        <v>3654</v>
      </c>
      <c r="D123" s="210" t="s">
        <v>3483</v>
      </c>
      <c r="E123" s="172" t="str">
        <f>IF(G123&gt;0,IF(G123&gt;=Ref!$F$7,Ref!$H$7,IF(AND(G123&lt;Ref!$G$8,G123&gt;=Ref!$F$8)=TRUE,Ref!$H$8,Ref!$H$9)),"")</f>
        <v>Manee</v>
      </c>
      <c r="F123" s="172" t="s">
        <v>3461</v>
      </c>
      <c r="G123" s="211">
        <v>4320000.0</v>
      </c>
      <c r="H123" s="212">
        <v>45292.0</v>
      </c>
      <c r="I123" s="212">
        <v>45657.0</v>
      </c>
      <c r="J123" s="213" t="s">
        <v>3655</v>
      </c>
      <c r="K123" s="214" t="s">
        <v>3673</v>
      </c>
      <c r="L123" s="215" t="s">
        <v>3674</v>
      </c>
      <c r="M123" s="216">
        <v>50.0</v>
      </c>
      <c r="N123" s="217"/>
      <c r="O123" s="218">
        <f t="shared" si="22"/>
        <v>50</v>
      </c>
      <c r="P123" s="243" t="s">
        <v>3465</v>
      </c>
      <c r="Q123" s="219">
        <v>83.6</v>
      </c>
      <c r="R123" s="219">
        <f t="shared" si="23"/>
        <v>4180</v>
      </c>
      <c r="S123" s="220"/>
      <c r="T123" s="221">
        <f t="shared" si="24"/>
        <v>0</v>
      </c>
      <c r="U123" s="221">
        <f t="shared" si="25"/>
        <v>83.6</v>
      </c>
      <c r="V123" s="221">
        <f t="shared" si="26"/>
        <v>4180</v>
      </c>
      <c r="W123" s="222">
        <f t="shared" si="27"/>
        <v>83.6</v>
      </c>
      <c r="X123" s="222">
        <f t="shared" si="28"/>
        <v>4180</v>
      </c>
      <c r="Y123" s="223">
        <v>1.0</v>
      </c>
      <c r="Z123" s="244" t="s">
        <v>3053</v>
      </c>
      <c r="AA123" s="224">
        <v>45614.0</v>
      </c>
      <c r="AB123" s="225">
        <v>2411099.0</v>
      </c>
      <c r="AC123" s="226">
        <v>45617.0</v>
      </c>
      <c r="AD123" s="227">
        <v>45618.0</v>
      </c>
      <c r="AE123" s="228" t="s">
        <v>3675</v>
      </c>
      <c r="AF123" s="169" t="s">
        <v>304</v>
      </c>
      <c r="AG123" s="225" t="s">
        <v>3466</v>
      </c>
      <c r="AH123" s="229"/>
      <c r="AI123" s="230" t="s">
        <v>3676</v>
      </c>
      <c r="AJ123" s="231">
        <v>45621.0</v>
      </c>
      <c r="AK123" s="232"/>
      <c r="AL123" s="232"/>
      <c r="AM123" s="232"/>
      <c r="AN123" s="232"/>
      <c r="AO123" s="233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5" t="s">
        <v>3668</v>
      </c>
      <c r="AZ123" s="236">
        <v>45628.0</v>
      </c>
      <c r="BA123" s="234"/>
      <c r="BB123" s="234"/>
      <c r="BC123" s="237"/>
      <c r="BD123" s="238"/>
      <c r="BE123" s="239"/>
    </row>
    <row r="124" ht="15.0" customHeight="1">
      <c r="A124" s="207" t="s">
        <v>3662</v>
      </c>
      <c r="B124" s="245" t="s">
        <v>3653</v>
      </c>
      <c r="C124" s="209" t="s">
        <v>3654</v>
      </c>
      <c r="D124" s="210" t="s">
        <v>3483</v>
      </c>
      <c r="E124" s="172" t="str">
        <f>IF(G124&gt;0,IF(G124&gt;=Ref!$F$7,Ref!$H$7,IF(AND(G124&lt;Ref!$G$8,G124&gt;=Ref!$F$8)=TRUE,Ref!$H$8,Ref!$H$9)),"")</f>
        <v>Manee</v>
      </c>
      <c r="F124" s="172" t="s">
        <v>3461</v>
      </c>
      <c r="G124" s="211">
        <v>4320000.0</v>
      </c>
      <c r="H124" s="212">
        <v>45292.0</v>
      </c>
      <c r="I124" s="212">
        <v>45657.0</v>
      </c>
      <c r="J124" s="213" t="s">
        <v>3655</v>
      </c>
      <c r="K124" s="214" t="s">
        <v>3677</v>
      </c>
      <c r="L124" s="215" t="s">
        <v>3678</v>
      </c>
      <c r="M124" s="216">
        <v>6.0</v>
      </c>
      <c r="N124" s="217"/>
      <c r="O124" s="218">
        <f t="shared" si="22"/>
        <v>6</v>
      </c>
      <c r="P124" s="243" t="s">
        <v>3465</v>
      </c>
      <c r="Q124" s="219">
        <v>53.2</v>
      </c>
      <c r="R124" s="219">
        <f t="shared" si="23"/>
        <v>319.2</v>
      </c>
      <c r="S124" s="220"/>
      <c r="T124" s="221">
        <f t="shared" si="24"/>
        <v>0</v>
      </c>
      <c r="U124" s="221">
        <f t="shared" si="25"/>
        <v>53.2</v>
      </c>
      <c r="V124" s="221">
        <f t="shared" si="26"/>
        <v>319.2</v>
      </c>
      <c r="W124" s="222">
        <f t="shared" si="27"/>
        <v>53.2</v>
      </c>
      <c r="X124" s="222">
        <f t="shared" si="28"/>
        <v>319.2</v>
      </c>
      <c r="Y124" s="223">
        <v>1.0</v>
      </c>
      <c r="Z124" s="244" t="s">
        <v>3053</v>
      </c>
      <c r="AA124" s="224">
        <v>45614.0</v>
      </c>
      <c r="AB124" s="225">
        <v>2411099.0</v>
      </c>
      <c r="AC124" s="226">
        <v>45617.0</v>
      </c>
      <c r="AD124" s="227">
        <v>45618.0</v>
      </c>
      <c r="AE124" s="228" t="s">
        <v>3675</v>
      </c>
      <c r="AF124" s="169" t="s">
        <v>304</v>
      </c>
      <c r="AG124" s="225" t="s">
        <v>3466</v>
      </c>
      <c r="AH124" s="229"/>
      <c r="AI124" s="230" t="s">
        <v>3676</v>
      </c>
      <c r="AJ124" s="231">
        <v>45621.0</v>
      </c>
      <c r="AK124" s="232"/>
      <c r="AL124" s="232"/>
      <c r="AM124" s="232"/>
      <c r="AN124" s="232"/>
      <c r="AO124" s="233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5" t="s">
        <v>3668</v>
      </c>
      <c r="AZ124" s="236">
        <v>45628.0</v>
      </c>
      <c r="BA124" s="234"/>
      <c r="BB124" s="234"/>
      <c r="BC124" s="237"/>
      <c r="BD124" s="238"/>
      <c r="BE124" s="239"/>
    </row>
    <row r="125" ht="15.0" customHeight="1">
      <c r="A125" s="207" t="s">
        <v>3662</v>
      </c>
      <c r="B125" s="245" t="s">
        <v>3653</v>
      </c>
      <c r="C125" s="209" t="s">
        <v>3654</v>
      </c>
      <c r="D125" s="210" t="s">
        <v>3483</v>
      </c>
      <c r="E125" s="172" t="str">
        <f>IF(G125&gt;0,IF(G125&gt;=Ref!$F$7,Ref!$H$7,IF(AND(G125&lt;Ref!$G$8,G125&gt;=Ref!$F$8)=TRUE,Ref!$H$8,Ref!$H$9)),"")</f>
        <v>Manee</v>
      </c>
      <c r="F125" s="172" t="s">
        <v>3461</v>
      </c>
      <c r="G125" s="211">
        <v>4320000.0</v>
      </c>
      <c r="H125" s="212">
        <v>45292.0</v>
      </c>
      <c r="I125" s="212">
        <v>45657.0</v>
      </c>
      <c r="J125" s="213" t="s">
        <v>3655</v>
      </c>
      <c r="K125" s="214" t="s">
        <v>3679</v>
      </c>
      <c r="L125" s="215" t="s">
        <v>3680</v>
      </c>
      <c r="M125" s="216">
        <v>6.0</v>
      </c>
      <c r="N125" s="217"/>
      <c r="O125" s="218">
        <f t="shared" si="22"/>
        <v>6</v>
      </c>
      <c r="P125" s="243" t="s">
        <v>3465</v>
      </c>
      <c r="Q125" s="219">
        <v>45.6</v>
      </c>
      <c r="R125" s="219">
        <f t="shared" si="23"/>
        <v>273.6</v>
      </c>
      <c r="S125" s="220"/>
      <c r="T125" s="221">
        <f t="shared" si="24"/>
        <v>0</v>
      </c>
      <c r="U125" s="221">
        <f t="shared" si="25"/>
        <v>45.6</v>
      </c>
      <c r="V125" s="221">
        <f t="shared" si="26"/>
        <v>273.6</v>
      </c>
      <c r="W125" s="222">
        <f t="shared" si="27"/>
        <v>45.6</v>
      </c>
      <c r="X125" s="222">
        <f t="shared" si="28"/>
        <v>273.6</v>
      </c>
      <c r="Y125" s="223">
        <v>1.0</v>
      </c>
      <c r="Z125" s="244" t="s">
        <v>3053</v>
      </c>
      <c r="AA125" s="224">
        <v>45614.0</v>
      </c>
      <c r="AB125" s="225">
        <v>2411099.0</v>
      </c>
      <c r="AC125" s="226">
        <v>45617.0</v>
      </c>
      <c r="AD125" s="227">
        <v>45618.0</v>
      </c>
      <c r="AE125" s="228" t="s">
        <v>3675</v>
      </c>
      <c r="AF125" s="169" t="s">
        <v>304</v>
      </c>
      <c r="AG125" s="225" t="s">
        <v>3466</v>
      </c>
      <c r="AH125" s="229"/>
      <c r="AI125" s="230" t="s">
        <v>3676</v>
      </c>
      <c r="AJ125" s="231">
        <v>45621.0</v>
      </c>
      <c r="AK125" s="232"/>
      <c r="AL125" s="232"/>
      <c r="AM125" s="232"/>
      <c r="AN125" s="232"/>
      <c r="AO125" s="233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5" t="s">
        <v>3668</v>
      </c>
      <c r="AZ125" s="236">
        <v>45628.0</v>
      </c>
      <c r="BA125" s="234"/>
      <c r="BB125" s="234"/>
      <c r="BC125" s="237"/>
      <c r="BD125" s="238"/>
      <c r="BE125" s="239"/>
    </row>
    <row r="126" ht="15.0" customHeight="1">
      <c r="A126" s="207" t="s">
        <v>3662</v>
      </c>
      <c r="B126" s="245" t="s">
        <v>3653</v>
      </c>
      <c r="C126" s="209" t="s">
        <v>3654</v>
      </c>
      <c r="D126" s="210" t="s">
        <v>3483</v>
      </c>
      <c r="E126" s="172" t="str">
        <f>IF(G126&gt;0,IF(G126&gt;=Ref!$F$7,Ref!$H$7,IF(AND(G126&lt;Ref!$G$8,G126&gt;=Ref!$F$8)=TRUE,Ref!$H$8,Ref!$H$9)),"")</f>
        <v>Manee</v>
      </c>
      <c r="F126" s="172" t="s">
        <v>3461</v>
      </c>
      <c r="G126" s="211">
        <v>4320000.0</v>
      </c>
      <c r="H126" s="212">
        <v>45292.0</v>
      </c>
      <c r="I126" s="212">
        <v>45657.0</v>
      </c>
      <c r="J126" s="213" t="s">
        <v>3655</v>
      </c>
      <c r="K126" s="214" t="s">
        <v>3681</v>
      </c>
      <c r="L126" s="215" t="s">
        <v>3682</v>
      </c>
      <c r="M126" s="216">
        <v>4.0</v>
      </c>
      <c r="N126" s="217"/>
      <c r="O126" s="218">
        <f t="shared" si="22"/>
        <v>4</v>
      </c>
      <c r="P126" s="243" t="s">
        <v>3465</v>
      </c>
      <c r="Q126" s="219">
        <v>77.6</v>
      </c>
      <c r="R126" s="219">
        <f t="shared" si="23"/>
        <v>310.4</v>
      </c>
      <c r="S126" s="220"/>
      <c r="T126" s="221">
        <f t="shared" si="24"/>
        <v>0</v>
      </c>
      <c r="U126" s="221">
        <f t="shared" si="25"/>
        <v>77.6</v>
      </c>
      <c r="V126" s="221">
        <f t="shared" si="26"/>
        <v>310.4</v>
      </c>
      <c r="W126" s="222">
        <f t="shared" si="27"/>
        <v>77.6</v>
      </c>
      <c r="X126" s="222">
        <f t="shared" si="28"/>
        <v>310.4</v>
      </c>
      <c r="Y126" s="223">
        <v>1.0</v>
      </c>
      <c r="Z126" s="244" t="s">
        <v>3053</v>
      </c>
      <c r="AA126" s="224">
        <v>45614.0</v>
      </c>
      <c r="AB126" s="225">
        <v>2411099.0</v>
      </c>
      <c r="AC126" s="226">
        <v>45617.0</v>
      </c>
      <c r="AD126" s="227">
        <v>45618.0</v>
      </c>
      <c r="AE126" s="228" t="s">
        <v>3675</v>
      </c>
      <c r="AF126" s="169" t="s">
        <v>304</v>
      </c>
      <c r="AG126" s="225" t="s">
        <v>3466</v>
      </c>
      <c r="AH126" s="229"/>
      <c r="AI126" s="230" t="s">
        <v>3676</v>
      </c>
      <c r="AJ126" s="231">
        <v>45621.0</v>
      </c>
      <c r="AK126" s="232"/>
      <c r="AL126" s="232"/>
      <c r="AM126" s="232"/>
      <c r="AN126" s="232"/>
      <c r="AO126" s="233"/>
      <c r="AP126" s="234"/>
      <c r="AQ126" s="234"/>
      <c r="AR126" s="234"/>
      <c r="AS126" s="234"/>
      <c r="AT126" s="234"/>
      <c r="AU126" s="234"/>
      <c r="AV126" s="234"/>
      <c r="AW126" s="234"/>
      <c r="AX126" s="234"/>
      <c r="AY126" s="235" t="s">
        <v>3668</v>
      </c>
      <c r="AZ126" s="236">
        <v>45628.0</v>
      </c>
      <c r="BA126" s="234"/>
      <c r="BB126" s="234"/>
      <c r="BC126" s="237"/>
      <c r="BD126" s="238"/>
      <c r="BE126" s="239"/>
    </row>
    <row r="127" ht="15.0" customHeight="1">
      <c r="A127" s="207" t="s">
        <v>3662</v>
      </c>
      <c r="B127" s="245" t="s">
        <v>3653</v>
      </c>
      <c r="C127" s="209" t="s">
        <v>3654</v>
      </c>
      <c r="D127" s="210" t="s">
        <v>3483</v>
      </c>
      <c r="E127" s="172" t="str">
        <f>IF(G127&gt;0,IF(G127&gt;=Ref!$F$7,Ref!$H$7,IF(AND(G127&lt;Ref!$G$8,G127&gt;=Ref!$F$8)=TRUE,Ref!$H$8,Ref!$H$9)),"")</f>
        <v>Manee</v>
      </c>
      <c r="F127" s="172" t="s">
        <v>3461</v>
      </c>
      <c r="G127" s="211">
        <v>4320000.0</v>
      </c>
      <c r="H127" s="212">
        <v>45292.0</v>
      </c>
      <c r="I127" s="212">
        <v>45657.0</v>
      </c>
      <c r="J127" s="213" t="s">
        <v>3655</v>
      </c>
      <c r="K127" s="214" t="s">
        <v>3683</v>
      </c>
      <c r="L127" s="215" t="s">
        <v>3684</v>
      </c>
      <c r="M127" s="216">
        <v>4.0</v>
      </c>
      <c r="N127" s="217"/>
      <c r="O127" s="218">
        <f t="shared" si="22"/>
        <v>4</v>
      </c>
      <c r="P127" s="243" t="s">
        <v>3465</v>
      </c>
      <c r="Q127" s="219">
        <v>46.6</v>
      </c>
      <c r="R127" s="219">
        <f t="shared" si="23"/>
        <v>186.4</v>
      </c>
      <c r="S127" s="220"/>
      <c r="T127" s="221">
        <f t="shared" si="24"/>
        <v>0</v>
      </c>
      <c r="U127" s="221">
        <f t="shared" si="25"/>
        <v>46.6</v>
      </c>
      <c r="V127" s="221">
        <f t="shared" si="26"/>
        <v>186.4</v>
      </c>
      <c r="W127" s="222">
        <f t="shared" si="27"/>
        <v>46.6</v>
      </c>
      <c r="X127" s="222">
        <f t="shared" si="28"/>
        <v>186.4</v>
      </c>
      <c r="Y127" s="223">
        <v>1.0</v>
      </c>
      <c r="Z127" s="244" t="s">
        <v>3053</v>
      </c>
      <c r="AA127" s="224">
        <v>45614.0</v>
      </c>
      <c r="AB127" s="225">
        <v>2411099.0</v>
      </c>
      <c r="AC127" s="226">
        <v>45617.0</v>
      </c>
      <c r="AD127" s="227">
        <v>45618.0</v>
      </c>
      <c r="AE127" s="228" t="s">
        <v>3675</v>
      </c>
      <c r="AF127" s="169" t="s">
        <v>304</v>
      </c>
      <c r="AG127" s="225" t="s">
        <v>3466</v>
      </c>
      <c r="AH127" s="229"/>
      <c r="AI127" s="230" t="s">
        <v>3676</v>
      </c>
      <c r="AJ127" s="231">
        <v>45621.0</v>
      </c>
      <c r="AK127" s="232"/>
      <c r="AL127" s="232"/>
      <c r="AM127" s="232"/>
      <c r="AN127" s="232"/>
      <c r="AO127" s="233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5" t="s">
        <v>3668</v>
      </c>
      <c r="AZ127" s="236">
        <v>45628.0</v>
      </c>
      <c r="BA127" s="234"/>
      <c r="BB127" s="234"/>
      <c r="BC127" s="237"/>
      <c r="BD127" s="238"/>
      <c r="BE127" s="239"/>
    </row>
    <row r="128" ht="15.0" customHeight="1">
      <c r="A128" s="207" t="s">
        <v>3662</v>
      </c>
      <c r="B128" s="245" t="s">
        <v>3653</v>
      </c>
      <c r="C128" s="209" t="s">
        <v>3654</v>
      </c>
      <c r="D128" s="210" t="s">
        <v>3483</v>
      </c>
      <c r="E128" s="172" t="str">
        <f>IF(G128&gt;0,IF(G128&gt;=Ref!$F$7,Ref!$H$7,IF(AND(G128&lt;Ref!$G$8,G128&gt;=Ref!$F$8)=TRUE,Ref!$H$8,Ref!$H$9)),"")</f>
        <v>Manee</v>
      </c>
      <c r="F128" s="172" t="s">
        <v>3461</v>
      </c>
      <c r="G128" s="211">
        <v>4320000.0</v>
      </c>
      <c r="H128" s="212">
        <v>45292.0</v>
      </c>
      <c r="I128" s="212">
        <v>45657.0</v>
      </c>
      <c r="J128" s="213" t="s">
        <v>3655</v>
      </c>
      <c r="K128" s="214" t="s">
        <v>3685</v>
      </c>
      <c r="L128" s="215" t="s">
        <v>3686</v>
      </c>
      <c r="M128" s="216">
        <v>1.0</v>
      </c>
      <c r="N128" s="217"/>
      <c r="O128" s="218">
        <f t="shared" si="22"/>
        <v>1</v>
      </c>
      <c r="P128" s="243" t="s">
        <v>3465</v>
      </c>
      <c r="Q128" s="219">
        <v>2550.0</v>
      </c>
      <c r="R128" s="219">
        <f t="shared" si="23"/>
        <v>2550</v>
      </c>
      <c r="S128" s="220"/>
      <c r="T128" s="221">
        <f t="shared" si="24"/>
        <v>0</v>
      </c>
      <c r="U128" s="221">
        <f t="shared" si="25"/>
        <v>2550</v>
      </c>
      <c r="V128" s="221">
        <f t="shared" si="26"/>
        <v>2550</v>
      </c>
      <c r="W128" s="222">
        <f t="shared" si="27"/>
        <v>2550</v>
      </c>
      <c r="X128" s="222">
        <f t="shared" si="28"/>
        <v>2550</v>
      </c>
      <c r="Y128" s="223">
        <v>1.0</v>
      </c>
      <c r="Z128" s="244" t="s">
        <v>3053</v>
      </c>
      <c r="AA128" s="224">
        <v>45614.0</v>
      </c>
      <c r="AB128" s="225">
        <v>2411099.0</v>
      </c>
      <c r="AC128" s="226">
        <v>45617.0</v>
      </c>
      <c r="AD128" s="227">
        <v>45618.0</v>
      </c>
      <c r="AE128" s="228" t="s">
        <v>3675</v>
      </c>
      <c r="AF128" s="169" t="s">
        <v>304</v>
      </c>
      <c r="AG128" s="225" t="s">
        <v>3466</v>
      </c>
      <c r="AH128" s="229"/>
      <c r="AI128" s="230" t="s">
        <v>3676</v>
      </c>
      <c r="AJ128" s="231">
        <v>45621.0</v>
      </c>
      <c r="AK128" s="232"/>
      <c r="AL128" s="232"/>
      <c r="AM128" s="232"/>
      <c r="AN128" s="232"/>
      <c r="AO128" s="233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5" t="s">
        <v>3668</v>
      </c>
      <c r="AZ128" s="236">
        <v>45628.0</v>
      </c>
      <c r="BA128" s="234"/>
      <c r="BB128" s="234"/>
      <c r="BC128" s="237"/>
      <c r="BD128" s="238"/>
      <c r="BE128" s="239"/>
    </row>
    <row r="129" ht="15.0" customHeight="1">
      <c r="A129" s="207" t="s">
        <v>3662</v>
      </c>
      <c r="B129" s="245" t="s">
        <v>3653</v>
      </c>
      <c r="C129" s="209" t="s">
        <v>3654</v>
      </c>
      <c r="D129" s="210" t="s">
        <v>3483</v>
      </c>
      <c r="E129" s="172" t="str">
        <f>IF(G129&gt;0,IF(G129&gt;=Ref!$F$7,Ref!$H$7,IF(AND(G129&lt;Ref!$G$8,G129&gt;=Ref!$F$8)=TRUE,Ref!$H$8,Ref!$H$9)),"")</f>
        <v>Manee</v>
      </c>
      <c r="F129" s="172" t="s">
        <v>3461</v>
      </c>
      <c r="G129" s="211">
        <v>4320000.0</v>
      </c>
      <c r="H129" s="212">
        <v>45292.0</v>
      </c>
      <c r="I129" s="212">
        <v>45657.0</v>
      </c>
      <c r="J129" s="213" t="s">
        <v>3655</v>
      </c>
      <c r="K129" s="214" t="s">
        <v>3687</v>
      </c>
      <c r="L129" s="215" t="s">
        <v>3688</v>
      </c>
      <c r="M129" s="216">
        <v>1.0</v>
      </c>
      <c r="N129" s="217"/>
      <c r="O129" s="218">
        <f t="shared" si="22"/>
        <v>1</v>
      </c>
      <c r="P129" s="243" t="s">
        <v>3465</v>
      </c>
      <c r="Q129" s="219">
        <v>3060.0</v>
      </c>
      <c r="R129" s="219">
        <f t="shared" si="23"/>
        <v>3060</v>
      </c>
      <c r="S129" s="220"/>
      <c r="T129" s="221">
        <f t="shared" si="24"/>
        <v>0</v>
      </c>
      <c r="U129" s="221">
        <f t="shared" si="25"/>
        <v>3060</v>
      </c>
      <c r="V129" s="221">
        <f t="shared" si="26"/>
        <v>3060</v>
      </c>
      <c r="W129" s="222">
        <f t="shared" si="27"/>
        <v>3060</v>
      </c>
      <c r="X129" s="222">
        <f t="shared" si="28"/>
        <v>3060</v>
      </c>
      <c r="Y129" s="223">
        <v>1.0</v>
      </c>
      <c r="Z129" s="244" t="s">
        <v>3053</v>
      </c>
      <c r="AA129" s="224">
        <v>45614.0</v>
      </c>
      <c r="AB129" s="225">
        <v>2411099.0</v>
      </c>
      <c r="AC129" s="226">
        <v>45617.0</v>
      </c>
      <c r="AD129" s="227">
        <v>45618.0</v>
      </c>
      <c r="AE129" s="228" t="s">
        <v>3675</v>
      </c>
      <c r="AF129" s="169" t="s">
        <v>304</v>
      </c>
      <c r="AG129" s="225" t="s">
        <v>3466</v>
      </c>
      <c r="AH129" s="229"/>
      <c r="AI129" s="230" t="s">
        <v>3676</v>
      </c>
      <c r="AJ129" s="231">
        <v>45621.0</v>
      </c>
      <c r="AK129" s="232"/>
      <c r="AL129" s="232"/>
      <c r="AM129" s="232"/>
      <c r="AN129" s="232"/>
      <c r="AO129" s="233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5" t="s">
        <v>3668</v>
      </c>
      <c r="AZ129" s="236">
        <v>45628.0</v>
      </c>
      <c r="BA129" s="234"/>
      <c r="BB129" s="234"/>
      <c r="BC129" s="237"/>
      <c r="BD129" s="238"/>
      <c r="BE129" s="239"/>
    </row>
    <row r="130" ht="15.0" customHeight="1">
      <c r="A130" s="207" t="s">
        <v>3662</v>
      </c>
      <c r="B130" s="245" t="s">
        <v>3653</v>
      </c>
      <c r="C130" s="209" t="s">
        <v>3654</v>
      </c>
      <c r="D130" s="210" t="s">
        <v>3483</v>
      </c>
      <c r="E130" s="172" t="str">
        <f>IF(G130&gt;0,IF(G130&gt;=Ref!$F$7,Ref!$H$7,IF(AND(G130&lt;Ref!$G$8,G130&gt;=Ref!$F$8)=TRUE,Ref!$H$8,Ref!$H$9)),"")</f>
        <v>Manee</v>
      </c>
      <c r="F130" s="172" t="s">
        <v>3461</v>
      </c>
      <c r="G130" s="211">
        <v>4320000.0</v>
      </c>
      <c r="H130" s="212">
        <v>45292.0</v>
      </c>
      <c r="I130" s="212">
        <v>45657.0</v>
      </c>
      <c r="J130" s="213" t="s">
        <v>3655</v>
      </c>
      <c r="K130" s="214" t="s">
        <v>3689</v>
      </c>
      <c r="L130" s="215" t="s">
        <v>3690</v>
      </c>
      <c r="M130" s="216">
        <v>100.0</v>
      </c>
      <c r="N130" s="217"/>
      <c r="O130" s="218">
        <f t="shared" si="22"/>
        <v>100</v>
      </c>
      <c r="P130" s="243" t="s">
        <v>3465</v>
      </c>
      <c r="Q130" s="219">
        <v>3.53</v>
      </c>
      <c r="R130" s="219">
        <f t="shared" si="23"/>
        <v>353</v>
      </c>
      <c r="S130" s="220"/>
      <c r="T130" s="221">
        <f t="shared" si="24"/>
        <v>0</v>
      </c>
      <c r="U130" s="221">
        <f t="shared" si="25"/>
        <v>3.53</v>
      </c>
      <c r="V130" s="221">
        <f t="shared" si="26"/>
        <v>353</v>
      </c>
      <c r="W130" s="222">
        <f t="shared" si="27"/>
        <v>3.53</v>
      </c>
      <c r="X130" s="222">
        <f t="shared" si="28"/>
        <v>353</v>
      </c>
      <c r="Y130" s="223">
        <v>1.0</v>
      </c>
      <c r="Z130" s="244" t="s">
        <v>3053</v>
      </c>
      <c r="AA130" s="224">
        <v>45614.0</v>
      </c>
      <c r="AB130" s="225">
        <v>2411099.0</v>
      </c>
      <c r="AC130" s="226">
        <v>45617.0</v>
      </c>
      <c r="AD130" s="227">
        <v>45618.0</v>
      </c>
      <c r="AE130" s="228" t="s">
        <v>3675</v>
      </c>
      <c r="AF130" s="169" t="s">
        <v>304</v>
      </c>
      <c r="AG130" s="225" t="s">
        <v>3466</v>
      </c>
      <c r="AH130" s="229"/>
      <c r="AI130" s="230" t="s">
        <v>3676</v>
      </c>
      <c r="AJ130" s="231">
        <v>45621.0</v>
      </c>
      <c r="AK130" s="232"/>
      <c r="AL130" s="232"/>
      <c r="AM130" s="232"/>
      <c r="AN130" s="232"/>
      <c r="AO130" s="233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5" t="s">
        <v>3668</v>
      </c>
      <c r="AZ130" s="236">
        <v>45628.0</v>
      </c>
      <c r="BA130" s="234"/>
      <c r="BB130" s="234"/>
      <c r="BC130" s="237"/>
      <c r="BD130" s="238"/>
      <c r="BE130" s="239"/>
    </row>
    <row r="131" ht="15.0" customHeight="1">
      <c r="A131" s="207" t="s">
        <v>3662</v>
      </c>
      <c r="B131" s="245" t="s">
        <v>3653</v>
      </c>
      <c r="C131" s="209" t="s">
        <v>3654</v>
      </c>
      <c r="D131" s="210" t="s">
        <v>3483</v>
      </c>
      <c r="E131" s="172" t="str">
        <f>IF(G131&gt;0,IF(G131&gt;=Ref!$F$7,Ref!$H$7,IF(AND(G131&lt;Ref!$G$8,G131&gt;=Ref!$F$8)=TRUE,Ref!$H$8,Ref!$H$9)),"")</f>
        <v>Manee</v>
      </c>
      <c r="F131" s="172" t="s">
        <v>3461</v>
      </c>
      <c r="G131" s="211">
        <v>4320000.0</v>
      </c>
      <c r="H131" s="212">
        <v>45292.0</v>
      </c>
      <c r="I131" s="212">
        <v>45657.0</v>
      </c>
      <c r="J131" s="213" t="s">
        <v>3655</v>
      </c>
      <c r="K131" s="214" t="s">
        <v>3691</v>
      </c>
      <c r="L131" s="215" t="s">
        <v>3692</v>
      </c>
      <c r="M131" s="216">
        <v>1.0</v>
      </c>
      <c r="N131" s="217"/>
      <c r="O131" s="218">
        <f t="shared" si="22"/>
        <v>1</v>
      </c>
      <c r="P131" s="243" t="s">
        <v>3465</v>
      </c>
      <c r="Q131" s="219">
        <v>340.0</v>
      </c>
      <c r="R131" s="219">
        <f t="shared" si="23"/>
        <v>340</v>
      </c>
      <c r="S131" s="220"/>
      <c r="T131" s="221">
        <f t="shared" si="24"/>
        <v>0</v>
      </c>
      <c r="U131" s="221">
        <f t="shared" si="25"/>
        <v>340</v>
      </c>
      <c r="V131" s="221">
        <f t="shared" si="26"/>
        <v>340</v>
      </c>
      <c r="W131" s="222">
        <f t="shared" si="27"/>
        <v>340</v>
      </c>
      <c r="X131" s="222">
        <f t="shared" si="28"/>
        <v>340</v>
      </c>
      <c r="Y131" s="223">
        <v>1.0</v>
      </c>
      <c r="Z131" s="244" t="s">
        <v>3053</v>
      </c>
      <c r="AA131" s="224">
        <v>45614.0</v>
      </c>
      <c r="AB131" s="225">
        <v>2411099.0</v>
      </c>
      <c r="AC131" s="226">
        <v>45617.0</v>
      </c>
      <c r="AD131" s="227">
        <v>45618.0</v>
      </c>
      <c r="AE131" s="228" t="s">
        <v>3675</v>
      </c>
      <c r="AF131" s="169" t="s">
        <v>304</v>
      </c>
      <c r="AG131" s="225" t="s">
        <v>3466</v>
      </c>
      <c r="AH131" s="229"/>
      <c r="AI131" s="230" t="s">
        <v>3676</v>
      </c>
      <c r="AJ131" s="231">
        <v>45621.0</v>
      </c>
      <c r="AK131" s="232"/>
      <c r="AL131" s="232"/>
      <c r="AM131" s="232"/>
      <c r="AN131" s="232"/>
      <c r="AO131" s="233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5" t="s">
        <v>3668</v>
      </c>
      <c r="AZ131" s="236">
        <v>45628.0</v>
      </c>
      <c r="BA131" s="234"/>
      <c r="BB131" s="234"/>
      <c r="BC131" s="237"/>
      <c r="BD131" s="238"/>
      <c r="BE131" s="239"/>
    </row>
    <row r="132" ht="15.0" customHeight="1">
      <c r="A132" s="207" t="s">
        <v>3662</v>
      </c>
      <c r="B132" s="245" t="s">
        <v>3653</v>
      </c>
      <c r="C132" s="209" t="s">
        <v>3654</v>
      </c>
      <c r="D132" s="210" t="s">
        <v>3483</v>
      </c>
      <c r="E132" s="172" t="str">
        <f>IF(G132&gt;0,IF(G132&gt;=Ref!$F$7,Ref!$H$7,IF(AND(G132&lt;Ref!$G$8,G132&gt;=Ref!$F$8)=TRUE,Ref!$H$8,Ref!$H$9)),"")</f>
        <v>Manee</v>
      </c>
      <c r="F132" s="172" t="s">
        <v>3461</v>
      </c>
      <c r="G132" s="211">
        <v>4320000.0</v>
      </c>
      <c r="H132" s="212">
        <v>45292.0</v>
      </c>
      <c r="I132" s="212">
        <v>45657.0</v>
      </c>
      <c r="J132" s="213" t="s">
        <v>3655</v>
      </c>
      <c r="K132" s="214" t="s">
        <v>3693</v>
      </c>
      <c r="L132" s="215" t="s">
        <v>3694</v>
      </c>
      <c r="M132" s="216">
        <v>24.0</v>
      </c>
      <c r="N132" s="217"/>
      <c r="O132" s="218">
        <f t="shared" si="22"/>
        <v>24</v>
      </c>
      <c r="P132" s="243" t="s">
        <v>3465</v>
      </c>
      <c r="Q132" s="219">
        <v>114.0</v>
      </c>
      <c r="R132" s="219">
        <f t="shared" si="23"/>
        <v>2736</v>
      </c>
      <c r="S132" s="220"/>
      <c r="T132" s="221">
        <f t="shared" si="24"/>
        <v>0</v>
      </c>
      <c r="U132" s="221">
        <f t="shared" si="25"/>
        <v>114</v>
      </c>
      <c r="V132" s="221">
        <f t="shared" si="26"/>
        <v>2736</v>
      </c>
      <c r="W132" s="222">
        <f t="shared" si="27"/>
        <v>114</v>
      </c>
      <c r="X132" s="222">
        <f t="shared" si="28"/>
        <v>2736</v>
      </c>
      <c r="Y132" s="223">
        <v>1.0</v>
      </c>
      <c r="Z132" s="244" t="s">
        <v>3695</v>
      </c>
      <c r="AA132" s="224">
        <v>45667.0</v>
      </c>
      <c r="AB132" s="225">
        <v>2501048.0</v>
      </c>
      <c r="AC132" s="226">
        <v>45305.0</v>
      </c>
      <c r="AD132" s="227">
        <v>45672.0</v>
      </c>
      <c r="AE132" s="228" t="s">
        <v>3696</v>
      </c>
      <c r="AF132" s="169" t="s">
        <v>197</v>
      </c>
      <c r="AG132" s="225" t="s">
        <v>3697</v>
      </c>
      <c r="AH132" s="229"/>
      <c r="AI132" s="230" t="s">
        <v>3698</v>
      </c>
      <c r="AJ132" s="231">
        <v>45694.0</v>
      </c>
      <c r="AK132" s="232"/>
      <c r="AL132" s="232"/>
      <c r="AM132" s="232"/>
      <c r="AN132" s="232"/>
      <c r="AO132" s="233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5" t="s">
        <v>3699</v>
      </c>
      <c r="AZ132" s="236"/>
      <c r="BA132" s="234"/>
      <c r="BB132" s="234"/>
      <c r="BC132" s="237"/>
      <c r="BD132" s="238"/>
      <c r="BE132" s="239"/>
    </row>
    <row r="133" ht="15.0" customHeight="1">
      <c r="A133" s="207"/>
      <c r="B133" s="245"/>
      <c r="C133" s="209"/>
      <c r="D133" s="210"/>
      <c r="E133" s="172" t="str">
        <f>IF(G133&gt;0,IF(G133&gt;=Ref!$F$7,Ref!$H$7,IF(AND(G133&lt;Ref!$G$8,G133&gt;=Ref!$F$8)=TRUE,Ref!$H$8,Ref!$H$9)),"")</f>
        <v/>
      </c>
      <c r="F133" s="172"/>
      <c r="G133" s="211"/>
      <c r="H133" s="212"/>
      <c r="I133" s="212"/>
      <c r="J133" s="213"/>
      <c r="K133" s="242"/>
      <c r="L133" s="215"/>
      <c r="M133" s="216"/>
      <c r="N133" s="217"/>
      <c r="O133" s="218"/>
      <c r="P133" s="243"/>
      <c r="Q133" s="219"/>
      <c r="R133" s="219"/>
      <c r="S133" s="220"/>
      <c r="T133" s="221"/>
      <c r="U133" s="221"/>
      <c r="V133" s="221"/>
      <c r="W133" s="222"/>
      <c r="X133" s="222"/>
      <c r="Y133" s="223"/>
      <c r="Z133" s="244"/>
      <c r="AA133" s="224"/>
      <c r="AB133" s="225"/>
      <c r="AC133" s="226"/>
      <c r="AD133" s="227"/>
      <c r="AE133" s="228"/>
      <c r="AF133" s="169"/>
      <c r="AG133" s="225"/>
      <c r="AH133" s="229"/>
      <c r="AI133" s="230"/>
      <c r="AJ133" s="231"/>
      <c r="AK133" s="232"/>
      <c r="AL133" s="232"/>
      <c r="AM133" s="232"/>
      <c r="AN133" s="232"/>
      <c r="AO133" s="233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5"/>
      <c r="AZ133" s="236"/>
      <c r="BA133" s="234"/>
      <c r="BB133" s="234"/>
      <c r="BC133" s="237"/>
      <c r="BD133" s="238"/>
      <c r="BE133" s="239"/>
    </row>
    <row r="134" ht="15.0" customHeight="1">
      <c r="A134" s="207"/>
      <c r="B134" s="245"/>
      <c r="C134" s="209"/>
      <c r="D134" s="210"/>
      <c r="E134" s="172"/>
      <c r="F134" s="172"/>
      <c r="G134" s="211"/>
      <c r="H134" s="212"/>
      <c r="I134" s="212"/>
      <c r="J134" s="213"/>
      <c r="K134" s="242"/>
      <c r="L134" s="215"/>
      <c r="M134" s="216"/>
      <c r="N134" s="217"/>
      <c r="O134" s="218"/>
      <c r="P134" s="243"/>
      <c r="Q134" s="219"/>
      <c r="R134" s="219"/>
      <c r="S134" s="220"/>
      <c r="T134" s="221"/>
      <c r="U134" s="221"/>
      <c r="V134" s="221"/>
      <c r="W134" s="222"/>
      <c r="X134" s="222"/>
      <c r="Y134" s="223"/>
      <c r="Z134" s="244"/>
      <c r="AA134" s="224"/>
      <c r="AB134" s="225"/>
      <c r="AC134" s="226"/>
      <c r="AD134" s="227"/>
      <c r="AE134" s="228"/>
      <c r="AF134" s="169"/>
      <c r="AG134" s="225"/>
      <c r="AH134" s="229"/>
      <c r="AI134" s="230"/>
      <c r="AJ134" s="231"/>
      <c r="AK134" s="232"/>
      <c r="AL134" s="232"/>
      <c r="AM134" s="232"/>
      <c r="AN134" s="232"/>
      <c r="AO134" s="233"/>
      <c r="AP134" s="234"/>
      <c r="AQ134" s="234"/>
      <c r="AR134" s="234"/>
      <c r="AS134" s="234"/>
      <c r="AT134" s="234"/>
      <c r="AU134" s="234"/>
      <c r="AV134" s="234"/>
      <c r="AW134" s="234"/>
      <c r="AX134" s="234"/>
      <c r="AY134" s="235"/>
      <c r="AZ134" s="236"/>
      <c r="BA134" s="234"/>
      <c r="BB134" s="234"/>
      <c r="BC134" s="237"/>
      <c r="BD134" s="238"/>
      <c r="BE134" s="239"/>
    </row>
    <row r="135" ht="15.0" customHeight="1">
      <c r="A135" s="207"/>
      <c r="B135" s="245"/>
      <c r="C135" s="209"/>
      <c r="D135" s="210"/>
      <c r="E135" s="172" t="str">
        <f>IF(G135&gt;0,IF(G135&gt;=Ref!$F$7,Ref!$H$7,IF(AND(G135&lt;Ref!$G$8,G135&gt;=Ref!$F$8)=TRUE,Ref!$H$8,Ref!$H$9)),"")</f>
        <v/>
      </c>
      <c r="F135" s="172"/>
      <c r="G135" s="211"/>
      <c r="H135" s="212"/>
      <c r="I135" s="212"/>
      <c r="J135" s="213"/>
      <c r="K135" s="242"/>
      <c r="L135" s="215"/>
      <c r="M135" s="216"/>
      <c r="N135" s="217"/>
      <c r="O135" s="218"/>
      <c r="P135" s="243"/>
      <c r="Q135" s="219"/>
      <c r="R135" s="219"/>
      <c r="S135" s="220"/>
      <c r="T135" s="221"/>
      <c r="U135" s="221"/>
      <c r="V135" s="221"/>
      <c r="W135" s="222"/>
      <c r="X135" s="222"/>
      <c r="Y135" s="223"/>
      <c r="Z135" s="244"/>
      <c r="AA135" s="224"/>
      <c r="AB135" s="225"/>
      <c r="AC135" s="226"/>
      <c r="AD135" s="227"/>
      <c r="AE135" s="228"/>
      <c r="AF135" s="169"/>
      <c r="AG135" s="225"/>
      <c r="AH135" s="229"/>
      <c r="AI135" s="230"/>
      <c r="AJ135" s="231"/>
      <c r="AK135" s="232"/>
      <c r="AL135" s="232"/>
      <c r="AM135" s="232"/>
      <c r="AN135" s="232"/>
      <c r="AO135" s="233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5"/>
      <c r="AZ135" s="236"/>
      <c r="BA135" s="234"/>
      <c r="BB135" s="234"/>
      <c r="BC135" s="237"/>
      <c r="BD135" s="238"/>
      <c r="BE135" s="239"/>
    </row>
    <row r="136" ht="15.0" customHeight="1">
      <c r="A136" s="207"/>
      <c r="B136" s="245"/>
      <c r="C136" s="209"/>
      <c r="D136" s="210"/>
      <c r="E136" s="172" t="str">
        <f>IF(G136&gt;0,IF(G136&gt;=Ref!$F$7,Ref!$H$7,IF(AND(G136&lt;Ref!$G$8,G136&gt;=Ref!$F$8)=TRUE,Ref!$H$8,Ref!$H$9)),"")</f>
        <v/>
      </c>
      <c r="F136" s="172"/>
      <c r="G136" s="211"/>
      <c r="H136" s="212"/>
      <c r="I136" s="212"/>
      <c r="J136" s="213"/>
      <c r="K136" s="242"/>
      <c r="L136" s="215"/>
      <c r="M136" s="216"/>
      <c r="N136" s="217"/>
      <c r="O136" s="218"/>
      <c r="P136" s="243"/>
      <c r="Q136" s="219"/>
      <c r="R136" s="219"/>
      <c r="S136" s="220"/>
      <c r="T136" s="221"/>
      <c r="U136" s="221"/>
      <c r="V136" s="221"/>
      <c r="W136" s="222"/>
      <c r="X136" s="222"/>
      <c r="Y136" s="223"/>
      <c r="Z136" s="244"/>
      <c r="AA136" s="224"/>
      <c r="AB136" s="225"/>
      <c r="AC136" s="226"/>
      <c r="AD136" s="227"/>
      <c r="AE136" s="228"/>
      <c r="AF136" s="169"/>
      <c r="AG136" s="225"/>
      <c r="AH136" s="229"/>
      <c r="AI136" s="230"/>
      <c r="AJ136" s="231"/>
      <c r="AK136" s="232"/>
      <c r="AL136" s="232"/>
      <c r="AM136" s="232"/>
      <c r="AN136" s="232"/>
      <c r="AO136" s="233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5"/>
      <c r="AZ136" s="236"/>
      <c r="BA136" s="234"/>
      <c r="BB136" s="234"/>
      <c r="BC136" s="237"/>
      <c r="BD136" s="238"/>
      <c r="BE136" s="239"/>
    </row>
    <row r="137" ht="15.0" customHeight="1">
      <c r="A137" s="207"/>
      <c r="B137" s="245"/>
      <c r="C137" s="209"/>
      <c r="D137" s="210"/>
      <c r="E137" s="172" t="str">
        <f>IF(G137&gt;0,IF(G137&gt;=Ref!$F$7,Ref!$H$7,IF(AND(G137&lt;Ref!$G$8,G137&gt;=Ref!$F$8)=TRUE,Ref!$H$8,Ref!$H$9)),"")</f>
        <v/>
      </c>
      <c r="F137" s="172"/>
      <c r="G137" s="211"/>
      <c r="H137" s="212"/>
      <c r="I137" s="212"/>
      <c r="J137" s="213"/>
      <c r="K137" s="242"/>
      <c r="L137" s="215"/>
      <c r="M137" s="216"/>
      <c r="N137" s="217"/>
      <c r="O137" s="218">
        <f t="shared" ref="O137:O144" si="29">M137-N137</f>
        <v>0</v>
      </c>
      <c r="P137" s="243"/>
      <c r="Q137" s="219"/>
      <c r="R137" s="219">
        <f t="shared" ref="R137:R144" si="30">Q137*M137</f>
        <v>0</v>
      </c>
      <c r="S137" s="220"/>
      <c r="T137" s="221">
        <f t="shared" ref="T137:T144" si="31">Q137*S137</f>
        <v>0</v>
      </c>
      <c r="U137" s="221">
        <f t="shared" ref="U137:U144" si="32">Q137-T137</f>
        <v>0</v>
      </c>
      <c r="V137" s="221">
        <f t="shared" ref="V137:V144" si="33">U137*M137</f>
        <v>0</v>
      </c>
      <c r="W137" s="222">
        <f t="shared" ref="W137:W144" si="34">U137*Y137</f>
        <v>0</v>
      </c>
      <c r="X137" s="222">
        <f t="shared" ref="X137:X144" si="35">W137*M137</f>
        <v>0</v>
      </c>
      <c r="Y137" s="223"/>
      <c r="Z137" s="244"/>
      <c r="AA137" s="224"/>
      <c r="AB137" s="225"/>
      <c r="AC137" s="226"/>
      <c r="AD137" s="227"/>
      <c r="AE137" s="228"/>
      <c r="AF137" s="169"/>
      <c r="AG137" s="225"/>
      <c r="AH137" s="229"/>
      <c r="AI137" s="230"/>
      <c r="AJ137" s="231"/>
      <c r="AK137" s="232"/>
      <c r="AL137" s="232"/>
      <c r="AM137" s="232"/>
      <c r="AN137" s="232"/>
      <c r="AO137" s="233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5"/>
      <c r="AZ137" s="236"/>
      <c r="BA137" s="234"/>
      <c r="BB137" s="234"/>
      <c r="BC137" s="237"/>
      <c r="BD137" s="238"/>
      <c r="BE137" s="239"/>
    </row>
    <row r="138" ht="15.0" customHeight="1">
      <c r="A138" s="168" t="s">
        <v>3700</v>
      </c>
      <c r="B138" s="245" t="s">
        <v>3458</v>
      </c>
      <c r="C138" s="170" t="s">
        <v>3701</v>
      </c>
      <c r="D138" s="171" t="s">
        <v>3521</v>
      </c>
      <c r="E138" s="172" t="str">
        <f>IF(G138&gt;0,IF(G138&gt;=Ref!$F$7,Ref!$H$7,IF(AND(G138&lt;Ref!$G$8,G138&gt;=Ref!$F$8)=TRUE,Ref!$H$8,Ref!$H$9)),"")</f>
        <v>Areeya</v>
      </c>
      <c r="F138" s="173" t="s">
        <v>3461</v>
      </c>
      <c r="G138" s="174">
        <v>300000.0</v>
      </c>
      <c r="H138" s="175">
        <v>45275.0</v>
      </c>
      <c r="I138" s="175">
        <v>45639.0</v>
      </c>
      <c r="J138" s="176" t="s">
        <v>3702</v>
      </c>
      <c r="K138" s="177" t="s">
        <v>3703</v>
      </c>
      <c r="L138" s="178" t="s">
        <v>3704</v>
      </c>
      <c r="M138" s="179">
        <v>1.0</v>
      </c>
      <c r="N138" s="180"/>
      <c r="O138" s="181">
        <f t="shared" si="29"/>
        <v>1</v>
      </c>
      <c r="P138" s="182" t="s">
        <v>3465</v>
      </c>
      <c r="Q138" s="183">
        <v>11000.0</v>
      </c>
      <c r="R138" s="183">
        <f t="shared" si="30"/>
        <v>11000</v>
      </c>
      <c r="S138" s="184"/>
      <c r="T138" s="185">
        <f t="shared" si="31"/>
        <v>0</v>
      </c>
      <c r="U138" s="185">
        <f t="shared" si="32"/>
        <v>11000</v>
      </c>
      <c r="V138" s="185">
        <f t="shared" si="33"/>
        <v>11000</v>
      </c>
      <c r="W138" s="186">
        <f t="shared" si="34"/>
        <v>11000</v>
      </c>
      <c r="X138" s="186">
        <f t="shared" si="35"/>
        <v>11000</v>
      </c>
      <c r="Y138" s="187">
        <v>1.0</v>
      </c>
      <c r="Z138" s="188" t="s">
        <v>207</v>
      </c>
      <c r="AA138" s="189">
        <v>45314.0</v>
      </c>
      <c r="AB138" s="190">
        <v>2401073.0</v>
      </c>
      <c r="AC138" s="191">
        <v>45314.0</v>
      </c>
      <c r="AD138" s="192"/>
      <c r="AE138" s="193"/>
      <c r="AF138" s="194" t="s">
        <v>197</v>
      </c>
      <c r="AG138" s="190" t="s">
        <v>3466</v>
      </c>
      <c r="AH138" s="195"/>
      <c r="AI138" s="196" t="s">
        <v>3705</v>
      </c>
      <c r="AJ138" s="197">
        <v>45328.0</v>
      </c>
      <c r="AK138" s="198"/>
      <c r="AL138" s="198"/>
      <c r="AM138" s="198"/>
      <c r="AN138" s="198"/>
      <c r="AO138" s="199"/>
      <c r="AP138" s="200"/>
      <c r="AQ138" s="200"/>
      <c r="AR138" s="200"/>
      <c r="AS138" s="200"/>
      <c r="AT138" s="200"/>
      <c r="AU138" s="200"/>
      <c r="AV138" s="200"/>
      <c r="AW138" s="200"/>
      <c r="AX138" s="200"/>
      <c r="AY138" s="201" t="s">
        <v>3706</v>
      </c>
      <c r="AZ138" s="241">
        <v>45344.0</v>
      </c>
      <c r="BA138" s="200"/>
      <c r="BB138" s="200"/>
      <c r="BC138" s="203"/>
      <c r="BD138" s="204"/>
      <c r="BE138" s="205"/>
    </row>
    <row r="139" ht="15.0" customHeight="1">
      <c r="A139" s="168" t="s">
        <v>3700</v>
      </c>
      <c r="B139" s="245" t="s">
        <v>3458</v>
      </c>
      <c r="C139" s="170" t="s">
        <v>3701</v>
      </c>
      <c r="D139" s="171" t="s">
        <v>3521</v>
      </c>
      <c r="E139" s="172" t="str">
        <f>IF(G139&gt;0,IF(G139&gt;=Ref!$F$7,Ref!$H$7,IF(AND(G139&lt;Ref!$G$8,G139&gt;=Ref!$F$8)=TRUE,Ref!$H$8,Ref!$H$9)),"")</f>
        <v>Areeya</v>
      </c>
      <c r="F139" s="173" t="s">
        <v>3461</v>
      </c>
      <c r="G139" s="174">
        <v>300000.0</v>
      </c>
      <c r="H139" s="175">
        <v>45275.0</v>
      </c>
      <c r="I139" s="175">
        <v>45639.0</v>
      </c>
      <c r="J139" s="176" t="s">
        <v>3702</v>
      </c>
      <c r="K139" s="177" t="s">
        <v>3707</v>
      </c>
      <c r="L139" s="178" t="s">
        <v>3708</v>
      </c>
      <c r="M139" s="179">
        <v>1.0</v>
      </c>
      <c r="N139" s="180"/>
      <c r="O139" s="181">
        <f t="shared" si="29"/>
        <v>1</v>
      </c>
      <c r="P139" s="182" t="s">
        <v>3465</v>
      </c>
      <c r="Q139" s="183">
        <v>6800.0</v>
      </c>
      <c r="R139" s="183">
        <f t="shared" si="30"/>
        <v>6800</v>
      </c>
      <c r="S139" s="184"/>
      <c r="T139" s="185">
        <f t="shared" si="31"/>
        <v>0</v>
      </c>
      <c r="U139" s="185">
        <f t="shared" si="32"/>
        <v>6800</v>
      </c>
      <c r="V139" s="185">
        <f t="shared" si="33"/>
        <v>6800</v>
      </c>
      <c r="W139" s="186">
        <f t="shared" si="34"/>
        <v>6800</v>
      </c>
      <c r="X139" s="186">
        <f t="shared" si="35"/>
        <v>6800</v>
      </c>
      <c r="Y139" s="187">
        <v>1.0</v>
      </c>
      <c r="Z139" s="188" t="s">
        <v>207</v>
      </c>
      <c r="AA139" s="189">
        <v>45314.0</v>
      </c>
      <c r="AB139" s="190">
        <v>2401073.0</v>
      </c>
      <c r="AC139" s="191">
        <v>45314.0</v>
      </c>
      <c r="AD139" s="192"/>
      <c r="AE139" s="193"/>
      <c r="AF139" s="194" t="s">
        <v>197</v>
      </c>
      <c r="AG139" s="190" t="s">
        <v>3466</v>
      </c>
      <c r="AH139" s="195"/>
      <c r="AI139" s="196" t="s">
        <v>3705</v>
      </c>
      <c r="AJ139" s="197">
        <v>45328.0</v>
      </c>
      <c r="AK139" s="198"/>
      <c r="AL139" s="198"/>
      <c r="AM139" s="198"/>
      <c r="AN139" s="198"/>
      <c r="AO139" s="199"/>
      <c r="AP139" s="200"/>
      <c r="AQ139" s="200"/>
      <c r="AR139" s="200"/>
      <c r="AS139" s="200"/>
      <c r="AT139" s="200"/>
      <c r="AU139" s="200"/>
      <c r="AV139" s="200"/>
      <c r="AW139" s="200"/>
      <c r="AX139" s="200"/>
      <c r="AY139" s="201" t="s">
        <v>3706</v>
      </c>
      <c r="AZ139" s="241">
        <v>45344.0</v>
      </c>
      <c r="BA139" s="200"/>
      <c r="BB139" s="200"/>
      <c r="BC139" s="203"/>
      <c r="BD139" s="204"/>
      <c r="BE139" s="205"/>
    </row>
    <row r="140" ht="15.0" customHeight="1">
      <c r="A140" s="168" t="s">
        <v>3700</v>
      </c>
      <c r="B140" s="245" t="s">
        <v>3458</v>
      </c>
      <c r="C140" s="170" t="s">
        <v>3701</v>
      </c>
      <c r="D140" s="171" t="s">
        <v>3521</v>
      </c>
      <c r="E140" s="172" t="str">
        <f>IF(G140&gt;0,IF(G140&gt;=Ref!$F$7,Ref!$H$7,IF(AND(G140&lt;Ref!$G$8,G140&gt;=Ref!$F$8)=TRUE,Ref!$H$8,Ref!$H$9)),"")</f>
        <v>Areeya</v>
      </c>
      <c r="F140" s="173" t="s">
        <v>3461</v>
      </c>
      <c r="G140" s="174">
        <v>300000.0</v>
      </c>
      <c r="H140" s="175">
        <v>45275.0</v>
      </c>
      <c r="I140" s="175">
        <v>45639.0</v>
      </c>
      <c r="J140" s="176" t="s">
        <v>3702</v>
      </c>
      <c r="K140" s="177" t="s">
        <v>3709</v>
      </c>
      <c r="L140" s="178" t="s">
        <v>3710</v>
      </c>
      <c r="M140" s="179">
        <v>1.0</v>
      </c>
      <c r="N140" s="180"/>
      <c r="O140" s="181">
        <f t="shared" si="29"/>
        <v>1</v>
      </c>
      <c r="P140" s="182" t="s">
        <v>3465</v>
      </c>
      <c r="Q140" s="183">
        <v>13800.0</v>
      </c>
      <c r="R140" s="183">
        <f t="shared" si="30"/>
        <v>13800</v>
      </c>
      <c r="S140" s="184"/>
      <c r="T140" s="185">
        <f t="shared" si="31"/>
        <v>0</v>
      </c>
      <c r="U140" s="185">
        <f t="shared" si="32"/>
        <v>13800</v>
      </c>
      <c r="V140" s="185">
        <f t="shared" si="33"/>
        <v>13800</v>
      </c>
      <c r="W140" s="186">
        <f t="shared" si="34"/>
        <v>13800</v>
      </c>
      <c r="X140" s="186">
        <f t="shared" si="35"/>
        <v>13800</v>
      </c>
      <c r="Y140" s="187">
        <v>1.0</v>
      </c>
      <c r="Z140" s="188" t="s">
        <v>207</v>
      </c>
      <c r="AA140" s="189">
        <v>45314.0</v>
      </c>
      <c r="AB140" s="190">
        <v>2401073.0</v>
      </c>
      <c r="AC140" s="191">
        <v>45314.0</v>
      </c>
      <c r="AD140" s="192"/>
      <c r="AE140" s="193"/>
      <c r="AF140" s="194" t="s">
        <v>197</v>
      </c>
      <c r="AG140" s="190" t="s">
        <v>3466</v>
      </c>
      <c r="AH140" s="195"/>
      <c r="AI140" s="196" t="s">
        <v>3705</v>
      </c>
      <c r="AJ140" s="197">
        <v>45328.0</v>
      </c>
      <c r="AK140" s="198"/>
      <c r="AL140" s="198"/>
      <c r="AM140" s="198"/>
      <c r="AN140" s="198"/>
      <c r="AO140" s="199"/>
      <c r="AP140" s="200"/>
      <c r="AQ140" s="200"/>
      <c r="AR140" s="200"/>
      <c r="AS140" s="200"/>
      <c r="AT140" s="200"/>
      <c r="AU140" s="200"/>
      <c r="AV140" s="200"/>
      <c r="AW140" s="200"/>
      <c r="AX140" s="200"/>
      <c r="AY140" s="201" t="s">
        <v>3706</v>
      </c>
      <c r="AZ140" s="241">
        <v>45344.0</v>
      </c>
      <c r="BA140" s="200"/>
      <c r="BB140" s="200"/>
      <c r="BC140" s="203"/>
      <c r="BD140" s="204"/>
      <c r="BE140" s="205"/>
    </row>
    <row r="141" ht="15.0" customHeight="1">
      <c r="A141" s="168" t="s">
        <v>3700</v>
      </c>
      <c r="B141" s="245" t="s">
        <v>3458</v>
      </c>
      <c r="C141" s="170" t="s">
        <v>3701</v>
      </c>
      <c r="D141" s="171" t="s">
        <v>3521</v>
      </c>
      <c r="E141" s="172" t="str">
        <f>IF(G141&gt;0,IF(G141&gt;=Ref!$F$7,Ref!$H$7,IF(AND(G141&lt;Ref!$G$8,G141&gt;=Ref!$F$8)=TRUE,Ref!$H$8,Ref!$H$9)),"")</f>
        <v>Areeya</v>
      </c>
      <c r="F141" s="173" t="s">
        <v>3461</v>
      </c>
      <c r="G141" s="174">
        <v>300000.0</v>
      </c>
      <c r="H141" s="175">
        <v>45275.0</v>
      </c>
      <c r="I141" s="175">
        <v>45639.0</v>
      </c>
      <c r="J141" s="176" t="s">
        <v>3702</v>
      </c>
      <c r="K141" s="177" t="s">
        <v>3711</v>
      </c>
      <c r="L141" s="178" t="s">
        <v>3712</v>
      </c>
      <c r="M141" s="179">
        <v>3.0</v>
      </c>
      <c r="N141" s="180"/>
      <c r="O141" s="181">
        <f t="shared" si="29"/>
        <v>3</v>
      </c>
      <c r="P141" s="182" t="s">
        <v>3465</v>
      </c>
      <c r="Q141" s="183">
        <v>3300.0</v>
      </c>
      <c r="R141" s="183">
        <f t="shared" si="30"/>
        <v>9900</v>
      </c>
      <c r="S141" s="184"/>
      <c r="T141" s="185">
        <f t="shared" si="31"/>
        <v>0</v>
      </c>
      <c r="U141" s="185">
        <f t="shared" si="32"/>
        <v>3300</v>
      </c>
      <c r="V141" s="185">
        <f t="shared" si="33"/>
        <v>9900</v>
      </c>
      <c r="W141" s="186">
        <f t="shared" si="34"/>
        <v>3300</v>
      </c>
      <c r="X141" s="186">
        <f t="shared" si="35"/>
        <v>9900</v>
      </c>
      <c r="Y141" s="187">
        <v>1.0</v>
      </c>
      <c r="Z141" s="188" t="s">
        <v>207</v>
      </c>
      <c r="AA141" s="189">
        <v>45314.0</v>
      </c>
      <c r="AB141" s="190">
        <v>2401073.0</v>
      </c>
      <c r="AC141" s="191">
        <v>45314.0</v>
      </c>
      <c r="AD141" s="192"/>
      <c r="AE141" s="193"/>
      <c r="AF141" s="194" t="s">
        <v>197</v>
      </c>
      <c r="AG141" s="190" t="s">
        <v>3466</v>
      </c>
      <c r="AH141" s="195"/>
      <c r="AI141" s="196" t="s">
        <v>3705</v>
      </c>
      <c r="AJ141" s="197">
        <v>45328.0</v>
      </c>
      <c r="AK141" s="198"/>
      <c r="AL141" s="198"/>
      <c r="AM141" s="198"/>
      <c r="AN141" s="198"/>
      <c r="AO141" s="199"/>
      <c r="AP141" s="200"/>
      <c r="AQ141" s="200"/>
      <c r="AR141" s="200"/>
      <c r="AS141" s="200"/>
      <c r="AT141" s="200"/>
      <c r="AU141" s="200"/>
      <c r="AV141" s="200"/>
      <c r="AW141" s="200"/>
      <c r="AX141" s="200"/>
      <c r="AY141" s="201" t="s">
        <v>3706</v>
      </c>
      <c r="AZ141" s="241">
        <v>45344.0</v>
      </c>
      <c r="BA141" s="200"/>
      <c r="BB141" s="200"/>
      <c r="BC141" s="203"/>
      <c r="BD141" s="204"/>
      <c r="BE141" s="205"/>
    </row>
    <row r="142" ht="15.0" customHeight="1">
      <c r="A142" s="168" t="s">
        <v>3700</v>
      </c>
      <c r="B142" s="245" t="s">
        <v>3458</v>
      </c>
      <c r="C142" s="170" t="s">
        <v>3701</v>
      </c>
      <c r="D142" s="171" t="s">
        <v>3521</v>
      </c>
      <c r="E142" s="172" t="str">
        <f>IF(G142&gt;0,IF(G142&gt;=Ref!$F$7,Ref!$H$7,IF(AND(G142&lt;Ref!$G$8,G142&gt;=Ref!$F$8)=TRUE,Ref!$H$8,Ref!$H$9)),"")</f>
        <v>Areeya</v>
      </c>
      <c r="F142" s="173" t="s">
        <v>3461</v>
      </c>
      <c r="G142" s="174">
        <v>300000.0</v>
      </c>
      <c r="H142" s="175">
        <v>45275.0</v>
      </c>
      <c r="I142" s="175">
        <v>45639.0</v>
      </c>
      <c r="J142" s="176" t="s">
        <v>3702</v>
      </c>
      <c r="K142" s="177" t="s">
        <v>3713</v>
      </c>
      <c r="L142" s="178" t="s">
        <v>3714</v>
      </c>
      <c r="M142" s="179">
        <v>1.0</v>
      </c>
      <c r="N142" s="180"/>
      <c r="O142" s="181">
        <f t="shared" si="29"/>
        <v>1</v>
      </c>
      <c r="P142" s="182" t="s">
        <v>3465</v>
      </c>
      <c r="Q142" s="183">
        <v>2900.0</v>
      </c>
      <c r="R142" s="183">
        <f t="shared" si="30"/>
        <v>2900</v>
      </c>
      <c r="S142" s="184"/>
      <c r="T142" s="185">
        <f t="shared" si="31"/>
        <v>0</v>
      </c>
      <c r="U142" s="185">
        <f t="shared" si="32"/>
        <v>2900</v>
      </c>
      <c r="V142" s="185">
        <f t="shared" si="33"/>
        <v>2900</v>
      </c>
      <c r="W142" s="186">
        <f t="shared" si="34"/>
        <v>2900</v>
      </c>
      <c r="X142" s="186">
        <f t="shared" si="35"/>
        <v>2900</v>
      </c>
      <c r="Y142" s="187">
        <v>1.0</v>
      </c>
      <c r="Z142" s="188" t="s">
        <v>207</v>
      </c>
      <c r="AA142" s="189">
        <v>45314.0</v>
      </c>
      <c r="AB142" s="190">
        <v>2401073.0</v>
      </c>
      <c r="AC142" s="191">
        <v>45314.0</v>
      </c>
      <c r="AD142" s="192"/>
      <c r="AE142" s="193"/>
      <c r="AF142" s="194" t="s">
        <v>197</v>
      </c>
      <c r="AG142" s="190" t="s">
        <v>3466</v>
      </c>
      <c r="AH142" s="195"/>
      <c r="AI142" s="196" t="s">
        <v>3705</v>
      </c>
      <c r="AJ142" s="197">
        <v>45328.0</v>
      </c>
      <c r="AK142" s="198"/>
      <c r="AL142" s="198"/>
      <c r="AM142" s="198"/>
      <c r="AN142" s="198"/>
      <c r="AO142" s="199"/>
      <c r="AP142" s="200"/>
      <c r="AQ142" s="200"/>
      <c r="AR142" s="200"/>
      <c r="AS142" s="200"/>
      <c r="AT142" s="200"/>
      <c r="AU142" s="200"/>
      <c r="AV142" s="200"/>
      <c r="AW142" s="200"/>
      <c r="AX142" s="200"/>
      <c r="AY142" s="201" t="s">
        <v>3706</v>
      </c>
      <c r="AZ142" s="241">
        <v>45344.0</v>
      </c>
      <c r="BA142" s="200"/>
      <c r="BB142" s="200"/>
      <c r="BC142" s="203"/>
      <c r="BD142" s="204"/>
      <c r="BE142" s="205"/>
    </row>
    <row r="143" ht="15.0" customHeight="1">
      <c r="A143" s="168" t="s">
        <v>3700</v>
      </c>
      <c r="B143" s="245" t="s">
        <v>3458</v>
      </c>
      <c r="C143" s="170" t="s">
        <v>3701</v>
      </c>
      <c r="D143" s="171" t="s">
        <v>3521</v>
      </c>
      <c r="E143" s="172" t="str">
        <f>IF(G143&gt;0,IF(G143&gt;=Ref!$F$7,Ref!$H$7,IF(AND(G143&lt;Ref!$G$8,G143&gt;=Ref!$F$8)=TRUE,Ref!$H$8,Ref!$H$9)),"")</f>
        <v>Areeya</v>
      </c>
      <c r="F143" s="173" t="s">
        <v>3461</v>
      </c>
      <c r="G143" s="174">
        <v>300000.0</v>
      </c>
      <c r="H143" s="175">
        <v>45275.0</v>
      </c>
      <c r="I143" s="175">
        <v>45639.0</v>
      </c>
      <c r="J143" s="176" t="s">
        <v>3702</v>
      </c>
      <c r="K143" s="177" t="s">
        <v>3715</v>
      </c>
      <c r="L143" s="178" t="s">
        <v>3716</v>
      </c>
      <c r="M143" s="179">
        <v>1.0</v>
      </c>
      <c r="N143" s="180"/>
      <c r="O143" s="181">
        <f t="shared" si="29"/>
        <v>1</v>
      </c>
      <c r="P143" s="182" t="s">
        <v>3465</v>
      </c>
      <c r="Q143" s="183">
        <v>3000.0</v>
      </c>
      <c r="R143" s="183">
        <f t="shared" si="30"/>
        <v>3000</v>
      </c>
      <c r="S143" s="184"/>
      <c r="T143" s="185">
        <f t="shared" si="31"/>
        <v>0</v>
      </c>
      <c r="U143" s="185">
        <f t="shared" si="32"/>
        <v>3000</v>
      </c>
      <c r="V143" s="185">
        <f t="shared" si="33"/>
        <v>3000</v>
      </c>
      <c r="W143" s="186">
        <f t="shared" si="34"/>
        <v>3000</v>
      </c>
      <c r="X143" s="186">
        <f t="shared" si="35"/>
        <v>3000</v>
      </c>
      <c r="Y143" s="187">
        <v>1.0</v>
      </c>
      <c r="Z143" s="188" t="s">
        <v>207</v>
      </c>
      <c r="AA143" s="189">
        <v>45314.0</v>
      </c>
      <c r="AB143" s="190">
        <v>2401073.0</v>
      </c>
      <c r="AC143" s="191">
        <v>45314.0</v>
      </c>
      <c r="AD143" s="192"/>
      <c r="AE143" s="193"/>
      <c r="AF143" s="194" t="s">
        <v>197</v>
      </c>
      <c r="AG143" s="190" t="s">
        <v>3466</v>
      </c>
      <c r="AH143" s="195"/>
      <c r="AI143" s="196" t="s">
        <v>3705</v>
      </c>
      <c r="AJ143" s="197">
        <v>45328.0</v>
      </c>
      <c r="AK143" s="198"/>
      <c r="AL143" s="198"/>
      <c r="AM143" s="198"/>
      <c r="AN143" s="198"/>
      <c r="AO143" s="199"/>
      <c r="AP143" s="200"/>
      <c r="AQ143" s="200"/>
      <c r="AR143" s="200"/>
      <c r="AS143" s="200"/>
      <c r="AT143" s="200"/>
      <c r="AU143" s="200"/>
      <c r="AV143" s="200"/>
      <c r="AW143" s="200"/>
      <c r="AX143" s="200"/>
      <c r="AY143" s="201" t="s">
        <v>3706</v>
      </c>
      <c r="AZ143" s="241">
        <v>45344.0</v>
      </c>
      <c r="BA143" s="200"/>
      <c r="BB143" s="200"/>
      <c r="BC143" s="203"/>
      <c r="BD143" s="204"/>
      <c r="BE143" s="205"/>
    </row>
    <row r="144" ht="15.0" customHeight="1">
      <c r="A144" s="207" t="s">
        <v>3700</v>
      </c>
      <c r="B144" s="245" t="s">
        <v>3458</v>
      </c>
      <c r="C144" s="209" t="s">
        <v>3701</v>
      </c>
      <c r="D144" s="210" t="s">
        <v>3521</v>
      </c>
      <c r="E144" s="172" t="str">
        <f>IF(G144&gt;0,IF(G144&gt;=Ref!$F$7,Ref!$H$7,IF(AND(G144&lt;Ref!$G$8,G144&gt;=Ref!$F$8)=TRUE,Ref!$H$8,Ref!$H$9)),"")</f>
        <v>Areeya</v>
      </c>
      <c r="F144" s="172" t="s">
        <v>3461</v>
      </c>
      <c r="G144" s="211">
        <v>300000.0</v>
      </c>
      <c r="H144" s="212">
        <v>45275.0</v>
      </c>
      <c r="I144" s="212">
        <v>45639.0</v>
      </c>
      <c r="J144" s="213" t="s">
        <v>3702</v>
      </c>
      <c r="K144" s="214" t="s">
        <v>3700</v>
      </c>
      <c r="L144" s="215" t="s">
        <v>281</v>
      </c>
      <c r="M144" s="216">
        <v>1.0</v>
      </c>
      <c r="N144" s="217"/>
      <c r="O144" s="218">
        <f t="shared" si="29"/>
        <v>1</v>
      </c>
      <c r="P144" s="243" t="s">
        <v>3465</v>
      </c>
      <c r="Q144" s="219">
        <v>94100.0</v>
      </c>
      <c r="R144" s="219">
        <f t="shared" si="30"/>
        <v>94100</v>
      </c>
      <c r="S144" s="220"/>
      <c r="T144" s="221">
        <f t="shared" si="31"/>
        <v>0</v>
      </c>
      <c r="U144" s="221">
        <f t="shared" si="32"/>
        <v>94100</v>
      </c>
      <c r="V144" s="221">
        <f t="shared" si="33"/>
        <v>94100</v>
      </c>
      <c r="W144" s="222">
        <f t="shared" si="34"/>
        <v>94100</v>
      </c>
      <c r="X144" s="222">
        <f t="shared" si="35"/>
        <v>94100</v>
      </c>
      <c r="Y144" s="223">
        <v>1.0</v>
      </c>
      <c r="Z144" s="244" t="s">
        <v>3717</v>
      </c>
      <c r="AA144" s="224">
        <v>45322.0</v>
      </c>
      <c r="AB144" s="225">
        <v>2401103.0</v>
      </c>
      <c r="AC144" s="226">
        <v>45322.0</v>
      </c>
      <c r="AD144" s="227"/>
      <c r="AE144" s="228"/>
      <c r="AF144" s="169" t="s">
        <v>284</v>
      </c>
      <c r="AG144" s="225" t="s">
        <v>3466</v>
      </c>
      <c r="AH144" s="229"/>
      <c r="AI144" s="230"/>
      <c r="AJ144" s="231"/>
      <c r="AK144" s="232"/>
      <c r="AL144" s="232"/>
      <c r="AM144" s="232"/>
      <c r="AN144" s="232"/>
      <c r="AO144" s="233"/>
      <c r="AP144" s="234"/>
      <c r="AQ144" s="234"/>
      <c r="AR144" s="234"/>
      <c r="AS144" s="234"/>
      <c r="AT144" s="234"/>
      <c r="AU144" s="234"/>
      <c r="AV144" s="234"/>
      <c r="AW144" s="234"/>
      <c r="AX144" s="234"/>
      <c r="AY144" s="235" t="s">
        <v>3718</v>
      </c>
      <c r="AZ144" s="236">
        <v>45565.0</v>
      </c>
      <c r="BA144" s="234"/>
      <c r="BB144" s="234"/>
      <c r="BC144" s="237"/>
      <c r="BD144" s="238"/>
      <c r="BE144" s="239"/>
    </row>
    <row r="145" ht="15.0" customHeight="1">
      <c r="A145" s="207"/>
      <c r="B145" s="245"/>
      <c r="C145" s="209"/>
      <c r="D145" s="210"/>
      <c r="E145" s="172" t="str">
        <f>IF(G145&gt;0,IF(G145&gt;=Ref!$F$7,Ref!$H$7,IF(AND(G145&lt;Ref!$G$8,G145&gt;=Ref!$F$8)=TRUE,Ref!$H$8,Ref!$H$9)),"")</f>
        <v/>
      </c>
      <c r="F145" s="172"/>
      <c r="G145" s="211"/>
      <c r="H145" s="212"/>
      <c r="I145" s="212"/>
      <c r="J145" s="213"/>
      <c r="K145" s="242"/>
      <c r="L145" s="215"/>
      <c r="M145" s="216"/>
      <c r="N145" s="217"/>
      <c r="O145" s="218"/>
      <c r="P145" s="243"/>
      <c r="Q145" s="219"/>
      <c r="R145" s="219"/>
      <c r="S145" s="220"/>
      <c r="T145" s="221"/>
      <c r="U145" s="221"/>
      <c r="V145" s="221"/>
      <c r="W145" s="222"/>
      <c r="X145" s="222"/>
      <c r="Y145" s="223"/>
      <c r="Z145" s="244"/>
      <c r="AA145" s="224"/>
      <c r="AB145" s="225"/>
      <c r="AC145" s="226"/>
      <c r="AD145" s="227"/>
      <c r="AE145" s="228"/>
      <c r="AF145" s="169"/>
      <c r="AG145" s="225"/>
      <c r="AH145" s="229"/>
      <c r="AI145" s="230"/>
      <c r="AJ145" s="231"/>
      <c r="AK145" s="232"/>
      <c r="AL145" s="232"/>
      <c r="AM145" s="232"/>
      <c r="AN145" s="232"/>
      <c r="AO145" s="233"/>
      <c r="AP145" s="234"/>
      <c r="AQ145" s="234"/>
      <c r="AR145" s="234"/>
      <c r="AS145" s="234"/>
      <c r="AT145" s="234"/>
      <c r="AU145" s="234"/>
      <c r="AV145" s="234"/>
      <c r="AW145" s="234"/>
      <c r="AX145" s="234"/>
      <c r="AY145" s="235"/>
      <c r="AZ145" s="236"/>
      <c r="BA145" s="234"/>
      <c r="BB145" s="234"/>
      <c r="BC145" s="237"/>
      <c r="BD145" s="238"/>
      <c r="BE145" s="239"/>
    </row>
    <row r="146" ht="15.0" customHeight="1">
      <c r="A146" s="207"/>
      <c r="B146" s="245"/>
      <c r="C146" s="209"/>
      <c r="D146" s="210"/>
      <c r="E146" s="172" t="str">
        <f>IF(G146&gt;0,IF(G146&gt;=Ref!$F$7,Ref!$H$7,IF(AND(G146&lt;Ref!$G$8,G146&gt;=Ref!$F$8)=TRUE,Ref!$H$8,Ref!$H$9)),"")</f>
        <v/>
      </c>
      <c r="F146" s="172"/>
      <c r="G146" s="211"/>
      <c r="H146" s="212"/>
      <c r="I146" s="212"/>
      <c r="J146" s="213"/>
      <c r="K146" s="242"/>
      <c r="L146" s="215"/>
      <c r="M146" s="216"/>
      <c r="N146" s="217"/>
      <c r="O146" s="218">
        <f t="shared" ref="O146:O151" si="36">M146-N146</f>
        <v>0</v>
      </c>
      <c r="P146" s="243"/>
      <c r="Q146" s="219"/>
      <c r="R146" s="219">
        <f t="shared" ref="R146:R151" si="37">Q146*M146</f>
        <v>0</v>
      </c>
      <c r="S146" s="220"/>
      <c r="T146" s="221">
        <f t="shared" ref="T146:T151" si="38">Q146*S146</f>
        <v>0</v>
      </c>
      <c r="U146" s="221">
        <f t="shared" ref="U146:U151" si="39">Q146-T146</f>
        <v>0</v>
      </c>
      <c r="V146" s="221">
        <f t="shared" ref="V146:V151" si="40">U146*M146</f>
        <v>0</v>
      </c>
      <c r="W146" s="222">
        <f t="shared" ref="W146:W151" si="41">U146*Y146</f>
        <v>0</v>
      </c>
      <c r="X146" s="222">
        <f t="shared" ref="X146:X151" si="42">W146*M146</f>
        <v>0</v>
      </c>
      <c r="Y146" s="223"/>
      <c r="Z146" s="244"/>
      <c r="AA146" s="224"/>
      <c r="AB146" s="225"/>
      <c r="AC146" s="226"/>
      <c r="AD146" s="227"/>
      <c r="AE146" s="228"/>
      <c r="AF146" s="169"/>
      <c r="AG146" s="225"/>
      <c r="AH146" s="229"/>
      <c r="AI146" s="230"/>
      <c r="AJ146" s="231"/>
      <c r="AK146" s="232"/>
      <c r="AL146" s="232"/>
      <c r="AM146" s="232"/>
      <c r="AN146" s="232"/>
      <c r="AO146" s="233"/>
      <c r="AP146" s="234"/>
      <c r="AQ146" s="234"/>
      <c r="AR146" s="234"/>
      <c r="AS146" s="234"/>
      <c r="AT146" s="234"/>
      <c r="AU146" s="234"/>
      <c r="AV146" s="234"/>
      <c r="AW146" s="234"/>
      <c r="AX146" s="234"/>
      <c r="AY146" s="235"/>
      <c r="AZ146" s="236"/>
      <c r="BA146" s="234"/>
      <c r="BB146" s="234"/>
      <c r="BC146" s="237"/>
      <c r="BD146" s="238"/>
      <c r="BE146" s="239"/>
    </row>
    <row r="147" ht="15.0" customHeight="1">
      <c r="A147" s="207" t="s">
        <v>3719</v>
      </c>
      <c r="B147" s="245" t="s">
        <v>3458</v>
      </c>
      <c r="C147" s="209" t="s">
        <v>3551</v>
      </c>
      <c r="D147" s="210" t="s">
        <v>3552</v>
      </c>
      <c r="E147" s="172" t="str">
        <f>IF(G147&gt;0,IF(G147&gt;=Ref!$F$7,Ref!$H$7,IF(AND(G147&lt;Ref!$G$8,G147&gt;=Ref!$F$8)=TRUE,Ref!$H$8,Ref!$H$9)),"")</f>
        <v>Areeya</v>
      </c>
      <c r="F147" s="172" t="s">
        <v>3461</v>
      </c>
      <c r="G147" s="211">
        <v>430000.0</v>
      </c>
      <c r="H147" s="212">
        <v>45292.0</v>
      </c>
      <c r="I147" s="212">
        <v>45657.0</v>
      </c>
      <c r="J147" s="213" t="s">
        <v>3607</v>
      </c>
      <c r="K147" s="214" t="s">
        <v>3720</v>
      </c>
      <c r="L147" s="215" t="s">
        <v>3721</v>
      </c>
      <c r="M147" s="216">
        <v>1.0</v>
      </c>
      <c r="N147" s="217"/>
      <c r="O147" s="218">
        <f t="shared" si="36"/>
        <v>1</v>
      </c>
      <c r="P147" s="243" t="s">
        <v>3465</v>
      </c>
      <c r="Q147" s="219">
        <v>715000.0</v>
      </c>
      <c r="R147" s="219">
        <f t="shared" si="37"/>
        <v>715000</v>
      </c>
      <c r="S147" s="220"/>
      <c r="T147" s="221">
        <f t="shared" si="38"/>
        <v>0</v>
      </c>
      <c r="U147" s="221">
        <f t="shared" si="39"/>
        <v>715000</v>
      </c>
      <c r="V147" s="221">
        <f t="shared" si="40"/>
        <v>715000</v>
      </c>
      <c r="W147" s="222">
        <f t="shared" si="41"/>
        <v>715000</v>
      </c>
      <c r="X147" s="222">
        <f t="shared" si="42"/>
        <v>715000</v>
      </c>
      <c r="Y147" s="223">
        <v>1.0</v>
      </c>
      <c r="Z147" s="244" t="s">
        <v>181</v>
      </c>
      <c r="AA147" s="224">
        <v>45308.0</v>
      </c>
      <c r="AB147" s="225">
        <v>2401063.0</v>
      </c>
      <c r="AC147" s="226">
        <v>45308.0</v>
      </c>
      <c r="AD147" s="227"/>
      <c r="AE147" s="228"/>
      <c r="AF147" s="169" t="s">
        <v>3722</v>
      </c>
      <c r="AG147" s="225" t="s">
        <v>3466</v>
      </c>
      <c r="AH147" s="229"/>
      <c r="AI147" s="230" t="s">
        <v>3723</v>
      </c>
      <c r="AJ147" s="231">
        <v>45329.0</v>
      </c>
      <c r="AK147" s="232"/>
      <c r="AL147" s="232"/>
      <c r="AM147" s="232"/>
      <c r="AN147" s="232"/>
      <c r="AO147" s="233"/>
      <c r="AP147" s="234"/>
      <c r="AQ147" s="234"/>
      <c r="AR147" s="234"/>
      <c r="AS147" s="234"/>
      <c r="AT147" s="234"/>
      <c r="AU147" s="234"/>
      <c r="AV147" s="234"/>
      <c r="AW147" s="234"/>
      <c r="AX147" s="234"/>
      <c r="AY147" s="235" t="s">
        <v>3724</v>
      </c>
      <c r="AZ147" s="236">
        <v>45344.0</v>
      </c>
      <c r="BA147" s="234"/>
      <c r="BB147" s="234"/>
      <c r="BC147" s="237"/>
      <c r="BD147" s="238"/>
      <c r="BE147" s="239"/>
    </row>
    <row r="148" ht="15.0" customHeight="1">
      <c r="A148" s="207" t="s">
        <v>3719</v>
      </c>
      <c r="B148" s="245" t="s">
        <v>3458</v>
      </c>
      <c r="C148" s="209" t="s">
        <v>3551</v>
      </c>
      <c r="D148" s="210" t="s">
        <v>3552</v>
      </c>
      <c r="E148" s="172" t="str">
        <f>IF(G148&gt;0,IF(G148&gt;=Ref!$F$7,Ref!$H$7,IF(AND(G148&lt;Ref!$G$8,G148&gt;=Ref!$F$8)=TRUE,Ref!$H$8,Ref!$H$9)),"")</f>
        <v>Areeya</v>
      </c>
      <c r="F148" s="172" t="s">
        <v>3461</v>
      </c>
      <c r="G148" s="211">
        <v>430000.0</v>
      </c>
      <c r="H148" s="212">
        <v>45292.0</v>
      </c>
      <c r="I148" s="212">
        <v>45657.0</v>
      </c>
      <c r="J148" s="213" t="s">
        <v>3607</v>
      </c>
      <c r="K148" s="214" t="s">
        <v>3725</v>
      </c>
      <c r="L148" s="215" t="s">
        <v>3726</v>
      </c>
      <c r="M148" s="216">
        <v>1.0</v>
      </c>
      <c r="N148" s="217"/>
      <c r="O148" s="218">
        <f t="shared" si="36"/>
        <v>1</v>
      </c>
      <c r="P148" s="243" t="s">
        <v>3465</v>
      </c>
      <c r="Q148" s="219">
        <v>0.0</v>
      </c>
      <c r="R148" s="219">
        <f t="shared" si="37"/>
        <v>0</v>
      </c>
      <c r="S148" s="220"/>
      <c r="T148" s="221">
        <f t="shared" si="38"/>
        <v>0</v>
      </c>
      <c r="U148" s="221">
        <f t="shared" si="39"/>
        <v>0</v>
      </c>
      <c r="V148" s="221">
        <f t="shared" si="40"/>
        <v>0</v>
      </c>
      <c r="W148" s="222">
        <f t="shared" si="41"/>
        <v>0</v>
      </c>
      <c r="X148" s="222">
        <f t="shared" si="42"/>
        <v>0</v>
      </c>
      <c r="Y148" s="223">
        <v>1.0</v>
      </c>
      <c r="Z148" s="244" t="s">
        <v>181</v>
      </c>
      <c r="AA148" s="224">
        <v>45308.0</v>
      </c>
      <c r="AB148" s="225">
        <v>2401063.0</v>
      </c>
      <c r="AC148" s="226">
        <v>45308.0</v>
      </c>
      <c r="AD148" s="227"/>
      <c r="AE148" s="228"/>
      <c r="AF148" s="169" t="s">
        <v>3722</v>
      </c>
      <c r="AG148" s="225" t="s">
        <v>3466</v>
      </c>
      <c r="AH148" s="229"/>
      <c r="AI148" s="230" t="s">
        <v>3723</v>
      </c>
      <c r="AJ148" s="231">
        <v>45329.0</v>
      </c>
      <c r="AK148" s="232"/>
      <c r="AL148" s="232"/>
      <c r="AM148" s="232"/>
      <c r="AN148" s="232"/>
      <c r="AO148" s="233"/>
      <c r="AP148" s="234"/>
      <c r="AQ148" s="234"/>
      <c r="AR148" s="234"/>
      <c r="AS148" s="234"/>
      <c r="AT148" s="234"/>
      <c r="AU148" s="234"/>
      <c r="AV148" s="234"/>
      <c r="AW148" s="234"/>
      <c r="AX148" s="234"/>
      <c r="AY148" s="235" t="s">
        <v>3724</v>
      </c>
      <c r="AZ148" s="236">
        <v>45344.0</v>
      </c>
      <c r="BA148" s="234"/>
      <c r="BB148" s="234"/>
      <c r="BC148" s="237"/>
      <c r="BD148" s="238"/>
      <c r="BE148" s="239"/>
    </row>
    <row r="149" ht="15.0" customHeight="1">
      <c r="A149" s="207" t="s">
        <v>3719</v>
      </c>
      <c r="B149" s="245" t="s">
        <v>3458</v>
      </c>
      <c r="C149" s="209" t="s">
        <v>3551</v>
      </c>
      <c r="D149" s="210" t="s">
        <v>3552</v>
      </c>
      <c r="E149" s="172" t="str">
        <f>IF(G149&gt;0,IF(G149&gt;=Ref!$F$7,Ref!$H$7,IF(AND(G149&lt;Ref!$G$8,G149&gt;=Ref!$F$8)=TRUE,Ref!$H$8,Ref!$H$9)),"")</f>
        <v>Areeya</v>
      </c>
      <c r="F149" s="172" t="s">
        <v>3461</v>
      </c>
      <c r="G149" s="211">
        <v>430000.0</v>
      </c>
      <c r="H149" s="212">
        <v>45292.0</v>
      </c>
      <c r="I149" s="212">
        <v>45657.0</v>
      </c>
      <c r="J149" s="213" t="s">
        <v>3607</v>
      </c>
      <c r="K149" s="214" t="s">
        <v>3727</v>
      </c>
      <c r="L149" s="215" t="s">
        <v>3728</v>
      </c>
      <c r="M149" s="216">
        <v>1.0</v>
      </c>
      <c r="N149" s="217"/>
      <c r="O149" s="218">
        <f t="shared" si="36"/>
        <v>1</v>
      </c>
      <c r="P149" s="243" t="s">
        <v>3465</v>
      </c>
      <c r="Q149" s="219">
        <v>0.0</v>
      </c>
      <c r="R149" s="219">
        <f t="shared" si="37"/>
        <v>0</v>
      </c>
      <c r="S149" s="220"/>
      <c r="T149" s="221">
        <f t="shared" si="38"/>
        <v>0</v>
      </c>
      <c r="U149" s="221">
        <f t="shared" si="39"/>
        <v>0</v>
      </c>
      <c r="V149" s="221">
        <f t="shared" si="40"/>
        <v>0</v>
      </c>
      <c r="W149" s="222">
        <f t="shared" si="41"/>
        <v>0</v>
      </c>
      <c r="X149" s="222">
        <f t="shared" si="42"/>
        <v>0</v>
      </c>
      <c r="Y149" s="223">
        <v>1.0</v>
      </c>
      <c r="Z149" s="244" t="s">
        <v>181</v>
      </c>
      <c r="AA149" s="224">
        <v>45308.0</v>
      </c>
      <c r="AB149" s="225">
        <v>2401063.0</v>
      </c>
      <c r="AC149" s="226">
        <v>45308.0</v>
      </c>
      <c r="AD149" s="227"/>
      <c r="AE149" s="228"/>
      <c r="AF149" s="169" t="s">
        <v>3722</v>
      </c>
      <c r="AG149" s="225" t="s">
        <v>3466</v>
      </c>
      <c r="AH149" s="229"/>
      <c r="AI149" s="230" t="s">
        <v>3723</v>
      </c>
      <c r="AJ149" s="231">
        <v>45329.0</v>
      </c>
      <c r="AK149" s="232"/>
      <c r="AL149" s="232"/>
      <c r="AM149" s="232"/>
      <c r="AN149" s="232"/>
      <c r="AO149" s="233"/>
      <c r="AP149" s="234"/>
      <c r="AQ149" s="234"/>
      <c r="AR149" s="234"/>
      <c r="AS149" s="234"/>
      <c r="AT149" s="234"/>
      <c r="AU149" s="234"/>
      <c r="AV149" s="234"/>
      <c r="AW149" s="234"/>
      <c r="AX149" s="234"/>
      <c r="AY149" s="235" t="s">
        <v>3724</v>
      </c>
      <c r="AZ149" s="236">
        <v>45344.0</v>
      </c>
      <c r="BA149" s="234"/>
      <c r="BB149" s="234"/>
      <c r="BC149" s="237"/>
      <c r="BD149" s="238"/>
      <c r="BE149" s="239"/>
    </row>
    <row r="150" ht="15.0" customHeight="1">
      <c r="A150" s="207" t="s">
        <v>3719</v>
      </c>
      <c r="B150" s="245" t="s">
        <v>3458</v>
      </c>
      <c r="C150" s="209" t="s">
        <v>3551</v>
      </c>
      <c r="D150" s="210" t="s">
        <v>3552</v>
      </c>
      <c r="E150" s="172" t="str">
        <f>IF(G150&gt;0,IF(G150&gt;=Ref!$F$7,Ref!$H$7,IF(AND(G150&lt;Ref!$G$8,G150&gt;=Ref!$F$8)=TRUE,Ref!$H$8,Ref!$H$9)),"")</f>
        <v>Areeya</v>
      </c>
      <c r="F150" s="172" t="s">
        <v>3461</v>
      </c>
      <c r="G150" s="211">
        <v>430000.0</v>
      </c>
      <c r="H150" s="212">
        <v>45292.0</v>
      </c>
      <c r="I150" s="212">
        <v>45657.0</v>
      </c>
      <c r="J150" s="213" t="s">
        <v>3607</v>
      </c>
      <c r="K150" s="214" t="s">
        <v>3729</v>
      </c>
      <c r="L150" s="215" t="s">
        <v>3730</v>
      </c>
      <c r="M150" s="216">
        <v>1.0</v>
      </c>
      <c r="N150" s="217"/>
      <c r="O150" s="218">
        <f t="shared" si="36"/>
        <v>1</v>
      </c>
      <c r="P150" s="243" t="s">
        <v>3465</v>
      </c>
      <c r="Q150" s="219">
        <v>0.0</v>
      </c>
      <c r="R150" s="219">
        <f t="shared" si="37"/>
        <v>0</v>
      </c>
      <c r="S150" s="220"/>
      <c r="T150" s="221">
        <f t="shared" si="38"/>
        <v>0</v>
      </c>
      <c r="U150" s="221">
        <f t="shared" si="39"/>
        <v>0</v>
      </c>
      <c r="V150" s="221">
        <f t="shared" si="40"/>
        <v>0</v>
      </c>
      <c r="W150" s="222">
        <f t="shared" si="41"/>
        <v>0</v>
      </c>
      <c r="X150" s="222">
        <f t="shared" si="42"/>
        <v>0</v>
      </c>
      <c r="Y150" s="223">
        <v>1.0</v>
      </c>
      <c r="Z150" s="244" t="s">
        <v>181</v>
      </c>
      <c r="AA150" s="224">
        <v>45308.0</v>
      </c>
      <c r="AB150" s="225">
        <v>2401063.0</v>
      </c>
      <c r="AC150" s="226">
        <v>45308.0</v>
      </c>
      <c r="AD150" s="227"/>
      <c r="AE150" s="228"/>
      <c r="AF150" s="169" t="s">
        <v>3722</v>
      </c>
      <c r="AG150" s="225" t="s">
        <v>3466</v>
      </c>
      <c r="AH150" s="229"/>
      <c r="AI150" s="230" t="s">
        <v>3723</v>
      </c>
      <c r="AJ150" s="231">
        <v>45329.0</v>
      </c>
      <c r="AK150" s="232"/>
      <c r="AL150" s="232"/>
      <c r="AM150" s="232"/>
      <c r="AN150" s="232"/>
      <c r="AO150" s="233"/>
      <c r="AP150" s="234"/>
      <c r="AQ150" s="234"/>
      <c r="AR150" s="234"/>
      <c r="AS150" s="234"/>
      <c r="AT150" s="234"/>
      <c r="AU150" s="234"/>
      <c r="AV150" s="234"/>
      <c r="AW150" s="234"/>
      <c r="AX150" s="234"/>
      <c r="AY150" s="235" t="s">
        <v>3724</v>
      </c>
      <c r="AZ150" s="236">
        <v>45344.0</v>
      </c>
      <c r="BA150" s="234"/>
      <c r="BB150" s="234"/>
      <c r="BC150" s="237"/>
      <c r="BD150" s="238"/>
      <c r="BE150" s="239"/>
    </row>
    <row r="151" ht="15.0" customHeight="1">
      <c r="A151" s="207" t="s">
        <v>3719</v>
      </c>
      <c r="B151" s="245" t="s">
        <v>3458</v>
      </c>
      <c r="C151" s="209" t="s">
        <v>3551</v>
      </c>
      <c r="D151" s="210" t="s">
        <v>3552</v>
      </c>
      <c r="E151" s="172" t="str">
        <f>IF(G151&gt;0,IF(G151&gt;=Ref!$F$7,Ref!$H$7,IF(AND(G151&lt;Ref!$G$8,G151&gt;=Ref!$F$8)=TRUE,Ref!$H$8,Ref!$H$9)),"")</f>
        <v>Areeya</v>
      </c>
      <c r="F151" s="172" t="s">
        <v>3461</v>
      </c>
      <c r="G151" s="211">
        <v>430000.0</v>
      </c>
      <c r="H151" s="212">
        <v>45292.0</v>
      </c>
      <c r="I151" s="212">
        <v>45657.0</v>
      </c>
      <c r="J151" s="213" t="s">
        <v>3607</v>
      </c>
      <c r="K151" s="214" t="s">
        <v>3731</v>
      </c>
      <c r="L151" s="215" t="s">
        <v>3732</v>
      </c>
      <c r="M151" s="216">
        <v>1.0</v>
      </c>
      <c r="N151" s="217"/>
      <c r="O151" s="218">
        <f t="shared" si="36"/>
        <v>1</v>
      </c>
      <c r="P151" s="243" t="s">
        <v>3465</v>
      </c>
      <c r="Q151" s="219">
        <v>45000.0</v>
      </c>
      <c r="R151" s="219">
        <f t="shared" si="37"/>
        <v>45000</v>
      </c>
      <c r="S151" s="220"/>
      <c r="T151" s="221">
        <f t="shared" si="38"/>
        <v>0</v>
      </c>
      <c r="U151" s="221">
        <f t="shared" si="39"/>
        <v>45000</v>
      </c>
      <c r="V151" s="221">
        <f t="shared" si="40"/>
        <v>45000</v>
      </c>
      <c r="W151" s="222">
        <f t="shared" si="41"/>
        <v>45000</v>
      </c>
      <c r="X151" s="222">
        <f t="shared" si="42"/>
        <v>45000</v>
      </c>
      <c r="Y151" s="223">
        <v>1.0</v>
      </c>
      <c r="Z151" s="244" t="s">
        <v>181</v>
      </c>
      <c r="AA151" s="224">
        <v>45308.0</v>
      </c>
      <c r="AB151" s="225">
        <v>2401063.0</v>
      </c>
      <c r="AC151" s="226">
        <v>45308.0</v>
      </c>
      <c r="AD151" s="227"/>
      <c r="AE151" s="228"/>
      <c r="AF151" s="169" t="s">
        <v>3722</v>
      </c>
      <c r="AG151" s="225" t="s">
        <v>3466</v>
      </c>
      <c r="AH151" s="229"/>
      <c r="AI151" s="230" t="s">
        <v>3723</v>
      </c>
      <c r="AJ151" s="231">
        <v>45329.0</v>
      </c>
      <c r="AK151" s="232"/>
      <c r="AL151" s="232"/>
      <c r="AM151" s="232"/>
      <c r="AN151" s="232"/>
      <c r="AO151" s="233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5" t="s">
        <v>3724</v>
      </c>
      <c r="AZ151" s="236">
        <v>45344.0</v>
      </c>
      <c r="BA151" s="234"/>
      <c r="BB151" s="234"/>
      <c r="BC151" s="237"/>
      <c r="BD151" s="238"/>
      <c r="BE151" s="239"/>
    </row>
    <row r="152" ht="15.0" customHeight="1">
      <c r="A152" s="207"/>
      <c r="B152" s="245"/>
      <c r="C152" s="209"/>
      <c r="D152" s="210"/>
      <c r="E152" s="172" t="str">
        <f>IF(G152&gt;0,IF(G152&gt;=Ref!$F$7,Ref!$H$7,IF(AND(G152&lt;Ref!$G$8,G152&gt;=Ref!$F$8)=TRUE,Ref!$H$8,Ref!$H$9)),"")</f>
        <v/>
      </c>
      <c r="F152" s="172"/>
      <c r="G152" s="211"/>
      <c r="H152" s="212"/>
      <c r="I152" s="212"/>
      <c r="J152" s="213"/>
      <c r="K152" s="242"/>
      <c r="L152" s="215"/>
      <c r="M152" s="216"/>
      <c r="N152" s="217"/>
      <c r="O152" s="218"/>
      <c r="P152" s="243"/>
      <c r="Q152" s="219"/>
      <c r="R152" s="219"/>
      <c r="S152" s="220"/>
      <c r="T152" s="221"/>
      <c r="U152" s="221"/>
      <c r="V152" s="221"/>
      <c r="W152" s="222"/>
      <c r="X152" s="222"/>
      <c r="Y152" s="223"/>
      <c r="Z152" s="244"/>
      <c r="AA152" s="224"/>
      <c r="AB152" s="225"/>
      <c r="AC152" s="226"/>
      <c r="AD152" s="227"/>
      <c r="AE152" s="228"/>
      <c r="AF152" s="169"/>
      <c r="AG152" s="225"/>
      <c r="AH152" s="229"/>
      <c r="AI152" s="230"/>
      <c r="AJ152" s="231"/>
      <c r="AK152" s="232"/>
      <c r="AL152" s="232"/>
      <c r="AM152" s="232"/>
      <c r="AN152" s="232"/>
      <c r="AO152" s="233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5"/>
      <c r="AZ152" s="236"/>
      <c r="BA152" s="234"/>
      <c r="BB152" s="234"/>
      <c r="BC152" s="237"/>
      <c r="BD152" s="238"/>
      <c r="BE152" s="239"/>
    </row>
    <row r="153" ht="15.0" customHeight="1">
      <c r="A153" s="207"/>
      <c r="B153" s="245"/>
      <c r="C153" s="209"/>
      <c r="D153" s="210"/>
      <c r="E153" s="172" t="str">
        <f>IF(G153&gt;0,IF(G153&gt;=Ref!$F$7,Ref!$H$7,IF(AND(G153&lt;Ref!$G$8,G153&gt;=Ref!$F$8)=TRUE,Ref!$H$8,Ref!$H$9)),"")</f>
        <v/>
      </c>
      <c r="F153" s="172"/>
      <c r="G153" s="211"/>
      <c r="H153" s="212"/>
      <c r="I153" s="212"/>
      <c r="J153" s="213"/>
      <c r="K153" s="242"/>
      <c r="L153" s="215"/>
      <c r="M153" s="216"/>
      <c r="N153" s="217"/>
      <c r="O153" s="218">
        <f t="shared" ref="O153:O164" si="43">M153-N153</f>
        <v>0</v>
      </c>
      <c r="P153" s="243"/>
      <c r="Q153" s="219"/>
      <c r="R153" s="219">
        <f>Q153*M153</f>
        <v>0</v>
      </c>
      <c r="S153" s="220"/>
      <c r="T153" s="221">
        <f>Q153*S153</f>
        <v>0</v>
      </c>
      <c r="U153" s="221">
        <f>Q153-T153</f>
        <v>0</v>
      </c>
      <c r="V153" s="221">
        <f>U153*M153</f>
        <v>0</v>
      </c>
      <c r="W153" s="222">
        <f>U153*Y153</f>
        <v>0</v>
      </c>
      <c r="X153" s="222">
        <f>W153*M153</f>
        <v>0</v>
      </c>
      <c r="Y153" s="223"/>
      <c r="Z153" s="244"/>
      <c r="AA153" s="224"/>
      <c r="AB153" s="225"/>
      <c r="AC153" s="226"/>
      <c r="AD153" s="227"/>
      <c r="AE153" s="228"/>
      <c r="AF153" s="169"/>
      <c r="AG153" s="225"/>
      <c r="AH153" s="229"/>
      <c r="AI153" s="230"/>
      <c r="AJ153" s="231"/>
      <c r="AK153" s="232"/>
      <c r="AL153" s="232"/>
      <c r="AM153" s="232"/>
      <c r="AN153" s="232"/>
      <c r="AO153" s="233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5"/>
      <c r="AZ153" s="236"/>
      <c r="BA153" s="234"/>
      <c r="BB153" s="234"/>
      <c r="BC153" s="237"/>
      <c r="BD153" s="238"/>
      <c r="BE153" s="239"/>
    </row>
    <row r="154" ht="15.75" customHeight="1">
      <c r="A154" s="271"/>
      <c r="B154" s="272"/>
      <c r="C154" s="272"/>
      <c r="D154" s="273"/>
      <c r="E154" s="274"/>
      <c r="F154" s="274"/>
      <c r="G154" s="275"/>
      <c r="H154" s="276"/>
      <c r="I154" s="276"/>
      <c r="J154" s="273"/>
      <c r="K154" s="277"/>
      <c r="L154" s="278"/>
      <c r="M154" s="279"/>
      <c r="N154" s="280"/>
      <c r="O154" s="281">
        <f t="shared" si="43"/>
        <v>0</v>
      </c>
      <c r="P154" s="282"/>
      <c r="Q154" s="283">
        <v>0.0</v>
      </c>
      <c r="R154" s="283"/>
      <c r="S154" s="284"/>
      <c r="T154" s="283"/>
      <c r="U154" s="283"/>
      <c r="V154" s="283"/>
      <c r="W154" s="283"/>
      <c r="X154" s="283"/>
      <c r="Y154" s="285"/>
      <c r="Z154" s="271"/>
      <c r="AA154" s="286"/>
      <c r="AB154" s="287"/>
      <c r="AC154" s="288"/>
      <c r="AD154" s="289"/>
      <c r="AE154" s="290"/>
      <c r="AF154" s="280"/>
      <c r="AG154" s="287"/>
      <c r="AH154" s="291"/>
      <c r="AI154" s="292"/>
      <c r="AJ154" s="293"/>
      <c r="AK154" s="294"/>
      <c r="AL154" s="294"/>
      <c r="AM154" s="294"/>
      <c r="AN154" s="294"/>
      <c r="AO154" s="295"/>
      <c r="AP154" s="295"/>
      <c r="AQ154" s="295"/>
      <c r="AR154" s="295"/>
      <c r="AS154" s="295"/>
      <c r="AT154" s="295"/>
      <c r="AU154" s="295"/>
      <c r="AV154" s="295"/>
      <c r="AW154" s="295"/>
      <c r="AX154" s="295"/>
      <c r="AY154" s="295"/>
      <c r="AZ154" s="296"/>
      <c r="BA154" s="295"/>
      <c r="BB154" s="295"/>
      <c r="BC154" s="297"/>
      <c r="BD154" s="298"/>
      <c r="BE154" s="299"/>
    </row>
    <row r="155" ht="14.25" customHeight="1">
      <c r="A155" s="300"/>
      <c r="B155" s="301"/>
      <c r="C155" s="300"/>
      <c r="D155" s="302"/>
      <c r="G155" s="303"/>
      <c r="H155" s="304"/>
      <c r="I155" s="304"/>
      <c r="J155" s="300"/>
      <c r="K155" s="300"/>
      <c r="L155" s="300"/>
      <c r="M155" s="300"/>
      <c r="N155" s="300"/>
      <c r="O155" s="300">
        <f t="shared" si="43"/>
        <v>0</v>
      </c>
      <c r="Q155" s="305">
        <v>0.0</v>
      </c>
      <c r="R155" s="305"/>
      <c r="S155" s="306"/>
      <c r="T155" s="305"/>
      <c r="U155" s="305"/>
      <c r="V155" s="305"/>
      <c r="W155" s="305"/>
      <c r="X155" s="305"/>
      <c r="Y155" s="305"/>
      <c r="Z155" s="300"/>
      <c r="AA155" s="307"/>
      <c r="AB155" s="300"/>
      <c r="AC155" s="308"/>
      <c r="AD155" s="304"/>
      <c r="AF155" s="300"/>
      <c r="AG155" s="300"/>
      <c r="AH155" s="309"/>
      <c r="AI155" s="309"/>
      <c r="AJ155" s="310"/>
      <c r="AK155" s="311"/>
      <c r="AL155" s="311"/>
      <c r="AM155" s="311"/>
      <c r="AN155" s="311"/>
      <c r="AO155" s="309"/>
      <c r="AY155" s="309"/>
      <c r="AZ155" s="312"/>
      <c r="BD155" s="300"/>
    </row>
    <row r="156" ht="14.25" customHeight="1">
      <c r="A156" s="300"/>
      <c r="B156" s="301"/>
      <c r="C156" s="300"/>
      <c r="D156" s="302"/>
      <c r="G156" s="303"/>
      <c r="H156" s="304"/>
      <c r="I156" s="304"/>
      <c r="J156" s="300"/>
      <c r="K156" s="300"/>
      <c r="L156" s="300"/>
      <c r="M156" s="300"/>
      <c r="N156" s="300"/>
      <c r="O156" s="300">
        <f t="shared" si="43"/>
        <v>0</v>
      </c>
      <c r="Q156" s="305">
        <v>0.0</v>
      </c>
      <c r="R156" s="305"/>
      <c r="S156" s="306"/>
      <c r="T156" s="305"/>
      <c r="U156" s="305"/>
      <c r="V156" s="305"/>
      <c r="W156" s="305"/>
      <c r="X156" s="305"/>
      <c r="Y156" s="305"/>
      <c r="Z156" s="300"/>
      <c r="AA156" s="307"/>
      <c r="AB156" s="300"/>
      <c r="AC156" s="308"/>
      <c r="AD156" s="304"/>
      <c r="AF156" s="300"/>
      <c r="AG156" s="300"/>
      <c r="AH156" s="309"/>
      <c r="AI156" s="309"/>
      <c r="AJ156" s="310"/>
      <c r="AK156" s="311"/>
      <c r="AL156" s="311"/>
      <c r="AM156" s="311"/>
      <c r="AN156" s="311"/>
      <c r="AO156" s="309"/>
      <c r="AY156" s="309"/>
      <c r="AZ156" s="312"/>
      <c r="BD156" s="300"/>
    </row>
    <row r="157" ht="14.25" customHeight="1">
      <c r="A157" s="300"/>
      <c r="B157" s="301"/>
      <c r="C157" s="300"/>
      <c r="D157" s="302"/>
      <c r="G157" s="303"/>
      <c r="H157" s="304"/>
      <c r="I157" s="304"/>
      <c r="J157" s="300"/>
      <c r="K157" s="300"/>
      <c r="L157" s="300"/>
      <c r="M157" s="300"/>
      <c r="N157" s="300"/>
      <c r="O157" s="300">
        <f t="shared" si="43"/>
        <v>0</v>
      </c>
      <c r="Q157" s="305">
        <v>0.0</v>
      </c>
      <c r="R157" s="305"/>
      <c r="S157" s="306"/>
      <c r="T157" s="305"/>
      <c r="U157" s="305"/>
      <c r="V157" s="305"/>
      <c r="W157" s="305"/>
      <c r="X157" s="305"/>
      <c r="Y157" s="305"/>
      <c r="Z157" s="300"/>
      <c r="AA157" s="307"/>
      <c r="AB157" s="300"/>
      <c r="AC157" s="308"/>
      <c r="AD157" s="304"/>
      <c r="AF157" s="300"/>
      <c r="AG157" s="300"/>
      <c r="AH157" s="309"/>
      <c r="AI157" s="309"/>
      <c r="AJ157" s="310"/>
      <c r="AK157" s="311"/>
      <c r="AL157" s="311"/>
      <c r="AM157" s="311"/>
      <c r="AN157" s="311"/>
      <c r="AO157" s="309"/>
      <c r="AY157" s="309"/>
      <c r="AZ157" s="312"/>
      <c r="BD157" s="300"/>
    </row>
    <row r="158" ht="14.25" customHeight="1">
      <c r="A158" s="300"/>
      <c r="B158" s="301"/>
      <c r="C158" s="300"/>
      <c r="D158" s="302"/>
      <c r="G158" s="303"/>
      <c r="H158" s="304"/>
      <c r="I158" s="304"/>
      <c r="J158" s="300"/>
      <c r="K158" s="300"/>
      <c r="L158" s="300"/>
      <c r="M158" s="300"/>
      <c r="N158" s="300"/>
      <c r="O158" s="300">
        <f t="shared" si="43"/>
        <v>0</v>
      </c>
      <c r="Q158" s="305">
        <v>0.0</v>
      </c>
      <c r="R158" s="305"/>
      <c r="S158" s="306"/>
      <c r="T158" s="305"/>
      <c r="U158" s="305"/>
      <c r="V158" s="305"/>
      <c r="W158" s="305"/>
      <c r="X158" s="305"/>
      <c r="Y158" s="305"/>
      <c r="Z158" s="300"/>
      <c r="AA158" s="307"/>
      <c r="AB158" s="300"/>
      <c r="AC158" s="308"/>
      <c r="AD158" s="304"/>
      <c r="AF158" s="300"/>
      <c r="AG158" s="300"/>
      <c r="AH158" s="309"/>
      <c r="AI158" s="309"/>
      <c r="AJ158" s="310"/>
      <c r="AK158" s="311"/>
      <c r="AL158" s="311"/>
      <c r="AM158" s="311"/>
      <c r="AN158" s="311"/>
      <c r="AO158" s="309"/>
      <c r="AY158" s="309"/>
      <c r="AZ158" s="312"/>
      <c r="BD158" s="300"/>
    </row>
    <row r="159" ht="14.25" customHeight="1">
      <c r="A159" s="300"/>
      <c r="B159" s="301"/>
      <c r="C159" s="300"/>
      <c r="D159" s="302"/>
      <c r="G159" s="303"/>
      <c r="H159" s="304"/>
      <c r="I159" s="304"/>
      <c r="J159" s="300"/>
      <c r="K159" s="300"/>
      <c r="L159" s="300"/>
      <c r="M159" s="300"/>
      <c r="N159" s="300"/>
      <c r="O159" s="300">
        <f t="shared" si="43"/>
        <v>0</v>
      </c>
      <c r="Q159" s="305">
        <v>0.0</v>
      </c>
      <c r="R159" s="305"/>
      <c r="S159" s="306"/>
      <c r="T159" s="305"/>
      <c r="U159" s="305"/>
      <c r="V159" s="305"/>
      <c r="W159" s="305"/>
      <c r="X159" s="305"/>
      <c r="Y159" s="305"/>
      <c r="Z159" s="300"/>
      <c r="AA159" s="307"/>
      <c r="AB159" s="300"/>
      <c r="AC159" s="308"/>
      <c r="AD159" s="304"/>
      <c r="AF159" s="300"/>
      <c r="AG159" s="300"/>
      <c r="AH159" s="309"/>
      <c r="AI159" s="309"/>
      <c r="AJ159" s="310"/>
      <c r="AK159" s="311"/>
      <c r="AL159" s="311"/>
      <c r="AM159" s="311"/>
      <c r="AN159" s="311"/>
      <c r="AO159" s="309"/>
      <c r="AY159" s="309"/>
      <c r="AZ159" s="312"/>
      <c r="BD159" s="300"/>
    </row>
    <row r="160" ht="14.25" customHeight="1">
      <c r="A160" s="300"/>
      <c r="B160" s="301"/>
      <c r="C160" s="300"/>
      <c r="D160" s="302"/>
      <c r="G160" s="303"/>
      <c r="H160" s="304"/>
      <c r="I160" s="304"/>
      <c r="J160" s="300"/>
      <c r="K160" s="300"/>
      <c r="L160" s="300"/>
      <c r="M160" s="300"/>
      <c r="N160" s="300"/>
      <c r="O160" s="300">
        <f t="shared" si="43"/>
        <v>0</v>
      </c>
      <c r="Q160" s="305">
        <v>0.0</v>
      </c>
      <c r="R160" s="305"/>
      <c r="S160" s="306"/>
      <c r="T160" s="305"/>
      <c r="U160" s="305"/>
      <c r="V160" s="305"/>
      <c r="W160" s="305"/>
      <c r="X160" s="305"/>
      <c r="Y160" s="305"/>
      <c r="Z160" s="300"/>
      <c r="AA160" s="307"/>
      <c r="AB160" s="300"/>
      <c r="AC160" s="308"/>
      <c r="AD160" s="304"/>
      <c r="AF160" s="300"/>
      <c r="AG160" s="300"/>
      <c r="AH160" s="309"/>
      <c r="AI160" s="309"/>
      <c r="AJ160" s="310"/>
      <c r="AK160" s="311"/>
      <c r="AL160" s="311"/>
      <c r="AM160" s="311"/>
      <c r="AN160" s="311"/>
      <c r="AO160" s="309"/>
      <c r="AY160" s="309"/>
      <c r="AZ160" s="312"/>
      <c r="BD160" s="300"/>
    </row>
    <row r="161" ht="14.25" customHeight="1">
      <c r="A161" s="300"/>
      <c r="B161" s="301"/>
      <c r="C161" s="300"/>
      <c r="D161" s="302"/>
      <c r="G161" s="303"/>
      <c r="H161" s="304"/>
      <c r="I161" s="304"/>
      <c r="J161" s="300"/>
      <c r="K161" s="300"/>
      <c r="L161" s="300"/>
      <c r="M161" s="300"/>
      <c r="N161" s="300"/>
      <c r="O161" s="300">
        <f t="shared" si="43"/>
        <v>0</v>
      </c>
      <c r="Q161" s="305">
        <v>0.0</v>
      </c>
      <c r="R161" s="305"/>
      <c r="S161" s="306"/>
      <c r="T161" s="305"/>
      <c r="U161" s="305"/>
      <c r="V161" s="305"/>
      <c r="W161" s="305"/>
      <c r="X161" s="305"/>
      <c r="Y161" s="305"/>
      <c r="Z161" s="300"/>
      <c r="AA161" s="307"/>
      <c r="AB161" s="300"/>
      <c r="AC161" s="308"/>
      <c r="AD161" s="304"/>
      <c r="AF161" s="300"/>
      <c r="AG161" s="300"/>
      <c r="AH161" s="309"/>
      <c r="AI161" s="309"/>
      <c r="AJ161" s="310"/>
      <c r="AK161" s="311"/>
      <c r="AL161" s="311"/>
      <c r="AM161" s="311"/>
      <c r="AN161" s="311"/>
      <c r="AO161" s="309"/>
      <c r="AY161" s="309"/>
      <c r="AZ161" s="312"/>
      <c r="BD161" s="300"/>
    </row>
    <row r="162" ht="14.25" customHeight="1">
      <c r="A162" s="300"/>
      <c r="B162" s="301"/>
      <c r="C162" s="300"/>
      <c r="D162" s="302"/>
      <c r="G162" s="303"/>
      <c r="H162" s="304"/>
      <c r="I162" s="304"/>
      <c r="J162" s="300"/>
      <c r="K162" s="300"/>
      <c r="L162" s="300"/>
      <c r="M162" s="300"/>
      <c r="N162" s="300"/>
      <c r="O162" s="300">
        <f t="shared" si="43"/>
        <v>0</v>
      </c>
      <c r="Q162" s="305">
        <v>0.0</v>
      </c>
      <c r="R162" s="305"/>
      <c r="S162" s="306"/>
      <c r="T162" s="305"/>
      <c r="U162" s="305"/>
      <c r="V162" s="305"/>
      <c r="W162" s="305"/>
      <c r="X162" s="305"/>
      <c r="Y162" s="305"/>
      <c r="Z162" s="300"/>
      <c r="AA162" s="307"/>
      <c r="AB162" s="300"/>
      <c r="AC162" s="308"/>
      <c r="AD162" s="304"/>
      <c r="AF162" s="300"/>
      <c r="AG162" s="300"/>
      <c r="AH162" s="309"/>
      <c r="AI162" s="309"/>
      <c r="AJ162" s="310"/>
      <c r="AK162" s="311"/>
      <c r="AL162" s="311"/>
      <c r="AM162" s="311"/>
      <c r="AN162" s="311"/>
      <c r="AO162" s="309"/>
      <c r="AY162" s="309"/>
      <c r="AZ162" s="312"/>
      <c r="BD162" s="300"/>
    </row>
    <row r="163" ht="14.25" customHeight="1">
      <c r="A163" s="300"/>
      <c r="B163" s="301"/>
      <c r="C163" s="300"/>
      <c r="D163" s="302"/>
      <c r="G163" s="303"/>
      <c r="H163" s="304"/>
      <c r="I163" s="304"/>
      <c r="J163" s="300"/>
      <c r="K163" s="300"/>
      <c r="L163" s="300"/>
      <c r="M163" s="300"/>
      <c r="N163" s="300"/>
      <c r="O163" s="300">
        <f t="shared" si="43"/>
        <v>0</v>
      </c>
      <c r="Q163" s="305">
        <v>0.0</v>
      </c>
      <c r="R163" s="305"/>
      <c r="S163" s="306"/>
      <c r="T163" s="305"/>
      <c r="U163" s="305"/>
      <c r="V163" s="305"/>
      <c r="W163" s="305"/>
      <c r="X163" s="305"/>
      <c r="Y163" s="305"/>
      <c r="Z163" s="300"/>
      <c r="AA163" s="307"/>
      <c r="AB163" s="300"/>
      <c r="AC163" s="308"/>
      <c r="AD163" s="304"/>
      <c r="AF163" s="300"/>
      <c r="AG163" s="300"/>
      <c r="AH163" s="309"/>
      <c r="AI163" s="309"/>
      <c r="AJ163" s="310"/>
      <c r="AK163" s="311"/>
      <c r="AL163" s="311"/>
      <c r="AM163" s="311"/>
      <c r="AN163" s="311"/>
      <c r="AO163" s="309"/>
      <c r="AY163" s="309"/>
      <c r="AZ163" s="312"/>
      <c r="BD163" s="300"/>
    </row>
    <row r="164" ht="14.25" customHeight="1">
      <c r="A164" s="300"/>
      <c r="B164" s="301"/>
      <c r="C164" s="300"/>
      <c r="D164" s="302"/>
      <c r="G164" s="303"/>
      <c r="H164" s="304"/>
      <c r="I164" s="304"/>
      <c r="J164" s="300"/>
      <c r="K164" s="300"/>
      <c r="L164" s="300"/>
      <c r="M164" s="300"/>
      <c r="N164" s="300"/>
      <c r="O164" s="300">
        <f t="shared" si="43"/>
        <v>0</v>
      </c>
      <c r="Q164" s="305">
        <v>0.0</v>
      </c>
      <c r="R164" s="305"/>
      <c r="S164" s="306"/>
      <c r="T164" s="305"/>
      <c r="U164" s="305"/>
      <c r="V164" s="305"/>
      <c r="W164" s="305"/>
      <c r="X164" s="305"/>
      <c r="Y164" s="305"/>
      <c r="Z164" s="300"/>
      <c r="AA164" s="307"/>
      <c r="AB164" s="300"/>
      <c r="AC164" s="308"/>
      <c r="AD164" s="304"/>
      <c r="AF164" s="300"/>
      <c r="AG164" s="300"/>
      <c r="AH164" s="309"/>
      <c r="AI164" s="309"/>
      <c r="AJ164" s="310"/>
      <c r="AK164" s="311"/>
      <c r="AL164" s="311"/>
      <c r="AM164" s="311"/>
      <c r="AN164" s="311"/>
      <c r="AO164" s="309"/>
      <c r="AY164" s="309"/>
      <c r="AZ164" s="312"/>
      <c r="BD164" s="300"/>
    </row>
    <row r="165" ht="14.25" customHeight="1">
      <c r="A165" s="313" t="s">
        <v>3733</v>
      </c>
      <c r="B165" s="314"/>
      <c r="C165" s="300"/>
      <c r="D165" s="302"/>
      <c r="E165" s="315"/>
      <c r="F165" s="315"/>
      <c r="G165" s="316"/>
      <c r="H165" s="317"/>
      <c r="I165" s="317"/>
      <c r="J165" s="300"/>
      <c r="K165" s="300"/>
      <c r="L165" s="300"/>
      <c r="M165" s="300"/>
      <c r="N165" s="300"/>
      <c r="O165" s="300">
        <v>0.0</v>
      </c>
      <c r="P165" s="315"/>
      <c r="Q165" s="318">
        <v>0.0</v>
      </c>
      <c r="R165" s="318"/>
      <c r="S165" s="319"/>
      <c r="T165" s="318"/>
      <c r="U165" s="318"/>
      <c r="V165" s="318"/>
      <c r="W165" s="318"/>
      <c r="X165" s="318"/>
      <c r="Y165" s="318"/>
      <c r="Z165" s="300"/>
      <c r="AA165" s="307"/>
      <c r="AB165" s="300"/>
      <c r="AC165" s="308"/>
      <c r="AD165" s="317"/>
      <c r="AE165" s="315"/>
      <c r="AF165" s="300"/>
      <c r="AG165" s="300"/>
      <c r="AH165" s="320"/>
      <c r="AI165" s="320"/>
      <c r="AJ165" s="310"/>
      <c r="AK165" s="321"/>
      <c r="AL165" s="321"/>
      <c r="AM165" s="321"/>
      <c r="AN165" s="321"/>
      <c r="AO165" s="320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20"/>
      <c r="AZ165" s="312"/>
      <c r="BA165" s="315"/>
      <c r="BB165" s="315"/>
      <c r="BC165" s="315"/>
      <c r="BD165" s="300"/>
      <c r="BE165" s="315"/>
    </row>
    <row r="166" ht="14.25" hidden="1" customHeight="1">
      <c r="A166" s="300"/>
      <c r="B166" s="301" t="s">
        <v>3482</v>
      </c>
      <c r="C166" s="300" t="s">
        <v>3459</v>
      </c>
      <c r="D166" s="302" t="s">
        <v>3521</v>
      </c>
      <c r="E166" s="134" t="s">
        <v>3734</v>
      </c>
      <c r="F166" s="134" t="s">
        <v>3461</v>
      </c>
      <c r="G166" s="303"/>
      <c r="H166" s="304"/>
      <c r="I166" s="304"/>
      <c r="J166" s="300" t="s">
        <v>3735</v>
      </c>
      <c r="K166" s="300"/>
      <c r="L166" s="300"/>
      <c r="M166" s="300"/>
      <c r="N166" s="300"/>
      <c r="O166" s="300">
        <v>0.0</v>
      </c>
      <c r="P166" s="134" t="s">
        <v>3465</v>
      </c>
      <c r="Q166" s="305">
        <v>0.0</v>
      </c>
      <c r="R166" s="305"/>
      <c r="S166" s="306"/>
      <c r="T166" s="305"/>
      <c r="U166" s="305"/>
      <c r="V166" s="305"/>
      <c r="W166" s="305"/>
      <c r="X166" s="305"/>
      <c r="Y166" s="305"/>
      <c r="Z166" s="300"/>
      <c r="AA166" s="307"/>
      <c r="AB166" s="300"/>
      <c r="AC166" s="308"/>
      <c r="AD166" s="304"/>
      <c r="AF166" s="300" t="s">
        <v>3736</v>
      </c>
      <c r="AG166" s="300" t="s">
        <v>3737</v>
      </c>
      <c r="AH166" s="309"/>
      <c r="AI166" s="309"/>
      <c r="AJ166" s="310"/>
      <c r="AK166" s="311"/>
      <c r="AL166" s="311"/>
      <c r="AM166" s="311"/>
      <c r="AN166" s="311"/>
      <c r="AO166" s="309"/>
      <c r="AY166" s="309"/>
      <c r="AZ166" s="312"/>
      <c r="BD166" s="300"/>
    </row>
    <row r="167" ht="14.25" hidden="1" customHeight="1">
      <c r="A167" s="300"/>
      <c r="B167" s="301" t="s">
        <v>3458</v>
      </c>
      <c r="C167" s="300" t="s">
        <v>3738</v>
      </c>
      <c r="D167" s="302" t="s">
        <v>3492</v>
      </c>
      <c r="E167" s="134" t="s">
        <v>3739</v>
      </c>
      <c r="F167" s="134" t="s">
        <v>3606</v>
      </c>
      <c r="G167" s="303"/>
      <c r="H167" s="304"/>
      <c r="I167" s="304"/>
      <c r="J167" s="300" t="s">
        <v>3740</v>
      </c>
      <c r="K167" s="300"/>
      <c r="L167" s="300"/>
      <c r="M167" s="300"/>
      <c r="N167" s="300"/>
      <c r="O167" s="300">
        <v>0.0</v>
      </c>
      <c r="P167" s="134" t="s">
        <v>15</v>
      </c>
      <c r="Q167" s="305">
        <v>0.0</v>
      </c>
      <c r="R167" s="305"/>
      <c r="S167" s="306"/>
      <c r="T167" s="305"/>
      <c r="U167" s="305"/>
      <c r="V167" s="305"/>
      <c r="W167" s="305"/>
      <c r="X167" s="305"/>
      <c r="Y167" s="305"/>
      <c r="Z167" s="300"/>
      <c r="AA167" s="307"/>
      <c r="AB167" s="300"/>
      <c r="AC167" s="308"/>
      <c r="AD167" s="304"/>
      <c r="AF167" s="300" t="s">
        <v>2478</v>
      </c>
      <c r="AG167" s="300" t="s">
        <v>3741</v>
      </c>
      <c r="AH167" s="309"/>
      <c r="AI167" s="309"/>
      <c r="AJ167" s="310"/>
      <c r="AK167" s="311"/>
      <c r="AL167" s="311"/>
      <c r="AM167" s="311"/>
      <c r="AN167" s="311"/>
      <c r="AO167" s="309"/>
      <c r="AY167" s="309"/>
      <c r="AZ167" s="312"/>
      <c r="BD167" s="300"/>
    </row>
    <row r="168" ht="14.25" hidden="1" customHeight="1">
      <c r="A168" s="300"/>
      <c r="B168" s="301" t="s">
        <v>3742</v>
      </c>
      <c r="C168" s="300" t="s">
        <v>3654</v>
      </c>
      <c r="D168" s="302" t="s">
        <v>3743</v>
      </c>
      <c r="E168" s="134" t="s">
        <v>3744</v>
      </c>
      <c r="F168" s="134" t="s">
        <v>3745</v>
      </c>
      <c r="G168" s="303"/>
      <c r="H168" s="304"/>
      <c r="I168" s="304"/>
      <c r="J168" s="300" t="s">
        <v>3746</v>
      </c>
      <c r="K168" s="300"/>
      <c r="L168" s="300"/>
      <c r="M168" s="300"/>
      <c r="N168" s="300"/>
      <c r="O168" s="300">
        <v>0.0</v>
      </c>
      <c r="P168" s="134" t="s">
        <v>3747</v>
      </c>
      <c r="Q168" s="305">
        <v>0.0</v>
      </c>
      <c r="R168" s="305"/>
      <c r="S168" s="306"/>
      <c r="T168" s="305"/>
      <c r="U168" s="305"/>
      <c r="V168" s="305"/>
      <c r="W168" s="305"/>
      <c r="X168" s="305"/>
      <c r="Y168" s="305"/>
      <c r="Z168" s="300"/>
      <c r="AA168" s="307"/>
      <c r="AB168" s="300"/>
      <c r="AC168" s="308"/>
      <c r="AD168" s="304"/>
      <c r="AF168" s="300" t="s">
        <v>3740</v>
      </c>
      <c r="AG168" s="300" t="s">
        <v>3466</v>
      </c>
      <c r="AH168" s="309"/>
      <c r="AI168" s="309"/>
      <c r="AJ168" s="310"/>
      <c r="AK168" s="311"/>
      <c r="AL168" s="311"/>
      <c r="AM168" s="311"/>
      <c r="AN168" s="311"/>
      <c r="AO168" s="309"/>
      <c r="AY168" s="309"/>
      <c r="AZ168" s="312"/>
      <c r="BD168" s="300"/>
    </row>
    <row r="169" ht="14.25" hidden="1" customHeight="1">
      <c r="A169" s="300"/>
      <c r="B169" s="301" t="s">
        <v>3653</v>
      </c>
      <c r="C169" s="300" t="s">
        <v>3748</v>
      </c>
      <c r="D169" s="302" t="s">
        <v>3749</v>
      </c>
      <c r="F169" s="134" t="s">
        <v>3750</v>
      </c>
      <c r="G169" s="303"/>
      <c r="H169" s="304"/>
      <c r="I169" s="304"/>
      <c r="J169" s="300" t="s">
        <v>3751</v>
      </c>
      <c r="K169" s="300"/>
      <c r="L169" s="300"/>
      <c r="M169" s="300"/>
      <c r="N169" s="300"/>
      <c r="O169" s="300">
        <v>0.0</v>
      </c>
      <c r="P169" s="134" t="s">
        <v>3752</v>
      </c>
      <c r="Q169" s="305">
        <v>0.0</v>
      </c>
      <c r="R169" s="305"/>
      <c r="S169" s="306"/>
      <c r="T169" s="305"/>
      <c r="U169" s="305"/>
      <c r="V169" s="305"/>
      <c r="W169" s="305"/>
      <c r="X169" s="305"/>
      <c r="Y169" s="305"/>
      <c r="Z169" s="300"/>
      <c r="AA169" s="307"/>
      <c r="AB169" s="300"/>
      <c r="AC169" s="308"/>
      <c r="AD169" s="304"/>
      <c r="AF169" s="300" t="s">
        <v>3753</v>
      </c>
      <c r="AG169" s="300" t="s">
        <v>3754</v>
      </c>
      <c r="AH169" s="309"/>
      <c r="AI169" s="309"/>
      <c r="AJ169" s="310"/>
      <c r="AK169" s="311"/>
      <c r="AL169" s="311"/>
      <c r="AM169" s="311"/>
      <c r="AN169" s="311"/>
      <c r="AO169" s="309"/>
      <c r="AY169" s="309"/>
      <c r="AZ169" s="312"/>
      <c r="BD169" s="300"/>
    </row>
    <row r="170" ht="14.25" hidden="1" customHeight="1">
      <c r="A170" s="300"/>
      <c r="B170" s="301"/>
      <c r="C170" s="300" t="s">
        <v>3755</v>
      </c>
      <c r="D170" s="302" t="s">
        <v>3756</v>
      </c>
      <c r="F170" s="134" t="s">
        <v>3757</v>
      </c>
      <c r="G170" s="303"/>
      <c r="H170" s="304"/>
      <c r="I170" s="304"/>
      <c r="J170" s="300" t="s">
        <v>3758</v>
      </c>
      <c r="K170" s="300"/>
      <c r="L170" s="300"/>
      <c r="M170" s="300"/>
      <c r="N170" s="300"/>
      <c r="O170" s="300">
        <v>0.0</v>
      </c>
      <c r="Q170" s="305">
        <v>0.0</v>
      </c>
      <c r="R170" s="305"/>
      <c r="S170" s="306"/>
      <c r="T170" s="305"/>
      <c r="U170" s="305"/>
      <c r="V170" s="305"/>
      <c r="W170" s="305"/>
      <c r="X170" s="305"/>
      <c r="Y170" s="305"/>
      <c r="Z170" s="300"/>
      <c r="AA170" s="307"/>
      <c r="AB170" s="300"/>
      <c r="AC170" s="308"/>
      <c r="AD170" s="304"/>
      <c r="AF170" s="300" t="s">
        <v>3759</v>
      </c>
      <c r="AG170" s="300" t="s">
        <v>3760</v>
      </c>
      <c r="AH170" s="309"/>
      <c r="AI170" s="309"/>
      <c r="AJ170" s="310"/>
      <c r="AK170" s="311"/>
      <c r="AL170" s="311"/>
      <c r="AM170" s="311"/>
      <c r="AN170" s="311"/>
      <c r="AO170" s="309"/>
      <c r="AY170" s="309"/>
      <c r="AZ170" s="312"/>
      <c r="BD170" s="300"/>
    </row>
    <row r="171" ht="14.25" hidden="1" customHeight="1">
      <c r="A171" s="300"/>
      <c r="B171" s="301"/>
      <c r="C171" s="300" t="s">
        <v>3761</v>
      </c>
      <c r="D171" s="302" t="s">
        <v>3762</v>
      </c>
      <c r="G171" s="303"/>
      <c r="H171" s="304"/>
      <c r="I171" s="304"/>
      <c r="J171" s="300" t="s">
        <v>3763</v>
      </c>
      <c r="K171" s="300"/>
      <c r="L171" s="300"/>
      <c r="M171" s="300"/>
      <c r="N171" s="300"/>
      <c r="O171" s="300">
        <v>0.0</v>
      </c>
      <c r="Q171" s="305">
        <v>0.0</v>
      </c>
      <c r="R171" s="305"/>
      <c r="S171" s="306"/>
      <c r="T171" s="305"/>
      <c r="U171" s="305"/>
      <c r="V171" s="305"/>
      <c r="W171" s="305"/>
      <c r="X171" s="305"/>
      <c r="Y171" s="305"/>
      <c r="Z171" s="300"/>
      <c r="AA171" s="307"/>
      <c r="AB171" s="300"/>
      <c r="AC171" s="308"/>
      <c r="AD171" s="304"/>
      <c r="AF171" s="300" t="s">
        <v>3764</v>
      </c>
      <c r="AG171" s="300" t="s">
        <v>3765</v>
      </c>
      <c r="AH171" s="309"/>
      <c r="AI171" s="309"/>
      <c r="AJ171" s="310"/>
      <c r="AK171" s="311"/>
      <c r="AL171" s="311"/>
      <c r="AM171" s="311"/>
      <c r="AN171" s="311"/>
      <c r="AO171" s="309"/>
      <c r="AY171" s="309"/>
      <c r="AZ171" s="312"/>
      <c r="BD171" s="300"/>
    </row>
    <row r="172" ht="14.25" hidden="1" customHeight="1">
      <c r="A172" s="300"/>
      <c r="B172" s="301"/>
      <c r="C172" s="300" t="s">
        <v>3766</v>
      </c>
      <c r="D172" s="302" t="s">
        <v>3483</v>
      </c>
      <c r="G172" s="303"/>
      <c r="H172" s="304"/>
      <c r="I172" s="304"/>
      <c r="J172" s="300" t="s">
        <v>3767</v>
      </c>
      <c r="K172" s="300"/>
      <c r="L172" s="300"/>
      <c r="M172" s="300"/>
      <c r="N172" s="300"/>
      <c r="O172" s="300">
        <v>0.0</v>
      </c>
      <c r="Q172" s="305">
        <v>0.0</v>
      </c>
      <c r="R172" s="305"/>
      <c r="S172" s="306"/>
      <c r="T172" s="305"/>
      <c r="U172" s="305"/>
      <c r="V172" s="305"/>
      <c r="W172" s="305"/>
      <c r="X172" s="305"/>
      <c r="Y172" s="305"/>
      <c r="Z172" s="300"/>
      <c r="AA172" s="307"/>
      <c r="AB172" s="300"/>
      <c r="AC172" s="308"/>
      <c r="AD172" s="304"/>
      <c r="AF172" s="300" t="s">
        <v>3768</v>
      </c>
      <c r="AG172" s="300" t="s">
        <v>3769</v>
      </c>
      <c r="AH172" s="309"/>
      <c r="AI172" s="309"/>
      <c r="AJ172" s="310"/>
      <c r="AK172" s="311"/>
      <c r="AL172" s="311"/>
      <c r="AM172" s="311"/>
      <c r="AN172" s="311"/>
      <c r="AO172" s="309"/>
      <c r="AY172" s="309"/>
      <c r="AZ172" s="312"/>
      <c r="BD172" s="300"/>
    </row>
    <row r="173" ht="14.25" hidden="1" customHeight="1">
      <c r="A173" s="300"/>
      <c r="B173" s="301"/>
      <c r="C173" s="300" t="s">
        <v>3770</v>
      </c>
      <c r="D173" s="302" t="s">
        <v>3552</v>
      </c>
      <c r="G173" s="303"/>
      <c r="H173" s="304"/>
      <c r="I173" s="304"/>
      <c r="J173" s="300" t="s">
        <v>3771</v>
      </c>
      <c r="K173" s="300"/>
      <c r="L173" s="300"/>
      <c r="M173" s="300"/>
      <c r="N173" s="300"/>
      <c r="O173" s="300">
        <v>0.0</v>
      </c>
      <c r="Q173" s="305">
        <v>0.0</v>
      </c>
      <c r="R173" s="305"/>
      <c r="S173" s="306"/>
      <c r="T173" s="305"/>
      <c r="U173" s="305"/>
      <c r="V173" s="305"/>
      <c r="W173" s="305"/>
      <c r="X173" s="305"/>
      <c r="Y173" s="305"/>
      <c r="Z173" s="300"/>
      <c r="AA173" s="307"/>
      <c r="AB173" s="300"/>
      <c r="AC173" s="308"/>
      <c r="AD173" s="304"/>
      <c r="AF173" s="300" t="s">
        <v>3772</v>
      </c>
      <c r="AG173" s="300" t="s">
        <v>3697</v>
      </c>
      <c r="AH173" s="309"/>
      <c r="AI173" s="309"/>
      <c r="AJ173" s="310"/>
      <c r="AK173" s="311"/>
      <c r="AL173" s="311"/>
      <c r="AM173" s="311"/>
      <c r="AN173" s="311"/>
      <c r="AO173" s="309"/>
      <c r="AY173" s="309"/>
      <c r="AZ173" s="312"/>
      <c r="BD173" s="300"/>
    </row>
    <row r="174" ht="14.25" hidden="1" customHeight="1">
      <c r="A174" s="300"/>
      <c r="B174" s="301"/>
      <c r="C174" s="300" t="s">
        <v>3773</v>
      </c>
      <c r="D174" s="302" t="s">
        <v>3620</v>
      </c>
      <c r="G174" s="303"/>
      <c r="H174" s="304"/>
      <c r="I174" s="304"/>
      <c r="J174" s="300" t="s">
        <v>3774</v>
      </c>
      <c r="K174" s="300"/>
      <c r="L174" s="300"/>
      <c r="M174" s="300"/>
      <c r="N174" s="300"/>
      <c r="O174" s="300">
        <v>0.0</v>
      </c>
      <c r="Q174" s="305">
        <v>0.0</v>
      </c>
      <c r="R174" s="305"/>
      <c r="S174" s="306"/>
      <c r="T174" s="305"/>
      <c r="U174" s="305"/>
      <c r="V174" s="305"/>
      <c r="W174" s="305"/>
      <c r="X174" s="305"/>
      <c r="Y174" s="305"/>
      <c r="Z174" s="300"/>
      <c r="AA174" s="307"/>
      <c r="AB174" s="300"/>
      <c r="AC174" s="308"/>
      <c r="AD174" s="304"/>
      <c r="AF174" s="300" t="s">
        <v>3775</v>
      </c>
      <c r="AG174" s="300" t="s">
        <v>3776</v>
      </c>
      <c r="AH174" s="309"/>
      <c r="AI174" s="309"/>
      <c r="AJ174" s="310"/>
      <c r="AK174" s="311"/>
      <c r="AL174" s="311"/>
      <c r="AM174" s="311"/>
      <c r="AN174" s="311"/>
      <c r="AO174" s="309"/>
      <c r="AY174" s="309"/>
      <c r="AZ174" s="312"/>
      <c r="BD174" s="300"/>
    </row>
    <row r="175" ht="14.25" hidden="1" customHeight="1">
      <c r="A175" s="300"/>
      <c r="B175" s="301"/>
      <c r="C175" s="300" t="s">
        <v>3777</v>
      </c>
      <c r="D175" s="302" t="s">
        <v>3778</v>
      </c>
      <c r="G175" s="303"/>
      <c r="H175" s="304"/>
      <c r="I175" s="304"/>
      <c r="J175" s="300" t="s">
        <v>3779</v>
      </c>
      <c r="K175" s="300"/>
      <c r="L175" s="300"/>
      <c r="M175" s="300"/>
      <c r="N175" s="300"/>
      <c r="O175" s="300">
        <v>0.0</v>
      </c>
      <c r="Q175" s="305">
        <v>0.0</v>
      </c>
      <c r="R175" s="305"/>
      <c r="S175" s="306"/>
      <c r="T175" s="305"/>
      <c r="U175" s="305"/>
      <c r="V175" s="305"/>
      <c r="W175" s="305"/>
      <c r="X175" s="305"/>
      <c r="Y175" s="305"/>
      <c r="Z175" s="300"/>
      <c r="AA175" s="307"/>
      <c r="AB175" s="300"/>
      <c r="AC175" s="308"/>
      <c r="AD175" s="304"/>
      <c r="AF175" s="300" t="s">
        <v>2687</v>
      </c>
      <c r="AG175" s="300" t="s">
        <v>3780</v>
      </c>
      <c r="AH175" s="309"/>
      <c r="AI175" s="309"/>
      <c r="AJ175" s="310"/>
      <c r="AK175" s="311"/>
      <c r="AL175" s="311"/>
      <c r="AM175" s="311"/>
      <c r="AN175" s="311"/>
      <c r="AO175" s="309"/>
      <c r="AY175" s="309"/>
      <c r="AZ175" s="312"/>
      <c r="BD175" s="300"/>
    </row>
    <row r="176" ht="14.25" hidden="1" customHeight="1">
      <c r="A176" s="300"/>
      <c r="B176" s="301"/>
      <c r="C176" s="300" t="s">
        <v>3781</v>
      </c>
      <c r="D176" s="302" t="s">
        <v>3460</v>
      </c>
      <c r="G176" s="303"/>
      <c r="H176" s="304"/>
      <c r="I176" s="304"/>
      <c r="J176" s="300" t="s">
        <v>3782</v>
      </c>
      <c r="K176" s="300"/>
      <c r="L176" s="300"/>
      <c r="M176" s="300"/>
      <c r="N176" s="300"/>
      <c r="O176" s="300">
        <v>0.0</v>
      </c>
      <c r="Q176" s="305">
        <v>0.0</v>
      </c>
      <c r="R176" s="305"/>
      <c r="S176" s="306"/>
      <c r="T176" s="305"/>
      <c r="U176" s="305"/>
      <c r="V176" s="305"/>
      <c r="W176" s="305"/>
      <c r="X176" s="305"/>
      <c r="Y176" s="305"/>
      <c r="Z176" s="300"/>
      <c r="AA176" s="307"/>
      <c r="AB176" s="300"/>
      <c r="AC176" s="308"/>
      <c r="AD176" s="304"/>
      <c r="AF176" s="300" t="s">
        <v>3783</v>
      </c>
      <c r="AG176" s="300" t="s">
        <v>3784</v>
      </c>
      <c r="AH176" s="309"/>
      <c r="AI176" s="309"/>
      <c r="AJ176" s="310"/>
      <c r="AK176" s="311"/>
      <c r="AL176" s="311"/>
      <c r="AM176" s="311"/>
      <c r="AN176" s="311"/>
      <c r="AO176" s="309"/>
      <c r="AY176" s="309"/>
      <c r="AZ176" s="312"/>
      <c r="BD176" s="300"/>
    </row>
    <row r="177" ht="14.25" hidden="1" customHeight="1">
      <c r="A177" s="300"/>
      <c r="B177" s="301"/>
      <c r="C177" s="300" t="s">
        <v>3785</v>
      </c>
      <c r="D177" s="302"/>
      <c r="G177" s="303"/>
      <c r="H177" s="304"/>
      <c r="I177" s="304"/>
      <c r="J177" s="300" t="s">
        <v>3786</v>
      </c>
      <c r="K177" s="300"/>
      <c r="L177" s="300"/>
      <c r="M177" s="300"/>
      <c r="N177" s="300"/>
      <c r="O177" s="300">
        <v>0.0</v>
      </c>
      <c r="Q177" s="305">
        <v>0.0</v>
      </c>
      <c r="R177" s="305"/>
      <c r="S177" s="306"/>
      <c r="T177" s="305"/>
      <c r="U177" s="305"/>
      <c r="V177" s="305"/>
      <c r="W177" s="305"/>
      <c r="X177" s="305"/>
      <c r="Y177" s="305"/>
      <c r="Z177" s="300"/>
      <c r="AA177" s="307"/>
      <c r="AB177" s="300"/>
      <c r="AC177" s="308"/>
      <c r="AD177" s="304"/>
      <c r="AF177" s="300" t="s">
        <v>675</v>
      </c>
      <c r="AG177" s="300" t="s">
        <v>3787</v>
      </c>
      <c r="AH177" s="309"/>
      <c r="AI177" s="309"/>
      <c r="AJ177" s="310"/>
      <c r="AK177" s="311"/>
      <c r="AL177" s="311"/>
      <c r="AM177" s="311"/>
      <c r="AN177" s="311"/>
      <c r="AO177" s="309"/>
      <c r="AY177" s="309"/>
      <c r="AZ177" s="312"/>
      <c r="BD177" s="300"/>
    </row>
    <row r="178" ht="14.25" hidden="1" customHeight="1">
      <c r="A178" s="300"/>
      <c r="B178" s="301"/>
      <c r="C178" s="300" t="s">
        <v>3546</v>
      </c>
      <c r="D178" s="302"/>
      <c r="G178" s="303"/>
      <c r="H178" s="304"/>
      <c r="I178" s="304"/>
      <c r="J178" s="300" t="s">
        <v>3788</v>
      </c>
      <c r="K178" s="300"/>
      <c r="L178" s="300"/>
      <c r="M178" s="300"/>
      <c r="N178" s="300"/>
      <c r="O178" s="300">
        <v>0.0</v>
      </c>
      <c r="Q178" s="305">
        <v>0.0</v>
      </c>
      <c r="R178" s="305"/>
      <c r="S178" s="306"/>
      <c r="T178" s="305"/>
      <c r="U178" s="305"/>
      <c r="V178" s="305"/>
      <c r="W178" s="305"/>
      <c r="X178" s="305"/>
      <c r="Y178" s="305"/>
      <c r="Z178" s="300"/>
      <c r="AA178" s="307"/>
      <c r="AB178" s="300"/>
      <c r="AC178" s="308"/>
      <c r="AD178" s="304"/>
      <c r="AF178" s="300" t="s">
        <v>597</v>
      </c>
      <c r="AG178" s="300" t="s">
        <v>3504</v>
      </c>
      <c r="AH178" s="309"/>
      <c r="AI178" s="309"/>
      <c r="AJ178" s="310"/>
      <c r="AK178" s="311"/>
      <c r="AL178" s="311"/>
      <c r="AM178" s="311"/>
      <c r="AN178" s="311"/>
      <c r="AO178" s="309"/>
      <c r="AY178" s="309"/>
      <c r="AZ178" s="312"/>
      <c r="BD178" s="300"/>
    </row>
    <row r="179" ht="14.25" hidden="1" customHeight="1">
      <c r="A179" s="300"/>
      <c r="B179" s="301"/>
      <c r="C179" s="300" t="s">
        <v>3789</v>
      </c>
      <c r="D179" s="302"/>
      <c r="G179" s="303"/>
      <c r="H179" s="304"/>
      <c r="I179" s="304"/>
      <c r="J179" s="300" t="s">
        <v>3790</v>
      </c>
      <c r="K179" s="300"/>
      <c r="L179" s="300"/>
      <c r="M179" s="300"/>
      <c r="N179" s="300"/>
      <c r="O179" s="300">
        <v>0.0</v>
      </c>
      <c r="Q179" s="305">
        <v>0.0</v>
      </c>
      <c r="R179" s="305"/>
      <c r="S179" s="306"/>
      <c r="T179" s="305"/>
      <c r="U179" s="305"/>
      <c r="V179" s="305"/>
      <c r="W179" s="305"/>
      <c r="X179" s="305"/>
      <c r="Y179" s="305"/>
      <c r="Z179" s="300"/>
      <c r="AA179" s="307"/>
      <c r="AB179" s="300"/>
      <c r="AC179" s="308"/>
      <c r="AD179" s="304"/>
      <c r="AF179" s="300" t="s">
        <v>3791</v>
      </c>
      <c r="AG179" s="300" t="s">
        <v>3792</v>
      </c>
      <c r="AH179" s="309"/>
      <c r="AI179" s="309"/>
      <c r="AJ179" s="310"/>
      <c r="AK179" s="311"/>
      <c r="AL179" s="311"/>
      <c r="AM179" s="311"/>
      <c r="AN179" s="311"/>
      <c r="AO179" s="309"/>
      <c r="AY179" s="309"/>
      <c r="AZ179" s="312"/>
      <c r="BD179" s="300"/>
    </row>
    <row r="180" ht="14.25" hidden="1" customHeight="1">
      <c r="A180" s="300"/>
      <c r="B180" s="301"/>
      <c r="C180" s="300" t="s">
        <v>3793</v>
      </c>
      <c r="D180" s="302"/>
      <c r="G180" s="303"/>
      <c r="H180" s="304"/>
      <c r="I180" s="304"/>
      <c r="J180" s="300" t="s">
        <v>3794</v>
      </c>
      <c r="K180" s="300"/>
      <c r="L180" s="300"/>
      <c r="M180" s="300"/>
      <c r="N180" s="300"/>
      <c r="O180" s="300">
        <v>0.0</v>
      </c>
      <c r="Q180" s="305">
        <v>0.0</v>
      </c>
      <c r="R180" s="305"/>
      <c r="S180" s="306"/>
      <c r="T180" s="305"/>
      <c r="U180" s="305"/>
      <c r="V180" s="305"/>
      <c r="W180" s="305"/>
      <c r="X180" s="305"/>
      <c r="Y180" s="305"/>
      <c r="Z180" s="300"/>
      <c r="AA180" s="307"/>
      <c r="AB180" s="300"/>
      <c r="AC180" s="308"/>
      <c r="AD180" s="304"/>
      <c r="AF180" s="300" t="s">
        <v>279</v>
      </c>
      <c r="AG180" s="300" t="s">
        <v>3795</v>
      </c>
      <c r="AH180" s="309"/>
      <c r="AI180" s="309"/>
      <c r="AJ180" s="310"/>
      <c r="AK180" s="311"/>
      <c r="AL180" s="311"/>
      <c r="AM180" s="311"/>
      <c r="AN180" s="311"/>
      <c r="AO180" s="309"/>
      <c r="AY180" s="309"/>
      <c r="AZ180" s="312"/>
      <c r="BD180" s="300"/>
    </row>
    <row r="181" ht="14.25" hidden="1" customHeight="1">
      <c r="A181" s="300"/>
      <c r="B181" s="301"/>
      <c r="C181" s="300" t="s">
        <v>3701</v>
      </c>
      <c r="D181" s="302"/>
      <c r="G181" s="303"/>
      <c r="H181" s="304"/>
      <c r="I181" s="304"/>
      <c r="J181" s="300" t="s">
        <v>3796</v>
      </c>
      <c r="K181" s="300"/>
      <c r="L181" s="300"/>
      <c r="M181" s="300"/>
      <c r="N181" s="300"/>
      <c r="O181" s="300">
        <v>0.0</v>
      </c>
      <c r="Q181" s="305">
        <v>0.0</v>
      </c>
      <c r="R181" s="305"/>
      <c r="S181" s="306"/>
      <c r="T181" s="305"/>
      <c r="U181" s="305"/>
      <c r="V181" s="305"/>
      <c r="W181" s="305"/>
      <c r="X181" s="305"/>
      <c r="Y181" s="305"/>
      <c r="Z181" s="300"/>
      <c r="AA181" s="307"/>
      <c r="AB181" s="300"/>
      <c r="AC181" s="308"/>
      <c r="AD181" s="304"/>
      <c r="AF181" s="300" t="s">
        <v>3797</v>
      </c>
      <c r="AG181" s="300" t="s">
        <v>3798</v>
      </c>
      <c r="AH181" s="309"/>
      <c r="AI181" s="309"/>
      <c r="AJ181" s="310"/>
      <c r="AK181" s="311"/>
      <c r="AL181" s="311"/>
      <c r="AM181" s="311"/>
      <c r="AN181" s="311"/>
      <c r="AO181" s="309"/>
      <c r="AY181" s="309"/>
      <c r="AZ181" s="312"/>
      <c r="BD181" s="300"/>
    </row>
    <row r="182" ht="14.25" hidden="1" customHeight="1">
      <c r="A182" s="300"/>
      <c r="B182" s="301"/>
      <c r="C182" s="300" t="s">
        <v>3799</v>
      </c>
      <c r="D182" s="302"/>
      <c r="G182" s="303"/>
      <c r="H182" s="304"/>
      <c r="I182" s="304"/>
      <c r="J182" s="300" t="s">
        <v>3800</v>
      </c>
      <c r="K182" s="300"/>
      <c r="L182" s="300"/>
      <c r="M182" s="300"/>
      <c r="N182" s="300"/>
      <c r="O182" s="300">
        <v>0.0</v>
      </c>
      <c r="Q182" s="305">
        <v>0.0</v>
      </c>
      <c r="R182" s="305"/>
      <c r="S182" s="306"/>
      <c r="T182" s="305"/>
      <c r="U182" s="305"/>
      <c r="V182" s="305"/>
      <c r="W182" s="305"/>
      <c r="X182" s="305"/>
      <c r="Y182" s="305"/>
      <c r="Z182" s="300"/>
      <c r="AA182" s="307"/>
      <c r="AB182" s="300"/>
      <c r="AC182" s="308"/>
      <c r="AD182" s="304"/>
      <c r="AF182" s="300" t="s">
        <v>3801</v>
      </c>
      <c r="AG182" s="300" t="s">
        <v>3802</v>
      </c>
      <c r="AH182" s="309"/>
      <c r="AI182" s="309"/>
      <c r="AJ182" s="310"/>
      <c r="AK182" s="311"/>
      <c r="AL182" s="311"/>
      <c r="AM182" s="311"/>
      <c r="AN182" s="311"/>
      <c r="AO182" s="309"/>
      <c r="AY182" s="309"/>
      <c r="AZ182" s="312"/>
      <c r="BD182" s="300"/>
    </row>
    <row r="183" ht="14.25" hidden="1" customHeight="1">
      <c r="A183" s="300"/>
      <c r="B183" s="301"/>
      <c r="C183" s="300" t="s">
        <v>3803</v>
      </c>
      <c r="D183" s="302"/>
      <c r="G183" s="303"/>
      <c r="H183" s="304"/>
      <c r="I183" s="304"/>
      <c r="J183" s="300" t="s">
        <v>3804</v>
      </c>
      <c r="K183" s="300"/>
      <c r="L183" s="300"/>
      <c r="M183" s="300"/>
      <c r="N183" s="300"/>
      <c r="O183" s="300">
        <v>0.0</v>
      </c>
      <c r="Q183" s="305">
        <v>0.0</v>
      </c>
      <c r="R183" s="305"/>
      <c r="S183" s="306"/>
      <c r="T183" s="305"/>
      <c r="U183" s="305"/>
      <c r="V183" s="305"/>
      <c r="W183" s="305"/>
      <c r="X183" s="305"/>
      <c r="Y183" s="305"/>
      <c r="Z183" s="300"/>
      <c r="AA183" s="307"/>
      <c r="AB183" s="300"/>
      <c r="AC183" s="308"/>
      <c r="AD183" s="304"/>
      <c r="AF183" s="300" t="s">
        <v>3805</v>
      </c>
      <c r="AG183" s="300" t="s">
        <v>3806</v>
      </c>
      <c r="AH183" s="309"/>
      <c r="AI183" s="309"/>
      <c r="AJ183" s="310"/>
      <c r="AK183" s="311"/>
      <c r="AL183" s="311"/>
      <c r="AM183" s="311"/>
      <c r="AN183" s="311"/>
      <c r="AO183" s="309"/>
      <c r="AY183" s="309"/>
      <c r="AZ183" s="312"/>
      <c r="BD183" s="300"/>
    </row>
    <row r="184" ht="14.25" hidden="1" customHeight="1">
      <c r="A184" s="300"/>
      <c r="B184" s="301"/>
      <c r="C184" s="300" t="s">
        <v>3807</v>
      </c>
      <c r="D184" s="302"/>
      <c r="G184" s="303"/>
      <c r="H184" s="304"/>
      <c r="I184" s="304"/>
      <c r="J184" s="300" t="s">
        <v>3808</v>
      </c>
      <c r="K184" s="300"/>
      <c r="L184" s="300"/>
      <c r="M184" s="300"/>
      <c r="N184" s="300"/>
      <c r="O184" s="300">
        <v>0.0</v>
      </c>
      <c r="Q184" s="305">
        <v>0.0</v>
      </c>
      <c r="R184" s="305"/>
      <c r="S184" s="306"/>
      <c r="T184" s="305"/>
      <c r="U184" s="305"/>
      <c r="V184" s="305"/>
      <c r="W184" s="305"/>
      <c r="X184" s="305"/>
      <c r="Y184" s="305"/>
      <c r="Z184" s="300"/>
      <c r="AA184" s="307"/>
      <c r="AB184" s="300"/>
      <c r="AC184" s="308"/>
      <c r="AD184" s="304"/>
      <c r="AF184" s="300" t="s">
        <v>3809</v>
      </c>
      <c r="AG184" s="300" t="s">
        <v>3810</v>
      </c>
      <c r="AH184" s="309"/>
      <c r="AI184" s="309"/>
      <c r="AJ184" s="310"/>
      <c r="AK184" s="311"/>
      <c r="AL184" s="311"/>
      <c r="AM184" s="311"/>
      <c r="AN184" s="311"/>
      <c r="AO184" s="309"/>
      <c r="AY184" s="309"/>
      <c r="AZ184" s="312"/>
      <c r="BD184" s="300"/>
    </row>
    <row r="185" ht="14.25" hidden="1" customHeight="1">
      <c r="A185" s="300"/>
      <c r="B185" s="301"/>
      <c r="C185" s="300" t="s">
        <v>3811</v>
      </c>
      <c r="D185" s="302"/>
      <c r="G185" s="303"/>
      <c r="H185" s="304"/>
      <c r="I185" s="304"/>
      <c r="J185" s="300" t="s">
        <v>3812</v>
      </c>
      <c r="K185" s="300"/>
      <c r="L185" s="300"/>
      <c r="M185" s="300"/>
      <c r="N185" s="300"/>
      <c r="O185" s="300">
        <v>0.0</v>
      </c>
      <c r="Q185" s="305">
        <v>0.0</v>
      </c>
      <c r="R185" s="305"/>
      <c r="S185" s="306"/>
      <c r="T185" s="305"/>
      <c r="U185" s="305"/>
      <c r="V185" s="305"/>
      <c r="W185" s="305"/>
      <c r="X185" s="305"/>
      <c r="Y185" s="305"/>
      <c r="Z185" s="300"/>
      <c r="AA185" s="307"/>
      <c r="AB185" s="300"/>
      <c r="AC185" s="308"/>
      <c r="AD185" s="304"/>
      <c r="AF185" s="300" t="s">
        <v>3813</v>
      </c>
      <c r="AG185" s="300" t="s">
        <v>3814</v>
      </c>
      <c r="AH185" s="309"/>
      <c r="AI185" s="309"/>
      <c r="AJ185" s="310"/>
      <c r="AK185" s="311"/>
      <c r="AL185" s="311"/>
      <c r="AM185" s="311"/>
      <c r="AN185" s="311"/>
      <c r="AO185" s="309"/>
      <c r="AY185" s="309"/>
      <c r="AZ185" s="312"/>
      <c r="BD185" s="300"/>
    </row>
    <row r="186" ht="14.25" hidden="1" customHeight="1">
      <c r="A186" s="300"/>
      <c r="B186" s="301"/>
      <c r="C186" s="300" t="s">
        <v>3815</v>
      </c>
      <c r="D186" s="302"/>
      <c r="G186" s="303"/>
      <c r="H186" s="304"/>
      <c r="I186" s="304"/>
      <c r="J186" s="300" t="s">
        <v>3816</v>
      </c>
      <c r="K186" s="300"/>
      <c r="L186" s="300"/>
      <c r="M186" s="300"/>
      <c r="N186" s="300"/>
      <c r="O186" s="300">
        <v>0.0</v>
      </c>
      <c r="Q186" s="305">
        <v>0.0</v>
      </c>
      <c r="R186" s="305"/>
      <c r="S186" s="306"/>
      <c r="T186" s="305"/>
      <c r="U186" s="305"/>
      <c r="V186" s="305"/>
      <c r="W186" s="305"/>
      <c r="X186" s="305"/>
      <c r="Y186" s="305"/>
      <c r="Z186" s="300"/>
      <c r="AA186" s="307"/>
      <c r="AB186" s="300"/>
      <c r="AC186" s="308"/>
      <c r="AD186" s="304"/>
      <c r="AF186" s="300" t="s">
        <v>3817</v>
      </c>
      <c r="AG186" s="300" t="s">
        <v>3818</v>
      </c>
      <c r="AH186" s="309"/>
      <c r="AI186" s="309"/>
      <c r="AJ186" s="310"/>
      <c r="AK186" s="311"/>
      <c r="AL186" s="311"/>
      <c r="AM186" s="311"/>
      <c r="AN186" s="311"/>
      <c r="AO186" s="309"/>
      <c r="AY186" s="309"/>
      <c r="AZ186" s="312"/>
      <c r="BD186" s="300"/>
    </row>
    <row r="187" ht="14.25" hidden="1" customHeight="1">
      <c r="A187" s="300"/>
      <c r="B187" s="301"/>
      <c r="C187" s="300" t="s">
        <v>3819</v>
      </c>
      <c r="D187" s="302"/>
      <c r="G187" s="303"/>
      <c r="H187" s="304"/>
      <c r="I187" s="304"/>
      <c r="J187" s="300" t="s">
        <v>3820</v>
      </c>
      <c r="K187" s="300"/>
      <c r="L187" s="300"/>
      <c r="M187" s="300"/>
      <c r="N187" s="300"/>
      <c r="O187" s="300">
        <v>0.0</v>
      </c>
      <c r="Q187" s="305">
        <v>0.0</v>
      </c>
      <c r="R187" s="305"/>
      <c r="S187" s="306"/>
      <c r="T187" s="305"/>
      <c r="U187" s="305"/>
      <c r="V187" s="305"/>
      <c r="W187" s="305"/>
      <c r="X187" s="305"/>
      <c r="Y187" s="305"/>
      <c r="Z187" s="300"/>
      <c r="AA187" s="307"/>
      <c r="AB187" s="300"/>
      <c r="AC187" s="308"/>
      <c r="AD187" s="304"/>
      <c r="AF187" s="300" t="s">
        <v>3821</v>
      </c>
      <c r="AG187" s="300" t="s">
        <v>3822</v>
      </c>
      <c r="AH187" s="309"/>
      <c r="AI187" s="309"/>
      <c r="AJ187" s="310"/>
      <c r="AK187" s="311"/>
      <c r="AL187" s="311"/>
      <c r="AM187" s="311"/>
      <c r="AN187" s="311"/>
      <c r="AO187" s="309"/>
      <c r="AY187" s="309"/>
      <c r="AZ187" s="312"/>
      <c r="BD187" s="300"/>
    </row>
    <row r="188" ht="14.25" hidden="1" customHeight="1">
      <c r="A188" s="300"/>
      <c r="B188" s="301"/>
      <c r="C188" s="300" t="s">
        <v>3823</v>
      </c>
      <c r="D188" s="302"/>
      <c r="G188" s="303"/>
      <c r="H188" s="304"/>
      <c r="I188" s="304"/>
      <c r="J188" s="300" t="s">
        <v>3824</v>
      </c>
      <c r="K188" s="300"/>
      <c r="L188" s="300"/>
      <c r="M188" s="300"/>
      <c r="N188" s="300"/>
      <c r="O188" s="300">
        <v>0.0</v>
      </c>
      <c r="Q188" s="305">
        <v>0.0</v>
      </c>
      <c r="R188" s="305"/>
      <c r="S188" s="306"/>
      <c r="T188" s="305"/>
      <c r="U188" s="305"/>
      <c r="V188" s="305"/>
      <c r="W188" s="305"/>
      <c r="X188" s="305"/>
      <c r="Y188" s="305"/>
      <c r="Z188" s="300"/>
      <c r="AA188" s="307"/>
      <c r="AB188" s="300"/>
      <c r="AC188" s="308"/>
      <c r="AD188" s="304"/>
      <c r="AF188" s="300" t="s">
        <v>2354</v>
      </c>
      <c r="AG188" s="300" t="s">
        <v>3825</v>
      </c>
      <c r="AH188" s="309"/>
      <c r="AI188" s="309"/>
      <c r="AJ188" s="310"/>
      <c r="AK188" s="311"/>
      <c r="AL188" s="311"/>
      <c r="AM188" s="311"/>
      <c r="AN188" s="311"/>
      <c r="AO188" s="309"/>
      <c r="AY188" s="309"/>
      <c r="AZ188" s="312"/>
      <c r="BD188" s="300"/>
    </row>
    <row r="189" ht="14.25" hidden="1" customHeight="1">
      <c r="A189" s="300"/>
      <c r="B189" s="301"/>
      <c r="C189" s="300" t="s">
        <v>3826</v>
      </c>
      <c r="D189" s="302"/>
      <c r="G189" s="303"/>
      <c r="H189" s="304"/>
      <c r="I189" s="304"/>
      <c r="J189" s="300" t="s">
        <v>3827</v>
      </c>
      <c r="K189" s="300"/>
      <c r="L189" s="300"/>
      <c r="M189" s="300"/>
      <c r="N189" s="300"/>
      <c r="O189" s="300">
        <v>0.0</v>
      </c>
      <c r="Q189" s="305">
        <v>0.0</v>
      </c>
      <c r="R189" s="305"/>
      <c r="S189" s="306"/>
      <c r="T189" s="305"/>
      <c r="U189" s="305"/>
      <c r="V189" s="305"/>
      <c r="W189" s="305"/>
      <c r="X189" s="305"/>
      <c r="Y189" s="305"/>
      <c r="Z189" s="300"/>
      <c r="AA189" s="307"/>
      <c r="AB189" s="300"/>
      <c r="AC189" s="308"/>
      <c r="AD189" s="304"/>
      <c r="AF189" s="300" t="s">
        <v>3828</v>
      </c>
      <c r="AG189" s="300" t="s">
        <v>3829</v>
      </c>
      <c r="AH189" s="309"/>
      <c r="AI189" s="309"/>
      <c r="AJ189" s="310"/>
      <c r="AK189" s="311"/>
      <c r="AL189" s="311"/>
      <c r="AM189" s="311"/>
      <c r="AN189" s="311"/>
      <c r="AO189" s="309"/>
      <c r="AY189" s="309"/>
      <c r="AZ189" s="312"/>
      <c r="BD189" s="300"/>
    </row>
    <row r="190" ht="14.25" hidden="1" customHeight="1">
      <c r="A190" s="300"/>
      <c r="B190" s="301"/>
      <c r="C190" s="300" t="s">
        <v>3830</v>
      </c>
      <c r="D190" s="302"/>
      <c r="G190" s="303"/>
      <c r="H190" s="304"/>
      <c r="I190" s="304"/>
      <c r="J190" s="300" t="s">
        <v>3831</v>
      </c>
      <c r="K190" s="300"/>
      <c r="L190" s="300"/>
      <c r="M190" s="300"/>
      <c r="N190" s="300"/>
      <c r="O190" s="300">
        <v>0.0</v>
      </c>
      <c r="Q190" s="305">
        <v>0.0</v>
      </c>
      <c r="R190" s="305"/>
      <c r="S190" s="306"/>
      <c r="T190" s="305"/>
      <c r="U190" s="305"/>
      <c r="V190" s="305"/>
      <c r="W190" s="305"/>
      <c r="X190" s="305"/>
      <c r="Y190" s="305"/>
      <c r="Z190" s="300"/>
      <c r="AA190" s="307"/>
      <c r="AB190" s="300"/>
      <c r="AC190" s="308"/>
      <c r="AD190" s="304"/>
      <c r="AF190" s="300" t="s">
        <v>3832</v>
      </c>
      <c r="AG190" s="300" t="s">
        <v>3833</v>
      </c>
      <c r="AH190" s="309"/>
      <c r="AI190" s="309"/>
      <c r="AJ190" s="310"/>
      <c r="AK190" s="311"/>
      <c r="AL190" s="311"/>
      <c r="AM190" s="311"/>
      <c r="AN190" s="311"/>
      <c r="AO190" s="309"/>
      <c r="AY190" s="309"/>
      <c r="AZ190" s="312"/>
      <c r="BD190" s="300"/>
    </row>
    <row r="191" ht="14.25" hidden="1" customHeight="1">
      <c r="A191" s="300"/>
      <c r="B191" s="301"/>
      <c r="C191" s="300" t="s">
        <v>3834</v>
      </c>
      <c r="D191" s="302"/>
      <c r="G191" s="303"/>
      <c r="H191" s="304"/>
      <c r="I191" s="304"/>
      <c r="J191" s="300" t="s">
        <v>3835</v>
      </c>
      <c r="K191" s="300"/>
      <c r="L191" s="300"/>
      <c r="M191" s="300"/>
      <c r="N191" s="300"/>
      <c r="O191" s="300">
        <v>0.0</v>
      </c>
      <c r="Q191" s="305">
        <v>0.0</v>
      </c>
      <c r="R191" s="305"/>
      <c r="S191" s="306"/>
      <c r="T191" s="305"/>
      <c r="U191" s="305"/>
      <c r="V191" s="305"/>
      <c r="W191" s="305"/>
      <c r="X191" s="305"/>
      <c r="Y191" s="305"/>
      <c r="Z191" s="300"/>
      <c r="AA191" s="307"/>
      <c r="AB191" s="300"/>
      <c r="AC191" s="308"/>
      <c r="AD191" s="304"/>
      <c r="AF191" s="300" t="s">
        <v>2377</v>
      </c>
      <c r="AG191" s="300" t="s">
        <v>3836</v>
      </c>
      <c r="AH191" s="309"/>
      <c r="AI191" s="309"/>
      <c r="AJ191" s="310"/>
      <c r="AK191" s="311"/>
      <c r="AL191" s="311"/>
      <c r="AM191" s="311"/>
      <c r="AN191" s="311"/>
      <c r="AO191" s="309"/>
      <c r="AY191" s="309"/>
      <c r="AZ191" s="312"/>
      <c r="BD191" s="300"/>
    </row>
    <row r="192" ht="14.25" hidden="1" customHeight="1">
      <c r="A192" s="300"/>
      <c r="B192" s="301"/>
      <c r="C192" s="300" t="s">
        <v>3837</v>
      </c>
      <c r="D192" s="302"/>
      <c r="G192" s="303"/>
      <c r="H192" s="304"/>
      <c r="I192" s="304"/>
      <c r="J192" s="300" t="s">
        <v>3838</v>
      </c>
      <c r="K192" s="300"/>
      <c r="L192" s="300"/>
      <c r="M192" s="300"/>
      <c r="N192" s="300"/>
      <c r="O192" s="300">
        <v>0.0</v>
      </c>
      <c r="Q192" s="305">
        <v>0.0</v>
      </c>
      <c r="R192" s="305"/>
      <c r="S192" s="306"/>
      <c r="T192" s="305"/>
      <c r="U192" s="305"/>
      <c r="V192" s="305"/>
      <c r="W192" s="305"/>
      <c r="X192" s="305"/>
      <c r="Y192" s="305"/>
      <c r="Z192" s="300"/>
      <c r="AA192" s="307"/>
      <c r="AB192" s="300"/>
      <c r="AC192" s="308"/>
      <c r="AD192" s="304"/>
      <c r="AF192" s="300" t="s">
        <v>3839</v>
      </c>
      <c r="AG192" s="300" t="s">
        <v>3840</v>
      </c>
      <c r="AH192" s="309"/>
      <c r="AI192" s="309"/>
      <c r="AJ192" s="310"/>
      <c r="AK192" s="311"/>
      <c r="AL192" s="311"/>
      <c r="AM192" s="311"/>
      <c r="AN192" s="311"/>
      <c r="AO192" s="309"/>
      <c r="AY192" s="309"/>
      <c r="AZ192" s="312"/>
      <c r="BD192" s="300"/>
    </row>
    <row r="193" ht="14.25" hidden="1" customHeight="1">
      <c r="A193" s="300"/>
      <c r="B193" s="301"/>
      <c r="C193" s="300" t="s">
        <v>3841</v>
      </c>
      <c r="D193" s="302"/>
      <c r="G193" s="303"/>
      <c r="H193" s="304"/>
      <c r="I193" s="304"/>
      <c r="J193" s="300" t="s">
        <v>3842</v>
      </c>
      <c r="K193" s="300"/>
      <c r="L193" s="300"/>
      <c r="M193" s="300"/>
      <c r="N193" s="300"/>
      <c r="O193" s="300">
        <v>0.0</v>
      </c>
      <c r="Q193" s="305">
        <v>0.0</v>
      </c>
      <c r="R193" s="305"/>
      <c r="S193" s="306"/>
      <c r="T193" s="305"/>
      <c r="U193" s="305"/>
      <c r="V193" s="305"/>
      <c r="W193" s="305"/>
      <c r="X193" s="305"/>
      <c r="Y193" s="305"/>
      <c r="Z193" s="300"/>
      <c r="AA193" s="307"/>
      <c r="AB193" s="300"/>
      <c r="AC193" s="308"/>
      <c r="AD193" s="304"/>
      <c r="AF193" s="300" t="s">
        <v>3843</v>
      </c>
      <c r="AG193" s="300" t="s">
        <v>3844</v>
      </c>
      <c r="AH193" s="309"/>
      <c r="AI193" s="309"/>
      <c r="AJ193" s="310"/>
      <c r="AK193" s="311"/>
      <c r="AL193" s="311"/>
      <c r="AM193" s="311"/>
      <c r="AN193" s="311"/>
      <c r="AO193" s="309"/>
      <c r="AY193" s="309"/>
      <c r="AZ193" s="312"/>
      <c r="BD193" s="300"/>
    </row>
    <row r="194" ht="14.25" hidden="1" customHeight="1">
      <c r="A194" s="300"/>
      <c r="B194" s="301"/>
      <c r="C194" s="300" t="s">
        <v>3845</v>
      </c>
      <c r="D194" s="302"/>
      <c r="G194" s="303"/>
      <c r="H194" s="304"/>
      <c r="I194" s="304"/>
      <c r="J194" s="300" t="s">
        <v>3846</v>
      </c>
      <c r="K194" s="300"/>
      <c r="L194" s="300"/>
      <c r="M194" s="300"/>
      <c r="N194" s="300"/>
      <c r="O194" s="300">
        <v>0.0</v>
      </c>
      <c r="Q194" s="305">
        <v>0.0</v>
      </c>
      <c r="R194" s="305"/>
      <c r="S194" s="306"/>
      <c r="T194" s="305"/>
      <c r="U194" s="305"/>
      <c r="V194" s="305"/>
      <c r="W194" s="305"/>
      <c r="X194" s="305"/>
      <c r="Y194" s="305"/>
      <c r="Z194" s="300"/>
      <c r="AA194" s="307"/>
      <c r="AB194" s="300"/>
      <c r="AC194" s="308"/>
      <c r="AD194" s="304"/>
      <c r="AF194" s="300" t="s">
        <v>3847</v>
      </c>
      <c r="AG194" s="300"/>
      <c r="AH194" s="309"/>
      <c r="AI194" s="309"/>
      <c r="AJ194" s="310"/>
      <c r="AK194" s="311"/>
      <c r="AL194" s="311"/>
      <c r="AM194" s="311"/>
      <c r="AN194" s="311"/>
      <c r="AO194" s="309"/>
      <c r="AY194" s="309"/>
      <c r="AZ194" s="312"/>
      <c r="BD194" s="300"/>
    </row>
    <row r="195" ht="14.25" hidden="1" customHeight="1">
      <c r="A195" s="300"/>
      <c r="B195" s="301"/>
      <c r="C195" s="300" t="s">
        <v>3848</v>
      </c>
      <c r="D195" s="302"/>
      <c r="G195" s="303"/>
      <c r="H195" s="304"/>
      <c r="I195" s="304"/>
      <c r="J195" s="300" t="s">
        <v>3849</v>
      </c>
      <c r="K195" s="300"/>
      <c r="L195" s="300"/>
      <c r="M195" s="300"/>
      <c r="N195" s="300"/>
      <c r="O195" s="300">
        <v>0.0</v>
      </c>
      <c r="Q195" s="305">
        <v>0.0</v>
      </c>
      <c r="R195" s="305"/>
      <c r="S195" s="306"/>
      <c r="T195" s="305"/>
      <c r="U195" s="305"/>
      <c r="V195" s="305"/>
      <c r="W195" s="305"/>
      <c r="X195" s="305"/>
      <c r="Y195" s="305"/>
      <c r="Z195" s="300"/>
      <c r="AA195" s="307"/>
      <c r="AB195" s="300"/>
      <c r="AC195" s="308"/>
      <c r="AD195" s="304"/>
      <c r="AF195" s="300" t="s">
        <v>3850</v>
      </c>
      <c r="AG195" s="300"/>
      <c r="AH195" s="309"/>
      <c r="AI195" s="309"/>
      <c r="AJ195" s="310"/>
      <c r="AK195" s="311"/>
      <c r="AL195" s="311"/>
      <c r="AM195" s="311"/>
      <c r="AN195" s="311"/>
      <c r="AO195" s="309"/>
      <c r="AY195" s="309"/>
      <c r="AZ195" s="312"/>
      <c r="BD195" s="300"/>
    </row>
    <row r="196" ht="14.25" hidden="1" customHeight="1">
      <c r="A196" s="300"/>
      <c r="B196" s="301"/>
      <c r="C196" s="300" t="s">
        <v>3851</v>
      </c>
      <c r="D196" s="302"/>
      <c r="G196" s="303"/>
      <c r="H196" s="304"/>
      <c r="I196" s="304"/>
      <c r="J196" s="300" t="s">
        <v>3702</v>
      </c>
      <c r="K196" s="300"/>
      <c r="L196" s="300"/>
      <c r="M196" s="300"/>
      <c r="N196" s="300"/>
      <c r="O196" s="300">
        <v>0.0</v>
      </c>
      <c r="Q196" s="305">
        <v>0.0</v>
      </c>
      <c r="R196" s="305"/>
      <c r="S196" s="306"/>
      <c r="T196" s="305"/>
      <c r="U196" s="305"/>
      <c r="V196" s="305"/>
      <c r="W196" s="305"/>
      <c r="X196" s="305"/>
      <c r="Y196" s="305"/>
      <c r="Z196" s="300"/>
      <c r="AA196" s="307"/>
      <c r="AB196" s="300"/>
      <c r="AC196" s="308"/>
      <c r="AD196" s="304"/>
      <c r="AF196" s="300" t="s">
        <v>3852</v>
      </c>
      <c r="AG196" s="300"/>
      <c r="AH196" s="309"/>
      <c r="AI196" s="309"/>
      <c r="AJ196" s="310"/>
      <c r="AK196" s="311"/>
      <c r="AL196" s="311"/>
      <c r="AM196" s="311"/>
      <c r="AN196" s="311"/>
      <c r="AO196" s="309"/>
      <c r="AY196" s="309"/>
      <c r="AZ196" s="312"/>
      <c r="BD196" s="300"/>
    </row>
    <row r="197" ht="14.25" hidden="1" customHeight="1">
      <c r="A197" s="300"/>
      <c r="B197" s="301"/>
      <c r="C197" s="300" t="s">
        <v>3551</v>
      </c>
      <c r="D197" s="302"/>
      <c r="G197" s="303"/>
      <c r="H197" s="304"/>
      <c r="I197" s="304"/>
      <c r="J197" s="300" t="s">
        <v>3853</v>
      </c>
      <c r="K197" s="300"/>
      <c r="L197" s="300"/>
      <c r="M197" s="300"/>
      <c r="N197" s="300"/>
      <c r="O197" s="300">
        <v>0.0</v>
      </c>
      <c r="Q197" s="305">
        <v>0.0</v>
      </c>
      <c r="R197" s="305"/>
      <c r="S197" s="306"/>
      <c r="T197" s="305"/>
      <c r="U197" s="305"/>
      <c r="V197" s="305"/>
      <c r="W197" s="305"/>
      <c r="X197" s="305"/>
      <c r="Y197" s="305"/>
      <c r="Z197" s="300"/>
      <c r="AA197" s="307"/>
      <c r="AB197" s="300"/>
      <c r="AC197" s="308"/>
      <c r="AD197" s="304"/>
      <c r="AF197" s="300" t="s">
        <v>3854</v>
      </c>
      <c r="AG197" s="300"/>
      <c r="AH197" s="309"/>
      <c r="AI197" s="309"/>
      <c r="AJ197" s="310"/>
      <c r="AK197" s="311"/>
      <c r="AL197" s="311"/>
      <c r="AM197" s="311"/>
      <c r="AN197" s="311"/>
      <c r="AO197" s="309"/>
      <c r="AY197" s="309"/>
      <c r="AZ197" s="312"/>
      <c r="BD197" s="300"/>
    </row>
    <row r="198" ht="14.25" hidden="1" customHeight="1">
      <c r="A198" s="300"/>
      <c r="B198" s="301"/>
      <c r="C198" s="300" t="s">
        <v>3855</v>
      </c>
      <c r="D198" s="302"/>
      <c r="G198" s="303"/>
      <c r="H198" s="304"/>
      <c r="I198" s="304"/>
      <c r="J198" s="300" t="s">
        <v>3856</v>
      </c>
      <c r="K198" s="300"/>
      <c r="L198" s="300"/>
      <c r="M198" s="300"/>
      <c r="N198" s="300"/>
      <c r="O198" s="300">
        <v>0.0</v>
      </c>
      <c r="Q198" s="305">
        <v>0.0</v>
      </c>
      <c r="R198" s="305"/>
      <c r="S198" s="306"/>
      <c r="T198" s="305"/>
      <c r="U198" s="305"/>
      <c r="V198" s="305"/>
      <c r="W198" s="305"/>
      <c r="X198" s="305"/>
      <c r="Y198" s="305"/>
      <c r="Z198" s="300"/>
      <c r="AA198" s="307"/>
      <c r="AB198" s="300"/>
      <c r="AC198" s="308"/>
      <c r="AD198" s="304"/>
      <c r="AF198" s="300" t="s">
        <v>3857</v>
      </c>
      <c r="AG198" s="300"/>
      <c r="AH198" s="309"/>
      <c r="AI198" s="309"/>
      <c r="AJ198" s="310"/>
      <c r="AK198" s="311"/>
      <c r="AL198" s="311"/>
      <c r="AM198" s="311"/>
      <c r="AN198" s="311"/>
      <c r="AO198" s="309"/>
      <c r="AY198" s="309"/>
      <c r="AZ198" s="312"/>
      <c r="BD198" s="300"/>
    </row>
    <row r="199" ht="14.25" hidden="1" customHeight="1">
      <c r="A199" s="300"/>
      <c r="B199" s="301"/>
      <c r="C199" s="300" t="s">
        <v>3858</v>
      </c>
      <c r="D199" s="302"/>
      <c r="G199" s="303"/>
      <c r="H199" s="304"/>
      <c r="I199" s="304"/>
      <c r="J199" s="300" t="s">
        <v>3859</v>
      </c>
      <c r="K199" s="300"/>
      <c r="L199" s="300"/>
      <c r="M199" s="300"/>
      <c r="N199" s="300"/>
      <c r="O199" s="300">
        <v>0.0</v>
      </c>
      <c r="Q199" s="305">
        <v>0.0</v>
      </c>
      <c r="R199" s="305"/>
      <c r="S199" s="306"/>
      <c r="T199" s="305"/>
      <c r="U199" s="305"/>
      <c r="V199" s="305"/>
      <c r="W199" s="305"/>
      <c r="X199" s="305"/>
      <c r="Y199" s="305"/>
      <c r="Z199" s="300"/>
      <c r="AA199" s="307"/>
      <c r="AB199" s="300"/>
      <c r="AC199" s="308"/>
      <c r="AD199" s="304"/>
      <c r="AF199" s="300" t="s">
        <v>3860</v>
      </c>
      <c r="AG199" s="300"/>
      <c r="AH199" s="309"/>
      <c r="AI199" s="309"/>
      <c r="AJ199" s="310"/>
      <c r="AK199" s="311"/>
      <c r="AL199" s="311"/>
      <c r="AM199" s="311"/>
      <c r="AN199" s="311"/>
      <c r="AO199" s="309"/>
      <c r="AY199" s="309"/>
      <c r="AZ199" s="312"/>
      <c r="BD199" s="300"/>
    </row>
    <row r="200" ht="14.25" hidden="1" customHeight="1">
      <c r="A200" s="300"/>
      <c r="B200" s="301"/>
      <c r="C200" s="300"/>
      <c r="D200" s="302"/>
      <c r="G200" s="303"/>
      <c r="H200" s="304"/>
      <c r="I200" s="304"/>
      <c r="J200" s="300" t="s">
        <v>3861</v>
      </c>
      <c r="K200" s="300"/>
      <c r="L200" s="300"/>
      <c r="M200" s="300"/>
      <c r="N200" s="300"/>
      <c r="O200" s="300">
        <v>0.0</v>
      </c>
      <c r="Q200" s="305">
        <v>0.0</v>
      </c>
      <c r="R200" s="305"/>
      <c r="S200" s="306"/>
      <c r="T200" s="305"/>
      <c r="U200" s="305"/>
      <c r="V200" s="305"/>
      <c r="W200" s="305"/>
      <c r="X200" s="305"/>
      <c r="Y200" s="305"/>
      <c r="Z200" s="300"/>
      <c r="AA200" s="307"/>
      <c r="AB200" s="300"/>
      <c r="AC200" s="308"/>
      <c r="AD200" s="304"/>
      <c r="AF200" s="300" t="s">
        <v>2067</v>
      </c>
      <c r="AG200" s="300"/>
      <c r="AH200" s="309"/>
      <c r="AI200" s="309"/>
      <c r="AJ200" s="310"/>
      <c r="AK200" s="311"/>
      <c r="AL200" s="311"/>
      <c r="AM200" s="311"/>
      <c r="AN200" s="311"/>
      <c r="AO200" s="309"/>
      <c r="AY200" s="309"/>
      <c r="AZ200" s="312"/>
      <c r="BD200" s="300"/>
    </row>
    <row r="201" ht="14.25" hidden="1" customHeight="1">
      <c r="A201" s="300"/>
      <c r="B201" s="301"/>
      <c r="C201" s="300"/>
      <c r="D201" s="302"/>
      <c r="G201" s="303"/>
      <c r="H201" s="304"/>
      <c r="I201" s="304"/>
      <c r="J201" s="300" t="s">
        <v>3862</v>
      </c>
      <c r="K201" s="300"/>
      <c r="L201" s="300"/>
      <c r="M201" s="300"/>
      <c r="N201" s="300"/>
      <c r="O201" s="300">
        <v>0.0</v>
      </c>
      <c r="Q201" s="305">
        <v>0.0</v>
      </c>
      <c r="R201" s="305"/>
      <c r="S201" s="306"/>
      <c r="T201" s="305"/>
      <c r="U201" s="305"/>
      <c r="V201" s="305"/>
      <c r="W201" s="305"/>
      <c r="X201" s="305"/>
      <c r="Y201" s="305"/>
      <c r="Z201" s="300"/>
      <c r="AA201" s="307"/>
      <c r="AB201" s="300"/>
      <c r="AC201" s="308"/>
      <c r="AD201" s="304"/>
      <c r="AF201" s="300" t="s">
        <v>1358</v>
      </c>
      <c r="AG201" s="300"/>
      <c r="AH201" s="309"/>
      <c r="AI201" s="309"/>
      <c r="AJ201" s="310"/>
      <c r="AK201" s="311"/>
      <c r="AL201" s="311"/>
      <c r="AM201" s="311"/>
      <c r="AN201" s="311"/>
      <c r="AO201" s="309"/>
      <c r="AY201" s="309"/>
      <c r="AZ201" s="312"/>
      <c r="BD201" s="300"/>
    </row>
    <row r="202" ht="14.25" hidden="1" customHeight="1">
      <c r="A202" s="300"/>
      <c r="B202" s="301"/>
      <c r="C202" s="300"/>
      <c r="D202" s="302"/>
      <c r="G202" s="303"/>
      <c r="H202" s="304"/>
      <c r="I202" s="304"/>
      <c r="J202" s="300" t="s">
        <v>3863</v>
      </c>
      <c r="K202" s="300"/>
      <c r="L202" s="300"/>
      <c r="M202" s="300"/>
      <c r="N202" s="300"/>
      <c r="O202" s="300">
        <v>0.0</v>
      </c>
      <c r="Q202" s="305">
        <v>0.0</v>
      </c>
      <c r="R202" s="305"/>
      <c r="S202" s="306"/>
      <c r="T202" s="305"/>
      <c r="U202" s="305"/>
      <c r="V202" s="305"/>
      <c r="W202" s="305"/>
      <c r="X202" s="305"/>
      <c r="Y202" s="305"/>
      <c r="Z202" s="300"/>
      <c r="AA202" s="307"/>
      <c r="AB202" s="300"/>
      <c r="AC202" s="308"/>
      <c r="AD202" s="304"/>
      <c r="AF202" s="300" t="s">
        <v>3864</v>
      </c>
      <c r="AG202" s="300"/>
      <c r="AH202" s="309"/>
      <c r="AI202" s="309"/>
      <c r="AJ202" s="310"/>
      <c r="AK202" s="311"/>
      <c r="AL202" s="311"/>
      <c r="AM202" s="311"/>
      <c r="AN202" s="311"/>
      <c r="AO202" s="309"/>
      <c r="AY202" s="309"/>
      <c r="AZ202" s="312"/>
      <c r="BD202" s="300"/>
    </row>
    <row r="203" ht="14.25" hidden="1" customHeight="1">
      <c r="A203" s="300"/>
      <c r="B203" s="301"/>
      <c r="C203" s="300"/>
      <c r="D203" s="302"/>
      <c r="G203" s="303"/>
      <c r="H203" s="304"/>
      <c r="I203" s="304"/>
      <c r="J203" s="300" t="s">
        <v>3865</v>
      </c>
      <c r="K203" s="300"/>
      <c r="L203" s="300"/>
      <c r="M203" s="300"/>
      <c r="N203" s="300"/>
      <c r="O203" s="300">
        <v>0.0</v>
      </c>
      <c r="Q203" s="305">
        <v>0.0</v>
      </c>
      <c r="R203" s="305"/>
      <c r="S203" s="306"/>
      <c r="T203" s="305"/>
      <c r="U203" s="305"/>
      <c r="V203" s="305"/>
      <c r="W203" s="305"/>
      <c r="X203" s="305"/>
      <c r="Y203" s="305"/>
      <c r="Z203" s="300"/>
      <c r="AA203" s="307"/>
      <c r="AB203" s="300"/>
      <c r="AC203" s="308"/>
      <c r="AD203" s="304"/>
      <c r="AF203" s="300" t="s">
        <v>3866</v>
      </c>
      <c r="AG203" s="300"/>
      <c r="AH203" s="309"/>
      <c r="AI203" s="309"/>
      <c r="AJ203" s="310"/>
      <c r="AK203" s="311"/>
      <c r="AL203" s="311"/>
      <c r="AM203" s="311"/>
      <c r="AN203" s="311"/>
      <c r="AO203" s="309"/>
      <c r="AY203" s="309"/>
      <c r="AZ203" s="312"/>
      <c r="BD203" s="300"/>
    </row>
    <row r="204" ht="14.25" hidden="1" customHeight="1">
      <c r="A204" s="300"/>
      <c r="B204" s="301"/>
      <c r="C204" s="300"/>
      <c r="D204" s="302"/>
      <c r="G204" s="303"/>
      <c r="H204" s="304"/>
      <c r="I204" s="304"/>
      <c r="J204" s="300" t="s">
        <v>3867</v>
      </c>
      <c r="K204" s="300"/>
      <c r="L204" s="300"/>
      <c r="M204" s="300"/>
      <c r="N204" s="300"/>
      <c r="O204" s="300">
        <v>0.0</v>
      </c>
      <c r="Q204" s="305">
        <v>0.0</v>
      </c>
      <c r="R204" s="305"/>
      <c r="S204" s="306"/>
      <c r="T204" s="305"/>
      <c r="U204" s="305"/>
      <c r="V204" s="305"/>
      <c r="W204" s="305"/>
      <c r="X204" s="305"/>
      <c r="Y204" s="305"/>
      <c r="Z204" s="300"/>
      <c r="AA204" s="307"/>
      <c r="AB204" s="300"/>
      <c r="AC204" s="308"/>
      <c r="AD204" s="304"/>
      <c r="AF204" s="300" t="s">
        <v>3868</v>
      </c>
      <c r="AG204" s="300"/>
      <c r="AH204" s="309"/>
      <c r="AI204" s="309"/>
      <c r="AJ204" s="310"/>
      <c r="AK204" s="311"/>
      <c r="AL204" s="311"/>
      <c r="AM204" s="311"/>
      <c r="AN204" s="311"/>
      <c r="AO204" s="309"/>
      <c r="AY204" s="309"/>
      <c r="AZ204" s="312"/>
      <c r="BD204" s="300"/>
    </row>
    <row r="205" ht="14.25" hidden="1" customHeight="1">
      <c r="A205" s="300"/>
      <c r="B205" s="301"/>
      <c r="C205" s="300"/>
      <c r="D205" s="302"/>
      <c r="G205" s="303"/>
      <c r="H205" s="304"/>
      <c r="I205" s="304"/>
      <c r="J205" s="300" t="s">
        <v>3869</v>
      </c>
      <c r="K205" s="300"/>
      <c r="L205" s="300"/>
      <c r="M205" s="300"/>
      <c r="N205" s="300"/>
      <c r="O205" s="300">
        <v>0.0</v>
      </c>
      <c r="Q205" s="305">
        <v>0.0</v>
      </c>
      <c r="R205" s="305"/>
      <c r="S205" s="306"/>
      <c r="T205" s="305"/>
      <c r="U205" s="305"/>
      <c r="V205" s="305"/>
      <c r="W205" s="305"/>
      <c r="X205" s="305"/>
      <c r="Y205" s="305"/>
      <c r="Z205" s="300"/>
      <c r="AA205" s="307"/>
      <c r="AB205" s="300"/>
      <c r="AC205" s="308"/>
      <c r="AD205" s="304"/>
      <c r="AF205" s="300" t="s">
        <v>3870</v>
      </c>
      <c r="AG205" s="300"/>
      <c r="AH205" s="309"/>
      <c r="AI205" s="309"/>
      <c r="AJ205" s="310"/>
      <c r="AK205" s="311"/>
      <c r="AL205" s="311"/>
      <c r="AM205" s="311"/>
      <c r="AN205" s="311"/>
      <c r="AO205" s="309"/>
      <c r="AY205" s="309"/>
      <c r="AZ205" s="312"/>
      <c r="BD205" s="300"/>
    </row>
    <row r="206" ht="14.25" hidden="1" customHeight="1">
      <c r="A206" s="300"/>
      <c r="B206" s="301"/>
      <c r="C206" s="300"/>
      <c r="D206" s="302"/>
      <c r="G206" s="303"/>
      <c r="H206" s="304"/>
      <c r="I206" s="304"/>
      <c r="J206" s="300" t="s">
        <v>3871</v>
      </c>
      <c r="K206" s="300"/>
      <c r="L206" s="300"/>
      <c r="M206" s="300"/>
      <c r="N206" s="300"/>
      <c r="O206" s="300">
        <v>0.0</v>
      </c>
      <c r="Q206" s="305">
        <v>0.0</v>
      </c>
      <c r="R206" s="305"/>
      <c r="S206" s="306"/>
      <c r="T206" s="305"/>
      <c r="U206" s="305"/>
      <c r="V206" s="305"/>
      <c r="W206" s="305"/>
      <c r="X206" s="305"/>
      <c r="Y206" s="305"/>
      <c r="Z206" s="300"/>
      <c r="AA206" s="307"/>
      <c r="AB206" s="300"/>
      <c r="AC206" s="308"/>
      <c r="AD206" s="304"/>
      <c r="AF206" s="300" t="s">
        <v>3285</v>
      </c>
      <c r="AG206" s="300"/>
      <c r="AH206" s="309"/>
      <c r="AI206" s="309"/>
      <c r="AJ206" s="310"/>
      <c r="AK206" s="311"/>
      <c r="AL206" s="311"/>
      <c r="AM206" s="311"/>
      <c r="AN206" s="311"/>
      <c r="AO206" s="309"/>
      <c r="AY206" s="309"/>
      <c r="AZ206" s="312"/>
      <c r="BD206" s="300"/>
    </row>
    <row r="207" ht="14.25" hidden="1" customHeight="1">
      <c r="A207" s="300"/>
      <c r="B207" s="301"/>
      <c r="C207" s="300"/>
      <c r="D207" s="302"/>
      <c r="G207" s="303"/>
      <c r="H207" s="304"/>
      <c r="I207" s="304"/>
      <c r="J207" s="300" t="s">
        <v>3872</v>
      </c>
      <c r="K207" s="300"/>
      <c r="L207" s="300"/>
      <c r="M207" s="300"/>
      <c r="N207" s="300"/>
      <c r="O207" s="300">
        <v>0.0</v>
      </c>
      <c r="Q207" s="305">
        <v>0.0</v>
      </c>
      <c r="R207" s="305"/>
      <c r="S207" s="306"/>
      <c r="T207" s="305"/>
      <c r="U207" s="305"/>
      <c r="V207" s="305"/>
      <c r="W207" s="305"/>
      <c r="X207" s="305"/>
      <c r="Y207" s="305"/>
      <c r="Z207" s="300"/>
      <c r="AA207" s="307"/>
      <c r="AB207" s="300"/>
      <c r="AC207" s="308"/>
      <c r="AD207" s="304"/>
      <c r="AF207" s="300" t="s">
        <v>3873</v>
      </c>
      <c r="AG207" s="300"/>
      <c r="AH207" s="309"/>
      <c r="AI207" s="309"/>
      <c r="AJ207" s="310"/>
      <c r="AK207" s="311"/>
      <c r="AL207" s="311"/>
      <c r="AM207" s="311"/>
      <c r="AN207" s="311"/>
      <c r="AO207" s="309"/>
      <c r="AY207" s="309"/>
      <c r="AZ207" s="312"/>
      <c r="BD207" s="300"/>
    </row>
    <row r="208" ht="14.25" hidden="1" customHeight="1">
      <c r="A208" s="300"/>
      <c r="B208" s="301"/>
      <c r="C208" s="300"/>
      <c r="D208" s="302"/>
      <c r="G208" s="303"/>
      <c r="H208" s="304"/>
      <c r="I208" s="304"/>
      <c r="J208" s="300" t="s">
        <v>3874</v>
      </c>
      <c r="K208" s="300"/>
      <c r="L208" s="300"/>
      <c r="M208" s="300"/>
      <c r="N208" s="300"/>
      <c r="O208" s="300">
        <v>0.0</v>
      </c>
      <c r="Q208" s="305">
        <v>0.0</v>
      </c>
      <c r="R208" s="305"/>
      <c r="S208" s="306"/>
      <c r="T208" s="305"/>
      <c r="U208" s="305"/>
      <c r="V208" s="305"/>
      <c r="W208" s="305"/>
      <c r="X208" s="305"/>
      <c r="Y208" s="305"/>
      <c r="Z208" s="300"/>
      <c r="AA208" s="307"/>
      <c r="AB208" s="300"/>
      <c r="AC208" s="308"/>
      <c r="AD208" s="304"/>
      <c r="AF208" s="300" t="s">
        <v>3875</v>
      </c>
      <c r="AG208" s="300"/>
      <c r="AH208" s="309"/>
      <c r="AI208" s="309"/>
      <c r="AJ208" s="310"/>
      <c r="AK208" s="311"/>
      <c r="AL208" s="311"/>
      <c r="AM208" s="311"/>
      <c r="AN208" s="311"/>
      <c r="AO208" s="309"/>
      <c r="AY208" s="309"/>
      <c r="AZ208" s="312"/>
      <c r="BD208" s="300"/>
    </row>
    <row r="209" ht="14.25" hidden="1" customHeight="1">
      <c r="A209" s="300"/>
      <c r="B209" s="301"/>
      <c r="C209" s="300"/>
      <c r="D209" s="302"/>
      <c r="G209" s="303"/>
      <c r="H209" s="304"/>
      <c r="I209" s="304"/>
      <c r="J209" s="300" t="s">
        <v>3876</v>
      </c>
      <c r="K209" s="300"/>
      <c r="L209" s="300"/>
      <c r="M209" s="300"/>
      <c r="N209" s="300"/>
      <c r="O209" s="300">
        <v>0.0</v>
      </c>
      <c r="Q209" s="305">
        <v>0.0</v>
      </c>
      <c r="R209" s="305"/>
      <c r="S209" s="306"/>
      <c r="T209" s="305"/>
      <c r="U209" s="305"/>
      <c r="V209" s="305"/>
      <c r="W209" s="305"/>
      <c r="X209" s="305"/>
      <c r="Y209" s="305"/>
      <c r="Z209" s="300"/>
      <c r="AA209" s="307"/>
      <c r="AB209" s="300"/>
      <c r="AC209" s="308"/>
      <c r="AD209" s="304"/>
      <c r="AF209" s="300" t="s">
        <v>3877</v>
      </c>
      <c r="AG209" s="300"/>
      <c r="AH209" s="309"/>
      <c r="AI209" s="309"/>
      <c r="AJ209" s="310"/>
      <c r="AK209" s="311"/>
      <c r="AL209" s="311"/>
      <c r="AM209" s="311"/>
      <c r="AN209" s="311"/>
      <c r="AO209" s="309"/>
      <c r="AY209" s="309"/>
      <c r="AZ209" s="312"/>
      <c r="BD209" s="300"/>
    </row>
    <row r="210" ht="14.25" hidden="1" customHeight="1">
      <c r="A210" s="300"/>
      <c r="B210" s="301"/>
      <c r="C210" s="300"/>
      <c r="D210" s="302"/>
      <c r="G210" s="303"/>
      <c r="H210" s="304"/>
      <c r="I210" s="304"/>
      <c r="J210" s="300" t="s">
        <v>3878</v>
      </c>
      <c r="K210" s="300"/>
      <c r="L210" s="300"/>
      <c r="M210" s="300"/>
      <c r="N210" s="300"/>
      <c r="O210" s="300">
        <v>0.0</v>
      </c>
      <c r="Q210" s="305">
        <v>0.0</v>
      </c>
      <c r="R210" s="305"/>
      <c r="S210" s="306"/>
      <c r="T210" s="305"/>
      <c r="U210" s="305"/>
      <c r="V210" s="305"/>
      <c r="W210" s="305"/>
      <c r="X210" s="305"/>
      <c r="Y210" s="305"/>
      <c r="Z210" s="300"/>
      <c r="AA210" s="307"/>
      <c r="AB210" s="300"/>
      <c r="AC210" s="308"/>
      <c r="AD210" s="304"/>
      <c r="AF210" s="300" t="s">
        <v>3879</v>
      </c>
      <c r="AG210" s="300"/>
      <c r="AH210" s="309"/>
      <c r="AI210" s="309"/>
      <c r="AJ210" s="310"/>
      <c r="AK210" s="311"/>
      <c r="AL210" s="311"/>
      <c r="AM210" s="311"/>
      <c r="AN210" s="311"/>
      <c r="AO210" s="309"/>
      <c r="AY210" s="309"/>
      <c r="AZ210" s="312"/>
      <c r="BD210" s="300"/>
    </row>
    <row r="211" ht="14.25" hidden="1" customHeight="1">
      <c r="A211" s="300"/>
      <c r="B211" s="301"/>
      <c r="C211" s="300"/>
      <c r="D211" s="302"/>
      <c r="G211" s="303"/>
      <c r="H211" s="304"/>
      <c r="I211" s="304"/>
      <c r="J211" s="300" t="s">
        <v>3880</v>
      </c>
      <c r="K211" s="300"/>
      <c r="L211" s="300"/>
      <c r="M211" s="300"/>
      <c r="N211" s="300"/>
      <c r="O211" s="300">
        <v>0.0</v>
      </c>
      <c r="Q211" s="305">
        <v>0.0</v>
      </c>
      <c r="R211" s="305"/>
      <c r="S211" s="306"/>
      <c r="T211" s="305"/>
      <c r="U211" s="305"/>
      <c r="V211" s="305"/>
      <c r="W211" s="305"/>
      <c r="X211" s="305"/>
      <c r="Y211" s="305"/>
      <c r="Z211" s="300"/>
      <c r="AA211" s="307"/>
      <c r="AB211" s="300"/>
      <c r="AC211" s="308"/>
      <c r="AD211" s="304"/>
      <c r="AF211" s="300" t="s">
        <v>3881</v>
      </c>
      <c r="AG211" s="300"/>
      <c r="AH211" s="309"/>
      <c r="AI211" s="309"/>
      <c r="AJ211" s="310"/>
      <c r="AK211" s="311"/>
      <c r="AL211" s="311"/>
      <c r="AM211" s="311"/>
      <c r="AN211" s="311"/>
      <c r="AO211" s="309"/>
      <c r="AY211" s="309"/>
      <c r="AZ211" s="312"/>
      <c r="BD211" s="300"/>
    </row>
    <row r="212" ht="14.25" hidden="1" customHeight="1">
      <c r="A212" s="300"/>
      <c r="B212" s="301"/>
      <c r="C212" s="300"/>
      <c r="D212" s="302"/>
      <c r="G212" s="303"/>
      <c r="H212" s="304"/>
      <c r="I212" s="304"/>
      <c r="J212" s="300" t="s">
        <v>3882</v>
      </c>
      <c r="K212" s="300"/>
      <c r="L212" s="300"/>
      <c r="M212" s="300"/>
      <c r="N212" s="300"/>
      <c r="O212" s="300">
        <v>0.0</v>
      </c>
      <c r="Q212" s="305">
        <v>0.0</v>
      </c>
      <c r="R212" s="305"/>
      <c r="S212" s="306"/>
      <c r="T212" s="305"/>
      <c r="U212" s="305"/>
      <c r="V212" s="305"/>
      <c r="W212" s="305"/>
      <c r="X212" s="305"/>
      <c r="Y212" s="305"/>
      <c r="Z212" s="300"/>
      <c r="AA212" s="307"/>
      <c r="AB212" s="300"/>
      <c r="AC212" s="308"/>
      <c r="AD212" s="304"/>
      <c r="AF212" s="300" t="s">
        <v>3883</v>
      </c>
      <c r="AG212" s="300"/>
      <c r="AH212" s="309"/>
      <c r="AI212" s="309"/>
      <c r="AJ212" s="310"/>
      <c r="AK212" s="311"/>
      <c r="AL212" s="311"/>
      <c r="AM212" s="311"/>
      <c r="AN212" s="311"/>
      <c r="AO212" s="309"/>
      <c r="AY212" s="309"/>
      <c r="AZ212" s="312"/>
      <c r="BD212" s="300"/>
    </row>
    <row r="213" ht="14.25" hidden="1" customHeight="1">
      <c r="A213" s="300"/>
      <c r="B213" s="301"/>
      <c r="C213" s="300"/>
      <c r="D213" s="302"/>
      <c r="G213" s="303"/>
      <c r="H213" s="304"/>
      <c r="I213" s="304"/>
      <c r="J213" s="300" t="s">
        <v>3884</v>
      </c>
      <c r="K213" s="300"/>
      <c r="L213" s="300"/>
      <c r="M213" s="300"/>
      <c r="N213" s="300"/>
      <c r="O213" s="300">
        <v>0.0</v>
      </c>
      <c r="Q213" s="305">
        <v>0.0</v>
      </c>
      <c r="R213" s="305"/>
      <c r="S213" s="306"/>
      <c r="T213" s="305"/>
      <c r="U213" s="305"/>
      <c r="V213" s="305"/>
      <c r="W213" s="305"/>
      <c r="X213" s="305"/>
      <c r="Y213" s="305"/>
      <c r="Z213" s="300"/>
      <c r="AA213" s="307"/>
      <c r="AB213" s="300"/>
      <c r="AC213" s="308"/>
      <c r="AD213" s="304"/>
      <c r="AF213" s="300" t="s">
        <v>3885</v>
      </c>
      <c r="AG213" s="300"/>
      <c r="AH213" s="309"/>
      <c r="AI213" s="309"/>
      <c r="AJ213" s="310"/>
      <c r="AK213" s="311"/>
      <c r="AL213" s="311"/>
      <c r="AM213" s="311"/>
      <c r="AN213" s="311"/>
      <c r="AO213" s="309"/>
      <c r="AY213" s="309"/>
      <c r="AZ213" s="312"/>
      <c r="BD213" s="300"/>
    </row>
    <row r="214" ht="14.25" hidden="1" customHeight="1">
      <c r="A214" s="300"/>
      <c r="B214" s="301"/>
      <c r="C214" s="300"/>
      <c r="D214" s="302"/>
      <c r="G214" s="303"/>
      <c r="H214" s="304"/>
      <c r="I214" s="304"/>
      <c r="J214" s="300" t="s">
        <v>3886</v>
      </c>
      <c r="K214" s="300"/>
      <c r="L214" s="300"/>
      <c r="M214" s="300"/>
      <c r="N214" s="300"/>
      <c r="O214" s="300">
        <v>0.0</v>
      </c>
      <c r="Q214" s="305">
        <v>0.0</v>
      </c>
      <c r="R214" s="305"/>
      <c r="S214" s="306"/>
      <c r="T214" s="305"/>
      <c r="U214" s="305"/>
      <c r="V214" s="305"/>
      <c r="W214" s="305"/>
      <c r="X214" s="305"/>
      <c r="Y214" s="305"/>
      <c r="Z214" s="300"/>
      <c r="AA214" s="307"/>
      <c r="AB214" s="300"/>
      <c r="AC214" s="308"/>
      <c r="AD214" s="304"/>
      <c r="AF214" s="300" t="s">
        <v>3887</v>
      </c>
      <c r="AG214" s="300"/>
      <c r="AH214" s="309"/>
      <c r="AI214" s="309"/>
      <c r="AJ214" s="310"/>
      <c r="AK214" s="311"/>
      <c r="AL214" s="311"/>
      <c r="AM214" s="311"/>
      <c r="AN214" s="311"/>
      <c r="AO214" s="309"/>
      <c r="AY214" s="309"/>
      <c r="AZ214" s="312"/>
      <c r="BD214" s="300"/>
    </row>
    <row r="215" ht="14.25" hidden="1" customHeight="1">
      <c r="A215" s="300"/>
      <c r="B215" s="301"/>
      <c r="C215" s="300"/>
      <c r="D215" s="302"/>
      <c r="G215" s="303"/>
      <c r="H215" s="304"/>
      <c r="I215" s="304"/>
      <c r="J215" s="300" t="s">
        <v>3888</v>
      </c>
      <c r="K215" s="300"/>
      <c r="L215" s="300"/>
      <c r="M215" s="300"/>
      <c r="N215" s="300"/>
      <c r="O215" s="300">
        <v>0.0</v>
      </c>
      <c r="Q215" s="305">
        <v>0.0</v>
      </c>
      <c r="R215" s="305"/>
      <c r="S215" s="306"/>
      <c r="T215" s="305"/>
      <c r="U215" s="305"/>
      <c r="V215" s="305"/>
      <c r="W215" s="305"/>
      <c r="X215" s="305"/>
      <c r="Y215" s="305"/>
      <c r="Z215" s="300"/>
      <c r="AA215" s="307"/>
      <c r="AB215" s="300"/>
      <c r="AC215" s="308"/>
      <c r="AD215" s="304"/>
      <c r="AF215" s="300" t="s">
        <v>3889</v>
      </c>
      <c r="AG215" s="300"/>
      <c r="AH215" s="309"/>
      <c r="AI215" s="309"/>
      <c r="AJ215" s="310"/>
      <c r="AK215" s="311"/>
      <c r="AL215" s="311"/>
      <c r="AM215" s="311"/>
      <c r="AN215" s="311"/>
      <c r="AO215" s="309"/>
      <c r="AY215" s="309"/>
      <c r="AZ215" s="312"/>
      <c r="BD215" s="300"/>
    </row>
    <row r="216" ht="14.25" hidden="1" customHeight="1">
      <c r="A216" s="300"/>
      <c r="B216" s="301"/>
      <c r="C216" s="300"/>
      <c r="D216" s="302"/>
      <c r="G216" s="303"/>
      <c r="H216" s="304"/>
      <c r="I216" s="304"/>
      <c r="J216" s="300" t="s">
        <v>3890</v>
      </c>
      <c r="K216" s="300"/>
      <c r="L216" s="300"/>
      <c r="M216" s="300"/>
      <c r="N216" s="300"/>
      <c r="O216" s="300">
        <v>0.0</v>
      </c>
      <c r="Q216" s="305">
        <v>0.0</v>
      </c>
      <c r="R216" s="305"/>
      <c r="S216" s="306"/>
      <c r="T216" s="305"/>
      <c r="U216" s="305"/>
      <c r="V216" s="305"/>
      <c r="W216" s="305"/>
      <c r="X216" s="305"/>
      <c r="Y216" s="305"/>
      <c r="Z216" s="300"/>
      <c r="AA216" s="307"/>
      <c r="AB216" s="300"/>
      <c r="AC216" s="308"/>
      <c r="AD216" s="304"/>
      <c r="AF216" s="300" t="s">
        <v>3891</v>
      </c>
      <c r="AG216" s="300"/>
      <c r="AH216" s="309"/>
      <c r="AI216" s="309"/>
      <c r="AJ216" s="310"/>
      <c r="AK216" s="311"/>
      <c r="AL216" s="311"/>
      <c r="AM216" s="311"/>
      <c r="AN216" s="311"/>
      <c r="AO216" s="309"/>
      <c r="AY216" s="309"/>
      <c r="AZ216" s="312"/>
      <c r="BD216" s="300"/>
    </row>
    <row r="217" ht="14.25" hidden="1" customHeight="1">
      <c r="A217" s="300"/>
      <c r="B217" s="301"/>
      <c r="C217" s="300"/>
      <c r="D217" s="302"/>
      <c r="G217" s="303"/>
      <c r="H217" s="304"/>
      <c r="I217" s="304"/>
      <c r="J217" s="300" t="s">
        <v>3892</v>
      </c>
      <c r="K217" s="300"/>
      <c r="L217" s="300"/>
      <c r="M217" s="300"/>
      <c r="N217" s="300"/>
      <c r="O217" s="300">
        <v>0.0</v>
      </c>
      <c r="Q217" s="305">
        <v>0.0</v>
      </c>
      <c r="R217" s="305"/>
      <c r="S217" s="306"/>
      <c r="T217" s="305"/>
      <c r="U217" s="305"/>
      <c r="V217" s="305"/>
      <c r="W217" s="305"/>
      <c r="X217" s="305"/>
      <c r="Y217" s="305"/>
      <c r="Z217" s="300"/>
      <c r="AA217" s="307"/>
      <c r="AB217" s="300"/>
      <c r="AC217" s="308"/>
      <c r="AD217" s="304"/>
      <c r="AF217" s="300" t="s">
        <v>3893</v>
      </c>
      <c r="AG217" s="300"/>
      <c r="AH217" s="309"/>
      <c r="AI217" s="309"/>
      <c r="AJ217" s="310"/>
      <c r="AK217" s="311"/>
      <c r="AL217" s="311"/>
      <c r="AM217" s="311"/>
      <c r="AN217" s="311"/>
      <c r="AO217" s="309"/>
      <c r="AY217" s="309"/>
      <c r="AZ217" s="312"/>
      <c r="BD217" s="300"/>
    </row>
    <row r="218" ht="14.25" hidden="1" customHeight="1">
      <c r="A218" s="300"/>
      <c r="B218" s="301"/>
      <c r="C218" s="300"/>
      <c r="D218" s="302"/>
      <c r="G218" s="303"/>
      <c r="H218" s="304"/>
      <c r="I218" s="304"/>
      <c r="J218" s="300" t="s">
        <v>3894</v>
      </c>
      <c r="K218" s="300"/>
      <c r="L218" s="300"/>
      <c r="M218" s="300"/>
      <c r="N218" s="300"/>
      <c r="O218" s="300">
        <v>0.0</v>
      </c>
      <c r="Q218" s="305">
        <v>0.0</v>
      </c>
      <c r="R218" s="305"/>
      <c r="S218" s="306"/>
      <c r="T218" s="305"/>
      <c r="U218" s="305"/>
      <c r="V218" s="305"/>
      <c r="W218" s="305"/>
      <c r="X218" s="305"/>
      <c r="Y218" s="305"/>
      <c r="Z218" s="300"/>
      <c r="AA218" s="307"/>
      <c r="AB218" s="300"/>
      <c r="AC218" s="308"/>
      <c r="AD218" s="304"/>
      <c r="AF218" s="300" t="s">
        <v>3895</v>
      </c>
      <c r="AG218" s="300"/>
      <c r="AH218" s="309"/>
      <c r="AI218" s="309"/>
      <c r="AJ218" s="310"/>
      <c r="AK218" s="311"/>
      <c r="AL218" s="311"/>
      <c r="AM218" s="311"/>
      <c r="AN218" s="311"/>
      <c r="AO218" s="309"/>
      <c r="AY218" s="309"/>
      <c r="AZ218" s="312"/>
      <c r="BD218" s="300"/>
    </row>
    <row r="219" ht="14.25" hidden="1" customHeight="1">
      <c r="A219" s="300"/>
      <c r="B219" s="301"/>
      <c r="C219" s="300"/>
      <c r="D219" s="302"/>
      <c r="G219" s="303"/>
      <c r="H219" s="304"/>
      <c r="I219" s="304"/>
      <c r="J219" s="300" t="s">
        <v>3896</v>
      </c>
      <c r="K219" s="300"/>
      <c r="L219" s="300"/>
      <c r="M219" s="300"/>
      <c r="N219" s="300"/>
      <c r="O219" s="300">
        <v>0.0</v>
      </c>
      <c r="Q219" s="305">
        <v>0.0</v>
      </c>
      <c r="R219" s="305"/>
      <c r="S219" s="306"/>
      <c r="T219" s="305"/>
      <c r="U219" s="305"/>
      <c r="V219" s="305"/>
      <c r="W219" s="305"/>
      <c r="X219" s="305"/>
      <c r="Y219" s="305"/>
      <c r="Z219" s="300"/>
      <c r="AA219" s="307"/>
      <c r="AB219" s="300"/>
      <c r="AC219" s="308"/>
      <c r="AD219" s="304"/>
      <c r="AF219" s="300" t="s">
        <v>3897</v>
      </c>
      <c r="AG219" s="300"/>
      <c r="AH219" s="309"/>
      <c r="AI219" s="309"/>
      <c r="AJ219" s="310"/>
      <c r="AK219" s="311"/>
      <c r="AL219" s="311"/>
      <c r="AM219" s="311"/>
      <c r="AN219" s="311"/>
      <c r="AO219" s="309"/>
      <c r="AY219" s="309"/>
      <c r="AZ219" s="312"/>
      <c r="BD219" s="300"/>
    </row>
    <row r="220" ht="14.25" hidden="1" customHeight="1">
      <c r="A220" s="300"/>
      <c r="B220" s="301"/>
      <c r="C220" s="300"/>
      <c r="D220" s="302"/>
      <c r="G220" s="303"/>
      <c r="H220" s="304"/>
      <c r="I220" s="304"/>
      <c r="J220" s="300" t="s">
        <v>3898</v>
      </c>
      <c r="K220" s="300"/>
      <c r="L220" s="300"/>
      <c r="M220" s="300"/>
      <c r="N220" s="300"/>
      <c r="O220" s="300">
        <v>0.0</v>
      </c>
      <c r="Q220" s="305">
        <v>0.0</v>
      </c>
      <c r="R220" s="305"/>
      <c r="S220" s="306"/>
      <c r="T220" s="305"/>
      <c r="U220" s="305"/>
      <c r="V220" s="305"/>
      <c r="W220" s="305"/>
      <c r="X220" s="305"/>
      <c r="Y220" s="305"/>
      <c r="Z220" s="300"/>
      <c r="AA220" s="307"/>
      <c r="AB220" s="300"/>
      <c r="AC220" s="308"/>
      <c r="AD220" s="304"/>
      <c r="AF220" s="300" t="s">
        <v>3899</v>
      </c>
      <c r="AG220" s="300"/>
      <c r="AH220" s="309"/>
      <c r="AI220" s="309"/>
      <c r="AJ220" s="310"/>
      <c r="AK220" s="311"/>
      <c r="AL220" s="311"/>
      <c r="AM220" s="311"/>
      <c r="AN220" s="311"/>
      <c r="AO220" s="309"/>
      <c r="AY220" s="309"/>
      <c r="AZ220" s="312"/>
      <c r="BD220" s="300"/>
    </row>
    <row r="221" ht="14.25" hidden="1" customHeight="1">
      <c r="A221" s="300"/>
      <c r="B221" s="301"/>
      <c r="C221" s="300"/>
      <c r="D221" s="302"/>
      <c r="G221" s="303"/>
      <c r="H221" s="304"/>
      <c r="I221" s="304"/>
      <c r="J221" s="300" t="s">
        <v>3900</v>
      </c>
      <c r="K221" s="300"/>
      <c r="L221" s="300"/>
      <c r="M221" s="300"/>
      <c r="N221" s="300"/>
      <c r="O221" s="300">
        <v>0.0</v>
      </c>
      <c r="Q221" s="305">
        <v>0.0</v>
      </c>
      <c r="R221" s="305"/>
      <c r="S221" s="306"/>
      <c r="T221" s="305"/>
      <c r="U221" s="305"/>
      <c r="V221" s="305"/>
      <c r="W221" s="305"/>
      <c r="X221" s="305"/>
      <c r="Y221" s="305"/>
      <c r="Z221" s="300"/>
      <c r="AA221" s="307"/>
      <c r="AB221" s="300"/>
      <c r="AC221" s="308"/>
      <c r="AD221" s="304"/>
      <c r="AF221" s="300" t="s">
        <v>487</v>
      </c>
      <c r="AG221" s="300"/>
      <c r="AH221" s="309"/>
      <c r="AI221" s="309"/>
      <c r="AJ221" s="310"/>
      <c r="AK221" s="311"/>
      <c r="AL221" s="311"/>
      <c r="AM221" s="311"/>
      <c r="AN221" s="311"/>
      <c r="AO221" s="309"/>
      <c r="AY221" s="309"/>
      <c r="AZ221" s="312"/>
      <c r="BD221" s="300"/>
    </row>
    <row r="222" ht="14.25" hidden="1" customHeight="1">
      <c r="A222" s="300"/>
      <c r="B222" s="301"/>
      <c r="C222" s="300"/>
      <c r="D222" s="302"/>
      <c r="G222" s="303"/>
      <c r="H222" s="304"/>
      <c r="I222" s="304"/>
      <c r="J222" s="300" t="s">
        <v>3901</v>
      </c>
      <c r="K222" s="300"/>
      <c r="L222" s="300"/>
      <c r="M222" s="300"/>
      <c r="N222" s="300"/>
      <c r="O222" s="300">
        <v>0.0</v>
      </c>
      <c r="Q222" s="305">
        <v>0.0</v>
      </c>
      <c r="R222" s="305"/>
      <c r="S222" s="306"/>
      <c r="T222" s="305"/>
      <c r="U222" s="305"/>
      <c r="V222" s="305"/>
      <c r="W222" s="305"/>
      <c r="X222" s="305"/>
      <c r="Y222" s="305"/>
      <c r="Z222" s="300"/>
      <c r="AA222" s="307"/>
      <c r="AB222" s="300"/>
      <c r="AC222" s="308"/>
      <c r="AD222" s="304"/>
      <c r="AF222" s="300" t="s">
        <v>3902</v>
      </c>
      <c r="AG222" s="300"/>
      <c r="AH222" s="309"/>
      <c r="AI222" s="309"/>
      <c r="AJ222" s="310"/>
      <c r="AK222" s="311"/>
      <c r="AL222" s="311"/>
      <c r="AM222" s="311"/>
      <c r="AN222" s="311"/>
      <c r="AO222" s="309"/>
      <c r="AY222" s="309"/>
      <c r="AZ222" s="312"/>
      <c r="BD222" s="300"/>
    </row>
    <row r="223" ht="14.25" hidden="1" customHeight="1">
      <c r="A223" s="300"/>
      <c r="B223" s="301"/>
      <c r="C223" s="300"/>
      <c r="D223" s="302"/>
      <c r="G223" s="303"/>
      <c r="H223" s="304"/>
      <c r="I223" s="304"/>
      <c r="J223" s="300" t="s">
        <v>3903</v>
      </c>
      <c r="K223" s="300"/>
      <c r="L223" s="300"/>
      <c r="M223" s="300"/>
      <c r="N223" s="300"/>
      <c r="O223" s="300">
        <v>0.0</v>
      </c>
      <c r="Q223" s="305">
        <v>0.0</v>
      </c>
      <c r="R223" s="305"/>
      <c r="S223" s="306"/>
      <c r="T223" s="305"/>
      <c r="U223" s="305"/>
      <c r="V223" s="305"/>
      <c r="W223" s="305"/>
      <c r="X223" s="305"/>
      <c r="Y223" s="305"/>
      <c r="Z223" s="300"/>
      <c r="AA223" s="307"/>
      <c r="AB223" s="300"/>
      <c r="AC223" s="308"/>
      <c r="AD223" s="304"/>
      <c r="AF223" s="300" t="s">
        <v>3904</v>
      </c>
      <c r="AG223" s="300"/>
      <c r="AH223" s="309"/>
      <c r="AI223" s="309"/>
      <c r="AJ223" s="310"/>
      <c r="AK223" s="311"/>
      <c r="AL223" s="311"/>
      <c r="AM223" s="311"/>
      <c r="AN223" s="311"/>
      <c r="AO223" s="309"/>
      <c r="AY223" s="309"/>
      <c r="AZ223" s="312"/>
      <c r="BD223" s="300"/>
    </row>
    <row r="224" ht="14.25" hidden="1" customHeight="1">
      <c r="A224" s="300"/>
      <c r="B224" s="301"/>
      <c r="C224" s="300"/>
      <c r="D224" s="302"/>
      <c r="G224" s="303"/>
      <c r="H224" s="304"/>
      <c r="I224" s="304"/>
      <c r="J224" s="300" t="s">
        <v>3905</v>
      </c>
      <c r="K224" s="300"/>
      <c r="L224" s="300"/>
      <c r="M224" s="300"/>
      <c r="N224" s="300"/>
      <c r="O224" s="300">
        <v>0.0</v>
      </c>
      <c r="Q224" s="305">
        <v>0.0</v>
      </c>
      <c r="R224" s="305"/>
      <c r="S224" s="306"/>
      <c r="T224" s="305"/>
      <c r="U224" s="305"/>
      <c r="V224" s="305"/>
      <c r="W224" s="305"/>
      <c r="X224" s="305"/>
      <c r="Y224" s="305"/>
      <c r="Z224" s="300"/>
      <c r="AA224" s="307"/>
      <c r="AB224" s="300"/>
      <c r="AC224" s="308"/>
      <c r="AD224" s="304"/>
      <c r="AF224" s="300" t="s">
        <v>3906</v>
      </c>
      <c r="AG224" s="300"/>
      <c r="AH224" s="309"/>
      <c r="AI224" s="309"/>
      <c r="AJ224" s="310"/>
      <c r="AK224" s="311"/>
      <c r="AL224" s="311"/>
      <c r="AM224" s="311"/>
      <c r="AN224" s="311"/>
      <c r="AO224" s="309"/>
      <c r="AY224" s="309"/>
      <c r="AZ224" s="312"/>
      <c r="BD224" s="300"/>
    </row>
    <row r="225" ht="14.25" hidden="1" customHeight="1">
      <c r="A225" s="300"/>
      <c r="B225" s="301"/>
      <c r="C225" s="300"/>
      <c r="D225" s="302"/>
      <c r="G225" s="303"/>
      <c r="H225" s="304"/>
      <c r="I225" s="304"/>
      <c r="J225" s="300" t="s">
        <v>3907</v>
      </c>
      <c r="K225" s="300"/>
      <c r="L225" s="300"/>
      <c r="M225" s="300"/>
      <c r="N225" s="300"/>
      <c r="O225" s="300">
        <v>0.0</v>
      </c>
      <c r="Q225" s="305">
        <v>0.0</v>
      </c>
      <c r="R225" s="305"/>
      <c r="S225" s="306"/>
      <c r="T225" s="305"/>
      <c r="U225" s="305"/>
      <c r="V225" s="305"/>
      <c r="W225" s="305"/>
      <c r="X225" s="305"/>
      <c r="Y225" s="305"/>
      <c r="Z225" s="300"/>
      <c r="AA225" s="307"/>
      <c r="AB225" s="300"/>
      <c r="AC225" s="308"/>
      <c r="AD225" s="304"/>
      <c r="AF225" s="300" t="s">
        <v>3908</v>
      </c>
      <c r="AG225" s="300"/>
      <c r="AH225" s="309"/>
      <c r="AI225" s="309"/>
      <c r="AJ225" s="310"/>
      <c r="AK225" s="311"/>
      <c r="AL225" s="311"/>
      <c r="AM225" s="311"/>
      <c r="AN225" s="311"/>
      <c r="AO225" s="309"/>
      <c r="AY225" s="309"/>
      <c r="AZ225" s="312"/>
      <c r="BD225" s="300"/>
    </row>
    <row r="226" ht="14.25" hidden="1" customHeight="1">
      <c r="A226" s="300"/>
      <c r="B226" s="301"/>
      <c r="C226" s="300"/>
      <c r="D226" s="302"/>
      <c r="G226" s="303"/>
      <c r="H226" s="304"/>
      <c r="I226" s="304"/>
      <c r="J226" s="300" t="s">
        <v>3909</v>
      </c>
      <c r="K226" s="300"/>
      <c r="L226" s="300"/>
      <c r="M226" s="300"/>
      <c r="N226" s="300"/>
      <c r="O226" s="300">
        <v>0.0</v>
      </c>
      <c r="Q226" s="305">
        <v>0.0</v>
      </c>
      <c r="R226" s="305"/>
      <c r="S226" s="306"/>
      <c r="T226" s="305"/>
      <c r="U226" s="305"/>
      <c r="V226" s="305"/>
      <c r="W226" s="305"/>
      <c r="X226" s="305"/>
      <c r="Y226" s="305"/>
      <c r="Z226" s="300"/>
      <c r="AA226" s="307"/>
      <c r="AB226" s="300"/>
      <c r="AC226" s="308"/>
      <c r="AD226" s="304"/>
      <c r="AF226" s="300" t="s">
        <v>3910</v>
      </c>
      <c r="AG226" s="300"/>
      <c r="AH226" s="309"/>
      <c r="AI226" s="309"/>
      <c r="AJ226" s="310"/>
      <c r="AK226" s="311"/>
      <c r="AL226" s="311"/>
      <c r="AM226" s="311"/>
      <c r="AN226" s="311"/>
      <c r="AO226" s="309"/>
      <c r="AY226" s="309"/>
      <c r="AZ226" s="312"/>
      <c r="BD226" s="300"/>
    </row>
    <row r="227" ht="14.25" hidden="1" customHeight="1">
      <c r="A227" s="300"/>
      <c r="B227" s="301"/>
      <c r="C227" s="300"/>
      <c r="D227" s="302"/>
      <c r="G227" s="303"/>
      <c r="H227" s="304"/>
      <c r="I227" s="304"/>
      <c r="J227" s="300" t="s">
        <v>3911</v>
      </c>
      <c r="K227" s="300"/>
      <c r="L227" s="300"/>
      <c r="M227" s="300"/>
      <c r="N227" s="300"/>
      <c r="O227" s="300">
        <v>0.0</v>
      </c>
      <c r="Q227" s="305">
        <v>0.0</v>
      </c>
      <c r="R227" s="305"/>
      <c r="S227" s="306"/>
      <c r="T227" s="305"/>
      <c r="U227" s="305"/>
      <c r="V227" s="305"/>
      <c r="W227" s="305"/>
      <c r="X227" s="305"/>
      <c r="Y227" s="305"/>
      <c r="Z227" s="300"/>
      <c r="AA227" s="307"/>
      <c r="AB227" s="300"/>
      <c r="AC227" s="308"/>
      <c r="AD227" s="304"/>
      <c r="AF227" s="300" t="s">
        <v>3912</v>
      </c>
      <c r="AG227" s="300"/>
      <c r="AH227" s="309"/>
      <c r="AI227" s="309"/>
      <c r="AJ227" s="310"/>
      <c r="AK227" s="311"/>
      <c r="AL227" s="311"/>
      <c r="AM227" s="311"/>
      <c r="AN227" s="311"/>
      <c r="AO227" s="309"/>
      <c r="AY227" s="309"/>
      <c r="AZ227" s="312"/>
      <c r="BD227" s="300"/>
    </row>
    <row r="228" ht="14.25" hidden="1" customHeight="1">
      <c r="A228" s="300"/>
      <c r="B228" s="301"/>
      <c r="C228" s="300"/>
      <c r="D228" s="302"/>
      <c r="G228" s="303"/>
      <c r="H228" s="304"/>
      <c r="I228" s="304"/>
      <c r="J228" s="300" t="s">
        <v>3913</v>
      </c>
      <c r="K228" s="300"/>
      <c r="L228" s="300"/>
      <c r="M228" s="300"/>
      <c r="N228" s="300"/>
      <c r="O228" s="300">
        <v>0.0</v>
      </c>
      <c r="Q228" s="305">
        <v>0.0</v>
      </c>
      <c r="R228" s="305"/>
      <c r="S228" s="306"/>
      <c r="T228" s="305"/>
      <c r="U228" s="305"/>
      <c r="V228" s="305"/>
      <c r="W228" s="305"/>
      <c r="X228" s="305"/>
      <c r="Y228" s="305"/>
      <c r="Z228" s="300"/>
      <c r="AA228" s="307"/>
      <c r="AB228" s="300"/>
      <c r="AC228" s="308"/>
      <c r="AD228" s="304"/>
      <c r="AF228" s="300" t="s">
        <v>3914</v>
      </c>
      <c r="AG228" s="300"/>
      <c r="AH228" s="309"/>
      <c r="AI228" s="309"/>
      <c r="AJ228" s="310"/>
      <c r="AK228" s="311"/>
      <c r="AL228" s="311"/>
      <c r="AM228" s="311"/>
      <c r="AN228" s="311"/>
      <c r="AO228" s="309"/>
      <c r="AY228" s="309"/>
      <c r="AZ228" s="312"/>
      <c r="BD228" s="300"/>
    </row>
    <row r="229" ht="14.25" hidden="1" customHeight="1">
      <c r="A229" s="300"/>
      <c r="B229" s="301"/>
      <c r="C229" s="300"/>
      <c r="D229" s="302"/>
      <c r="G229" s="303"/>
      <c r="H229" s="304"/>
      <c r="I229" s="304"/>
      <c r="J229" s="300" t="s">
        <v>3915</v>
      </c>
      <c r="K229" s="300"/>
      <c r="L229" s="300"/>
      <c r="M229" s="300"/>
      <c r="N229" s="300"/>
      <c r="O229" s="300">
        <v>0.0</v>
      </c>
      <c r="Q229" s="305">
        <v>0.0</v>
      </c>
      <c r="R229" s="305"/>
      <c r="S229" s="306"/>
      <c r="T229" s="305"/>
      <c r="U229" s="305"/>
      <c r="V229" s="305"/>
      <c r="W229" s="305"/>
      <c r="X229" s="305"/>
      <c r="Y229" s="305"/>
      <c r="Z229" s="300"/>
      <c r="AA229" s="307"/>
      <c r="AB229" s="300"/>
      <c r="AC229" s="308"/>
      <c r="AD229" s="304"/>
      <c r="AF229" s="300" t="s">
        <v>3916</v>
      </c>
      <c r="AG229" s="300"/>
      <c r="AH229" s="309"/>
      <c r="AI229" s="309"/>
      <c r="AJ229" s="310"/>
      <c r="AK229" s="311"/>
      <c r="AL229" s="311"/>
      <c r="AM229" s="311"/>
      <c r="AN229" s="311"/>
      <c r="AO229" s="309"/>
      <c r="AY229" s="309"/>
      <c r="AZ229" s="312"/>
      <c r="BD229" s="300"/>
    </row>
    <row r="230" ht="14.25" hidden="1" customHeight="1">
      <c r="A230" s="300"/>
      <c r="B230" s="301"/>
      <c r="C230" s="300"/>
      <c r="D230" s="302"/>
      <c r="G230" s="303"/>
      <c r="H230" s="304"/>
      <c r="I230" s="304"/>
      <c r="J230" s="300" t="s">
        <v>3917</v>
      </c>
      <c r="K230" s="300"/>
      <c r="L230" s="300"/>
      <c r="M230" s="300"/>
      <c r="N230" s="300"/>
      <c r="O230" s="300">
        <v>0.0</v>
      </c>
      <c r="Q230" s="305">
        <v>0.0</v>
      </c>
      <c r="R230" s="305"/>
      <c r="S230" s="306"/>
      <c r="T230" s="305"/>
      <c r="U230" s="305"/>
      <c r="V230" s="305"/>
      <c r="W230" s="305"/>
      <c r="X230" s="305"/>
      <c r="Y230" s="305"/>
      <c r="Z230" s="300"/>
      <c r="AA230" s="307"/>
      <c r="AB230" s="300"/>
      <c r="AC230" s="308"/>
      <c r="AD230" s="304"/>
      <c r="AF230" s="300" t="s">
        <v>3600</v>
      </c>
      <c r="AG230" s="300"/>
      <c r="AH230" s="309"/>
      <c r="AI230" s="309"/>
      <c r="AJ230" s="310"/>
      <c r="AK230" s="311"/>
      <c r="AL230" s="311"/>
      <c r="AM230" s="311"/>
      <c r="AN230" s="311"/>
      <c r="AO230" s="309"/>
      <c r="AY230" s="309"/>
      <c r="AZ230" s="312"/>
      <c r="BD230" s="300"/>
    </row>
    <row r="231" ht="14.25" hidden="1" customHeight="1">
      <c r="A231" s="300"/>
      <c r="B231" s="301"/>
      <c r="C231" s="300"/>
      <c r="D231" s="302"/>
      <c r="G231" s="303"/>
      <c r="H231" s="304"/>
      <c r="I231" s="304"/>
      <c r="J231" s="300" t="s">
        <v>3918</v>
      </c>
      <c r="K231" s="300"/>
      <c r="L231" s="300"/>
      <c r="M231" s="300"/>
      <c r="N231" s="300"/>
      <c r="O231" s="300">
        <v>0.0</v>
      </c>
      <c r="Q231" s="305">
        <v>0.0</v>
      </c>
      <c r="R231" s="305"/>
      <c r="S231" s="306"/>
      <c r="T231" s="305"/>
      <c r="U231" s="305"/>
      <c r="V231" s="305"/>
      <c r="W231" s="305"/>
      <c r="X231" s="305"/>
      <c r="Y231" s="305"/>
      <c r="Z231" s="300"/>
      <c r="AA231" s="307"/>
      <c r="AB231" s="300"/>
      <c r="AC231" s="308"/>
      <c r="AD231" s="304"/>
      <c r="AF231" s="300" t="s">
        <v>3919</v>
      </c>
      <c r="AG231" s="300"/>
      <c r="AH231" s="309"/>
      <c r="AI231" s="309"/>
      <c r="AJ231" s="310"/>
      <c r="AK231" s="311"/>
      <c r="AL231" s="311"/>
      <c r="AM231" s="311"/>
      <c r="AN231" s="311"/>
      <c r="AO231" s="309"/>
      <c r="AY231" s="309"/>
      <c r="AZ231" s="312"/>
      <c r="BD231" s="300"/>
    </row>
    <row r="232" ht="14.25" hidden="1" customHeight="1">
      <c r="A232" s="300"/>
      <c r="B232" s="301"/>
      <c r="C232" s="300"/>
      <c r="D232" s="302"/>
      <c r="G232" s="303"/>
      <c r="H232" s="304"/>
      <c r="I232" s="304"/>
      <c r="J232" s="300" t="s">
        <v>3920</v>
      </c>
      <c r="K232" s="300"/>
      <c r="L232" s="300"/>
      <c r="M232" s="300"/>
      <c r="N232" s="300"/>
      <c r="O232" s="300">
        <v>0.0</v>
      </c>
      <c r="Q232" s="305">
        <v>0.0</v>
      </c>
      <c r="R232" s="305"/>
      <c r="S232" s="306"/>
      <c r="T232" s="305"/>
      <c r="U232" s="305"/>
      <c r="V232" s="305"/>
      <c r="W232" s="305"/>
      <c r="X232" s="305"/>
      <c r="Y232" s="305"/>
      <c r="Z232" s="300"/>
      <c r="AA232" s="307"/>
      <c r="AB232" s="300"/>
      <c r="AC232" s="308"/>
      <c r="AD232" s="304"/>
      <c r="AF232" s="300" t="s">
        <v>527</v>
      </c>
      <c r="AG232" s="300"/>
      <c r="AH232" s="309"/>
      <c r="AI232" s="309"/>
      <c r="AJ232" s="310"/>
      <c r="AK232" s="311"/>
      <c r="AL232" s="311"/>
      <c r="AM232" s="311"/>
      <c r="AN232" s="311"/>
      <c r="AO232" s="309"/>
      <c r="AY232" s="309"/>
      <c r="AZ232" s="312"/>
      <c r="BD232" s="300"/>
    </row>
    <row r="233" ht="14.25" hidden="1" customHeight="1">
      <c r="A233" s="300"/>
      <c r="B233" s="301"/>
      <c r="C233" s="300"/>
      <c r="D233" s="302"/>
      <c r="G233" s="303"/>
      <c r="H233" s="304"/>
      <c r="I233" s="304"/>
      <c r="J233" s="300" t="s">
        <v>3921</v>
      </c>
      <c r="K233" s="300"/>
      <c r="L233" s="300"/>
      <c r="M233" s="300"/>
      <c r="N233" s="300"/>
      <c r="O233" s="300">
        <v>0.0</v>
      </c>
      <c r="Q233" s="305">
        <v>0.0</v>
      </c>
      <c r="R233" s="305"/>
      <c r="S233" s="306"/>
      <c r="T233" s="305"/>
      <c r="U233" s="305"/>
      <c r="V233" s="305"/>
      <c r="W233" s="305"/>
      <c r="X233" s="305"/>
      <c r="Y233" s="305"/>
      <c r="Z233" s="300"/>
      <c r="AA233" s="307"/>
      <c r="AB233" s="300"/>
      <c r="AC233" s="308"/>
      <c r="AD233" s="304"/>
      <c r="AF233" s="300" t="s">
        <v>3922</v>
      </c>
      <c r="AG233" s="300"/>
      <c r="AH233" s="309"/>
      <c r="AI233" s="309"/>
      <c r="AJ233" s="310"/>
      <c r="AK233" s="311"/>
      <c r="AL233" s="311"/>
      <c r="AM233" s="311"/>
      <c r="AN233" s="311"/>
      <c r="AO233" s="309"/>
      <c r="AY233" s="309"/>
      <c r="AZ233" s="312"/>
      <c r="BD233" s="300"/>
    </row>
    <row r="234" ht="14.25" hidden="1" customHeight="1">
      <c r="A234" s="300"/>
      <c r="B234" s="301"/>
      <c r="C234" s="300"/>
      <c r="D234" s="302"/>
      <c r="G234" s="303"/>
      <c r="H234" s="304"/>
      <c r="I234" s="304"/>
      <c r="J234" s="300" t="s">
        <v>3923</v>
      </c>
      <c r="K234" s="300"/>
      <c r="L234" s="300"/>
      <c r="M234" s="300"/>
      <c r="N234" s="300"/>
      <c r="O234" s="300">
        <v>0.0</v>
      </c>
      <c r="Q234" s="305">
        <v>0.0</v>
      </c>
      <c r="R234" s="305"/>
      <c r="S234" s="306"/>
      <c r="T234" s="305"/>
      <c r="U234" s="305"/>
      <c r="V234" s="305"/>
      <c r="W234" s="305"/>
      <c r="X234" s="305"/>
      <c r="Y234" s="305"/>
      <c r="Z234" s="300"/>
      <c r="AA234" s="307"/>
      <c r="AB234" s="300"/>
      <c r="AC234" s="308"/>
      <c r="AD234" s="304"/>
      <c r="AF234" s="300" t="s">
        <v>3924</v>
      </c>
      <c r="AG234" s="300"/>
      <c r="AH234" s="309"/>
      <c r="AI234" s="309"/>
      <c r="AJ234" s="310"/>
      <c r="AK234" s="311"/>
      <c r="AL234" s="311"/>
      <c r="AM234" s="311"/>
      <c r="AN234" s="311"/>
      <c r="AO234" s="309"/>
      <c r="AY234" s="309"/>
      <c r="AZ234" s="312"/>
      <c r="BD234" s="300"/>
    </row>
    <row r="235" ht="14.25" hidden="1" customHeight="1">
      <c r="A235" s="300"/>
      <c r="B235" s="301"/>
      <c r="C235" s="300"/>
      <c r="D235" s="302"/>
      <c r="G235" s="303"/>
      <c r="H235" s="304"/>
      <c r="I235" s="304"/>
      <c r="J235" s="300" t="s">
        <v>3925</v>
      </c>
      <c r="K235" s="300"/>
      <c r="L235" s="300"/>
      <c r="M235" s="300"/>
      <c r="N235" s="300"/>
      <c r="O235" s="300">
        <v>0.0</v>
      </c>
      <c r="Q235" s="305">
        <v>0.0</v>
      </c>
      <c r="R235" s="305"/>
      <c r="S235" s="306"/>
      <c r="T235" s="305"/>
      <c r="U235" s="305"/>
      <c r="V235" s="305"/>
      <c r="W235" s="305"/>
      <c r="X235" s="305"/>
      <c r="Y235" s="305"/>
      <c r="Z235" s="300"/>
      <c r="AA235" s="307"/>
      <c r="AB235" s="300"/>
      <c r="AC235" s="308"/>
      <c r="AD235" s="304"/>
      <c r="AF235" s="300" t="s">
        <v>3926</v>
      </c>
      <c r="AG235" s="300"/>
      <c r="AH235" s="309"/>
      <c r="AI235" s="309"/>
      <c r="AJ235" s="310"/>
      <c r="AK235" s="311"/>
      <c r="AL235" s="311"/>
      <c r="AM235" s="311"/>
      <c r="AN235" s="311"/>
      <c r="AO235" s="309"/>
      <c r="AY235" s="309"/>
      <c r="AZ235" s="312"/>
      <c r="BD235" s="300"/>
    </row>
    <row r="236" ht="14.25" hidden="1" customHeight="1">
      <c r="A236" s="300"/>
      <c r="B236" s="301"/>
      <c r="C236" s="300"/>
      <c r="D236" s="302"/>
      <c r="G236" s="303"/>
      <c r="H236" s="304"/>
      <c r="I236" s="304"/>
      <c r="J236" s="300" t="s">
        <v>3927</v>
      </c>
      <c r="K236" s="300"/>
      <c r="L236" s="300"/>
      <c r="M236" s="300"/>
      <c r="N236" s="300"/>
      <c r="O236" s="300">
        <v>0.0</v>
      </c>
      <c r="Q236" s="305">
        <v>0.0</v>
      </c>
      <c r="R236" s="305"/>
      <c r="S236" s="306"/>
      <c r="T236" s="305"/>
      <c r="U236" s="305"/>
      <c r="V236" s="305"/>
      <c r="W236" s="305"/>
      <c r="X236" s="305"/>
      <c r="Y236" s="305"/>
      <c r="Z236" s="300"/>
      <c r="AA236" s="307"/>
      <c r="AB236" s="300"/>
      <c r="AC236" s="308"/>
      <c r="AD236" s="304"/>
      <c r="AF236" s="300" t="s">
        <v>1513</v>
      </c>
      <c r="AG236" s="300"/>
      <c r="AH236" s="309"/>
      <c r="AI236" s="309"/>
      <c r="AJ236" s="310"/>
      <c r="AK236" s="311"/>
      <c r="AL236" s="311"/>
      <c r="AM236" s="311"/>
      <c r="AN236" s="311"/>
      <c r="AO236" s="309"/>
      <c r="AY236" s="309"/>
      <c r="AZ236" s="312"/>
      <c r="BD236" s="300"/>
    </row>
    <row r="237" ht="14.25" hidden="1" customHeight="1">
      <c r="A237" s="300"/>
      <c r="B237" s="301"/>
      <c r="C237" s="300"/>
      <c r="D237" s="302"/>
      <c r="G237" s="303"/>
      <c r="H237" s="304"/>
      <c r="I237" s="304"/>
      <c r="J237" s="300" t="s">
        <v>3928</v>
      </c>
      <c r="K237" s="300"/>
      <c r="L237" s="300"/>
      <c r="M237" s="300"/>
      <c r="N237" s="300"/>
      <c r="O237" s="300">
        <v>0.0</v>
      </c>
      <c r="Q237" s="305">
        <v>0.0</v>
      </c>
      <c r="R237" s="305"/>
      <c r="S237" s="306"/>
      <c r="T237" s="305"/>
      <c r="U237" s="305"/>
      <c r="V237" s="305"/>
      <c r="W237" s="305"/>
      <c r="X237" s="305"/>
      <c r="Y237" s="305"/>
      <c r="Z237" s="300"/>
      <c r="AA237" s="307"/>
      <c r="AB237" s="300"/>
      <c r="AC237" s="308"/>
      <c r="AD237" s="304"/>
      <c r="AF237" s="300" t="s">
        <v>3929</v>
      </c>
      <c r="AG237" s="300"/>
      <c r="AH237" s="309"/>
      <c r="AI237" s="309"/>
      <c r="AJ237" s="310"/>
      <c r="AK237" s="311"/>
      <c r="AL237" s="311"/>
      <c r="AM237" s="311"/>
      <c r="AN237" s="311"/>
      <c r="AO237" s="309"/>
      <c r="AY237" s="309"/>
      <c r="AZ237" s="312"/>
      <c r="BD237" s="300"/>
    </row>
    <row r="238" ht="14.25" hidden="1" customHeight="1">
      <c r="A238" s="300"/>
      <c r="B238" s="301"/>
      <c r="C238" s="300"/>
      <c r="D238" s="302"/>
      <c r="G238" s="303"/>
      <c r="H238" s="304"/>
      <c r="I238" s="304"/>
      <c r="J238" s="300" t="s">
        <v>3930</v>
      </c>
      <c r="K238" s="300"/>
      <c r="L238" s="300"/>
      <c r="M238" s="300"/>
      <c r="N238" s="300"/>
      <c r="O238" s="300">
        <v>0.0</v>
      </c>
      <c r="Q238" s="305">
        <v>0.0</v>
      </c>
      <c r="R238" s="305"/>
      <c r="S238" s="306"/>
      <c r="T238" s="305"/>
      <c r="U238" s="305"/>
      <c r="V238" s="305"/>
      <c r="W238" s="305"/>
      <c r="X238" s="305"/>
      <c r="Y238" s="305"/>
      <c r="Z238" s="300"/>
      <c r="AA238" s="307"/>
      <c r="AB238" s="300"/>
      <c r="AC238" s="308"/>
      <c r="AD238" s="304"/>
      <c r="AF238" s="300" t="s">
        <v>3931</v>
      </c>
      <c r="AG238" s="300"/>
      <c r="AH238" s="309"/>
      <c r="AI238" s="309"/>
      <c r="AJ238" s="310"/>
      <c r="AK238" s="311"/>
      <c r="AL238" s="311"/>
      <c r="AM238" s="311"/>
      <c r="AN238" s="311"/>
      <c r="AO238" s="309"/>
      <c r="AY238" s="309"/>
      <c r="AZ238" s="312"/>
      <c r="BD238" s="300"/>
    </row>
    <row r="239" ht="14.25" hidden="1" customHeight="1">
      <c r="A239" s="300"/>
      <c r="B239" s="301"/>
      <c r="C239" s="300"/>
      <c r="D239" s="302"/>
      <c r="G239" s="303"/>
      <c r="H239" s="304"/>
      <c r="I239" s="304"/>
      <c r="J239" s="300" t="s">
        <v>3932</v>
      </c>
      <c r="K239" s="300"/>
      <c r="L239" s="300"/>
      <c r="M239" s="300"/>
      <c r="N239" s="300"/>
      <c r="O239" s="300">
        <v>0.0</v>
      </c>
      <c r="Q239" s="305">
        <v>0.0</v>
      </c>
      <c r="R239" s="305"/>
      <c r="S239" s="306"/>
      <c r="T239" s="305"/>
      <c r="U239" s="305"/>
      <c r="V239" s="305"/>
      <c r="W239" s="305"/>
      <c r="X239" s="305"/>
      <c r="Y239" s="305"/>
      <c r="Z239" s="300"/>
      <c r="AA239" s="307"/>
      <c r="AB239" s="300"/>
      <c r="AC239" s="308"/>
      <c r="AD239" s="304"/>
      <c r="AF239" s="300" t="s">
        <v>2371</v>
      </c>
      <c r="AG239" s="300"/>
      <c r="AH239" s="309"/>
      <c r="AI239" s="309"/>
      <c r="AJ239" s="310"/>
      <c r="AK239" s="311"/>
      <c r="AL239" s="311"/>
      <c r="AM239" s="311"/>
      <c r="AN239" s="311"/>
      <c r="AO239" s="309"/>
      <c r="AY239" s="309"/>
      <c r="AZ239" s="312"/>
      <c r="BD239" s="300"/>
    </row>
    <row r="240" ht="14.25" hidden="1" customHeight="1">
      <c r="A240" s="300"/>
      <c r="B240" s="301"/>
      <c r="C240" s="300"/>
      <c r="D240" s="302"/>
      <c r="G240" s="303"/>
      <c r="H240" s="304"/>
      <c r="I240" s="304"/>
      <c r="J240" s="300" t="s">
        <v>3933</v>
      </c>
      <c r="K240" s="300"/>
      <c r="L240" s="300"/>
      <c r="M240" s="300"/>
      <c r="N240" s="300"/>
      <c r="O240" s="300">
        <v>0.0</v>
      </c>
      <c r="Q240" s="305">
        <v>0.0</v>
      </c>
      <c r="R240" s="305"/>
      <c r="S240" s="306"/>
      <c r="T240" s="305"/>
      <c r="U240" s="305"/>
      <c r="V240" s="305"/>
      <c r="W240" s="305"/>
      <c r="X240" s="305"/>
      <c r="Y240" s="305"/>
      <c r="Z240" s="300"/>
      <c r="AA240" s="307"/>
      <c r="AB240" s="300"/>
      <c r="AC240" s="308"/>
      <c r="AD240" s="304"/>
      <c r="AF240" s="300" t="s">
        <v>3934</v>
      </c>
      <c r="AG240" s="300"/>
      <c r="AH240" s="309"/>
      <c r="AI240" s="309"/>
      <c r="AJ240" s="310"/>
      <c r="AK240" s="311"/>
      <c r="AL240" s="311"/>
      <c r="AM240" s="311"/>
      <c r="AN240" s="311"/>
      <c r="AO240" s="309"/>
      <c r="AY240" s="309"/>
      <c r="AZ240" s="312"/>
      <c r="BD240" s="300"/>
    </row>
    <row r="241" ht="14.25" hidden="1" customHeight="1">
      <c r="A241" s="300"/>
      <c r="B241" s="301"/>
      <c r="C241" s="300"/>
      <c r="D241" s="302"/>
      <c r="G241" s="303"/>
      <c r="H241" s="304"/>
      <c r="I241" s="304"/>
      <c r="J241" s="300" t="s">
        <v>3935</v>
      </c>
      <c r="K241" s="300"/>
      <c r="L241" s="300"/>
      <c r="M241" s="300"/>
      <c r="N241" s="300"/>
      <c r="O241" s="300">
        <v>0.0</v>
      </c>
      <c r="Q241" s="305">
        <v>0.0</v>
      </c>
      <c r="R241" s="305"/>
      <c r="S241" s="306"/>
      <c r="T241" s="305"/>
      <c r="U241" s="305"/>
      <c r="V241" s="305"/>
      <c r="W241" s="305"/>
      <c r="X241" s="305"/>
      <c r="Y241" s="305"/>
      <c r="Z241" s="300"/>
      <c r="AA241" s="307"/>
      <c r="AB241" s="300"/>
      <c r="AC241" s="308"/>
      <c r="AD241" s="304"/>
      <c r="AF241" s="300" t="s">
        <v>3936</v>
      </c>
      <c r="AG241" s="300"/>
      <c r="AH241" s="309"/>
      <c r="AI241" s="309"/>
      <c r="AJ241" s="310"/>
      <c r="AK241" s="311"/>
      <c r="AL241" s="311"/>
      <c r="AM241" s="311"/>
      <c r="AN241" s="311"/>
      <c r="AO241" s="309"/>
      <c r="AY241" s="309"/>
      <c r="AZ241" s="312"/>
      <c r="BD241" s="300"/>
    </row>
    <row r="242" ht="14.25" hidden="1" customHeight="1">
      <c r="A242" s="300"/>
      <c r="B242" s="301"/>
      <c r="C242" s="300"/>
      <c r="D242" s="302"/>
      <c r="G242" s="303"/>
      <c r="H242" s="304"/>
      <c r="I242" s="304"/>
      <c r="J242" s="300" t="s">
        <v>3937</v>
      </c>
      <c r="K242" s="300"/>
      <c r="L242" s="300"/>
      <c r="M242" s="300"/>
      <c r="N242" s="300"/>
      <c r="O242" s="300">
        <v>0.0</v>
      </c>
      <c r="Q242" s="305">
        <v>0.0</v>
      </c>
      <c r="R242" s="305"/>
      <c r="S242" s="306"/>
      <c r="T242" s="305"/>
      <c r="U242" s="305"/>
      <c r="V242" s="305"/>
      <c r="W242" s="305"/>
      <c r="X242" s="305"/>
      <c r="Y242" s="305"/>
      <c r="Z242" s="300"/>
      <c r="AA242" s="307"/>
      <c r="AB242" s="300"/>
      <c r="AC242" s="308"/>
      <c r="AD242" s="304"/>
      <c r="AF242" s="300" t="s">
        <v>3938</v>
      </c>
      <c r="AG242" s="300"/>
      <c r="AH242" s="309"/>
      <c r="AI242" s="309"/>
      <c r="AJ242" s="310"/>
      <c r="AK242" s="311"/>
      <c r="AL242" s="311"/>
      <c r="AM242" s="311"/>
      <c r="AN242" s="311"/>
      <c r="AO242" s="309"/>
      <c r="AY242" s="309"/>
      <c r="AZ242" s="312"/>
      <c r="BD242" s="300"/>
    </row>
    <row r="243" ht="14.25" hidden="1" customHeight="1">
      <c r="A243" s="300"/>
      <c r="B243" s="301"/>
      <c r="C243" s="300"/>
      <c r="D243" s="302"/>
      <c r="G243" s="303"/>
      <c r="H243" s="304"/>
      <c r="I243" s="304"/>
      <c r="J243" s="300" t="s">
        <v>3939</v>
      </c>
      <c r="K243" s="300"/>
      <c r="L243" s="300"/>
      <c r="M243" s="300"/>
      <c r="N243" s="300"/>
      <c r="O243" s="300">
        <v>0.0</v>
      </c>
      <c r="Q243" s="305">
        <v>0.0</v>
      </c>
      <c r="R243" s="305"/>
      <c r="S243" s="306"/>
      <c r="T243" s="305"/>
      <c r="U243" s="305"/>
      <c r="V243" s="305"/>
      <c r="W243" s="305"/>
      <c r="X243" s="305"/>
      <c r="Y243" s="305"/>
      <c r="Z243" s="300"/>
      <c r="AA243" s="307"/>
      <c r="AB243" s="300"/>
      <c r="AC243" s="308"/>
      <c r="AD243" s="304"/>
      <c r="AF243" s="300" t="s">
        <v>3940</v>
      </c>
      <c r="AG243" s="300"/>
      <c r="AH243" s="309"/>
      <c r="AI243" s="309"/>
      <c r="AJ243" s="310"/>
      <c r="AK243" s="311"/>
      <c r="AL243" s="311"/>
      <c r="AM243" s="311"/>
      <c r="AN243" s="311"/>
      <c r="AO243" s="309"/>
      <c r="AY243" s="309"/>
      <c r="AZ243" s="312"/>
      <c r="BD243" s="300"/>
    </row>
    <row r="244" ht="14.25" hidden="1" customHeight="1">
      <c r="A244" s="300"/>
      <c r="B244" s="301"/>
      <c r="C244" s="300"/>
      <c r="D244" s="302"/>
      <c r="G244" s="303"/>
      <c r="H244" s="304"/>
      <c r="I244" s="304"/>
      <c r="J244" s="300" t="s">
        <v>3941</v>
      </c>
      <c r="K244" s="300"/>
      <c r="L244" s="300"/>
      <c r="M244" s="300"/>
      <c r="N244" s="300"/>
      <c r="O244" s="300">
        <v>0.0</v>
      </c>
      <c r="Q244" s="305">
        <v>0.0</v>
      </c>
      <c r="R244" s="305"/>
      <c r="S244" s="306"/>
      <c r="T244" s="305"/>
      <c r="U244" s="305"/>
      <c r="V244" s="305"/>
      <c r="W244" s="305"/>
      <c r="X244" s="305"/>
      <c r="Y244" s="305"/>
      <c r="Z244" s="300"/>
      <c r="AA244" s="307"/>
      <c r="AB244" s="300"/>
      <c r="AC244" s="308"/>
      <c r="AD244" s="304"/>
      <c r="AF244" s="300" t="s">
        <v>810</v>
      </c>
      <c r="AG244" s="300"/>
      <c r="AH244" s="309"/>
      <c r="AI244" s="309"/>
      <c r="AJ244" s="310"/>
      <c r="AK244" s="311"/>
      <c r="AL244" s="311"/>
      <c r="AM244" s="311"/>
      <c r="AN244" s="311"/>
      <c r="AO244" s="309"/>
      <c r="AY244" s="309"/>
      <c r="AZ244" s="312"/>
      <c r="BD244" s="300"/>
    </row>
    <row r="245" ht="14.25" hidden="1" customHeight="1">
      <c r="A245" s="300"/>
      <c r="B245" s="301"/>
      <c r="C245" s="300"/>
      <c r="D245" s="302"/>
      <c r="G245" s="303"/>
      <c r="H245" s="304"/>
      <c r="I245" s="304"/>
      <c r="J245" s="300" t="s">
        <v>3942</v>
      </c>
      <c r="K245" s="300"/>
      <c r="L245" s="300"/>
      <c r="M245" s="300"/>
      <c r="N245" s="300"/>
      <c r="O245" s="300">
        <v>0.0</v>
      </c>
      <c r="Q245" s="305">
        <v>0.0</v>
      </c>
      <c r="R245" s="305"/>
      <c r="S245" s="306"/>
      <c r="T245" s="305"/>
      <c r="U245" s="305"/>
      <c r="V245" s="305"/>
      <c r="W245" s="305"/>
      <c r="X245" s="305"/>
      <c r="Y245" s="305"/>
      <c r="Z245" s="300"/>
      <c r="AA245" s="307"/>
      <c r="AB245" s="300"/>
      <c r="AC245" s="308"/>
      <c r="AD245" s="304"/>
      <c r="AF245" s="300" t="s">
        <v>3943</v>
      </c>
      <c r="AG245" s="300"/>
      <c r="AH245" s="309"/>
      <c r="AI245" s="309"/>
      <c r="AJ245" s="310"/>
      <c r="AK245" s="311"/>
      <c r="AL245" s="311"/>
      <c r="AM245" s="311"/>
      <c r="AN245" s="311"/>
      <c r="AO245" s="309"/>
      <c r="AY245" s="309"/>
      <c r="AZ245" s="312"/>
      <c r="BD245" s="300"/>
    </row>
    <row r="246" ht="14.25" hidden="1" customHeight="1">
      <c r="A246" s="300"/>
      <c r="B246" s="301"/>
      <c r="C246" s="300"/>
      <c r="D246" s="302"/>
      <c r="G246" s="303"/>
      <c r="H246" s="304"/>
      <c r="I246" s="304"/>
      <c r="J246" s="300" t="s">
        <v>3944</v>
      </c>
      <c r="K246" s="300"/>
      <c r="L246" s="300"/>
      <c r="M246" s="300"/>
      <c r="N246" s="300"/>
      <c r="O246" s="300">
        <v>0.0</v>
      </c>
      <c r="Q246" s="305">
        <v>0.0</v>
      </c>
      <c r="R246" s="305"/>
      <c r="S246" s="306"/>
      <c r="T246" s="305"/>
      <c r="U246" s="305"/>
      <c r="V246" s="305"/>
      <c r="W246" s="305"/>
      <c r="X246" s="305"/>
      <c r="Y246" s="305"/>
      <c r="Z246" s="300"/>
      <c r="AA246" s="307"/>
      <c r="AB246" s="300"/>
      <c r="AC246" s="308"/>
      <c r="AD246" s="304"/>
      <c r="AF246" s="300" t="s">
        <v>3945</v>
      </c>
      <c r="AG246" s="300"/>
      <c r="AH246" s="309"/>
      <c r="AI246" s="309"/>
      <c r="AJ246" s="310"/>
      <c r="AK246" s="311"/>
      <c r="AL246" s="311"/>
      <c r="AM246" s="311"/>
      <c r="AN246" s="311"/>
      <c r="AO246" s="309"/>
      <c r="AY246" s="309"/>
      <c r="AZ246" s="312"/>
      <c r="BD246" s="300"/>
    </row>
    <row r="247" ht="14.25" hidden="1" customHeight="1">
      <c r="A247" s="300"/>
      <c r="B247" s="301"/>
      <c r="C247" s="300"/>
      <c r="D247" s="302"/>
      <c r="G247" s="303"/>
      <c r="H247" s="304"/>
      <c r="I247" s="304"/>
      <c r="J247" s="300" t="s">
        <v>3946</v>
      </c>
      <c r="K247" s="300"/>
      <c r="L247" s="300"/>
      <c r="M247" s="300"/>
      <c r="N247" s="300"/>
      <c r="O247" s="300">
        <v>0.0</v>
      </c>
      <c r="Q247" s="305">
        <v>0.0</v>
      </c>
      <c r="R247" s="305"/>
      <c r="S247" s="306"/>
      <c r="T247" s="305"/>
      <c r="U247" s="305"/>
      <c r="V247" s="305"/>
      <c r="W247" s="305"/>
      <c r="X247" s="305"/>
      <c r="Y247" s="305"/>
      <c r="Z247" s="300"/>
      <c r="AA247" s="307"/>
      <c r="AB247" s="300"/>
      <c r="AC247" s="308"/>
      <c r="AD247" s="304"/>
      <c r="AF247" s="300" t="s">
        <v>3947</v>
      </c>
      <c r="AG247" s="300"/>
      <c r="AH247" s="309"/>
      <c r="AI247" s="309"/>
      <c r="AJ247" s="310"/>
      <c r="AK247" s="311"/>
      <c r="AL247" s="311"/>
      <c r="AM247" s="311"/>
      <c r="AN247" s="311"/>
      <c r="AO247" s="309"/>
      <c r="AY247" s="309"/>
      <c r="AZ247" s="312"/>
      <c r="BD247" s="300"/>
    </row>
    <row r="248" ht="14.25" hidden="1" customHeight="1">
      <c r="A248" s="300"/>
      <c r="B248" s="301"/>
      <c r="C248" s="300"/>
      <c r="D248" s="302"/>
      <c r="G248" s="303"/>
      <c r="H248" s="304"/>
      <c r="I248" s="304"/>
      <c r="J248" s="300" t="s">
        <v>3948</v>
      </c>
      <c r="K248" s="300"/>
      <c r="L248" s="300"/>
      <c r="M248" s="300"/>
      <c r="N248" s="300"/>
      <c r="O248" s="300">
        <v>0.0</v>
      </c>
      <c r="Q248" s="305">
        <v>0.0</v>
      </c>
      <c r="R248" s="305"/>
      <c r="S248" s="306"/>
      <c r="T248" s="305"/>
      <c r="U248" s="305"/>
      <c r="V248" s="305"/>
      <c r="W248" s="305"/>
      <c r="X248" s="305"/>
      <c r="Y248" s="305"/>
      <c r="Z248" s="300"/>
      <c r="AA248" s="307"/>
      <c r="AB248" s="300"/>
      <c r="AC248" s="308"/>
      <c r="AD248" s="304"/>
      <c r="AF248" s="300" t="s">
        <v>3949</v>
      </c>
      <c r="AG248" s="300"/>
      <c r="AH248" s="309"/>
      <c r="AI248" s="309"/>
      <c r="AJ248" s="310"/>
      <c r="AK248" s="311"/>
      <c r="AL248" s="311"/>
      <c r="AM248" s="311"/>
      <c r="AN248" s="311"/>
      <c r="AO248" s="309"/>
      <c r="AY248" s="309"/>
      <c r="AZ248" s="312"/>
      <c r="BD248" s="300"/>
    </row>
    <row r="249" ht="14.25" hidden="1" customHeight="1">
      <c r="A249" s="300"/>
      <c r="B249" s="301"/>
      <c r="C249" s="300"/>
      <c r="D249" s="302"/>
      <c r="G249" s="303"/>
      <c r="H249" s="304"/>
      <c r="I249" s="304"/>
      <c r="J249" s="300" t="s">
        <v>3950</v>
      </c>
      <c r="K249" s="300"/>
      <c r="L249" s="300"/>
      <c r="M249" s="300"/>
      <c r="N249" s="300"/>
      <c r="O249" s="300">
        <v>0.0</v>
      </c>
      <c r="Q249" s="305">
        <v>0.0</v>
      </c>
      <c r="R249" s="305"/>
      <c r="S249" s="306"/>
      <c r="T249" s="305"/>
      <c r="U249" s="305"/>
      <c r="V249" s="305"/>
      <c r="W249" s="305"/>
      <c r="X249" s="305"/>
      <c r="Y249" s="305"/>
      <c r="Z249" s="300"/>
      <c r="AA249" s="307"/>
      <c r="AB249" s="300"/>
      <c r="AC249" s="308"/>
      <c r="AD249" s="304"/>
      <c r="AF249" s="300" t="s">
        <v>3951</v>
      </c>
      <c r="AG249" s="300"/>
      <c r="AH249" s="309"/>
      <c r="AI249" s="309"/>
      <c r="AJ249" s="310"/>
      <c r="AK249" s="311"/>
      <c r="AL249" s="311"/>
      <c r="AM249" s="311"/>
      <c r="AN249" s="311"/>
      <c r="AO249" s="309"/>
      <c r="AY249" s="309"/>
      <c r="AZ249" s="312"/>
      <c r="BD249" s="300"/>
    </row>
    <row r="250" ht="14.25" hidden="1" customHeight="1">
      <c r="A250" s="300"/>
      <c r="B250" s="301"/>
      <c r="C250" s="300"/>
      <c r="D250" s="302"/>
      <c r="G250" s="303"/>
      <c r="H250" s="304"/>
      <c r="I250" s="304"/>
      <c r="J250" s="300" t="s">
        <v>3952</v>
      </c>
      <c r="K250" s="300"/>
      <c r="L250" s="300"/>
      <c r="M250" s="300"/>
      <c r="N250" s="300"/>
      <c r="O250" s="300">
        <v>0.0</v>
      </c>
      <c r="Q250" s="305">
        <v>0.0</v>
      </c>
      <c r="R250" s="305"/>
      <c r="S250" s="306"/>
      <c r="T250" s="305"/>
      <c r="U250" s="305"/>
      <c r="V250" s="305"/>
      <c r="W250" s="305"/>
      <c r="X250" s="305"/>
      <c r="Y250" s="305"/>
      <c r="Z250" s="300"/>
      <c r="AA250" s="307"/>
      <c r="AB250" s="300"/>
      <c r="AC250" s="308"/>
      <c r="AD250" s="304"/>
      <c r="AF250" s="300" t="s">
        <v>3953</v>
      </c>
      <c r="AG250" s="300"/>
      <c r="AH250" s="309"/>
      <c r="AI250" s="309"/>
      <c r="AJ250" s="310"/>
      <c r="AK250" s="311"/>
      <c r="AL250" s="311"/>
      <c r="AM250" s="311"/>
      <c r="AN250" s="311"/>
      <c r="AO250" s="309"/>
      <c r="AY250" s="309"/>
      <c r="AZ250" s="312"/>
      <c r="BD250" s="300"/>
    </row>
    <row r="251" ht="14.25" hidden="1" customHeight="1">
      <c r="A251" s="300"/>
      <c r="B251" s="301"/>
      <c r="C251" s="300"/>
      <c r="D251" s="302"/>
      <c r="G251" s="303"/>
      <c r="H251" s="304"/>
      <c r="I251" s="304"/>
      <c r="J251" s="300" t="s">
        <v>3954</v>
      </c>
      <c r="K251" s="300"/>
      <c r="L251" s="300"/>
      <c r="M251" s="300"/>
      <c r="N251" s="300"/>
      <c r="O251" s="300">
        <v>0.0</v>
      </c>
      <c r="Q251" s="305">
        <v>0.0</v>
      </c>
      <c r="R251" s="305"/>
      <c r="S251" s="306"/>
      <c r="T251" s="305"/>
      <c r="U251" s="305"/>
      <c r="V251" s="305"/>
      <c r="W251" s="305"/>
      <c r="X251" s="305"/>
      <c r="Y251" s="305"/>
      <c r="Z251" s="300"/>
      <c r="AA251" s="307"/>
      <c r="AB251" s="300"/>
      <c r="AC251" s="308"/>
      <c r="AD251" s="304"/>
      <c r="AF251" s="300" t="s">
        <v>3955</v>
      </c>
      <c r="AG251" s="300"/>
      <c r="AH251" s="309"/>
      <c r="AI251" s="309"/>
      <c r="AJ251" s="310"/>
      <c r="AK251" s="311"/>
      <c r="AL251" s="311"/>
      <c r="AM251" s="311"/>
      <c r="AN251" s="311"/>
      <c r="AO251" s="309"/>
      <c r="AY251" s="309"/>
      <c r="AZ251" s="312"/>
      <c r="BD251" s="300"/>
    </row>
    <row r="252" ht="14.25" hidden="1" customHeight="1">
      <c r="A252" s="300"/>
      <c r="B252" s="301"/>
      <c r="C252" s="300"/>
      <c r="D252" s="302"/>
      <c r="G252" s="303"/>
      <c r="H252" s="304"/>
      <c r="I252" s="304"/>
      <c r="J252" s="300" t="s">
        <v>3956</v>
      </c>
      <c r="K252" s="300"/>
      <c r="L252" s="300"/>
      <c r="M252" s="300"/>
      <c r="N252" s="300"/>
      <c r="O252" s="300">
        <v>0.0</v>
      </c>
      <c r="Q252" s="305">
        <v>0.0</v>
      </c>
      <c r="R252" s="305"/>
      <c r="S252" s="306"/>
      <c r="T252" s="305"/>
      <c r="U252" s="305"/>
      <c r="V252" s="305"/>
      <c r="W252" s="305"/>
      <c r="X252" s="305"/>
      <c r="Y252" s="305"/>
      <c r="Z252" s="300"/>
      <c r="AA252" s="307"/>
      <c r="AB252" s="300"/>
      <c r="AC252" s="308"/>
      <c r="AD252" s="304"/>
      <c r="AF252" s="300" t="s">
        <v>3957</v>
      </c>
      <c r="AG252" s="300"/>
      <c r="AH252" s="309"/>
      <c r="AI252" s="309"/>
      <c r="AJ252" s="310"/>
      <c r="AK252" s="311"/>
      <c r="AL252" s="311"/>
      <c r="AM252" s="311"/>
      <c r="AN252" s="311"/>
      <c r="AO252" s="309"/>
      <c r="AY252" s="309"/>
      <c r="AZ252" s="312"/>
      <c r="BD252" s="300"/>
    </row>
    <row r="253" ht="14.25" hidden="1" customHeight="1">
      <c r="A253" s="300"/>
      <c r="B253" s="301"/>
      <c r="C253" s="300"/>
      <c r="D253" s="302"/>
      <c r="G253" s="303"/>
      <c r="H253" s="304"/>
      <c r="I253" s="304"/>
      <c r="J253" s="300" t="s">
        <v>3958</v>
      </c>
      <c r="K253" s="300"/>
      <c r="L253" s="300"/>
      <c r="M253" s="300"/>
      <c r="N253" s="300"/>
      <c r="O253" s="300">
        <v>0.0</v>
      </c>
      <c r="Q253" s="305">
        <v>0.0</v>
      </c>
      <c r="R253" s="305"/>
      <c r="S253" s="306"/>
      <c r="T253" s="305"/>
      <c r="U253" s="305"/>
      <c r="V253" s="305"/>
      <c r="W253" s="305"/>
      <c r="X253" s="305"/>
      <c r="Y253" s="305"/>
      <c r="Z253" s="300"/>
      <c r="AA253" s="307"/>
      <c r="AB253" s="300"/>
      <c r="AC253" s="308"/>
      <c r="AD253" s="304"/>
      <c r="AF253" s="300" t="s">
        <v>425</v>
      </c>
      <c r="AG253" s="300"/>
      <c r="AH253" s="309"/>
      <c r="AI253" s="309"/>
      <c r="AJ253" s="310"/>
      <c r="AK253" s="311"/>
      <c r="AL253" s="311"/>
      <c r="AM253" s="311"/>
      <c r="AN253" s="311"/>
      <c r="AO253" s="309"/>
      <c r="AY253" s="309"/>
      <c r="AZ253" s="312"/>
      <c r="BD253" s="300"/>
    </row>
    <row r="254" ht="14.25" hidden="1" customHeight="1">
      <c r="A254" s="300"/>
      <c r="B254" s="301"/>
      <c r="C254" s="300"/>
      <c r="D254" s="302"/>
      <c r="G254" s="303"/>
      <c r="H254" s="304"/>
      <c r="I254" s="304"/>
      <c r="J254" s="300" t="s">
        <v>3959</v>
      </c>
      <c r="K254" s="300"/>
      <c r="L254" s="300"/>
      <c r="M254" s="300"/>
      <c r="N254" s="300"/>
      <c r="O254" s="300">
        <v>0.0</v>
      </c>
      <c r="Q254" s="305">
        <v>0.0</v>
      </c>
      <c r="R254" s="305"/>
      <c r="S254" s="306"/>
      <c r="T254" s="305"/>
      <c r="U254" s="305"/>
      <c r="V254" s="305"/>
      <c r="W254" s="305"/>
      <c r="X254" s="305"/>
      <c r="Y254" s="305"/>
      <c r="Z254" s="300"/>
      <c r="AA254" s="307"/>
      <c r="AB254" s="300"/>
      <c r="AC254" s="308"/>
      <c r="AD254" s="304"/>
      <c r="AF254" s="300" t="s">
        <v>3960</v>
      </c>
      <c r="AG254" s="300"/>
      <c r="AH254" s="309"/>
      <c r="AI254" s="309"/>
      <c r="AJ254" s="310"/>
      <c r="AK254" s="311"/>
      <c r="AL254" s="311"/>
      <c r="AM254" s="311"/>
      <c r="AN254" s="311"/>
      <c r="AO254" s="309"/>
      <c r="AY254" s="309"/>
      <c r="AZ254" s="312"/>
      <c r="BD254" s="300"/>
    </row>
    <row r="255" ht="14.25" hidden="1" customHeight="1">
      <c r="A255" s="300"/>
      <c r="B255" s="301"/>
      <c r="C255" s="300"/>
      <c r="D255" s="302"/>
      <c r="G255" s="303"/>
      <c r="H255" s="304"/>
      <c r="I255" s="304"/>
      <c r="J255" s="300" t="s">
        <v>3961</v>
      </c>
      <c r="K255" s="300"/>
      <c r="L255" s="300"/>
      <c r="M255" s="300"/>
      <c r="N255" s="300"/>
      <c r="O255" s="300">
        <v>0.0</v>
      </c>
      <c r="Q255" s="305">
        <v>0.0</v>
      </c>
      <c r="R255" s="305"/>
      <c r="S255" s="306"/>
      <c r="T255" s="305"/>
      <c r="U255" s="305"/>
      <c r="V255" s="305"/>
      <c r="W255" s="305"/>
      <c r="X255" s="305"/>
      <c r="Y255" s="305"/>
      <c r="Z255" s="300"/>
      <c r="AA255" s="307"/>
      <c r="AB255" s="300"/>
      <c r="AC255" s="308"/>
      <c r="AD255" s="304"/>
      <c r="AF255" s="300" t="s">
        <v>1991</v>
      </c>
      <c r="AG255" s="300"/>
      <c r="AH255" s="309"/>
      <c r="AI255" s="309"/>
      <c r="AJ255" s="310"/>
      <c r="AK255" s="311"/>
      <c r="AL255" s="311"/>
      <c r="AM255" s="311"/>
      <c r="AN255" s="311"/>
      <c r="AO255" s="309"/>
      <c r="AY255" s="309"/>
      <c r="AZ255" s="312"/>
      <c r="BD255" s="300"/>
    </row>
    <row r="256" ht="14.25" hidden="1" customHeight="1">
      <c r="A256" s="300"/>
      <c r="B256" s="301"/>
      <c r="C256" s="300"/>
      <c r="D256" s="302"/>
      <c r="G256" s="303"/>
      <c r="H256" s="304"/>
      <c r="I256" s="304"/>
      <c r="J256" s="300" t="s">
        <v>3962</v>
      </c>
      <c r="K256" s="300"/>
      <c r="L256" s="300"/>
      <c r="M256" s="300"/>
      <c r="N256" s="300"/>
      <c r="O256" s="300">
        <v>0.0</v>
      </c>
      <c r="Q256" s="305">
        <v>0.0</v>
      </c>
      <c r="R256" s="305"/>
      <c r="S256" s="306"/>
      <c r="T256" s="305"/>
      <c r="U256" s="305"/>
      <c r="V256" s="305"/>
      <c r="W256" s="305"/>
      <c r="X256" s="305"/>
      <c r="Y256" s="305"/>
      <c r="Z256" s="300"/>
      <c r="AA256" s="307"/>
      <c r="AB256" s="300"/>
      <c r="AC256" s="308"/>
      <c r="AD256" s="304"/>
      <c r="AF256" s="300" t="s">
        <v>3963</v>
      </c>
      <c r="AG256" s="300"/>
      <c r="AH256" s="309"/>
      <c r="AI256" s="309"/>
      <c r="AJ256" s="310"/>
      <c r="AK256" s="311"/>
      <c r="AL256" s="311"/>
      <c r="AM256" s="311"/>
      <c r="AN256" s="311"/>
      <c r="AO256" s="309"/>
      <c r="AY256" s="309"/>
      <c r="AZ256" s="312"/>
      <c r="BD256" s="300"/>
    </row>
    <row r="257" ht="14.25" hidden="1" customHeight="1">
      <c r="A257" s="300"/>
      <c r="B257" s="301"/>
      <c r="C257" s="300"/>
      <c r="D257" s="302"/>
      <c r="G257" s="303"/>
      <c r="H257" s="304"/>
      <c r="I257" s="304"/>
      <c r="J257" s="300" t="s">
        <v>3964</v>
      </c>
      <c r="K257" s="300"/>
      <c r="L257" s="300"/>
      <c r="M257" s="300"/>
      <c r="N257" s="300"/>
      <c r="O257" s="300">
        <v>0.0</v>
      </c>
      <c r="Q257" s="305">
        <v>0.0</v>
      </c>
      <c r="R257" s="305"/>
      <c r="S257" s="306"/>
      <c r="T257" s="305"/>
      <c r="U257" s="305"/>
      <c r="V257" s="305"/>
      <c r="W257" s="305"/>
      <c r="X257" s="305"/>
      <c r="Y257" s="305"/>
      <c r="Z257" s="300"/>
      <c r="AA257" s="307"/>
      <c r="AB257" s="300"/>
      <c r="AC257" s="308"/>
      <c r="AD257" s="304"/>
      <c r="AF257" s="300" t="s">
        <v>3965</v>
      </c>
      <c r="AG257" s="300"/>
      <c r="AH257" s="309"/>
      <c r="AI257" s="309"/>
      <c r="AJ257" s="310"/>
      <c r="AK257" s="311"/>
      <c r="AL257" s="311"/>
      <c r="AM257" s="311"/>
      <c r="AN257" s="311"/>
      <c r="AO257" s="309"/>
      <c r="AY257" s="309"/>
      <c r="AZ257" s="312"/>
      <c r="BD257" s="300"/>
    </row>
    <row r="258" ht="14.25" hidden="1" customHeight="1">
      <c r="A258" s="300"/>
      <c r="B258" s="301"/>
      <c r="C258" s="300"/>
      <c r="D258" s="302"/>
      <c r="G258" s="303"/>
      <c r="H258" s="304"/>
      <c r="I258" s="304"/>
      <c r="J258" s="300" t="s">
        <v>3966</v>
      </c>
      <c r="K258" s="300"/>
      <c r="L258" s="300"/>
      <c r="M258" s="300"/>
      <c r="N258" s="300"/>
      <c r="O258" s="300">
        <v>0.0</v>
      </c>
      <c r="Q258" s="305">
        <v>0.0</v>
      </c>
      <c r="R258" s="305"/>
      <c r="S258" s="306"/>
      <c r="T258" s="305"/>
      <c r="U258" s="305"/>
      <c r="V258" s="305"/>
      <c r="W258" s="305"/>
      <c r="X258" s="305"/>
      <c r="Y258" s="305"/>
      <c r="Z258" s="300"/>
      <c r="AA258" s="307"/>
      <c r="AB258" s="300"/>
      <c r="AC258" s="308"/>
      <c r="AD258" s="304"/>
      <c r="AF258" s="300" t="s">
        <v>3967</v>
      </c>
      <c r="AG258" s="300"/>
      <c r="AH258" s="309"/>
      <c r="AI258" s="309"/>
      <c r="AJ258" s="310"/>
      <c r="AK258" s="311"/>
      <c r="AL258" s="311"/>
      <c r="AM258" s="311"/>
      <c r="AN258" s="311"/>
      <c r="AO258" s="309"/>
      <c r="AY258" s="309"/>
      <c r="AZ258" s="312"/>
      <c r="BD258" s="300"/>
    </row>
    <row r="259" ht="14.25" hidden="1" customHeight="1">
      <c r="A259" s="300"/>
      <c r="B259" s="301"/>
      <c r="C259" s="300"/>
      <c r="D259" s="302"/>
      <c r="G259" s="303"/>
      <c r="H259" s="304"/>
      <c r="I259" s="304"/>
      <c r="J259" s="300" t="s">
        <v>3968</v>
      </c>
      <c r="K259" s="300"/>
      <c r="L259" s="300"/>
      <c r="M259" s="300"/>
      <c r="N259" s="300"/>
      <c r="O259" s="300">
        <v>0.0</v>
      </c>
      <c r="Q259" s="305">
        <v>0.0</v>
      </c>
      <c r="R259" s="305"/>
      <c r="S259" s="306"/>
      <c r="T259" s="305"/>
      <c r="U259" s="305"/>
      <c r="V259" s="305"/>
      <c r="W259" s="305"/>
      <c r="X259" s="305"/>
      <c r="Y259" s="305"/>
      <c r="Z259" s="300"/>
      <c r="AA259" s="307"/>
      <c r="AB259" s="300"/>
      <c r="AC259" s="308"/>
      <c r="AD259" s="304"/>
      <c r="AF259" s="300" t="s">
        <v>3969</v>
      </c>
      <c r="AG259" s="300"/>
      <c r="AH259" s="309"/>
      <c r="AI259" s="309"/>
      <c r="AJ259" s="310"/>
      <c r="AK259" s="311"/>
      <c r="AL259" s="311"/>
      <c r="AM259" s="311"/>
      <c r="AN259" s="311"/>
      <c r="AO259" s="309"/>
      <c r="AY259" s="309"/>
      <c r="AZ259" s="312"/>
      <c r="BD259" s="300"/>
    </row>
    <row r="260" ht="14.25" hidden="1" customHeight="1">
      <c r="A260" s="300"/>
      <c r="B260" s="301"/>
      <c r="C260" s="300"/>
      <c r="D260" s="302"/>
      <c r="G260" s="303"/>
      <c r="H260" s="304"/>
      <c r="I260" s="304"/>
      <c r="J260" s="300" t="s">
        <v>3970</v>
      </c>
      <c r="K260" s="300"/>
      <c r="L260" s="300"/>
      <c r="M260" s="300"/>
      <c r="N260" s="300"/>
      <c r="O260" s="300">
        <v>0.0</v>
      </c>
      <c r="Q260" s="305">
        <v>0.0</v>
      </c>
      <c r="R260" s="305"/>
      <c r="S260" s="306"/>
      <c r="T260" s="305"/>
      <c r="U260" s="305"/>
      <c r="V260" s="305"/>
      <c r="W260" s="305"/>
      <c r="X260" s="305"/>
      <c r="Y260" s="305"/>
      <c r="Z260" s="300"/>
      <c r="AA260" s="307"/>
      <c r="AB260" s="300"/>
      <c r="AC260" s="308"/>
      <c r="AD260" s="304"/>
      <c r="AF260" s="300" t="s">
        <v>3971</v>
      </c>
      <c r="AG260" s="300"/>
      <c r="AH260" s="309"/>
      <c r="AI260" s="309"/>
      <c r="AJ260" s="310"/>
      <c r="AK260" s="311"/>
      <c r="AL260" s="311"/>
      <c r="AM260" s="311"/>
      <c r="AN260" s="311"/>
      <c r="AO260" s="309"/>
      <c r="AY260" s="309"/>
      <c r="AZ260" s="312"/>
      <c r="BD260" s="300"/>
    </row>
    <row r="261" ht="14.25" hidden="1" customHeight="1">
      <c r="A261" s="300"/>
      <c r="B261" s="301"/>
      <c r="C261" s="300"/>
      <c r="D261" s="302"/>
      <c r="G261" s="303"/>
      <c r="H261" s="304"/>
      <c r="I261" s="304"/>
      <c r="J261" s="300" t="s">
        <v>3972</v>
      </c>
      <c r="K261" s="300"/>
      <c r="L261" s="300"/>
      <c r="M261" s="300"/>
      <c r="N261" s="300"/>
      <c r="O261" s="300">
        <v>0.0</v>
      </c>
      <c r="Q261" s="305">
        <v>0.0</v>
      </c>
      <c r="R261" s="305"/>
      <c r="S261" s="306"/>
      <c r="T261" s="305"/>
      <c r="U261" s="305"/>
      <c r="V261" s="305"/>
      <c r="W261" s="305"/>
      <c r="X261" s="305"/>
      <c r="Y261" s="305"/>
      <c r="Z261" s="300"/>
      <c r="AA261" s="307"/>
      <c r="AB261" s="300"/>
      <c r="AC261" s="308"/>
      <c r="AD261" s="304"/>
      <c r="AF261" s="300" t="s">
        <v>3973</v>
      </c>
      <c r="AG261" s="300"/>
      <c r="AH261" s="309"/>
      <c r="AI261" s="309"/>
      <c r="AJ261" s="310"/>
      <c r="AK261" s="311"/>
      <c r="AL261" s="311"/>
      <c r="AM261" s="311"/>
      <c r="AN261" s="311"/>
      <c r="AO261" s="309"/>
      <c r="AY261" s="309"/>
      <c r="AZ261" s="312"/>
      <c r="BD261" s="300"/>
    </row>
    <row r="262" ht="14.25" hidden="1" customHeight="1">
      <c r="A262" s="300"/>
      <c r="B262" s="301"/>
      <c r="C262" s="300"/>
      <c r="D262" s="302"/>
      <c r="G262" s="303"/>
      <c r="H262" s="304"/>
      <c r="I262" s="304"/>
      <c r="J262" s="300" t="s">
        <v>3974</v>
      </c>
      <c r="K262" s="300"/>
      <c r="L262" s="300"/>
      <c r="M262" s="300"/>
      <c r="N262" s="300"/>
      <c r="O262" s="300">
        <v>0.0</v>
      </c>
      <c r="Q262" s="305">
        <v>0.0</v>
      </c>
      <c r="R262" s="305"/>
      <c r="S262" s="306"/>
      <c r="T262" s="305"/>
      <c r="U262" s="305"/>
      <c r="V262" s="305"/>
      <c r="W262" s="305"/>
      <c r="X262" s="305"/>
      <c r="Y262" s="305"/>
      <c r="Z262" s="300"/>
      <c r="AA262" s="307"/>
      <c r="AB262" s="300"/>
      <c r="AC262" s="308"/>
      <c r="AD262" s="304"/>
      <c r="AF262" s="300" t="s">
        <v>3975</v>
      </c>
      <c r="AG262" s="300"/>
      <c r="AH262" s="309"/>
      <c r="AI262" s="309"/>
      <c r="AJ262" s="310"/>
      <c r="AK262" s="311"/>
      <c r="AL262" s="311"/>
      <c r="AM262" s="311"/>
      <c r="AN262" s="311"/>
      <c r="AO262" s="309"/>
      <c r="AY262" s="309"/>
      <c r="AZ262" s="312"/>
      <c r="BD262" s="300"/>
    </row>
    <row r="263" ht="14.25" hidden="1" customHeight="1">
      <c r="A263" s="300"/>
      <c r="B263" s="301"/>
      <c r="C263" s="300"/>
      <c r="D263" s="302"/>
      <c r="G263" s="303"/>
      <c r="H263" s="304"/>
      <c r="I263" s="304"/>
      <c r="J263" s="300" t="s">
        <v>3976</v>
      </c>
      <c r="K263" s="300"/>
      <c r="L263" s="300"/>
      <c r="M263" s="300"/>
      <c r="N263" s="300"/>
      <c r="O263" s="300">
        <v>0.0</v>
      </c>
      <c r="Q263" s="305">
        <v>0.0</v>
      </c>
      <c r="R263" s="305"/>
      <c r="S263" s="306"/>
      <c r="T263" s="305"/>
      <c r="U263" s="305"/>
      <c r="V263" s="305"/>
      <c r="W263" s="305"/>
      <c r="X263" s="305"/>
      <c r="Y263" s="305"/>
      <c r="Z263" s="300"/>
      <c r="AA263" s="307"/>
      <c r="AB263" s="300"/>
      <c r="AC263" s="308"/>
      <c r="AD263" s="304"/>
      <c r="AF263" s="300" t="s">
        <v>3804</v>
      </c>
      <c r="AG263" s="300"/>
      <c r="AH263" s="309"/>
      <c r="AI263" s="309"/>
      <c r="AJ263" s="310"/>
      <c r="AK263" s="311"/>
      <c r="AL263" s="311"/>
      <c r="AM263" s="311"/>
      <c r="AN263" s="311"/>
      <c r="AO263" s="309"/>
      <c r="AY263" s="309"/>
      <c r="AZ263" s="312"/>
      <c r="BD263" s="300"/>
    </row>
    <row r="264" ht="14.25" hidden="1" customHeight="1">
      <c r="A264" s="300"/>
      <c r="B264" s="301"/>
      <c r="C264" s="300"/>
      <c r="D264" s="302"/>
      <c r="G264" s="303"/>
      <c r="H264" s="304"/>
      <c r="I264" s="304"/>
      <c r="J264" s="300" t="s">
        <v>3977</v>
      </c>
      <c r="K264" s="300"/>
      <c r="L264" s="300"/>
      <c r="M264" s="300"/>
      <c r="N264" s="300"/>
      <c r="O264" s="300">
        <v>0.0</v>
      </c>
      <c r="Q264" s="305">
        <v>0.0</v>
      </c>
      <c r="R264" s="305"/>
      <c r="S264" s="306"/>
      <c r="T264" s="305"/>
      <c r="U264" s="305"/>
      <c r="V264" s="305"/>
      <c r="W264" s="305"/>
      <c r="X264" s="305"/>
      <c r="Y264" s="305"/>
      <c r="Z264" s="300"/>
      <c r="AA264" s="307"/>
      <c r="AB264" s="300"/>
      <c r="AC264" s="308"/>
      <c r="AD264" s="304"/>
      <c r="AF264" s="300" t="s">
        <v>1123</v>
      </c>
      <c r="AG264" s="300"/>
      <c r="AH264" s="309"/>
      <c r="AI264" s="309"/>
      <c r="AJ264" s="310"/>
      <c r="AK264" s="311"/>
      <c r="AL264" s="311"/>
      <c r="AM264" s="311"/>
      <c r="AN264" s="311"/>
      <c r="AO264" s="309"/>
      <c r="AY264" s="309"/>
      <c r="AZ264" s="312"/>
      <c r="BD264" s="300"/>
    </row>
    <row r="265" ht="14.25" hidden="1" customHeight="1">
      <c r="A265" s="300"/>
      <c r="B265" s="301"/>
      <c r="C265" s="300"/>
      <c r="D265" s="302"/>
      <c r="G265" s="303"/>
      <c r="H265" s="304"/>
      <c r="I265" s="304"/>
      <c r="J265" s="300" t="s">
        <v>3978</v>
      </c>
      <c r="K265" s="300"/>
      <c r="L265" s="300"/>
      <c r="M265" s="300"/>
      <c r="N265" s="300"/>
      <c r="O265" s="300">
        <v>0.0</v>
      </c>
      <c r="Q265" s="305">
        <v>0.0</v>
      </c>
      <c r="R265" s="305"/>
      <c r="S265" s="306"/>
      <c r="T265" s="305"/>
      <c r="U265" s="305"/>
      <c r="V265" s="305"/>
      <c r="W265" s="305"/>
      <c r="X265" s="305"/>
      <c r="Y265" s="305"/>
      <c r="Z265" s="300"/>
      <c r="AA265" s="307"/>
      <c r="AB265" s="300"/>
      <c r="AC265" s="308"/>
      <c r="AD265" s="304"/>
      <c r="AF265" s="300" t="s">
        <v>3979</v>
      </c>
      <c r="AG265" s="300"/>
      <c r="AH265" s="309"/>
      <c r="AI265" s="309"/>
      <c r="AJ265" s="310"/>
      <c r="AK265" s="311"/>
      <c r="AL265" s="311"/>
      <c r="AM265" s="311"/>
      <c r="AN265" s="311"/>
      <c r="AO265" s="309"/>
      <c r="AY265" s="309"/>
      <c r="AZ265" s="312"/>
      <c r="BD265" s="300"/>
    </row>
    <row r="266" ht="14.25" hidden="1" customHeight="1">
      <c r="A266" s="300"/>
      <c r="B266" s="301"/>
      <c r="C266" s="300"/>
      <c r="D266" s="302"/>
      <c r="G266" s="303"/>
      <c r="H266" s="304"/>
      <c r="I266" s="304"/>
      <c r="J266" s="300" t="s">
        <v>3980</v>
      </c>
      <c r="K266" s="300"/>
      <c r="L266" s="300"/>
      <c r="M266" s="300"/>
      <c r="N266" s="300"/>
      <c r="O266" s="300">
        <v>0.0</v>
      </c>
      <c r="Q266" s="305">
        <v>0.0</v>
      </c>
      <c r="R266" s="305"/>
      <c r="S266" s="306"/>
      <c r="T266" s="305"/>
      <c r="U266" s="305"/>
      <c r="V266" s="305"/>
      <c r="W266" s="305"/>
      <c r="X266" s="305"/>
      <c r="Y266" s="305"/>
      <c r="Z266" s="300"/>
      <c r="AA266" s="307"/>
      <c r="AB266" s="300"/>
      <c r="AC266" s="308"/>
      <c r="AD266" s="304"/>
      <c r="AF266" s="300" t="s">
        <v>1575</v>
      </c>
      <c r="AG266" s="300"/>
      <c r="AH266" s="309"/>
      <c r="AI266" s="309"/>
      <c r="AJ266" s="310"/>
      <c r="AK266" s="311"/>
      <c r="AL266" s="311"/>
      <c r="AM266" s="311"/>
      <c r="AN266" s="311"/>
      <c r="AO266" s="309"/>
      <c r="AY266" s="309"/>
      <c r="AZ266" s="312"/>
      <c r="BD266" s="300"/>
    </row>
    <row r="267" ht="14.25" hidden="1" customHeight="1">
      <c r="A267" s="300"/>
      <c r="B267" s="301"/>
      <c r="C267" s="300"/>
      <c r="D267" s="302"/>
      <c r="G267" s="303"/>
      <c r="H267" s="304"/>
      <c r="I267" s="304"/>
      <c r="J267" s="300" t="s">
        <v>3981</v>
      </c>
      <c r="K267" s="300"/>
      <c r="L267" s="300"/>
      <c r="M267" s="300"/>
      <c r="N267" s="300"/>
      <c r="O267" s="300">
        <v>0.0</v>
      </c>
      <c r="Q267" s="305">
        <v>0.0</v>
      </c>
      <c r="R267" s="305"/>
      <c r="S267" s="306"/>
      <c r="T267" s="305"/>
      <c r="U267" s="305"/>
      <c r="V267" s="305"/>
      <c r="W267" s="305"/>
      <c r="X267" s="305"/>
      <c r="Y267" s="305"/>
      <c r="Z267" s="300"/>
      <c r="AA267" s="307"/>
      <c r="AB267" s="300"/>
      <c r="AC267" s="308"/>
      <c r="AD267" s="304"/>
      <c r="AF267" s="300" t="s">
        <v>1412</v>
      </c>
      <c r="AG267" s="300"/>
      <c r="AH267" s="309"/>
      <c r="AI267" s="309"/>
      <c r="AJ267" s="310"/>
      <c r="AK267" s="311"/>
      <c r="AL267" s="311"/>
      <c r="AM267" s="311"/>
      <c r="AN267" s="311"/>
      <c r="AO267" s="309"/>
      <c r="AY267" s="309"/>
      <c r="AZ267" s="312"/>
      <c r="BD267" s="300"/>
    </row>
    <row r="268" ht="14.25" hidden="1" customHeight="1">
      <c r="A268" s="300"/>
      <c r="B268" s="301"/>
      <c r="C268" s="300"/>
      <c r="D268" s="302"/>
      <c r="G268" s="303"/>
      <c r="H268" s="304"/>
      <c r="I268" s="304"/>
      <c r="J268" s="300" t="s">
        <v>3982</v>
      </c>
      <c r="K268" s="300"/>
      <c r="L268" s="300"/>
      <c r="M268" s="300"/>
      <c r="N268" s="300"/>
      <c r="O268" s="300">
        <v>0.0</v>
      </c>
      <c r="Q268" s="305">
        <v>0.0</v>
      </c>
      <c r="R268" s="305"/>
      <c r="S268" s="306"/>
      <c r="T268" s="305"/>
      <c r="U268" s="305"/>
      <c r="V268" s="305"/>
      <c r="W268" s="305"/>
      <c r="X268" s="305"/>
      <c r="Y268" s="305"/>
      <c r="Z268" s="300"/>
      <c r="AA268" s="307"/>
      <c r="AB268" s="300"/>
      <c r="AC268" s="308"/>
      <c r="AD268" s="304"/>
      <c r="AF268" s="300" t="s">
        <v>3983</v>
      </c>
      <c r="AG268" s="300"/>
      <c r="AH268" s="309"/>
      <c r="AI268" s="309"/>
      <c r="AJ268" s="310"/>
      <c r="AK268" s="311"/>
      <c r="AL268" s="311"/>
      <c r="AM268" s="311"/>
      <c r="AN268" s="311"/>
      <c r="AO268" s="309"/>
      <c r="AY268" s="309"/>
      <c r="AZ268" s="312"/>
      <c r="BD268" s="300"/>
    </row>
    <row r="269" ht="14.25" hidden="1" customHeight="1">
      <c r="A269" s="300"/>
      <c r="B269" s="301"/>
      <c r="C269" s="300"/>
      <c r="D269" s="302"/>
      <c r="G269" s="303"/>
      <c r="H269" s="304"/>
      <c r="I269" s="304"/>
      <c r="J269" s="300" t="s">
        <v>3984</v>
      </c>
      <c r="K269" s="300"/>
      <c r="L269" s="300"/>
      <c r="M269" s="300"/>
      <c r="N269" s="300"/>
      <c r="O269" s="300">
        <v>0.0</v>
      </c>
      <c r="Q269" s="305">
        <v>0.0</v>
      </c>
      <c r="R269" s="305"/>
      <c r="S269" s="306"/>
      <c r="T269" s="305"/>
      <c r="U269" s="305"/>
      <c r="V269" s="305"/>
      <c r="W269" s="305"/>
      <c r="X269" s="305"/>
      <c r="Y269" s="305"/>
      <c r="Z269" s="300"/>
      <c r="AA269" s="307"/>
      <c r="AB269" s="300"/>
      <c r="AC269" s="308"/>
      <c r="AD269" s="304"/>
      <c r="AF269" s="300" t="s">
        <v>3985</v>
      </c>
      <c r="AG269" s="300"/>
      <c r="AH269" s="309"/>
      <c r="AI269" s="309"/>
      <c r="AJ269" s="310"/>
      <c r="AK269" s="311"/>
      <c r="AL269" s="311"/>
      <c r="AM269" s="311"/>
      <c r="AN269" s="311"/>
      <c r="AO269" s="309"/>
      <c r="AY269" s="309"/>
      <c r="AZ269" s="312"/>
      <c r="BD269" s="300"/>
    </row>
    <row r="270" ht="14.25" hidden="1" customHeight="1">
      <c r="A270" s="300"/>
      <c r="B270" s="301"/>
      <c r="C270" s="300"/>
      <c r="D270" s="302"/>
      <c r="G270" s="303"/>
      <c r="H270" s="304"/>
      <c r="I270" s="304"/>
      <c r="J270" s="300" t="s">
        <v>3986</v>
      </c>
      <c r="K270" s="300"/>
      <c r="L270" s="300"/>
      <c r="M270" s="300"/>
      <c r="N270" s="300"/>
      <c r="O270" s="300">
        <v>0.0</v>
      </c>
      <c r="Q270" s="305">
        <v>0.0</v>
      </c>
      <c r="R270" s="305"/>
      <c r="S270" s="306"/>
      <c r="T270" s="305"/>
      <c r="U270" s="305"/>
      <c r="V270" s="305"/>
      <c r="W270" s="305"/>
      <c r="X270" s="305"/>
      <c r="Y270" s="305"/>
      <c r="Z270" s="300"/>
      <c r="AA270" s="307"/>
      <c r="AB270" s="300"/>
      <c r="AC270" s="308"/>
      <c r="AD270" s="304"/>
      <c r="AF270" s="300" t="s">
        <v>3987</v>
      </c>
      <c r="AG270" s="300"/>
      <c r="AH270" s="309"/>
      <c r="AI270" s="309"/>
      <c r="AJ270" s="310"/>
      <c r="AK270" s="311"/>
      <c r="AL270" s="311"/>
      <c r="AM270" s="311"/>
      <c r="AN270" s="311"/>
      <c r="AO270" s="309"/>
      <c r="AY270" s="309"/>
      <c r="AZ270" s="312"/>
      <c r="BD270" s="300"/>
    </row>
    <row r="271" ht="14.25" hidden="1" customHeight="1">
      <c r="A271" s="300"/>
      <c r="B271" s="301"/>
      <c r="C271" s="300"/>
      <c r="D271" s="302"/>
      <c r="G271" s="303"/>
      <c r="H271" s="304"/>
      <c r="I271" s="304"/>
      <c r="J271" s="300" t="s">
        <v>3988</v>
      </c>
      <c r="K271" s="300"/>
      <c r="L271" s="300"/>
      <c r="M271" s="300"/>
      <c r="N271" s="300"/>
      <c r="O271" s="300">
        <v>0.0</v>
      </c>
      <c r="Q271" s="305">
        <v>0.0</v>
      </c>
      <c r="R271" s="305"/>
      <c r="S271" s="306"/>
      <c r="T271" s="305"/>
      <c r="U271" s="305"/>
      <c r="V271" s="305"/>
      <c r="W271" s="305"/>
      <c r="X271" s="305"/>
      <c r="Y271" s="305"/>
      <c r="Z271" s="300"/>
      <c r="AA271" s="307"/>
      <c r="AB271" s="300"/>
      <c r="AC271" s="308"/>
      <c r="AD271" s="304"/>
      <c r="AF271" s="300" t="s">
        <v>3989</v>
      </c>
      <c r="AG271" s="300"/>
      <c r="AH271" s="309"/>
      <c r="AI271" s="309"/>
      <c r="AJ271" s="310"/>
      <c r="AK271" s="311"/>
      <c r="AL271" s="311"/>
      <c r="AM271" s="311"/>
      <c r="AN271" s="311"/>
      <c r="AO271" s="309"/>
      <c r="AY271" s="309"/>
      <c r="AZ271" s="312"/>
      <c r="BD271" s="300"/>
    </row>
    <row r="272" ht="14.25" hidden="1" customHeight="1">
      <c r="A272" s="300"/>
      <c r="B272" s="301"/>
      <c r="C272" s="300"/>
      <c r="D272" s="302"/>
      <c r="G272" s="303"/>
      <c r="H272" s="304"/>
      <c r="I272" s="304"/>
      <c r="J272" s="300" t="s">
        <v>3990</v>
      </c>
      <c r="K272" s="300"/>
      <c r="L272" s="300"/>
      <c r="M272" s="300"/>
      <c r="N272" s="300"/>
      <c r="O272" s="300">
        <v>0.0</v>
      </c>
      <c r="Q272" s="305">
        <v>0.0</v>
      </c>
      <c r="R272" s="305"/>
      <c r="S272" s="306"/>
      <c r="T272" s="305"/>
      <c r="U272" s="305"/>
      <c r="V272" s="305"/>
      <c r="W272" s="305"/>
      <c r="X272" s="305"/>
      <c r="Y272" s="305"/>
      <c r="Z272" s="300"/>
      <c r="AA272" s="307"/>
      <c r="AB272" s="300"/>
      <c r="AC272" s="308"/>
      <c r="AD272" s="304"/>
      <c r="AF272" s="300" t="s">
        <v>3991</v>
      </c>
      <c r="AG272" s="300"/>
      <c r="AH272" s="309"/>
      <c r="AI272" s="309"/>
      <c r="AJ272" s="310"/>
      <c r="AK272" s="311"/>
      <c r="AL272" s="311"/>
      <c r="AM272" s="311"/>
      <c r="AN272" s="311"/>
      <c r="AO272" s="309"/>
      <c r="AY272" s="309"/>
      <c r="AZ272" s="312"/>
      <c r="BD272" s="300"/>
    </row>
    <row r="273" ht="14.25" hidden="1" customHeight="1">
      <c r="A273" s="300"/>
      <c r="B273" s="301"/>
      <c r="C273" s="300"/>
      <c r="D273" s="302"/>
      <c r="G273" s="303"/>
      <c r="H273" s="304"/>
      <c r="I273" s="304"/>
      <c r="J273" s="300" t="s">
        <v>3992</v>
      </c>
      <c r="K273" s="300"/>
      <c r="L273" s="300"/>
      <c r="M273" s="300"/>
      <c r="N273" s="300"/>
      <c r="O273" s="300">
        <v>0.0</v>
      </c>
      <c r="Q273" s="305">
        <v>0.0</v>
      </c>
      <c r="R273" s="305"/>
      <c r="S273" s="306"/>
      <c r="T273" s="305"/>
      <c r="U273" s="305"/>
      <c r="V273" s="305"/>
      <c r="W273" s="305"/>
      <c r="X273" s="305"/>
      <c r="Y273" s="305"/>
      <c r="Z273" s="300"/>
      <c r="AA273" s="307"/>
      <c r="AB273" s="300"/>
      <c r="AC273" s="308"/>
      <c r="AD273" s="304"/>
      <c r="AF273" s="300" t="s">
        <v>1589</v>
      </c>
      <c r="AG273" s="300"/>
      <c r="AH273" s="309"/>
      <c r="AI273" s="309"/>
      <c r="AJ273" s="310"/>
      <c r="AK273" s="311"/>
      <c r="AL273" s="311"/>
      <c r="AM273" s="311"/>
      <c r="AN273" s="311"/>
      <c r="AO273" s="309"/>
      <c r="AY273" s="309"/>
      <c r="AZ273" s="312"/>
      <c r="BD273" s="300"/>
    </row>
    <row r="274" ht="14.25" hidden="1" customHeight="1">
      <c r="A274" s="300"/>
      <c r="B274" s="301"/>
      <c r="C274" s="300"/>
      <c r="D274" s="302"/>
      <c r="G274" s="303"/>
      <c r="H274" s="304"/>
      <c r="I274" s="304"/>
      <c r="J274" s="300" t="s">
        <v>3993</v>
      </c>
      <c r="K274" s="300"/>
      <c r="L274" s="300"/>
      <c r="M274" s="300"/>
      <c r="N274" s="300"/>
      <c r="O274" s="300">
        <v>0.0</v>
      </c>
      <c r="Q274" s="305">
        <v>0.0</v>
      </c>
      <c r="R274" s="305"/>
      <c r="S274" s="306"/>
      <c r="T274" s="305"/>
      <c r="U274" s="305"/>
      <c r="V274" s="305"/>
      <c r="W274" s="305"/>
      <c r="X274" s="305"/>
      <c r="Y274" s="305"/>
      <c r="Z274" s="300"/>
      <c r="AA274" s="307"/>
      <c r="AB274" s="300"/>
      <c r="AC274" s="308"/>
      <c r="AD274" s="304"/>
      <c r="AF274" s="300" t="s">
        <v>3994</v>
      </c>
      <c r="AG274" s="300"/>
      <c r="AH274" s="309"/>
      <c r="AI274" s="309"/>
      <c r="AJ274" s="310"/>
      <c r="AK274" s="311"/>
      <c r="AL274" s="311"/>
      <c r="AM274" s="311"/>
      <c r="AN274" s="311"/>
      <c r="AO274" s="309"/>
      <c r="AY274" s="309"/>
      <c r="AZ274" s="312"/>
      <c r="BD274" s="300"/>
    </row>
    <row r="275" ht="14.25" hidden="1" customHeight="1">
      <c r="A275" s="300"/>
      <c r="B275" s="301"/>
      <c r="C275" s="300"/>
      <c r="D275" s="302"/>
      <c r="G275" s="303"/>
      <c r="H275" s="304"/>
      <c r="I275" s="304"/>
      <c r="J275" s="300" t="s">
        <v>3995</v>
      </c>
      <c r="K275" s="300"/>
      <c r="L275" s="300"/>
      <c r="M275" s="300"/>
      <c r="N275" s="300"/>
      <c r="O275" s="300">
        <v>0.0</v>
      </c>
      <c r="Q275" s="305">
        <v>0.0</v>
      </c>
      <c r="R275" s="305"/>
      <c r="S275" s="306"/>
      <c r="T275" s="305"/>
      <c r="U275" s="305"/>
      <c r="V275" s="305"/>
      <c r="W275" s="305"/>
      <c r="X275" s="305"/>
      <c r="Y275" s="305"/>
      <c r="Z275" s="300"/>
      <c r="AA275" s="307"/>
      <c r="AB275" s="300"/>
      <c r="AC275" s="308"/>
      <c r="AD275" s="304"/>
      <c r="AF275" s="300" t="s">
        <v>2070</v>
      </c>
      <c r="AG275" s="300"/>
      <c r="AH275" s="309"/>
      <c r="AI275" s="309"/>
      <c r="AJ275" s="310"/>
      <c r="AK275" s="311"/>
      <c r="AL275" s="311"/>
      <c r="AM275" s="311"/>
      <c r="AN275" s="311"/>
      <c r="AO275" s="309"/>
      <c r="AY275" s="309"/>
      <c r="AZ275" s="312"/>
      <c r="BD275" s="300"/>
    </row>
    <row r="276" ht="14.25" hidden="1" customHeight="1">
      <c r="A276" s="300"/>
      <c r="B276" s="301"/>
      <c r="C276" s="300"/>
      <c r="D276" s="302"/>
      <c r="G276" s="303"/>
      <c r="H276" s="304"/>
      <c r="I276" s="304"/>
      <c r="J276" s="300" t="s">
        <v>3996</v>
      </c>
      <c r="K276" s="300"/>
      <c r="L276" s="300"/>
      <c r="M276" s="300"/>
      <c r="N276" s="300"/>
      <c r="O276" s="300">
        <v>0.0</v>
      </c>
      <c r="Q276" s="305">
        <v>0.0</v>
      </c>
      <c r="R276" s="305"/>
      <c r="S276" s="306"/>
      <c r="T276" s="305"/>
      <c r="U276" s="305"/>
      <c r="V276" s="305"/>
      <c r="W276" s="305"/>
      <c r="X276" s="305"/>
      <c r="Y276" s="305"/>
      <c r="Z276" s="300"/>
      <c r="AA276" s="307"/>
      <c r="AB276" s="300"/>
      <c r="AC276" s="308"/>
      <c r="AD276" s="304"/>
      <c r="AF276" s="300" t="s">
        <v>3997</v>
      </c>
      <c r="AG276" s="300"/>
      <c r="AH276" s="309"/>
      <c r="AI276" s="309"/>
      <c r="AJ276" s="310"/>
      <c r="AK276" s="311"/>
      <c r="AL276" s="311"/>
      <c r="AM276" s="311"/>
      <c r="AN276" s="311"/>
      <c r="AO276" s="309"/>
      <c r="AY276" s="309"/>
      <c r="AZ276" s="312"/>
      <c r="BD276" s="300"/>
    </row>
    <row r="277" ht="14.25" hidden="1" customHeight="1">
      <c r="A277" s="300"/>
      <c r="B277" s="301"/>
      <c r="C277" s="300"/>
      <c r="D277" s="302"/>
      <c r="G277" s="303"/>
      <c r="H277" s="304"/>
      <c r="I277" s="304"/>
      <c r="J277" s="300" t="s">
        <v>3998</v>
      </c>
      <c r="K277" s="300"/>
      <c r="L277" s="300"/>
      <c r="M277" s="300"/>
      <c r="N277" s="300"/>
      <c r="O277" s="300">
        <v>0.0</v>
      </c>
      <c r="Q277" s="305">
        <v>0.0</v>
      </c>
      <c r="R277" s="305"/>
      <c r="S277" s="306"/>
      <c r="T277" s="305"/>
      <c r="U277" s="305"/>
      <c r="V277" s="305"/>
      <c r="W277" s="305"/>
      <c r="X277" s="305"/>
      <c r="Y277" s="305"/>
      <c r="Z277" s="300"/>
      <c r="AA277" s="307"/>
      <c r="AB277" s="300"/>
      <c r="AC277" s="308"/>
      <c r="AD277" s="304"/>
      <c r="AF277" s="300" t="s">
        <v>1062</v>
      </c>
      <c r="AG277" s="300"/>
      <c r="AH277" s="309"/>
      <c r="AI277" s="309"/>
      <c r="AJ277" s="310"/>
      <c r="AK277" s="311"/>
      <c r="AL277" s="311"/>
      <c r="AM277" s="311"/>
      <c r="AN277" s="311"/>
      <c r="AO277" s="309"/>
      <c r="AY277" s="309"/>
      <c r="AZ277" s="312"/>
      <c r="BD277" s="300"/>
    </row>
    <row r="278" ht="14.25" hidden="1" customHeight="1">
      <c r="A278" s="300"/>
      <c r="B278" s="301"/>
      <c r="C278" s="300"/>
      <c r="D278" s="302"/>
      <c r="G278" s="303"/>
      <c r="H278" s="304"/>
      <c r="I278" s="304"/>
      <c r="J278" s="300" t="s">
        <v>3999</v>
      </c>
      <c r="K278" s="300"/>
      <c r="L278" s="300"/>
      <c r="M278" s="300"/>
      <c r="N278" s="300"/>
      <c r="O278" s="300">
        <v>0.0</v>
      </c>
      <c r="Q278" s="305">
        <v>0.0</v>
      </c>
      <c r="R278" s="305"/>
      <c r="S278" s="306"/>
      <c r="T278" s="305"/>
      <c r="U278" s="305"/>
      <c r="V278" s="305"/>
      <c r="W278" s="305"/>
      <c r="X278" s="305"/>
      <c r="Y278" s="305"/>
      <c r="Z278" s="300"/>
      <c r="AA278" s="307"/>
      <c r="AB278" s="300"/>
      <c r="AC278" s="308"/>
      <c r="AD278" s="304"/>
      <c r="AF278" s="300" t="s">
        <v>304</v>
      </c>
      <c r="AG278" s="300"/>
      <c r="AH278" s="309"/>
      <c r="AI278" s="309"/>
      <c r="AJ278" s="310"/>
      <c r="AK278" s="311"/>
      <c r="AL278" s="311"/>
      <c r="AM278" s="311"/>
      <c r="AN278" s="311"/>
      <c r="AO278" s="309"/>
      <c r="AY278" s="309"/>
      <c r="AZ278" s="312"/>
      <c r="BD278" s="300"/>
    </row>
    <row r="279" ht="14.25" hidden="1" customHeight="1">
      <c r="A279" s="300"/>
      <c r="B279" s="301"/>
      <c r="C279" s="300"/>
      <c r="D279" s="302"/>
      <c r="G279" s="303"/>
      <c r="H279" s="304"/>
      <c r="I279" s="304"/>
      <c r="J279" s="300" t="s">
        <v>4000</v>
      </c>
      <c r="K279" s="300"/>
      <c r="L279" s="300"/>
      <c r="M279" s="300"/>
      <c r="N279" s="300"/>
      <c r="O279" s="300">
        <v>0.0</v>
      </c>
      <c r="Q279" s="305">
        <v>0.0</v>
      </c>
      <c r="R279" s="305"/>
      <c r="S279" s="306"/>
      <c r="T279" s="305"/>
      <c r="U279" s="305"/>
      <c r="V279" s="305"/>
      <c r="W279" s="305"/>
      <c r="X279" s="305"/>
      <c r="Y279" s="305"/>
      <c r="Z279" s="300"/>
      <c r="AA279" s="307"/>
      <c r="AB279" s="300"/>
      <c r="AC279" s="308"/>
      <c r="AD279" s="304"/>
      <c r="AF279" s="300" t="s">
        <v>4001</v>
      </c>
      <c r="AG279" s="300"/>
      <c r="AH279" s="309"/>
      <c r="AI279" s="309"/>
      <c r="AJ279" s="310"/>
      <c r="AK279" s="311"/>
      <c r="AL279" s="311"/>
      <c r="AM279" s="311"/>
      <c r="AN279" s="311"/>
      <c r="AO279" s="309"/>
      <c r="AY279" s="309"/>
      <c r="AZ279" s="312"/>
      <c r="BD279" s="300"/>
    </row>
    <row r="280" ht="14.25" hidden="1" customHeight="1">
      <c r="A280" s="300"/>
      <c r="B280" s="301"/>
      <c r="C280" s="300"/>
      <c r="D280" s="302"/>
      <c r="G280" s="303"/>
      <c r="H280" s="304"/>
      <c r="I280" s="304"/>
      <c r="J280" s="300" t="s">
        <v>4002</v>
      </c>
      <c r="K280" s="300"/>
      <c r="L280" s="300"/>
      <c r="M280" s="300"/>
      <c r="N280" s="300"/>
      <c r="O280" s="300">
        <v>0.0</v>
      </c>
      <c r="Q280" s="305">
        <v>0.0</v>
      </c>
      <c r="R280" s="305"/>
      <c r="S280" s="306"/>
      <c r="T280" s="305"/>
      <c r="U280" s="305"/>
      <c r="V280" s="305"/>
      <c r="W280" s="305"/>
      <c r="X280" s="305"/>
      <c r="Y280" s="305"/>
      <c r="Z280" s="300"/>
      <c r="AA280" s="307"/>
      <c r="AB280" s="300"/>
      <c r="AC280" s="308"/>
      <c r="AD280" s="304"/>
      <c r="AF280" s="300" t="s">
        <v>1065</v>
      </c>
      <c r="AG280" s="300"/>
      <c r="AH280" s="309"/>
      <c r="AI280" s="309"/>
      <c r="AJ280" s="310"/>
      <c r="AK280" s="311"/>
      <c r="AL280" s="311"/>
      <c r="AM280" s="311"/>
      <c r="AN280" s="311"/>
      <c r="AO280" s="309"/>
      <c r="AY280" s="309"/>
      <c r="AZ280" s="312"/>
      <c r="BD280" s="300"/>
    </row>
    <row r="281" ht="14.25" hidden="1" customHeight="1">
      <c r="A281" s="300"/>
      <c r="B281" s="301"/>
      <c r="C281" s="300"/>
      <c r="D281" s="302"/>
      <c r="G281" s="303"/>
      <c r="H281" s="304"/>
      <c r="I281" s="304"/>
      <c r="J281" s="300" t="s">
        <v>4003</v>
      </c>
      <c r="K281" s="300"/>
      <c r="L281" s="300"/>
      <c r="M281" s="300"/>
      <c r="N281" s="300"/>
      <c r="O281" s="300">
        <v>0.0</v>
      </c>
      <c r="Q281" s="305">
        <v>0.0</v>
      </c>
      <c r="R281" s="305"/>
      <c r="S281" s="306"/>
      <c r="T281" s="305"/>
      <c r="U281" s="305"/>
      <c r="V281" s="305"/>
      <c r="W281" s="305"/>
      <c r="X281" s="305"/>
      <c r="Y281" s="305"/>
      <c r="Z281" s="300"/>
      <c r="AA281" s="307"/>
      <c r="AB281" s="300"/>
      <c r="AC281" s="308"/>
      <c r="AD281" s="304"/>
      <c r="AF281" s="300" t="s">
        <v>4004</v>
      </c>
      <c r="AG281" s="300"/>
      <c r="AH281" s="309"/>
      <c r="AI281" s="309"/>
      <c r="AJ281" s="310"/>
      <c r="AK281" s="311"/>
      <c r="AL281" s="311"/>
      <c r="AM281" s="311"/>
      <c r="AN281" s="311"/>
      <c r="AO281" s="309"/>
      <c r="AY281" s="309"/>
      <c r="AZ281" s="312"/>
      <c r="BD281" s="300"/>
    </row>
    <row r="282" ht="14.25" hidden="1" customHeight="1">
      <c r="A282" s="300"/>
      <c r="B282" s="301"/>
      <c r="C282" s="300"/>
      <c r="D282" s="302"/>
      <c r="G282" s="303"/>
      <c r="H282" s="304"/>
      <c r="I282" s="304"/>
      <c r="J282" s="300" t="s">
        <v>4005</v>
      </c>
      <c r="K282" s="300"/>
      <c r="L282" s="300"/>
      <c r="M282" s="300"/>
      <c r="N282" s="300"/>
      <c r="O282" s="300">
        <v>0.0</v>
      </c>
      <c r="Q282" s="305">
        <v>0.0</v>
      </c>
      <c r="R282" s="305"/>
      <c r="S282" s="306"/>
      <c r="T282" s="305"/>
      <c r="U282" s="305"/>
      <c r="V282" s="305"/>
      <c r="W282" s="305"/>
      <c r="X282" s="305"/>
      <c r="Y282" s="305"/>
      <c r="Z282" s="300"/>
      <c r="AA282" s="307"/>
      <c r="AB282" s="300"/>
      <c r="AC282" s="308"/>
      <c r="AD282" s="304"/>
      <c r="AF282" s="300" t="s">
        <v>4006</v>
      </c>
      <c r="AG282" s="300"/>
      <c r="AH282" s="309"/>
      <c r="AI282" s="309"/>
      <c r="AJ282" s="310"/>
      <c r="AK282" s="311"/>
      <c r="AL282" s="311"/>
      <c r="AM282" s="311"/>
      <c r="AN282" s="311"/>
      <c r="AO282" s="309"/>
      <c r="AY282" s="309"/>
      <c r="AZ282" s="312"/>
      <c r="BD282" s="300"/>
    </row>
    <row r="283" ht="14.25" hidden="1" customHeight="1">
      <c r="A283" s="300"/>
      <c r="B283" s="301"/>
      <c r="C283" s="300"/>
      <c r="D283" s="302"/>
      <c r="G283" s="303"/>
      <c r="H283" s="304"/>
      <c r="I283" s="304"/>
      <c r="J283" s="300" t="s">
        <v>4007</v>
      </c>
      <c r="K283" s="300"/>
      <c r="L283" s="300"/>
      <c r="M283" s="300"/>
      <c r="N283" s="300"/>
      <c r="O283" s="300">
        <v>0.0</v>
      </c>
      <c r="Q283" s="305">
        <v>0.0</v>
      </c>
      <c r="R283" s="305"/>
      <c r="S283" s="306"/>
      <c r="T283" s="305"/>
      <c r="U283" s="305"/>
      <c r="V283" s="305"/>
      <c r="W283" s="305"/>
      <c r="X283" s="305"/>
      <c r="Y283" s="305"/>
      <c r="Z283" s="300"/>
      <c r="AA283" s="307"/>
      <c r="AB283" s="300"/>
      <c r="AC283" s="308"/>
      <c r="AD283" s="304"/>
      <c r="AF283" s="300" t="s">
        <v>4008</v>
      </c>
      <c r="AG283" s="300"/>
      <c r="AH283" s="309"/>
      <c r="AI283" s="309"/>
      <c r="AJ283" s="310"/>
      <c r="AK283" s="311"/>
      <c r="AL283" s="311"/>
      <c r="AM283" s="311"/>
      <c r="AN283" s="311"/>
      <c r="AO283" s="309"/>
      <c r="AY283" s="309"/>
      <c r="AZ283" s="312"/>
      <c r="BD283" s="300"/>
    </row>
    <row r="284" ht="14.25" hidden="1" customHeight="1">
      <c r="A284" s="300"/>
      <c r="B284" s="301"/>
      <c r="C284" s="300"/>
      <c r="D284" s="302"/>
      <c r="G284" s="303"/>
      <c r="H284" s="304"/>
      <c r="I284" s="304"/>
      <c r="J284" s="300" t="s">
        <v>4009</v>
      </c>
      <c r="K284" s="300"/>
      <c r="L284" s="300"/>
      <c r="M284" s="300"/>
      <c r="N284" s="300"/>
      <c r="O284" s="300">
        <v>0.0</v>
      </c>
      <c r="Q284" s="305">
        <v>0.0</v>
      </c>
      <c r="R284" s="305"/>
      <c r="S284" s="306"/>
      <c r="T284" s="305"/>
      <c r="U284" s="305"/>
      <c r="V284" s="305"/>
      <c r="W284" s="305"/>
      <c r="X284" s="305"/>
      <c r="Y284" s="305"/>
      <c r="Z284" s="300"/>
      <c r="AA284" s="307"/>
      <c r="AB284" s="300"/>
      <c r="AC284" s="308"/>
      <c r="AD284" s="304"/>
      <c r="AF284" s="300" t="s">
        <v>2671</v>
      </c>
      <c r="AG284" s="300"/>
      <c r="AH284" s="309"/>
      <c r="AI284" s="309"/>
      <c r="AJ284" s="310"/>
      <c r="AK284" s="311"/>
      <c r="AL284" s="311"/>
      <c r="AM284" s="311"/>
      <c r="AN284" s="311"/>
      <c r="AO284" s="309"/>
      <c r="AY284" s="309"/>
      <c r="AZ284" s="312"/>
      <c r="BD284" s="300"/>
    </row>
    <row r="285" ht="14.25" hidden="1" customHeight="1">
      <c r="A285" s="300"/>
      <c r="B285" s="301"/>
      <c r="C285" s="300"/>
      <c r="D285" s="302"/>
      <c r="G285" s="303"/>
      <c r="H285" s="304"/>
      <c r="I285" s="304"/>
      <c r="J285" s="300" t="s">
        <v>4010</v>
      </c>
      <c r="K285" s="300"/>
      <c r="L285" s="300"/>
      <c r="M285" s="300"/>
      <c r="N285" s="300"/>
      <c r="O285" s="300">
        <v>0.0</v>
      </c>
      <c r="Q285" s="305">
        <v>0.0</v>
      </c>
      <c r="R285" s="305"/>
      <c r="S285" s="306"/>
      <c r="T285" s="305"/>
      <c r="U285" s="305"/>
      <c r="V285" s="305"/>
      <c r="W285" s="305"/>
      <c r="X285" s="305"/>
      <c r="Y285" s="305"/>
      <c r="Z285" s="300"/>
      <c r="AA285" s="307"/>
      <c r="AB285" s="300"/>
      <c r="AC285" s="308"/>
      <c r="AD285" s="304"/>
      <c r="AF285" s="300" t="s">
        <v>4011</v>
      </c>
      <c r="AG285" s="300"/>
      <c r="AH285" s="309"/>
      <c r="AI285" s="309"/>
      <c r="AJ285" s="310"/>
      <c r="AK285" s="311"/>
      <c r="AL285" s="311"/>
      <c r="AM285" s="311"/>
      <c r="AN285" s="311"/>
      <c r="AO285" s="309"/>
      <c r="AY285" s="309"/>
      <c r="AZ285" s="312"/>
      <c r="BD285" s="300"/>
    </row>
    <row r="286" ht="14.25" hidden="1" customHeight="1">
      <c r="A286" s="300"/>
      <c r="B286" s="301"/>
      <c r="C286" s="300"/>
      <c r="D286" s="302"/>
      <c r="G286" s="303"/>
      <c r="H286" s="304"/>
      <c r="I286" s="304"/>
      <c r="J286" s="300" t="s">
        <v>4012</v>
      </c>
      <c r="K286" s="300"/>
      <c r="L286" s="300"/>
      <c r="M286" s="300"/>
      <c r="N286" s="300"/>
      <c r="O286" s="300">
        <v>0.0</v>
      </c>
      <c r="Q286" s="305">
        <v>0.0</v>
      </c>
      <c r="R286" s="305"/>
      <c r="S286" s="306"/>
      <c r="T286" s="305"/>
      <c r="U286" s="305"/>
      <c r="V286" s="305"/>
      <c r="W286" s="305"/>
      <c r="X286" s="305"/>
      <c r="Y286" s="305"/>
      <c r="Z286" s="300"/>
      <c r="AA286" s="307"/>
      <c r="AB286" s="300"/>
      <c r="AC286" s="308"/>
      <c r="AD286" s="304"/>
      <c r="AF286" s="300" t="s">
        <v>4013</v>
      </c>
      <c r="AG286" s="300"/>
      <c r="AH286" s="309"/>
      <c r="AI286" s="309"/>
      <c r="AJ286" s="310"/>
      <c r="AK286" s="311"/>
      <c r="AL286" s="311"/>
      <c r="AM286" s="311"/>
      <c r="AN286" s="311"/>
      <c r="AO286" s="309"/>
      <c r="AY286" s="309"/>
      <c r="AZ286" s="312"/>
      <c r="BD286" s="300"/>
    </row>
    <row r="287" ht="14.25" hidden="1" customHeight="1">
      <c r="A287" s="300"/>
      <c r="B287" s="301"/>
      <c r="C287" s="300"/>
      <c r="D287" s="302"/>
      <c r="G287" s="303"/>
      <c r="H287" s="304"/>
      <c r="I287" s="304"/>
      <c r="J287" s="300" t="s">
        <v>4014</v>
      </c>
      <c r="K287" s="300"/>
      <c r="L287" s="300"/>
      <c r="M287" s="300"/>
      <c r="N287" s="300"/>
      <c r="O287" s="300">
        <v>0.0</v>
      </c>
      <c r="Q287" s="305">
        <v>0.0</v>
      </c>
      <c r="R287" s="305"/>
      <c r="S287" s="306"/>
      <c r="T287" s="305"/>
      <c r="U287" s="305"/>
      <c r="V287" s="305"/>
      <c r="W287" s="305"/>
      <c r="X287" s="305"/>
      <c r="Y287" s="305"/>
      <c r="Z287" s="300"/>
      <c r="AA287" s="307"/>
      <c r="AB287" s="300"/>
      <c r="AC287" s="308"/>
      <c r="AD287" s="304"/>
      <c r="AF287" s="300" t="s">
        <v>4015</v>
      </c>
      <c r="AG287" s="300"/>
      <c r="AH287" s="309"/>
      <c r="AI287" s="309"/>
      <c r="AJ287" s="310"/>
      <c r="AK287" s="311"/>
      <c r="AL287" s="311"/>
      <c r="AM287" s="311"/>
      <c r="AN287" s="311"/>
      <c r="AO287" s="309"/>
      <c r="AY287" s="309"/>
      <c r="AZ287" s="312"/>
      <c r="BD287" s="300"/>
    </row>
    <row r="288" ht="14.25" hidden="1" customHeight="1">
      <c r="A288" s="300"/>
      <c r="B288" s="301"/>
      <c r="C288" s="300"/>
      <c r="D288" s="302"/>
      <c r="G288" s="303"/>
      <c r="H288" s="304"/>
      <c r="I288" s="304"/>
      <c r="J288" s="300" t="s">
        <v>4016</v>
      </c>
      <c r="K288" s="300"/>
      <c r="L288" s="300"/>
      <c r="M288" s="300"/>
      <c r="N288" s="300"/>
      <c r="O288" s="300">
        <v>0.0</v>
      </c>
      <c r="Q288" s="305">
        <v>0.0</v>
      </c>
      <c r="R288" s="305"/>
      <c r="S288" s="306"/>
      <c r="T288" s="305"/>
      <c r="U288" s="305"/>
      <c r="V288" s="305"/>
      <c r="W288" s="305"/>
      <c r="X288" s="305"/>
      <c r="Y288" s="305"/>
      <c r="Z288" s="300"/>
      <c r="AA288" s="307"/>
      <c r="AB288" s="300"/>
      <c r="AC288" s="308"/>
      <c r="AD288" s="304"/>
      <c r="AF288" s="300" t="s">
        <v>1234</v>
      </c>
      <c r="AG288" s="300"/>
      <c r="AH288" s="309"/>
      <c r="AI288" s="309"/>
      <c r="AJ288" s="310"/>
      <c r="AK288" s="311"/>
      <c r="AL288" s="311"/>
      <c r="AM288" s="311"/>
      <c r="AN288" s="311"/>
      <c r="AO288" s="309"/>
      <c r="AY288" s="309"/>
      <c r="AZ288" s="312"/>
      <c r="BD288" s="300"/>
    </row>
    <row r="289" ht="14.25" hidden="1" customHeight="1">
      <c r="A289" s="300"/>
      <c r="B289" s="301"/>
      <c r="C289" s="300"/>
      <c r="D289" s="302"/>
      <c r="G289" s="303"/>
      <c r="H289" s="304"/>
      <c r="I289" s="304"/>
      <c r="J289" s="300" t="s">
        <v>4017</v>
      </c>
      <c r="K289" s="300"/>
      <c r="L289" s="300"/>
      <c r="M289" s="300"/>
      <c r="N289" s="300"/>
      <c r="O289" s="300">
        <v>0.0</v>
      </c>
      <c r="Q289" s="305">
        <v>0.0</v>
      </c>
      <c r="R289" s="305"/>
      <c r="S289" s="306"/>
      <c r="T289" s="305"/>
      <c r="U289" s="305"/>
      <c r="V289" s="305"/>
      <c r="W289" s="305"/>
      <c r="X289" s="305"/>
      <c r="Y289" s="305"/>
      <c r="Z289" s="300"/>
      <c r="AA289" s="307"/>
      <c r="AB289" s="300"/>
      <c r="AC289" s="308"/>
      <c r="AD289" s="304"/>
      <c r="AF289" s="300" t="s">
        <v>1387</v>
      </c>
      <c r="AG289" s="300"/>
      <c r="AH289" s="309"/>
      <c r="AI289" s="309"/>
      <c r="AJ289" s="310"/>
      <c r="AK289" s="311"/>
      <c r="AL289" s="311"/>
      <c r="AM289" s="311"/>
      <c r="AN289" s="311"/>
      <c r="AO289" s="309"/>
      <c r="AY289" s="309"/>
      <c r="AZ289" s="312"/>
      <c r="BD289" s="300"/>
    </row>
    <row r="290" ht="14.25" hidden="1" customHeight="1">
      <c r="A290" s="300"/>
      <c r="B290" s="301"/>
      <c r="C290" s="300"/>
      <c r="D290" s="302"/>
      <c r="G290" s="303"/>
      <c r="H290" s="304"/>
      <c r="I290" s="304"/>
      <c r="J290" s="300" t="s">
        <v>4018</v>
      </c>
      <c r="K290" s="300"/>
      <c r="L290" s="300"/>
      <c r="M290" s="300"/>
      <c r="N290" s="300"/>
      <c r="O290" s="300">
        <v>0.0</v>
      </c>
      <c r="Q290" s="305">
        <v>0.0</v>
      </c>
      <c r="R290" s="305"/>
      <c r="S290" s="306"/>
      <c r="T290" s="305"/>
      <c r="U290" s="305"/>
      <c r="V290" s="305"/>
      <c r="W290" s="305"/>
      <c r="X290" s="305"/>
      <c r="Y290" s="305"/>
      <c r="Z290" s="300"/>
      <c r="AA290" s="307"/>
      <c r="AB290" s="300"/>
      <c r="AC290" s="308"/>
      <c r="AD290" s="304"/>
      <c r="AF290" s="300" t="s">
        <v>4019</v>
      </c>
      <c r="AG290" s="300"/>
      <c r="AH290" s="309"/>
      <c r="AI290" s="309"/>
      <c r="AJ290" s="310"/>
      <c r="AK290" s="311"/>
      <c r="AL290" s="311"/>
      <c r="AM290" s="311"/>
      <c r="AN290" s="311"/>
      <c r="AO290" s="309"/>
      <c r="AY290" s="309"/>
      <c r="AZ290" s="312"/>
      <c r="BD290" s="300"/>
    </row>
    <row r="291" ht="14.25" hidden="1" customHeight="1">
      <c r="A291" s="300"/>
      <c r="B291" s="301"/>
      <c r="C291" s="300"/>
      <c r="D291" s="302"/>
      <c r="G291" s="303"/>
      <c r="H291" s="304"/>
      <c r="I291" s="304"/>
      <c r="J291" s="300" t="s">
        <v>3515</v>
      </c>
      <c r="K291" s="300"/>
      <c r="L291" s="300"/>
      <c r="M291" s="300"/>
      <c r="N291" s="300"/>
      <c r="O291" s="300">
        <v>0.0</v>
      </c>
      <c r="Q291" s="305">
        <v>0.0</v>
      </c>
      <c r="R291" s="305"/>
      <c r="S291" s="306"/>
      <c r="T291" s="305"/>
      <c r="U291" s="305"/>
      <c r="V291" s="305"/>
      <c r="W291" s="305"/>
      <c r="X291" s="305"/>
      <c r="Y291" s="305"/>
      <c r="Z291" s="300"/>
      <c r="AA291" s="307"/>
      <c r="AB291" s="300"/>
      <c r="AC291" s="308"/>
      <c r="AD291" s="304"/>
      <c r="AF291" s="300" t="s">
        <v>4020</v>
      </c>
      <c r="AG291" s="300"/>
      <c r="AH291" s="309"/>
      <c r="AI291" s="309"/>
      <c r="AJ291" s="310"/>
      <c r="AK291" s="311"/>
      <c r="AL291" s="311"/>
      <c r="AM291" s="311"/>
      <c r="AN291" s="311"/>
      <c r="AO291" s="309"/>
      <c r="AY291" s="309"/>
      <c r="AZ291" s="312"/>
      <c r="BD291" s="300"/>
    </row>
    <row r="292" ht="14.25" hidden="1" customHeight="1">
      <c r="A292" s="300"/>
      <c r="B292" s="301"/>
      <c r="C292" s="300"/>
      <c r="D292" s="302"/>
      <c r="G292" s="303"/>
      <c r="H292" s="304"/>
      <c r="I292" s="304"/>
      <c r="J292" s="300" t="s">
        <v>3519</v>
      </c>
      <c r="K292" s="300"/>
      <c r="L292" s="300"/>
      <c r="M292" s="300"/>
      <c r="N292" s="300"/>
      <c r="O292" s="300">
        <v>0.0</v>
      </c>
      <c r="Q292" s="305">
        <v>0.0</v>
      </c>
      <c r="R292" s="305"/>
      <c r="S292" s="306"/>
      <c r="T292" s="305"/>
      <c r="U292" s="305"/>
      <c r="V292" s="305"/>
      <c r="W292" s="305"/>
      <c r="X292" s="305"/>
      <c r="Y292" s="305"/>
      <c r="Z292" s="300"/>
      <c r="AA292" s="307"/>
      <c r="AB292" s="300"/>
      <c r="AC292" s="308"/>
      <c r="AD292" s="304"/>
      <c r="AF292" s="300" t="s">
        <v>4021</v>
      </c>
      <c r="AG292" s="300"/>
      <c r="AH292" s="309"/>
      <c r="AI292" s="309"/>
      <c r="AJ292" s="310"/>
      <c r="AK292" s="311"/>
      <c r="AL292" s="311"/>
      <c r="AM292" s="311"/>
      <c r="AN292" s="311"/>
      <c r="AO292" s="309"/>
      <c r="AY292" s="309"/>
      <c r="AZ292" s="312"/>
      <c r="BD292" s="300"/>
    </row>
    <row r="293" ht="14.25" hidden="1" customHeight="1">
      <c r="A293" s="300"/>
      <c r="B293" s="301"/>
      <c r="C293" s="300"/>
      <c r="D293" s="302"/>
      <c r="G293" s="303"/>
      <c r="H293" s="304"/>
      <c r="I293" s="304"/>
      <c r="J293" s="300" t="s">
        <v>3493</v>
      </c>
      <c r="K293" s="300"/>
      <c r="L293" s="300"/>
      <c r="M293" s="300"/>
      <c r="N293" s="300"/>
      <c r="O293" s="300">
        <v>0.0</v>
      </c>
      <c r="Q293" s="305">
        <v>0.0</v>
      </c>
      <c r="R293" s="305"/>
      <c r="S293" s="306"/>
      <c r="T293" s="305"/>
      <c r="U293" s="305"/>
      <c r="V293" s="305"/>
      <c r="W293" s="305"/>
      <c r="X293" s="305"/>
      <c r="Y293" s="305"/>
      <c r="Z293" s="300"/>
      <c r="AA293" s="307"/>
      <c r="AB293" s="300"/>
      <c r="AC293" s="308"/>
      <c r="AD293" s="304"/>
      <c r="AF293" s="300" t="s">
        <v>4022</v>
      </c>
      <c r="AG293" s="300"/>
      <c r="AH293" s="309"/>
      <c r="AI293" s="309"/>
      <c r="AJ293" s="310"/>
      <c r="AK293" s="311"/>
      <c r="AL293" s="311"/>
      <c r="AM293" s="311"/>
      <c r="AN293" s="311"/>
      <c r="AO293" s="309"/>
      <c r="AY293" s="309"/>
      <c r="AZ293" s="312"/>
      <c r="BD293" s="300"/>
    </row>
    <row r="294" ht="14.25" hidden="1" customHeight="1">
      <c r="A294" s="300"/>
      <c r="B294" s="301"/>
      <c r="C294" s="300"/>
      <c r="D294" s="302"/>
      <c r="G294" s="303"/>
      <c r="H294" s="304"/>
      <c r="I294" s="304"/>
      <c r="J294" s="300" t="s">
        <v>3511</v>
      </c>
      <c r="K294" s="300"/>
      <c r="L294" s="300"/>
      <c r="M294" s="300"/>
      <c r="N294" s="300"/>
      <c r="O294" s="300">
        <v>0.0</v>
      </c>
      <c r="Q294" s="305">
        <v>0.0</v>
      </c>
      <c r="R294" s="305"/>
      <c r="S294" s="306"/>
      <c r="T294" s="305"/>
      <c r="U294" s="305"/>
      <c r="V294" s="305"/>
      <c r="W294" s="305"/>
      <c r="X294" s="305"/>
      <c r="Y294" s="305"/>
      <c r="Z294" s="300"/>
      <c r="AA294" s="307"/>
      <c r="AB294" s="300"/>
      <c r="AC294" s="308"/>
      <c r="AD294" s="304"/>
      <c r="AF294" s="300" t="s">
        <v>2661</v>
      </c>
      <c r="AG294" s="300"/>
      <c r="AH294" s="309"/>
      <c r="AI294" s="309"/>
      <c r="AJ294" s="310"/>
      <c r="AK294" s="311"/>
      <c r="AL294" s="311"/>
      <c r="AM294" s="311"/>
      <c r="AN294" s="311"/>
      <c r="AO294" s="309"/>
      <c r="AY294" s="309"/>
      <c r="AZ294" s="312"/>
      <c r="BD294" s="300"/>
    </row>
    <row r="295" ht="14.25" hidden="1" customHeight="1">
      <c r="A295" s="300"/>
      <c r="B295" s="301"/>
      <c r="C295" s="300"/>
      <c r="D295" s="302"/>
      <c r="G295" s="303"/>
      <c r="H295" s="304"/>
      <c r="I295" s="304"/>
      <c r="J295" s="300" t="s">
        <v>4023</v>
      </c>
      <c r="K295" s="300"/>
      <c r="L295" s="300"/>
      <c r="M295" s="300"/>
      <c r="N295" s="300"/>
      <c r="O295" s="300">
        <v>0.0</v>
      </c>
      <c r="Q295" s="305">
        <v>0.0</v>
      </c>
      <c r="R295" s="305"/>
      <c r="S295" s="306"/>
      <c r="T295" s="305"/>
      <c r="U295" s="305"/>
      <c r="V295" s="305"/>
      <c r="W295" s="305"/>
      <c r="X295" s="305"/>
      <c r="Y295" s="305"/>
      <c r="Z295" s="300"/>
      <c r="AA295" s="307"/>
      <c r="AB295" s="300"/>
      <c r="AC295" s="308"/>
      <c r="AD295" s="304"/>
      <c r="AF295" s="300" t="s">
        <v>1183</v>
      </c>
      <c r="AG295" s="300"/>
      <c r="AH295" s="309"/>
      <c r="AI295" s="309"/>
      <c r="AJ295" s="310"/>
      <c r="AK295" s="311"/>
      <c r="AL295" s="311"/>
      <c r="AM295" s="311"/>
      <c r="AN295" s="311"/>
      <c r="AO295" s="309"/>
      <c r="AY295" s="309"/>
      <c r="AZ295" s="312"/>
      <c r="BD295" s="300"/>
    </row>
    <row r="296" ht="14.25" hidden="1" customHeight="1">
      <c r="A296" s="300"/>
      <c r="B296" s="301"/>
      <c r="C296" s="300"/>
      <c r="D296" s="302"/>
      <c r="G296" s="303"/>
      <c r="H296" s="304"/>
      <c r="I296" s="304"/>
      <c r="J296" s="300" t="s">
        <v>4024</v>
      </c>
      <c r="K296" s="300"/>
      <c r="L296" s="300"/>
      <c r="M296" s="300"/>
      <c r="N296" s="300"/>
      <c r="O296" s="300">
        <v>0.0</v>
      </c>
      <c r="Q296" s="305">
        <v>0.0</v>
      </c>
      <c r="R296" s="305"/>
      <c r="S296" s="306"/>
      <c r="T296" s="305"/>
      <c r="U296" s="305"/>
      <c r="V296" s="305"/>
      <c r="W296" s="305"/>
      <c r="X296" s="305"/>
      <c r="Y296" s="305"/>
      <c r="Z296" s="300"/>
      <c r="AA296" s="307"/>
      <c r="AB296" s="300"/>
      <c r="AC296" s="308"/>
      <c r="AD296" s="304"/>
      <c r="AF296" s="300" t="s">
        <v>3666</v>
      </c>
      <c r="AG296" s="300"/>
      <c r="AH296" s="309"/>
      <c r="AI296" s="309"/>
      <c r="AJ296" s="310"/>
      <c r="AK296" s="311"/>
      <c r="AL296" s="311"/>
      <c r="AM296" s="311"/>
      <c r="AN296" s="311"/>
      <c r="AO296" s="309"/>
      <c r="AY296" s="309"/>
      <c r="AZ296" s="312"/>
      <c r="BD296" s="300"/>
    </row>
    <row r="297" ht="14.25" hidden="1" customHeight="1">
      <c r="A297" s="300"/>
      <c r="B297" s="301"/>
      <c r="C297" s="300"/>
      <c r="D297" s="302"/>
      <c r="G297" s="303"/>
      <c r="H297" s="304"/>
      <c r="I297" s="304"/>
      <c r="J297" s="300" t="s">
        <v>4025</v>
      </c>
      <c r="K297" s="300"/>
      <c r="L297" s="300"/>
      <c r="M297" s="300"/>
      <c r="N297" s="300"/>
      <c r="O297" s="300">
        <v>0.0</v>
      </c>
      <c r="Q297" s="305">
        <v>0.0</v>
      </c>
      <c r="R297" s="305"/>
      <c r="S297" s="306"/>
      <c r="T297" s="305"/>
      <c r="U297" s="305"/>
      <c r="V297" s="305"/>
      <c r="W297" s="305"/>
      <c r="X297" s="305"/>
      <c r="Y297" s="305"/>
      <c r="Z297" s="300"/>
      <c r="AA297" s="307"/>
      <c r="AB297" s="300"/>
      <c r="AC297" s="308"/>
      <c r="AD297" s="304"/>
      <c r="AF297" s="300" t="s">
        <v>4026</v>
      </c>
      <c r="AG297" s="300"/>
      <c r="AH297" s="309"/>
      <c r="AI297" s="309"/>
      <c r="AJ297" s="310"/>
      <c r="AK297" s="311"/>
      <c r="AL297" s="311"/>
      <c r="AM297" s="311"/>
      <c r="AN297" s="311"/>
      <c r="AO297" s="309"/>
      <c r="AY297" s="309"/>
      <c r="AZ297" s="312"/>
      <c r="BD297" s="300"/>
    </row>
    <row r="298" ht="14.25" hidden="1" customHeight="1">
      <c r="A298" s="300"/>
      <c r="B298" s="301"/>
      <c r="C298" s="300"/>
      <c r="D298" s="302"/>
      <c r="G298" s="303"/>
      <c r="H298" s="304"/>
      <c r="I298" s="304"/>
      <c r="J298" s="300" t="s">
        <v>4027</v>
      </c>
      <c r="K298" s="300"/>
      <c r="L298" s="300"/>
      <c r="M298" s="300"/>
      <c r="N298" s="300"/>
      <c r="O298" s="300">
        <v>0.0</v>
      </c>
      <c r="Q298" s="305">
        <v>0.0</v>
      </c>
      <c r="R298" s="305"/>
      <c r="S298" s="306"/>
      <c r="T298" s="305"/>
      <c r="U298" s="305"/>
      <c r="V298" s="305"/>
      <c r="W298" s="305"/>
      <c r="X298" s="305"/>
      <c r="Y298" s="305"/>
      <c r="Z298" s="300"/>
      <c r="AA298" s="307"/>
      <c r="AB298" s="300"/>
      <c r="AC298" s="308"/>
      <c r="AD298" s="304"/>
      <c r="AF298" s="300" t="s">
        <v>4028</v>
      </c>
      <c r="AG298" s="300"/>
      <c r="AH298" s="309"/>
      <c r="AI298" s="309"/>
      <c r="AJ298" s="310"/>
      <c r="AK298" s="311"/>
      <c r="AL298" s="311"/>
      <c r="AM298" s="311"/>
      <c r="AN298" s="311"/>
      <c r="AO298" s="309"/>
      <c r="AY298" s="309"/>
      <c r="AZ298" s="312"/>
      <c r="BD298" s="300"/>
    </row>
    <row r="299" ht="14.25" hidden="1" customHeight="1">
      <c r="A299" s="300"/>
      <c r="B299" s="301"/>
      <c r="C299" s="300"/>
      <c r="D299" s="302"/>
      <c r="G299" s="303"/>
      <c r="H299" s="304"/>
      <c r="I299" s="304"/>
      <c r="J299" s="300" t="s">
        <v>4029</v>
      </c>
      <c r="K299" s="300"/>
      <c r="L299" s="300"/>
      <c r="M299" s="300"/>
      <c r="N299" s="300"/>
      <c r="O299" s="300">
        <v>0.0</v>
      </c>
      <c r="Q299" s="305">
        <v>0.0</v>
      </c>
      <c r="R299" s="305"/>
      <c r="S299" s="306"/>
      <c r="T299" s="305"/>
      <c r="U299" s="305"/>
      <c r="V299" s="305"/>
      <c r="W299" s="305"/>
      <c r="X299" s="305"/>
      <c r="Y299" s="305"/>
      <c r="Z299" s="300"/>
      <c r="AA299" s="307"/>
      <c r="AB299" s="300"/>
      <c r="AC299" s="308"/>
      <c r="AD299" s="304"/>
      <c r="AF299" s="300" t="s">
        <v>4030</v>
      </c>
      <c r="AG299" s="300"/>
      <c r="AH299" s="309"/>
      <c r="AI299" s="309"/>
      <c r="AJ299" s="310"/>
      <c r="AK299" s="311"/>
      <c r="AL299" s="311"/>
      <c r="AM299" s="311"/>
      <c r="AN299" s="311"/>
      <c r="AO299" s="309"/>
      <c r="AY299" s="309"/>
      <c r="AZ299" s="312"/>
      <c r="BD299" s="300"/>
    </row>
    <row r="300" ht="14.25" hidden="1" customHeight="1">
      <c r="A300" s="300"/>
      <c r="B300" s="301"/>
      <c r="C300" s="300"/>
      <c r="D300" s="302"/>
      <c r="G300" s="303"/>
      <c r="H300" s="304"/>
      <c r="I300" s="304"/>
      <c r="J300" s="300" t="s">
        <v>4031</v>
      </c>
      <c r="K300" s="300"/>
      <c r="L300" s="300"/>
      <c r="M300" s="300"/>
      <c r="N300" s="300"/>
      <c r="O300" s="300">
        <v>0.0</v>
      </c>
      <c r="Q300" s="305">
        <v>0.0</v>
      </c>
      <c r="R300" s="305"/>
      <c r="S300" s="306"/>
      <c r="T300" s="305"/>
      <c r="U300" s="305"/>
      <c r="V300" s="305"/>
      <c r="W300" s="305"/>
      <c r="X300" s="305"/>
      <c r="Y300" s="305"/>
      <c r="Z300" s="300"/>
      <c r="AA300" s="307"/>
      <c r="AB300" s="300"/>
      <c r="AC300" s="308"/>
      <c r="AD300" s="304"/>
      <c r="AF300" s="300" t="s">
        <v>4032</v>
      </c>
      <c r="AG300" s="300"/>
      <c r="AH300" s="309"/>
      <c r="AI300" s="309"/>
      <c r="AJ300" s="310"/>
      <c r="AK300" s="311"/>
      <c r="AL300" s="311"/>
      <c r="AM300" s="311"/>
      <c r="AN300" s="311"/>
      <c r="AO300" s="309"/>
      <c r="AY300" s="309"/>
      <c r="AZ300" s="312"/>
      <c r="BD300" s="300"/>
    </row>
    <row r="301" ht="14.25" hidden="1" customHeight="1">
      <c r="A301" s="300"/>
      <c r="B301" s="301"/>
      <c r="C301" s="300"/>
      <c r="D301" s="302"/>
      <c r="G301" s="303"/>
      <c r="H301" s="304"/>
      <c r="I301" s="304"/>
      <c r="J301" s="300" t="s">
        <v>4033</v>
      </c>
      <c r="K301" s="300"/>
      <c r="L301" s="300"/>
      <c r="M301" s="300"/>
      <c r="N301" s="300"/>
      <c r="O301" s="300">
        <v>0.0</v>
      </c>
      <c r="Q301" s="305">
        <v>0.0</v>
      </c>
      <c r="R301" s="305"/>
      <c r="S301" s="306"/>
      <c r="T301" s="305"/>
      <c r="U301" s="305"/>
      <c r="V301" s="305"/>
      <c r="W301" s="305"/>
      <c r="X301" s="305"/>
      <c r="Y301" s="305"/>
      <c r="Z301" s="300"/>
      <c r="AA301" s="307"/>
      <c r="AB301" s="300"/>
      <c r="AC301" s="308"/>
      <c r="AD301" s="304"/>
      <c r="AF301" s="300" t="s">
        <v>379</v>
      </c>
      <c r="AG301" s="300"/>
      <c r="AH301" s="309"/>
      <c r="AI301" s="309"/>
      <c r="AJ301" s="310"/>
      <c r="AK301" s="311"/>
      <c r="AL301" s="311"/>
      <c r="AM301" s="311"/>
      <c r="AN301" s="311"/>
      <c r="AO301" s="309"/>
      <c r="AY301" s="309"/>
      <c r="AZ301" s="312"/>
      <c r="BD301" s="300"/>
    </row>
    <row r="302" ht="14.25" hidden="1" customHeight="1">
      <c r="A302" s="300"/>
      <c r="B302" s="301"/>
      <c r="C302" s="300"/>
      <c r="D302" s="302"/>
      <c r="G302" s="303"/>
      <c r="H302" s="304"/>
      <c r="I302" s="304"/>
      <c r="J302" s="300" t="s">
        <v>4034</v>
      </c>
      <c r="K302" s="300"/>
      <c r="L302" s="300"/>
      <c r="M302" s="300"/>
      <c r="N302" s="300"/>
      <c r="O302" s="300">
        <v>0.0</v>
      </c>
      <c r="Q302" s="305">
        <v>0.0</v>
      </c>
      <c r="R302" s="305"/>
      <c r="S302" s="306"/>
      <c r="T302" s="305"/>
      <c r="U302" s="305"/>
      <c r="V302" s="305"/>
      <c r="W302" s="305"/>
      <c r="X302" s="305"/>
      <c r="Y302" s="305"/>
      <c r="Z302" s="300"/>
      <c r="AA302" s="307"/>
      <c r="AB302" s="300"/>
      <c r="AC302" s="308"/>
      <c r="AD302" s="304"/>
      <c r="AF302" s="300" t="s">
        <v>4035</v>
      </c>
      <c r="AG302" s="300"/>
      <c r="AH302" s="309"/>
      <c r="AI302" s="309"/>
      <c r="AJ302" s="310"/>
      <c r="AK302" s="311"/>
      <c r="AL302" s="311"/>
      <c r="AM302" s="311"/>
      <c r="AN302" s="311"/>
      <c r="AO302" s="309"/>
      <c r="AY302" s="309"/>
      <c r="AZ302" s="312"/>
      <c r="BD302" s="300"/>
    </row>
    <row r="303" ht="14.25" hidden="1" customHeight="1">
      <c r="A303" s="300"/>
      <c r="B303" s="301"/>
      <c r="C303" s="300"/>
      <c r="D303" s="302"/>
      <c r="G303" s="303"/>
      <c r="H303" s="304"/>
      <c r="I303" s="304"/>
      <c r="J303" s="300" t="s">
        <v>4036</v>
      </c>
      <c r="K303" s="300"/>
      <c r="L303" s="300"/>
      <c r="M303" s="300"/>
      <c r="N303" s="300"/>
      <c r="O303" s="300">
        <v>0.0</v>
      </c>
      <c r="Q303" s="305">
        <v>0.0</v>
      </c>
      <c r="R303" s="305"/>
      <c r="S303" s="306"/>
      <c r="T303" s="305"/>
      <c r="U303" s="305"/>
      <c r="V303" s="305"/>
      <c r="W303" s="305"/>
      <c r="X303" s="305"/>
      <c r="Y303" s="305"/>
      <c r="Z303" s="300"/>
      <c r="AA303" s="307"/>
      <c r="AB303" s="300"/>
      <c r="AC303" s="308"/>
      <c r="AD303" s="304"/>
      <c r="AF303" s="300" t="s">
        <v>284</v>
      </c>
      <c r="AG303" s="300"/>
      <c r="AH303" s="309"/>
      <c r="AI303" s="309"/>
      <c r="AJ303" s="310"/>
      <c r="AK303" s="311"/>
      <c r="AL303" s="311"/>
      <c r="AM303" s="311"/>
      <c r="AN303" s="311"/>
      <c r="AO303" s="309"/>
      <c r="AY303" s="309"/>
      <c r="AZ303" s="312"/>
      <c r="BD303" s="300"/>
    </row>
    <row r="304" ht="14.25" hidden="1" customHeight="1">
      <c r="A304" s="300"/>
      <c r="B304" s="301"/>
      <c r="C304" s="300"/>
      <c r="D304" s="302"/>
      <c r="G304" s="303"/>
      <c r="H304" s="304"/>
      <c r="I304" s="304"/>
      <c r="J304" s="300" t="s">
        <v>4037</v>
      </c>
      <c r="K304" s="300"/>
      <c r="L304" s="300"/>
      <c r="M304" s="300"/>
      <c r="N304" s="300"/>
      <c r="O304" s="300">
        <v>0.0</v>
      </c>
      <c r="Q304" s="305">
        <v>0.0</v>
      </c>
      <c r="R304" s="305"/>
      <c r="S304" s="306"/>
      <c r="T304" s="305"/>
      <c r="U304" s="305"/>
      <c r="V304" s="305"/>
      <c r="W304" s="305"/>
      <c r="X304" s="305"/>
      <c r="Y304" s="305"/>
      <c r="Z304" s="300"/>
      <c r="AA304" s="307"/>
      <c r="AB304" s="300"/>
      <c r="AC304" s="308"/>
      <c r="AD304" s="304"/>
      <c r="AF304" s="300" t="s">
        <v>4038</v>
      </c>
      <c r="AG304" s="300"/>
      <c r="AH304" s="309"/>
      <c r="AI304" s="309"/>
      <c r="AJ304" s="310"/>
      <c r="AK304" s="311"/>
      <c r="AL304" s="311"/>
      <c r="AM304" s="311"/>
      <c r="AN304" s="311"/>
      <c r="AO304" s="309"/>
      <c r="AY304" s="309"/>
      <c r="AZ304" s="312"/>
      <c r="BD304" s="300"/>
    </row>
    <row r="305" ht="14.25" hidden="1" customHeight="1">
      <c r="A305" s="300"/>
      <c r="B305" s="301"/>
      <c r="C305" s="300"/>
      <c r="D305" s="302"/>
      <c r="G305" s="303"/>
      <c r="H305" s="304"/>
      <c r="I305" s="304"/>
      <c r="J305" s="300" t="s">
        <v>4039</v>
      </c>
      <c r="K305" s="300"/>
      <c r="L305" s="300"/>
      <c r="M305" s="300"/>
      <c r="N305" s="300"/>
      <c r="O305" s="300">
        <v>0.0</v>
      </c>
      <c r="Q305" s="305">
        <v>0.0</v>
      </c>
      <c r="R305" s="305"/>
      <c r="S305" s="306"/>
      <c r="T305" s="305"/>
      <c r="U305" s="305"/>
      <c r="V305" s="305"/>
      <c r="W305" s="305"/>
      <c r="X305" s="305"/>
      <c r="Y305" s="305"/>
      <c r="Z305" s="300"/>
      <c r="AA305" s="307"/>
      <c r="AB305" s="300"/>
      <c r="AC305" s="308"/>
      <c r="AD305" s="304"/>
      <c r="AF305" s="300" t="s">
        <v>2168</v>
      </c>
      <c r="AG305" s="300"/>
      <c r="AH305" s="309"/>
      <c r="AI305" s="309"/>
      <c r="AJ305" s="310"/>
      <c r="AK305" s="311"/>
      <c r="AL305" s="311"/>
      <c r="AM305" s="311"/>
      <c r="AN305" s="311"/>
      <c r="AO305" s="309"/>
      <c r="AY305" s="309"/>
      <c r="AZ305" s="312"/>
      <c r="BD305" s="300"/>
    </row>
    <row r="306" ht="14.25" hidden="1" customHeight="1">
      <c r="A306" s="300"/>
      <c r="B306" s="301"/>
      <c r="C306" s="300"/>
      <c r="D306" s="302"/>
      <c r="G306" s="303"/>
      <c r="H306" s="304"/>
      <c r="I306" s="304"/>
      <c r="J306" s="300" t="s">
        <v>4040</v>
      </c>
      <c r="K306" s="300"/>
      <c r="L306" s="300"/>
      <c r="M306" s="300"/>
      <c r="N306" s="300"/>
      <c r="O306" s="300">
        <v>0.0</v>
      </c>
      <c r="Q306" s="305">
        <v>0.0</v>
      </c>
      <c r="R306" s="305"/>
      <c r="S306" s="306"/>
      <c r="T306" s="305"/>
      <c r="U306" s="305"/>
      <c r="V306" s="305"/>
      <c r="W306" s="305"/>
      <c r="X306" s="305"/>
      <c r="Y306" s="305"/>
      <c r="Z306" s="300"/>
      <c r="AA306" s="307"/>
      <c r="AB306" s="300"/>
      <c r="AC306" s="308"/>
      <c r="AD306" s="304"/>
      <c r="AF306" s="300" t="s">
        <v>4041</v>
      </c>
      <c r="AG306" s="300"/>
      <c r="AH306" s="309"/>
      <c r="AI306" s="309"/>
      <c r="AJ306" s="310"/>
      <c r="AK306" s="311"/>
      <c r="AL306" s="311"/>
      <c r="AM306" s="311"/>
      <c r="AN306" s="311"/>
      <c r="AO306" s="309"/>
      <c r="AY306" s="309"/>
      <c r="AZ306" s="312"/>
      <c r="BD306" s="300"/>
    </row>
    <row r="307" ht="14.25" hidden="1" customHeight="1">
      <c r="A307" s="300"/>
      <c r="B307" s="301"/>
      <c r="C307" s="300"/>
      <c r="D307" s="302"/>
      <c r="G307" s="303"/>
      <c r="H307" s="304"/>
      <c r="I307" s="304"/>
      <c r="J307" s="300" t="s">
        <v>4042</v>
      </c>
      <c r="K307" s="300"/>
      <c r="L307" s="300"/>
      <c r="M307" s="300"/>
      <c r="N307" s="300"/>
      <c r="O307" s="300">
        <v>0.0</v>
      </c>
      <c r="Q307" s="305">
        <v>0.0</v>
      </c>
      <c r="R307" s="305"/>
      <c r="S307" s="306"/>
      <c r="T307" s="305"/>
      <c r="U307" s="305"/>
      <c r="V307" s="305"/>
      <c r="W307" s="305"/>
      <c r="X307" s="305"/>
      <c r="Y307" s="305"/>
      <c r="Z307" s="300"/>
      <c r="AA307" s="307"/>
      <c r="AB307" s="300"/>
      <c r="AC307" s="308"/>
      <c r="AD307" s="304"/>
      <c r="AF307" s="300" t="s">
        <v>4043</v>
      </c>
      <c r="AG307" s="300"/>
      <c r="AH307" s="309"/>
      <c r="AI307" s="309"/>
      <c r="AJ307" s="310"/>
      <c r="AK307" s="311"/>
      <c r="AL307" s="311"/>
      <c r="AM307" s="311"/>
      <c r="AN307" s="311"/>
      <c r="AO307" s="309"/>
      <c r="AY307" s="309"/>
      <c r="AZ307" s="312"/>
      <c r="BD307" s="300"/>
    </row>
    <row r="308" ht="14.25" hidden="1" customHeight="1">
      <c r="A308" s="300"/>
      <c r="B308" s="301"/>
      <c r="C308" s="300"/>
      <c r="D308" s="302"/>
      <c r="G308" s="303"/>
      <c r="H308" s="304"/>
      <c r="I308" s="304"/>
      <c r="J308" s="300" t="s">
        <v>4044</v>
      </c>
      <c r="K308" s="300"/>
      <c r="L308" s="300"/>
      <c r="M308" s="300"/>
      <c r="N308" s="300"/>
      <c r="O308" s="300">
        <v>0.0</v>
      </c>
      <c r="Q308" s="305">
        <v>0.0</v>
      </c>
      <c r="R308" s="305"/>
      <c r="S308" s="306"/>
      <c r="T308" s="305"/>
      <c r="U308" s="305"/>
      <c r="V308" s="305"/>
      <c r="W308" s="305"/>
      <c r="X308" s="305"/>
      <c r="Y308" s="305"/>
      <c r="Z308" s="300"/>
      <c r="AA308" s="307"/>
      <c r="AB308" s="300"/>
      <c r="AC308" s="308"/>
      <c r="AD308" s="304"/>
      <c r="AF308" s="300" t="s">
        <v>4045</v>
      </c>
      <c r="AG308" s="300"/>
      <c r="AH308" s="309"/>
      <c r="AI308" s="309"/>
      <c r="AJ308" s="310"/>
      <c r="AK308" s="311"/>
      <c r="AL308" s="311"/>
      <c r="AM308" s="311"/>
      <c r="AN308" s="311"/>
      <c r="AO308" s="309"/>
      <c r="AY308" s="309"/>
      <c r="AZ308" s="312"/>
      <c r="BD308" s="300"/>
    </row>
    <row r="309" ht="14.25" hidden="1" customHeight="1">
      <c r="A309" s="300"/>
      <c r="B309" s="301"/>
      <c r="C309" s="300"/>
      <c r="D309" s="302"/>
      <c r="G309" s="303"/>
      <c r="H309" s="304"/>
      <c r="I309" s="304"/>
      <c r="J309" s="300" t="s">
        <v>4046</v>
      </c>
      <c r="K309" s="300"/>
      <c r="L309" s="300"/>
      <c r="M309" s="300"/>
      <c r="N309" s="300"/>
      <c r="O309" s="300">
        <v>0.0</v>
      </c>
      <c r="Q309" s="305">
        <v>0.0</v>
      </c>
      <c r="R309" s="305"/>
      <c r="S309" s="306"/>
      <c r="T309" s="305"/>
      <c r="U309" s="305"/>
      <c r="V309" s="305"/>
      <c r="W309" s="305"/>
      <c r="X309" s="305"/>
      <c r="Y309" s="305"/>
      <c r="Z309" s="300"/>
      <c r="AA309" s="307"/>
      <c r="AB309" s="300"/>
      <c r="AC309" s="308"/>
      <c r="AD309" s="304"/>
      <c r="AF309" s="300" t="s">
        <v>4047</v>
      </c>
      <c r="AG309" s="300"/>
      <c r="AH309" s="309"/>
      <c r="AI309" s="309"/>
      <c r="AJ309" s="310"/>
      <c r="AK309" s="311"/>
      <c r="AL309" s="311"/>
      <c r="AM309" s="311"/>
      <c r="AN309" s="311"/>
      <c r="AO309" s="309"/>
      <c r="AY309" s="309"/>
      <c r="AZ309" s="312"/>
      <c r="BD309" s="300"/>
    </row>
    <row r="310" ht="14.25" hidden="1" customHeight="1">
      <c r="A310" s="300"/>
      <c r="B310" s="301"/>
      <c r="C310" s="300"/>
      <c r="D310" s="302"/>
      <c r="G310" s="303"/>
      <c r="H310" s="304"/>
      <c r="I310" s="304"/>
      <c r="J310" s="300" t="s">
        <v>4048</v>
      </c>
      <c r="K310" s="300"/>
      <c r="L310" s="300"/>
      <c r="M310" s="300"/>
      <c r="N310" s="300"/>
      <c r="O310" s="300">
        <v>0.0</v>
      </c>
      <c r="Q310" s="305">
        <v>0.0</v>
      </c>
      <c r="R310" s="305"/>
      <c r="S310" s="306"/>
      <c r="T310" s="305"/>
      <c r="U310" s="305"/>
      <c r="V310" s="305"/>
      <c r="W310" s="305"/>
      <c r="X310" s="305"/>
      <c r="Y310" s="305"/>
      <c r="Z310" s="300"/>
      <c r="AA310" s="307"/>
      <c r="AB310" s="300"/>
      <c r="AC310" s="308"/>
      <c r="AD310" s="304"/>
      <c r="AF310" s="300" t="s">
        <v>4049</v>
      </c>
      <c r="AG310" s="300"/>
      <c r="AH310" s="309"/>
      <c r="AI310" s="309"/>
      <c r="AJ310" s="310"/>
      <c r="AK310" s="311"/>
      <c r="AL310" s="311"/>
      <c r="AM310" s="311"/>
      <c r="AN310" s="311"/>
      <c r="AO310" s="309"/>
      <c r="AY310" s="309"/>
      <c r="AZ310" s="312"/>
      <c r="BD310" s="300"/>
    </row>
    <row r="311" ht="14.25" hidden="1" customHeight="1">
      <c r="A311" s="300"/>
      <c r="B311" s="301"/>
      <c r="C311" s="300"/>
      <c r="D311" s="302"/>
      <c r="G311" s="303"/>
      <c r="H311" s="304"/>
      <c r="I311" s="304"/>
      <c r="J311" s="300" t="s">
        <v>4050</v>
      </c>
      <c r="K311" s="300"/>
      <c r="L311" s="300"/>
      <c r="M311" s="300"/>
      <c r="N311" s="300"/>
      <c r="O311" s="300">
        <v>0.0</v>
      </c>
      <c r="Q311" s="305">
        <v>0.0</v>
      </c>
      <c r="R311" s="305"/>
      <c r="S311" s="306"/>
      <c r="T311" s="305"/>
      <c r="U311" s="305"/>
      <c r="V311" s="305"/>
      <c r="W311" s="305"/>
      <c r="X311" s="305"/>
      <c r="Y311" s="305"/>
      <c r="Z311" s="300"/>
      <c r="AA311" s="307"/>
      <c r="AB311" s="300"/>
      <c r="AC311" s="308"/>
      <c r="AD311" s="304"/>
      <c r="AF311" s="300" t="s">
        <v>4051</v>
      </c>
      <c r="AG311" s="300"/>
      <c r="AH311" s="309"/>
      <c r="AI311" s="309"/>
      <c r="AJ311" s="310"/>
      <c r="AK311" s="311"/>
      <c r="AL311" s="311"/>
      <c r="AM311" s="311"/>
      <c r="AN311" s="311"/>
      <c r="AO311" s="309"/>
      <c r="AY311" s="309"/>
      <c r="AZ311" s="312"/>
      <c r="BD311" s="300"/>
    </row>
    <row r="312" ht="14.25" hidden="1" customHeight="1">
      <c r="A312" s="300"/>
      <c r="B312" s="301"/>
      <c r="C312" s="300"/>
      <c r="D312" s="302"/>
      <c r="G312" s="303"/>
      <c r="H312" s="304"/>
      <c r="I312" s="304"/>
      <c r="J312" s="300" t="s">
        <v>4052</v>
      </c>
      <c r="K312" s="300"/>
      <c r="L312" s="300"/>
      <c r="M312" s="300"/>
      <c r="N312" s="300"/>
      <c r="O312" s="300">
        <v>0.0</v>
      </c>
      <c r="Q312" s="305">
        <v>0.0</v>
      </c>
      <c r="R312" s="305"/>
      <c r="S312" s="306"/>
      <c r="T312" s="305"/>
      <c r="U312" s="305"/>
      <c r="V312" s="305"/>
      <c r="W312" s="305"/>
      <c r="X312" s="305"/>
      <c r="Y312" s="305"/>
      <c r="Z312" s="300"/>
      <c r="AA312" s="307"/>
      <c r="AB312" s="300"/>
      <c r="AC312" s="308"/>
      <c r="AD312" s="304"/>
      <c r="AF312" s="300" t="s">
        <v>4053</v>
      </c>
      <c r="AG312" s="300"/>
      <c r="AH312" s="309"/>
      <c r="AI312" s="309"/>
      <c r="AJ312" s="310"/>
      <c r="AK312" s="311"/>
      <c r="AL312" s="311"/>
      <c r="AM312" s="311"/>
      <c r="AN312" s="311"/>
      <c r="AO312" s="309"/>
      <c r="AY312" s="309"/>
      <c r="AZ312" s="312"/>
      <c r="BD312" s="300"/>
    </row>
    <row r="313" ht="14.25" hidden="1" customHeight="1">
      <c r="A313" s="300"/>
      <c r="B313" s="301"/>
      <c r="C313" s="300"/>
      <c r="D313" s="302"/>
      <c r="G313" s="303"/>
      <c r="H313" s="304"/>
      <c r="I313" s="304"/>
      <c r="J313" s="300" t="s">
        <v>4054</v>
      </c>
      <c r="K313" s="300"/>
      <c r="L313" s="300"/>
      <c r="M313" s="300"/>
      <c r="N313" s="300"/>
      <c r="O313" s="300">
        <v>0.0</v>
      </c>
      <c r="Q313" s="305">
        <v>0.0</v>
      </c>
      <c r="R313" s="305"/>
      <c r="S313" s="306"/>
      <c r="T313" s="305"/>
      <c r="U313" s="305"/>
      <c r="V313" s="305"/>
      <c r="W313" s="305"/>
      <c r="X313" s="305"/>
      <c r="Y313" s="305"/>
      <c r="Z313" s="300"/>
      <c r="AA313" s="307"/>
      <c r="AB313" s="300"/>
      <c r="AC313" s="308"/>
      <c r="AD313" s="304"/>
      <c r="AF313" s="300" t="s">
        <v>4055</v>
      </c>
      <c r="AG313" s="300"/>
      <c r="AH313" s="309"/>
      <c r="AI313" s="309"/>
      <c r="AJ313" s="310"/>
      <c r="AK313" s="311"/>
      <c r="AL313" s="311"/>
      <c r="AM313" s="311"/>
      <c r="AN313" s="311"/>
      <c r="AO313" s="309"/>
      <c r="AY313" s="309"/>
      <c r="AZ313" s="312"/>
      <c r="BD313" s="300"/>
    </row>
    <row r="314" ht="14.25" hidden="1" customHeight="1">
      <c r="A314" s="300"/>
      <c r="B314" s="301"/>
      <c r="C314" s="300"/>
      <c r="D314" s="302"/>
      <c r="G314" s="303"/>
      <c r="H314" s="304"/>
      <c r="I314" s="304"/>
      <c r="J314" s="300" t="s">
        <v>4056</v>
      </c>
      <c r="K314" s="300"/>
      <c r="L314" s="300"/>
      <c r="M314" s="300"/>
      <c r="N314" s="300"/>
      <c r="O314" s="300">
        <v>0.0</v>
      </c>
      <c r="Q314" s="305">
        <v>0.0</v>
      </c>
      <c r="R314" s="305"/>
      <c r="S314" s="306"/>
      <c r="T314" s="305"/>
      <c r="U314" s="305"/>
      <c r="V314" s="305"/>
      <c r="W314" s="305"/>
      <c r="X314" s="305"/>
      <c r="Y314" s="305"/>
      <c r="Z314" s="300"/>
      <c r="AA314" s="307"/>
      <c r="AB314" s="300"/>
      <c r="AC314" s="308"/>
      <c r="AD314" s="304"/>
      <c r="AF314" s="300" t="s">
        <v>852</v>
      </c>
      <c r="AG314" s="300"/>
      <c r="AH314" s="309"/>
      <c r="AI314" s="309"/>
      <c r="AJ314" s="310"/>
      <c r="AK314" s="311"/>
      <c r="AL314" s="311"/>
      <c r="AM314" s="311"/>
      <c r="AN314" s="311"/>
      <c r="AO314" s="309"/>
      <c r="AY314" s="309"/>
      <c r="AZ314" s="312"/>
      <c r="BD314" s="300"/>
    </row>
    <row r="315" ht="14.25" hidden="1" customHeight="1">
      <c r="A315" s="300"/>
      <c r="B315" s="301"/>
      <c r="C315" s="300"/>
      <c r="D315" s="302"/>
      <c r="G315" s="303"/>
      <c r="H315" s="304"/>
      <c r="I315" s="304"/>
      <c r="J315" s="300" t="s">
        <v>4057</v>
      </c>
      <c r="K315" s="300"/>
      <c r="L315" s="300"/>
      <c r="M315" s="300"/>
      <c r="N315" s="300"/>
      <c r="O315" s="300">
        <v>0.0</v>
      </c>
      <c r="Q315" s="305">
        <v>0.0</v>
      </c>
      <c r="R315" s="305"/>
      <c r="S315" s="306"/>
      <c r="T315" s="305"/>
      <c r="U315" s="305"/>
      <c r="V315" s="305"/>
      <c r="W315" s="305"/>
      <c r="X315" s="305"/>
      <c r="Y315" s="305"/>
      <c r="Z315" s="300"/>
      <c r="AA315" s="307"/>
      <c r="AB315" s="300"/>
      <c r="AC315" s="308"/>
      <c r="AD315" s="304"/>
      <c r="AF315" s="300" t="s">
        <v>4058</v>
      </c>
      <c r="AG315" s="300"/>
      <c r="AH315" s="309"/>
      <c r="AI315" s="309"/>
      <c r="AJ315" s="310"/>
      <c r="AK315" s="311"/>
      <c r="AL315" s="311"/>
      <c r="AM315" s="311"/>
      <c r="AN315" s="311"/>
      <c r="AO315" s="309"/>
      <c r="AY315" s="309"/>
      <c r="AZ315" s="312"/>
      <c r="BD315" s="300"/>
    </row>
    <row r="316" ht="14.25" hidden="1" customHeight="1">
      <c r="A316" s="300"/>
      <c r="B316" s="301"/>
      <c r="C316" s="300"/>
      <c r="D316" s="302"/>
      <c r="G316" s="303"/>
      <c r="H316" s="304"/>
      <c r="I316" s="304"/>
      <c r="J316" s="300" t="s">
        <v>4059</v>
      </c>
      <c r="K316" s="300"/>
      <c r="L316" s="300"/>
      <c r="M316" s="300"/>
      <c r="N316" s="300"/>
      <c r="O316" s="300">
        <v>0.0</v>
      </c>
      <c r="Q316" s="305">
        <v>0.0</v>
      </c>
      <c r="R316" s="305"/>
      <c r="S316" s="306"/>
      <c r="T316" s="305"/>
      <c r="U316" s="305"/>
      <c r="V316" s="305"/>
      <c r="W316" s="305"/>
      <c r="X316" s="305"/>
      <c r="Y316" s="305"/>
      <c r="Z316" s="300"/>
      <c r="AA316" s="307"/>
      <c r="AB316" s="300"/>
      <c r="AC316" s="308"/>
      <c r="AD316" s="304"/>
      <c r="AF316" s="300" t="s">
        <v>4060</v>
      </c>
      <c r="AG316" s="300"/>
      <c r="AH316" s="309"/>
      <c r="AI316" s="309"/>
      <c r="AJ316" s="310"/>
      <c r="AK316" s="311"/>
      <c r="AL316" s="311"/>
      <c r="AM316" s="311"/>
      <c r="AN316" s="311"/>
      <c r="AO316" s="309"/>
      <c r="AY316" s="309"/>
      <c r="AZ316" s="312"/>
      <c r="BD316" s="300"/>
    </row>
    <row r="317" ht="14.25" hidden="1" customHeight="1">
      <c r="A317" s="300"/>
      <c r="B317" s="301"/>
      <c r="C317" s="300"/>
      <c r="D317" s="302"/>
      <c r="G317" s="303"/>
      <c r="H317" s="304"/>
      <c r="I317" s="304"/>
      <c r="J317" s="300" t="s">
        <v>4061</v>
      </c>
      <c r="K317" s="300"/>
      <c r="L317" s="300"/>
      <c r="M317" s="300"/>
      <c r="N317" s="300"/>
      <c r="O317" s="300">
        <v>0.0</v>
      </c>
      <c r="Q317" s="305">
        <v>0.0</v>
      </c>
      <c r="R317" s="305"/>
      <c r="S317" s="306"/>
      <c r="T317" s="305"/>
      <c r="U317" s="305"/>
      <c r="V317" s="305"/>
      <c r="W317" s="305"/>
      <c r="X317" s="305"/>
      <c r="Y317" s="305"/>
      <c r="Z317" s="300"/>
      <c r="AA317" s="307"/>
      <c r="AB317" s="300"/>
      <c r="AC317" s="308"/>
      <c r="AD317" s="304"/>
      <c r="AF317" s="300" t="s">
        <v>4062</v>
      </c>
      <c r="AG317" s="300"/>
      <c r="AH317" s="309"/>
      <c r="AI317" s="309"/>
      <c r="AJ317" s="310"/>
      <c r="AK317" s="311"/>
      <c r="AL317" s="311"/>
      <c r="AM317" s="311"/>
      <c r="AN317" s="311"/>
      <c r="AO317" s="309"/>
      <c r="AY317" s="309"/>
      <c r="AZ317" s="312"/>
      <c r="BD317" s="300"/>
    </row>
    <row r="318" ht="14.25" hidden="1" customHeight="1">
      <c r="A318" s="300"/>
      <c r="B318" s="301"/>
      <c r="C318" s="300"/>
      <c r="D318" s="302"/>
      <c r="G318" s="303"/>
      <c r="H318" s="304"/>
      <c r="I318" s="304"/>
      <c r="J318" s="300" t="s">
        <v>4063</v>
      </c>
      <c r="K318" s="300"/>
      <c r="L318" s="300"/>
      <c r="M318" s="300"/>
      <c r="N318" s="300"/>
      <c r="O318" s="300">
        <v>0.0</v>
      </c>
      <c r="Q318" s="305">
        <v>0.0</v>
      </c>
      <c r="R318" s="305"/>
      <c r="S318" s="306"/>
      <c r="T318" s="305"/>
      <c r="U318" s="305"/>
      <c r="V318" s="305"/>
      <c r="W318" s="305"/>
      <c r="X318" s="305"/>
      <c r="Y318" s="305"/>
      <c r="Z318" s="300"/>
      <c r="AA318" s="307"/>
      <c r="AB318" s="300"/>
      <c r="AC318" s="308"/>
      <c r="AD318" s="304"/>
      <c r="AF318" s="300" t="s">
        <v>4064</v>
      </c>
      <c r="AG318" s="300"/>
      <c r="AH318" s="309"/>
      <c r="AI318" s="309"/>
      <c r="AJ318" s="310"/>
      <c r="AK318" s="311"/>
      <c r="AL318" s="311"/>
      <c r="AM318" s="311"/>
      <c r="AN318" s="311"/>
      <c r="AO318" s="309"/>
      <c r="AY318" s="309"/>
      <c r="AZ318" s="312"/>
      <c r="BD318" s="300"/>
    </row>
    <row r="319" ht="14.25" hidden="1" customHeight="1">
      <c r="A319" s="300"/>
      <c r="B319" s="301"/>
      <c r="C319" s="300"/>
      <c r="D319" s="302"/>
      <c r="G319" s="303"/>
      <c r="H319" s="304"/>
      <c r="I319" s="304"/>
      <c r="J319" s="300" t="s">
        <v>4065</v>
      </c>
      <c r="K319" s="300"/>
      <c r="L319" s="300"/>
      <c r="M319" s="300"/>
      <c r="N319" s="300"/>
      <c r="O319" s="300">
        <v>0.0</v>
      </c>
      <c r="Q319" s="305">
        <v>0.0</v>
      </c>
      <c r="R319" s="305"/>
      <c r="S319" s="306"/>
      <c r="T319" s="305"/>
      <c r="U319" s="305"/>
      <c r="V319" s="305"/>
      <c r="W319" s="305"/>
      <c r="X319" s="305"/>
      <c r="Y319" s="305"/>
      <c r="Z319" s="300"/>
      <c r="AA319" s="307"/>
      <c r="AB319" s="300"/>
      <c r="AC319" s="308"/>
      <c r="AD319" s="304"/>
      <c r="AF319" s="300" t="s">
        <v>4066</v>
      </c>
      <c r="AG319" s="300"/>
      <c r="AH319" s="309"/>
      <c r="AI319" s="309"/>
      <c r="AJ319" s="310"/>
      <c r="AK319" s="311"/>
      <c r="AL319" s="311"/>
      <c r="AM319" s="311"/>
      <c r="AN319" s="311"/>
      <c r="AO319" s="309"/>
      <c r="AY319" s="309"/>
      <c r="AZ319" s="312"/>
      <c r="BD319" s="300"/>
    </row>
    <row r="320" ht="14.25" hidden="1" customHeight="1">
      <c r="A320" s="300"/>
      <c r="B320" s="301"/>
      <c r="C320" s="300"/>
      <c r="D320" s="302"/>
      <c r="G320" s="303"/>
      <c r="H320" s="304"/>
      <c r="I320" s="304"/>
      <c r="J320" s="300" t="s">
        <v>4067</v>
      </c>
      <c r="K320" s="300"/>
      <c r="L320" s="300"/>
      <c r="M320" s="300"/>
      <c r="N320" s="300"/>
      <c r="O320" s="300">
        <v>0.0</v>
      </c>
      <c r="Q320" s="305">
        <v>0.0</v>
      </c>
      <c r="R320" s="305"/>
      <c r="S320" s="306"/>
      <c r="T320" s="305"/>
      <c r="U320" s="305"/>
      <c r="V320" s="305"/>
      <c r="W320" s="305"/>
      <c r="X320" s="305"/>
      <c r="Y320" s="305"/>
      <c r="Z320" s="300"/>
      <c r="AA320" s="307"/>
      <c r="AB320" s="300"/>
      <c r="AC320" s="308"/>
      <c r="AD320" s="304"/>
      <c r="AF320" s="300" t="s">
        <v>4068</v>
      </c>
      <c r="AG320" s="300"/>
      <c r="AH320" s="309"/>
      <c r="AI320" s="309"/>
      <c r="AJ320" s="310"/>
      <c r="AK320" s="311"/>
      <c r="AL320" s="311"/>
      <c r="AM320" s="311"/>
      <c r="AN320" s="311"/>
      <c r="AO320" s="309"/>
      <c r="AY320" s="309"/>
      <c r="AZ320" s="312"/>
      <c r="BD320" s="300"/>
    </row>
    <row r="321" ht="14.25" hidden="1" customHeight="1">
      <c r="A321" s="300"/>
      <c r="B321" s="301"/>
      <c r="C321" s="300"/>
      <c r="D321" s="302"/>
      <c r="G321" s="303"/>
      <c r="H321" s="304"/>
      <c r="I321" s="304"/>
      <c r="J321" s="300" t="s">
        <v>4069</v>
      </c>
      <c r="K321" s="300"/>
      <c r="L321" s="300"/>
      <c r="M321" s="300"/>
      <c r="N321" s="300"/>
      <c r="O321" s="300">
        <v>0.0</v>
      </c>
      <c r="Q321" s="305">
        <v>0.0</v>
      </c>
      <c r="R321" s="305"/>
      <c r="S321" s="306"/>
      <c r="T321" s="305"/>
      <c r="U321" s="305"/>
      <c r="V321" s="305"/>
      <c r="W321" s="305"/>
      <c r="X321" s="305"/>
      <c r="Y321" s="305"/>
      <c r="Z321" s="300"/>
      <c r="AA321" s="307"/>
      <c r="AB321" s="300"/>
      <c r="AC321" s="308"/>
      <c r="AD321" s="304"/>
      <c r="AF321" s="300" t="s">
        <v>4070</v>
      </c>
      <c r="AG321" s="300"/>
      <c r="AH321" s="309"/>
      <c r="AI321" s="309"/>
      <c r="AJ321" s="310"/>
      <c r="AK321" s="311"/>
      <c r="AL321" s="311"/>
      <c r="AM321" s="311"/>
      <c r="AN321" s="311"/>
      <c r="AO321" s="309"/>
      <c r="AY321" s="309"/>
      <c r="AZ321" s="312"/>
      <c r="BD321" s="300"/>
    </row>
    <row r="322" ht="14.25" hidden="1" customHeight="1">
      <c r="A322" s="300"/>
      <c r="B322" s="301"/>
      <c r="C322" s="300"/>
      <c r="D322" s="302"/>
      <c r="G322" s="303"/>
      <c r="H322" s="304"/>
      <c r="I322" s="304"/>
      <c r="J322" s="300" t="s">
        <v>4071</v>
      </c>
      <c r="K322" s="300"/>
      <c r="L322" s="300"/>
      <c r="M322" s="300"/>
      <c r="N322" s="300"/>
      <c r="O322" s="300">
        <v>0.0</v>
      </c>
      <c r="Q322" s="305">
        <v>0.0</v>
      </c>
      <c r="R322" s="305"/>
      <c r="S322" s="306"/>
      <c r="T322" s="305"/>
      <c r="U322" s="305"/>
      <c r="V322" s="305"/>
      <c r="W322" s="305"/>
      <c r="X322" s="305"/>
      <c r="Y322" s="305"/>
      <c r="Z322" s="300"/>
      <c r="AA322" s="307"/>
      <c r="AB322" s="300"/>
      <c r="AC322" s="308"/>
      <c r="AD322" s="304"/>
      <c r="AF322" s="300" t="s">
        <v>4072</v>
      </c>
      <c r="AG322" s="300"/>
      <c r="AH322" s="309"/>
      <c r="AI322" s="309"/>
      <c r="AJ322" s="310"/>
      <c r="AK322" s="311"/>
      <c r="AL322" s="311"/>
      <c r="AM322" s="311"/>
      <c r="AN322" s="311"/>
      <c r="AO322" s="309"/>
      <c r="AY322" s="309"/>
      <c r="AZ322" s="312"/>
      <c r="BD322" s="300"/>
    </row>
    <row r="323" ht="14.25" hidden="1" customHeight="1">
      <c r="A323" s="300"/>
      <c r="B323" s="301"/>
      <c r="C323" s="300"/>
      <c r="D323" s="302"/>
      <c r="G323" s="303"/>
      <c r="H323" s="304"/>
      <c r="I323" s="304"/>
      <c r="J323" s="300" t="s">
        <v>4073</v>
      </c>
      <c r="K323" s="300"/>
      <c r="L323" s="300"/>
      <c r="M323" s="300"/>
      <c r="N323" s="300"/>
      <c r="O323" s="300">
        <v>0.0</v>
      </c>
      <c r="Q323" s="305">
        <v>0.0</v>
      </c>
      <c r="R323" s="305"/>
      <c r="S323" s="306"/>
      <c r="T323" s="305"/>
      <c r="U323" s="305"/>
      <c r="V323" s="305"/>
      <c r="W323" s="305"/>
      <c r="X323" s="305"/>
      <c r="Y323" s="305"/>
      <c r="Z323" s="300"/>
      <c r="AA323" s="307"/>
      <c r="AB323" s="300"/>
      <c r="AC323" s="308"/>
      <c r="AD323" s="304"/>
      <c r="AF323" s="300" t="s">
        <v>4074</v>
      </c>
      <c r="AG323" s="300"/>
      <c r="AH323" s="309"/>
      <c r="AI323" s="309"/>
      <c r="AJ323" s="310"/>
      <c r="AK323" s="311"/>
      <c r="AL323" s="311"/>
      <c r="AM323" s="311"/>
      <c r="AN323" s="311"/>
      <c r="AO323" s="309"/>
      <c r="AY323" s="309"/>
      <c r="AZ323" s="312"/>
      <c r="BD323" s="300"/>
    </row>
    <row r="324" ht="14.25" hidden="1" customHeight="1">
      <c r="A324" s="300"/>
      <c r="B324" s="301"/>
      <c r="C324" s="300"/>
      <c r="D324" s="302"/>
      <c r="G324" s="303"/>
      <c r="H324" s="304"/>
      <c r="I324" s="304"/>
      <c r="J324" s="300" t="s">
        <v>4075</v>
      </c>
      <c r="K324" s="300"/>
      <c r="L324" s="300"/>
      <c r="M324" s="300"/>
      <c r="N324" s="300"/>
      <c r="O324" s="300">
        <v>0.0</v>
      </c>
      <c r="Q324" s="305">
        <v>0.0</v>
      </c>
      <c r="R324" s="305"/>
      <c r="S324" s="306"/>
      <c r="T324" s="305"/>
      <c r="U324" s="305"/>
      <c r="V324" s="305"/>
      <c r="W324" s="305"/>
      <c r="X324" s="305"/>
      <c r="Y324" s="305"/>
      <c r="Z324" s="300"/>
      <c r="AA324" s="307"/>
      <c r="AB324" s="300"/>
      <c r="AC324" s="308"/>
      <c r="AD324" s="304"/>
      <c r="AF324" s="300" t="s">
        <v>4076</v>
      </c>
      <c r="AG324" s="300"/>
      <c r="AH324" s="309"/>
      <c r="AI324" s="309"/>
      <c r="AJ324" s="310"/>
      <c r="AK324" s="311"/>
      <c r="AL324" s="311"/>
      <c r="AM324" s="311"/>
      <c r="AN324" s="311"/>
      <c r="AO324" s="309"/>
      <c r="AY324" s="309"/>
      <c r="AZ324" s="312"/>
      <c r="BD324" s="300"/>
    </row>
    <row r="325" ht="14.25" hidden="1" customHeight="1">
      <c r="A325" s="300"/>
      <c r="B325" s="301"/>
      <c r="C325" s="300"/>
      <c r="D325" s="302"/>
      <c r="G325" s="303"/>
      <c r="H325" s="304"/>
      <c r="I325" s="304"/>
      <c r="J325" s="300" t="s">
        <v>3462</v>
      </c>
      <c r="K325" s="300"/>
      <c r="L325" s="300"/>
      <c r="M325" s="300"/>
      <c r="N325" s="300"/>
      <c r="O325" s="300">
        <v>0.0</v>
      </c>
      <c r="Q325" s="305">
        <v>0.0</v>
      </c>
      <c r="R325" s="305"/>
      <c r="S325" s="306"/>
      <c r="T325" s="305"/>
      <c r="U325" s="305"/>
      <c r="V325" s="305"/>
      <c r="W325" s="305"/>
      <c r="X325" s="305"/>
      <c r="Y325" s="305"/>
      <c r="Z325" s="300"/>
      <c r="AA325" s="307"/>
      <c r="AB325" s="300"/>
      <c r="AC325" s="308"/>
      <c r="AD325" s="304"/>
      <c r="AF325" s="300" t="s">
        <v>4077</v>
      </c>
      <c r="AG325" s="300"/>
      <c r="AH325" s="309"/>
      <c r="AI325" s="309"/>
      <c r="AJ325" s="310"/>
      <c r="AK325" s="311"/>
      <c r="AL325" s="311"/>
      <c r="AM325" s="311"/>
      <c r="AN325" s="311"/>
      <c r="AO325" s="309"/>
      <c r="AY325" s="309"/>
      <c r="AZ325" s="312"/>
      <c r="BD325" s="300"/>
    </row>
    <row r="326" ht="14.25" hidden="1" customHeight="1">
      <c r="A326" s="300"/>
      <c r="B326" s="301"/>
      <c r="C326" s="300"/>
      <c r="D326" s="302"/>
      <c r="G326" s="303"/>
      <c r="H326" s="304"/>
      <c r="I326" s="304"/>
      <c r="J326" s="300" t="s">
        <v>4078</v>
      </c>
      <c r="K326" s="300"/>
      <c r="L326" s="300"/>
      <c r="M326" s="300"/>
      <c r="N326" s="300"/>
      <c r="O326" s="300">
        <v>0.0</v>
      </c>
      <c r="Q326" s="305">
        <v>0.0</v>
      </c>
      <c r="R326" s="305"/>
      <c r="S326" s="306"/>
      <c r="T326" s="305"/>
      <c r="U326" s="305"/>
      <c r="V326" s="305"/>
      <c r="W326" s="305"/>
      <c r="X326" s="305"/>
      <c r="Y326" s="305"/>
      <c r="Z326" s="300"/>
      <c r="AA326" s="307"/>
      <c r="AB326" s="300"/>
      <c r="AC326" s="308"/>
      <c r="AD326" s="304"/>
      <c r="AF326" s="300" t="s">
        <v>4079</v>
      </c>
      <c r="AG326" s="300"/>
      <c r="AH326" s="309"/>
      <c r="AI326" s="309"/>
      <c r="AJ326" s="310"/>
      <c r="AK326" s="311"/>
      <c r="AL326" s="311"/>
      <c r="AM326" s="311"/>
      <c r="AN326" s="311"/>
      <c r="AO326" s="309"/>
      <c r="AY326" s="309"/>
      <c r="AZ326" s="312"/>
      <c r="BD326" s="300"/>
    </row>
    <row r="327" ht="14.25" hidden="1" customHeight="1">
      <c r="A327" s="300"/>
      <c r="B327" s="301"/>
      <c r="C327" s="300"/>
      <c r="D327" s="302"/>
      <c r="G327" s="303"/>
      <c r="H327" s="304"/>
      <c r="I327" s="304"/>
      <c r="J327" s="300" t="s">
        <v>4080</v>
      </c>
      <c r="K327" s="300"/>
      <c r="L327" s="300"/>
      <c r="M327" s="300"/>
      <c r="N327" s="300"/>
      <c r="O327" s="300">
        <v>0.0</v>
      </c>
      <c r="Q327" s="305">
        <v>0.0</v>
      </c>
      <c r="R327" s="305"/>
      <c r="S327" s="306"/>
      <c r="T327" s="305"/>
      <c r="U327" s="305"/>
      <c r="V327" s="305"/>
      <c r="W327" s="305"/>
      <c r="X327" s="305"/>
      <c r="Y327" s="305"/>
      <c r="Z327" s="300"/>
      <c r="AA327" s="307"/>
      <c r="AB327" s="300"/>
      <c r="AC327" s="308"/>
      <c r="AD327" s="304"/>
      <c r="AF327" s="300" t="s">
        <v>4081</v>
      </c>
      <c r="AG327" s="300"/>
      <c r="AH327" s="309"/>
      <c r="AI327" s="309"/>
      <c r="AJ327" s="310"/>
      <c r="AK327" s="311"/>
      <c r="AL327" s="311"/>
      <c r="AM327" s="311"/>
      <c r="AN327" s="311"/>
      <c r="AO327" s="309"/>
      <c r="AY327" s="309"/>
      <c r="AZ327" s="312"/>
      <c r="BD327" s="300"/>
    </row>
    <row r="328" ht="14.25" hidden="1" customHeight="1">
      <c r="A328" s="300"/>
      <c r="B328" s="301"/>
      <c r="C328" s="300"/>
      <c r="D328" s="302"/>
      <c r="G328" s="303"/>
      <c r="H328" s="304"/>
      <c r="I328" s="304"/>
      <c r="J328" s="300" t="s">
        <v>4082</v>
      </c>
      <c r="K328" s="300"/>
      <c r="L328" s="300"/>
      <c r="M328" s="300"/>
      <c r="N328" s="300"/>
      <c r="O328" s="300">
        <v>0.0</v>
      </c>
      <c r="Q328" s="305">
        <v>0.0</v>
      </c>
      <c r="R328" s="305"/>
      <c r="S328" s="306"/>
      <c r="T328" s="305"/>
      <c r="U328" s="305"/>
      <c r="V328" s="305"/>
      <c r="W328" s="305"/>
      <c r="X328" s="305"/>
      <c r="Y328" s="305"/>
      <c r="Z328" s="300"/>
      <c r="AA328" s="307"/>
      <c r="AB328" s="300"/>
      <c r="AC328" s="308"/>
      <c r="AD328" s="304"/>
      <c r="AF328" s="300" t="s">
        <v>4083</v>
      </c>
      <c r="AG328" s="300"/>
      <c r="AH328" s="309"/>
      <c r="AI328" s="309"/>
      <c r="AJ328" s="310"/>
      <c r="AK328" s="311"/>
      <c r="AL328" s="311"/>
      <c r="AM328" s="311"/>
      <c r="AN328" s="311"/>
      <c r="AO328" s="309"/>
      <c r="AY328" s="309"/>
      <c r="AZ328" s="312"/>
      <c r="BD328" s="300"/>
    </row>
    <row r="329" ht="14.25" hidden="1" customHeight="1">
      <c r="A329" s="300"/>
      <c r="B329" s="301"/>
      <c r="C329" s="300"/>
      <c r="D329" s="302"/>
      <c r="G329" s="303"/>
      <c r="H329" s="304"/>
      <c r="I329" s="304"/>
      <c r="J329" s="300" t="s">
        <v>4084</v>
      </c>
      <c r="K329" s="300"/>
      <c r="L329" s="300"/>
      <c r="M329" s="300"/>
      <c r="N329" s="300"/>
      <c r="O329" s="300">
        <v>0.0</v>
      </c>
      <c r="Q329" s="305">
        <v>0.0</v>
      </c>
      <c r="R329" s="305"/>
      <c r="S329" s="306"/>
      <c r="T329" s="305"/>
      <c r="U329" s="305"/>
      <c r="V329" s="305"/>
      <c r="W329" s="305"/>
      <c r="X329" s="305"/>
      <c r="Y329" s="305"/>
      <c r="Z329" s="300"/>
      <c r="AA329" s="307"/>
      <c r="AB329" s="300"/>
      <c r="AC329" s="308"/>
      <c r="AD329" s="304"/>
      <c r="AF329" s="300" t="s">
        <v>1025</v>
      </c>
      <c r="AG329" s="300"/>
      <c r="AH329" s="309"/>
      <c r="AI329" s="309"/>
      <c r="AJ329" s="310"/>
      <c r="AK329" s="311"/>
      <c r="AL329" s="311"/>
      <c r="AM329" s="311"/>
      <c r="AN329" s="311"/>
      <c r="AO329" s="309"/>
      <c r="AY329" s="309"/>
      <c r="AZ329" s="312"/>
      <c r="BD329" s="300"/>
    </row>
    <row r="330" ht="14.25" hidden="1" customHeight="1">
      <c r="A330" s="300"/>
      <c r="B330" s="301"/>
      <c r="C330" s="300"/>
      <c r="D330" s="302"/>
      <c r="G330" s="303"/>
      <c r="H330" s="304"/>
      <c r="I330" s="304"/>
      <c r="J330" s="300" t="s">
        <v>4085</v>
      </c>
      <c r="K330" s="300"/>
      <c r="L330" s="300"/>
      <c r="M330" s="300"/>
      <c r="N330" s="300"/>
      <c r="O330" s="300">
        <v>0.0</v>
      </c>
      <c r="Q330" s="305">
        <v>0.0</v>
      </c>
      <c r="R330" s="305"/>
      <c r="S330" s="306"/>
      <c r="T330" s="305"/>
      <c r="U330" s="305"/>
      <c r="V330" s="305"/>
      <c r="W330" s="305"/>
      <c r="X330" s="305"/>
      <c r="Y330" s="305"/>
      <c r="Z330" s="300"/>
      <c r="AA330" s="307"/>
      <c r="AB330" s="300"/>
      <c r="AC330" s="308"/>
      <c r="AD330" s="304"/>
      <c r="AF330" s="300" t="s">
        <v>4086</v>
      </c>
      <c r="AG330" s="300"/>
      <c r="AH330" s="309"/>
      <c r="AI330" s="309"/>
      <c r="AJ330" s="310"/>
      <c r="AK330" s="311"/>
      <c r="AL330" s="311"/>
      <c r="AM330" s="311"/>
      <c r="AN330" s="311"/>
      <c r="AO330" s="309"/>
      <c r="AY330" s="309"/>
      <c r="AZ330" s="312"/>
      <c r="BD330" s="300"/>
    </row>
    <row r="331" ht="14.25" hidden="1" customHeight="1">
      <c r="A331" s="300"/>
      <c r="B331" s="301"/>
      <c r="C331" s="300"/>
      <c r="D331" s="302"/>
      <c r="G331" s="303"/>
      <c r="H331" s="304"/>
      <c r="I331" s="304"/>
      <c r="J331" s="300" t="s">
        <v>4087</v>
      </c>
      <c r="K331" s="300"/>
      <c r="L331" s="300"/>
      <c r="M331" s="300"/>
      <c r="N331" s="300"/>
      <c r="O331" s="300">
        <v>0.0</v>
      </c>
      <c r="Q331" s="305">
        <v>0.0</v>
      </c>
      <c r="R331" s="305"/>
      <c r="S331" s="306"/>
      <c r="T331" s="305"/>
      <c r="U331" s="305"/>
      <c r="V331" s="305"/>
      <c r="W331" s="305"/>
      <c r="X331" s="305"/>
      <c r="Y331" s="305"/>
      <c r="Z331" s="300"/>
      <c r="AA331" s="307"/>
      <c r="AB331" s="300"/>
      <c r="AC331" s="308"/>
      <c r="AD331" s="304"/>
      <c r="AF331" s="300" t="s">
        <v>4088</v>
      </c>
      <c r="AG331" s="300"/>
      <c r="AH331" s="309"/>
      <c r="AI331" s="309"/>
      <c r="AJ331" s="310"/>
      <c r="AK331" s="311"/>
      <c r="AL331" s="311"/>
      <c r="AM331" s="311"/>
      <c r="AN331" s="311"/>
      <c r="AO331" s="309"/>
      <c r="AY331" s="309"/>
      <c r="AZ331" s="312"/>
      <c r="BD331" s="300"/>
    </row>
    <row r="332" ht="14.25" hidden="1" customHeight="1">
      <c r="A332" s="300"/>
      <c r="B332" s="301"/>
      <c r="C332" s="300"/>
      <c r="D332" s="302"/>
      <c r="G332" s="303"/>
      <c r="H332" s="304"/>
      <c r="I332" s="304"/>
      <c r="J332" s="300" t="s">
        <v>4089</v>
      </c>
      <c r="K332" s="300"/>
      <c r="L332" s="300"/>
      <c r="M332" s="300"/>
      <c r="N332" s="300"/>
      <c r="O332" s="300">
        <v>0.0</v>
      </c>
      <c r="Q332" s="305">
        <v>0.0</v>
      </c>
      <c r="R332" s="305"/>
      <c r="S332" s="306"/>
      <c r="T332" s="305"/>
      <c r="U332" s="305"/>
      <c r="V332" s="305"/>
      <c r="W332" s="305"/>
      <c r="X332" s="305"/>
      <c r="Y332" s="305"/>
      <c r="Z332" s="300"/>
      <c r="AA332" s="307"/>
      <c r="AB332" s="300"/>
      <c r="AC332" s="308"/>
      <c r="AD332" s="304"/>
      <c r="AF332" s="300" t="s">
        <v>4090</v>
      </c>
      <c r="AG332" s="300"/>
      <c r="AH332" s="309"/>
      <c r="AI332" s="309"/>
      <c r="AJ332" s="310"/>
      <c r="AK332" s="311"/>
      <c r="AL332" s="311"/>
      <c r="AM332" s="311"/>
      <c r="AN332" s="311"/>
      <c r="AO332" s="309"/>
      <c r="AY332" s="309"/>
      <c r="AZ332" s="312"/>
      <c r="BD332" s="300"/>
    </row>
    <row r="333" ht="14.25" hidden="1" customHeight="1">
      <c r="A333" s="300"/>
      <c r="B333" s="301"/>
      <c r="C333" s="300"/>
      <c r="D333" s="302"/>
      <c r="G333" s="303"/>
      <c r="H333" s="304"/>
      <c r="I333" s="304"/>
      <c r="J333" s="300" t="s">
        <v>4091</v>
      </c>
      <c r="K333" s="300"/>
      <c r="L333" s="300"/>
      <c r="M333" s="300"/>
      <c r="N333" s="300"/>
      <c r="O333" s="300">
        <v>0.0</v>
      </c>
      <c r="Q333" s="305">
        <v>0.0</v>
      </c>
      <c r="R333" s="305"/>
      <c r="S333" s="306"/>
      <c r="T333" s="305"/>
      <c r="U333" s="305"/>
      <c r="V333" s="305"/>
      <c r="W333" s="305"/>
      <c r="X333" s="305"/>
      <c r="Y333" s="305"/>
      <c r="Z333" s="300"/>
      <c r="AA333" s="307"/>
      <c r="AB333" s="300"/>
      <c r="AC333" s="308"/>
      <c r="AD333" s="304"/>
      <c r="AF333" s="300" t="s">
        <v>2517</v>
      </c>
      <c r="AG333" s="300"/>
      <c r="AH333" s="309"/>
      <c r="AI333" s="309"/>
      <c r="AJ333" s="310"/>
      <c r="AK333" s="311"/>
      <c r="AL333" s="311"/>
      <c r="AM333" s="311"/>
      <c r="AN333" s="311"/>
      <c r="AO333" s="309"/>
      <c r="AY333" s="309"/>
      <c r="AZ333" s="312"/>
      <c r="BD333" s="300"/>
    </row>
    <row r="334" ht="14.25" hidden="1" customHeight="1">
      <c r="A334" s="300"/>
      <c r="B334" s="301"/>
      <c r="C334" s="300"/>
      <c r="D334" s="302"/>
      <c r="G334" s="303"/>
      <c r="H334" s="304"/>
      <c r="I334" s="304"/>
      <c r="J334" s="300" t="s">
        <v>4092</v>
      </c>
      <c r="K334" s="300"/>
      <c r="L334" s="300"/>
      <c r="M334" s="300"/>
      <c r="N334" s="300"/>
      <c r="O334" s="300">
        <v>0.0</v>
      </c>
      <c r="Q334" s="305">
        <v>0.0</v>
      </c>
      <c r="R334" s="305"/>
      <c r="S334" s="306"/>
      <c r="T334" s="305"/>
      <c r="U334" s="305"/>
      <c r="V334" s="305"/>
      <c r="W334" s="305"/>
      <c r="X334" s="305"/>
      <c r="Y334" s="305"/>
      <c r="Z334" s="300"/>
      <c r="AA334" s="307"/>
      <c r="AB334" s="300"/>
      <c r="AC334" s="308"/>
      <c r="AD334" s="304"/>
      <c r="AF334" s="300" t="s">
        <v>4093</v>
      </c>
      <c r="AG334" s="300"/>
      <c r="AH334" s="309"/>
      <c r="AI334" s="309"/>
      <c r="AJ334" s="310"/>
      <c r="AK334" s="311"/>
      <c r="AL334" s="311"/>
      <c r="AM334" s="311"/>
      <c r="AN334" s="311"/>
      <c r="AO334" s="309"/>
      <c r="AY334" s="309"/>
      <c r="AZ334" s="312"/>
      <c r="BD334" s="300"/>
    </row>
    <row r="335" ht="14.25" hidden="1" customHeight="1">
      <c r="A335" s="300"/>
      <c r="B335" s="301"/>
      <c r="C335" s="300"/>
      <c r="D335" s="302"/>
      <c r="G335" s="303"/>
      <c r="H335" s="304"/>
      <c r="I335" s="304"/>
      <c r="J335" s="300" t="s">
        <v>4094</v>
      </c>
      <c r="K335" s="300"/>
      <c r="L335" s="300"/>
      <c r="M335" s="300"/>
      <c r="N335" s="300"/>
      <c r="O335" s="300">
        <v>0.0</v>
      </c>
      <c r="Q335" s="305">
        <v>0.0</v>
      </c>
      <c r="R335" s="305"/>
      <c r="S335" s="306"/>
      <c r="T335" s="305"/>
      <c r="U335" s="305"/>
      <c r="V335" s="305"/>
      <c r="W335" s="305"/>
      <c r="X335" s="305"/>
      <c r="Y335" s="305"/>
      <c r="Z335" s="300"/>
      <c r="AA335" s="307"/>
      <c r="AB335" s="300"/>
      <c r="AC335" s="308"/>
      <c r="AD335" s="304"/>
      <c r="AF335" s="300" t="s">
        <v>4095</v>
      </c>
      <c r="AG335" s="300"/>
      <c r="AH335" s="309"/>
      <c r="AI335" s="309"/>
      <c r="AJ335" s="310"/>
      <c r="AK335" s="311"/>
      <c r="AL335" s="311"/>
      <c r="AM335" s="311"/>
      <c r="AN335" s="311"/>
      <c r="AO335" s="309"/>
      <c r="AY335" s="309"/>
      <c r="AZ335" s="312"/>
      <c r="BD335" s="300"/>
    </row>
    <row r="336" ht="14.25" hidden="1" customHeight="1">
      <c r="A336" s="300"/>
      <c r="B336" s="301"/>
      <c r="C336" s="300"/>
      <c r="D336" s="302"/>
      <c r="G336" s="303"/>
      <c r="H336" s="304"/>
      <c r="I336" s="304"/>
      <c r="J336" s="300" t="s">
        <v>4096</v>
      </c>
      <c r="K336" s="300"/>
      <c r="L336" s="300"/>
      <c r="M336" s="300"/>
      <c r="N336" s="300"/>
      <c r="O336" s="300">
        <v>0.0</v>
      </c>
      <c r="Q336" s="305">
        <v>0.0</v>
      </c>
      <c r="R336" s="305"/>
      <c r="S336" s="306"/>
      <c r="T336" s="305"/>
      <c r="U336" s="305"/>
      <c r="V336" s="305"/>
      <c r="W336" s="305"/>
      <c r="X336" s="305"/>
      <c r="Y336" s="305"/>
      <c r="Z336" s="300"/>
      <c r="AA336" s="307"/>
      <c r="AB336" s="300"/>
      <c r="AC336" s="308"/>
      <c r="AD336" s="304"/>
      <c r="AF336" s="300" t="s">
        <v>884</v>
      </c>
      <c r="AG336" s="300"/>
      <c r="AH336" s="309"/>
      <c r="AI336" s="309"/>
      <c r="AJ336" s="310"/>
      <c r="AK336" s="311"/>
      <c r="AL336" s="311"/>
      <c r="AM336" s="311"/>
      <c r="AN336" s="311"/>
      <c r="AO336" s="309"/>
      <c r="AY336" s="309"/>
      <c r="AZ336" s="312"/>
      <c r="BD336" s="300"/>
    </row>
    <row r="337" ht="14.25" hidden="1" customHeight="1">
      <c r="A337" s="300"/>
      <c r="B337" s="301"/>
      <c r="C337" s="300"/>
      <c r="D337" s="302"/>
      <c r="G337" s="303"/>
      <c r="H337" s="304"/>
      <c r="I337" s="304"/>
      <c r="J337" s="300" t="s">
        <v>4097</v>
      </c>
      <c r="K337" s="300"/>
      <c r="L337" s="300"/>
      <c r="M337" s="300"/>
      <c r="N337" s="300"/>
      <c r="O337" s="300">
        <v>0.0</v>
      </c>
      <c r="Q337" s="305">
        <v>0.0</v>
      </c>
      <c r="R337" s="305"/>
      <c r="S337" s="306"/>
      <c r="T337" s="305"/>
      <c r="U337" s="305"/>
      <c r="V337" s="305"/>
      <c r="W337" s="305"/>
      <c r="X337" s="305"/>
      <c r="Y337" s="305"/>
      <c r="Z337" s="300"/>
      <c r="AA337" s="307"/>
      <c r="AB337" s="300"/>
      <c r="AC337" s="308"/>
      <c r="AD337" s="304"/>
      <c r="AF337" s="300" t="s">
        <v>1890</v>
      </c>
      <c r="AG337" s="300"/>
      <c r="AH337" s="309"/>
      <c r="AI337" s="309"/>
      <c r="AJ337" s="310"/>
      <c r="AK337" s="311"/>
      <c r="AL337" s="311"/>
      <c r="AM337" s="311"/>
      <c r="AN337" s="311"/>
      <c r="AO337" s="309"/>
      <c r="AY337" s="309"/>
      <c r="AZ337" s="312"/>
      <c r="BD337" s="300"/>
    </row>
    <row r="338" ht="14.25" hidden="1" customHeight="1">
      <c r="A338" s="300"/>
      <c r="B338" s="301"/>
      <c r="C338" s="300"/>
      <c r="D338" s="302"/>
      <c r="G338" s="303"/>
      <c r="H338" s="304"/>
      <c r="I338" s="304"/>
      <c r="J338" s="300" t="s">
        <v>4098</v>
      </c>
      <c r="K338" s="300"/>
      <c r="L338" s="300"/>
      <c r="M338" s="300"/>
      <c r="N338" s="300"/>
      <c r="O338" s="300">
        <v>0.0</v>
      </c>
      <c r="Q338" s="305">
        <v>0.0</v>
      </c>
      <c r="R338" s="305"/>
      <c r="S338" s="306"/>
      <c r="T338" s="305"/>
      <c r="U338" s="305"/>
      <c r="V338" s="305"/>
      <c r="W338" s="305"/>
      <c r="X338" s="305"/>
      <c r="Y338" s="305"/>
      <c r="Z338" s="300"/>
      <c r="AA338" s="307"/>
      <c r="AB338" s="300"/>
      <c r="AC338" s="308"/>
      <c r="AD338" s="304"/>
      <c r="AF338" s="300" t="s">
        <v>880</v>
      </c>
      <c r="AG338" s="300"/>
      <c r="AH338" s="309"/>
      <c r="AI338" s="309"/>
      <c r="AJ338" s="310"/>
      <c r="AK338" s="311"/>
      <c r="AL338" s="311"/>
      <c r="AM338" s="311"/>
      <c r="AN338" s="311"/>
      <c r="AO338" s="309"/>
      <c r="AY338" s="309"/>
      <c r="AZ338" s="312"/>
      <c r="BD338" s="300"/>
    </row>
    <row r="339" ht="14.25" hidden="1" customHeight="1">
      <c r="A339" s="300"/>
      <c r="B339" s="301"/>
      <c r="C339" s="300"/>
      <c r="D339" s="302"/>
      <c r="G339" s="303"/>
      <c r="H339" s="304"/>
      <c r="I339" s="304"/>
      <c r="J339" s="300" t="s">
        <v>4099</v>
      </c>
      <c r="K339" s="300"/>
      <c r="L339" s="300"/>
      <c r="M339" s="300"/>
      <c r="N339" s="300"/>
      <c r="O339" s="300">
        <v>0.0</v>
      </c>
      <c r="Q339" s="305">
        <v>0.0</v>
      </c>
      <c r="R339" s="305"/>
      <c r="S339" s="306"/>
      <c r="T339" s="305"/>
      <c r="U339" s="305"/>
      <c r="V339" s="305"/>
      <c r="W339" s="305"/>
      <c r="X339" s="305"/>
      <c r="Y339" s="305"/>
      <c r="Z339" s="300"/>
      <c r="AA339" s="307"/>
      <c r="AB339" s="300"/>
      <c r="AC339" s="308"/>
      <c r="AD339" s="304"/>
      <c r="AF339" s="300" t="s">
        <v>1217</v>
      </c>
      <c r="AG339" s="300"/>
      <c r="AH339" s="309"/>
      <c r="AI339" s="309"/>
      <c r="AJ339" s="310"/>
      <c r="AK339" s="311"/>
      <c r="AL339" s="311"/>
      <c r="AM339" s="311"/>
      <c r="AN339" s="311"/>
      <c r="AO339" s="309"/>
      <c r="AY339" s="309"/>
      <c r="AZ339" s="312"/>
      <c r="BD339" s="300"/>
    </row>
    <row r="340" ht="14.25" hidden="1" customHeight="1">
      <c r="A340" s="300"/>
      <c r="B340" s="301"/>
      <c r="C340" s="300"/>
      <c r="D340" s="302"/>
      <c r="G340" s="303"/>
      <c r="H340" s="304"/>
      <c r="I340" s="304"/>
      <c r="J340" s="300" t="s">
        <v>4100</v>
      </c>
      <c r="K340" s="300"/>
      <c r="L340" s="300"/>
      <c r="M340" s="300"/>
      <c r="N340" s="300"/>
      <c r="O340" s="300">
        <v>0.0</v>
      </c>
      <c r="Q340" s="305">
        <v>0.0</v>
      </c>
      <c r="R340" s="305"/>
      <c r="S340" s="306"/>
      <c r="T340" s="305"/>
      <c r="U340" s="305"/>
      <c r="V340" s="305"/>
      <c r="W340" s="305"/>
      <c r="X340" s="305"/>
      <c r="Y340" s="305"/>
      <c r="Z340" s="300"/>
      <c r="AA340" s="307"/>
      <c r="AB340" s="300"/>
      <c r="AC340" s="308"/>
      <c r="AD340" s="304"/>
      <c r="AF340" s="300" t="s">
        <v>4101</v>
      </c>
      <c r="AG340" s="300"/>
      <c r="AH340" s="309"/>
      <c r="AI340" s="309"/>
      <c r="AJ340" s="310"/>
      <c r="AK340" s="311"/>
      <c r="AL340" s="311"/>
      <c r="AM340" s="311"/>
      <c r="AN340" s="311"/>
      <c r="AO340" s="309"/>
      <c r="AY340" s="309"/>
      <c r="AZ340" s="312"/>
      <c r="BD340" s="300"/>
    </row>
    <row r="341" ht="14.25" hidden="1" customHeight="1">
      <c r="A341" s="300"/>
      <c r="B341" s="301"/>
      <c r="C341" s="300"/>
      <c r="D341" s="302"/>
      <c r="G341" s="303"/>
      <c r="H341" s="304"/>
      <c r="I341" s="304"/>
      <c r="J341" s="300" t="s">
        <v>4102</v>
      </c>
      <c r="K341" s="300"/>
      <c r="L341" s="300"/>
      <c r="M341" s="300"/>
      <c r="N341" s="300"/>
      <c r="O341" s="300">
        <v>0.0</v>
      </c>
      <c r="Q341" s="305">
        <v>0.0</v>
      </c>
      <c r="R341" s="305"/>
      <c r="S341" s="306"/>
      <c r="T341" s="305"/>
      <c r="U341" s="305"/>
      <c r="V341" s="305"/>
      <c r="W341" s="305"/>
      <c r="X341" s="305"/>
      <c r="Y341" s="305"/>
      <c r="Z341" s="300"/>
      <c r="AA341" s="307"/>
      <c r="AB341" s="300"/>
      <c r="AC341" s="308"/>
      <c r="AD341" s="304"/>
      <c r="AF341" s="300" t="s">
        <v>4103</v>
      </c>
      <c r="AG341" s="300"/>
      <c r="AH341" s="309"/>
      <c r="AI341" s="309"/>
      <c r="AJ341" s="310"/>
      <c r="AK341" s="311"/>
      <c r="AL341" s="311"/>
      <c r="AM341" s="311"/>
      <c r="AN341" s="311"/>
      <c r="AO341" s="309"/>
      <c r="AY341" s="309"/>
      <c r="AZ341" s="312"/>
      <c r="BD341" s="300"/>
    </row>
    <row r="342" ht="14.25" hidden="1" customHeight="1">
      <c r="A342" s="300"/>
      <c r="B342" s="301"/>
      <c r="C342" s="300"/>
      <c r="D342" s="302"/>
      <c r="G342" s="303"/>
      <c r="H342" s="304"/>
      <c r="I342" s="304"/>
      <c r="J342" s="300" t="s">
        <v>4104</v>
      </c>
      <c r="K342" s="300"/>
      <c r="L342" s="300"/>
      <c r="M342" s="300"/>
      <c r="N342" s="300"/>
      <c r="O342" s="300">
        <v>0.0</v>
      </c>
      <c r="Q342" s="305">
        <v>0.0</v>
      </c>
      <c r="R342" s="305"/>
      <c r="S342" s="306"/>
      <c r="T342" s="305"/>
      <c r="U342" s="305"/>
      <c r="V342" s="305"/>
      <c r="W342" s="305"/>
      <c r="X342" s="305"/>
      <c r="Y342" s="305"/>
      <c r="Z342" s="300"/>
      <c r="AA342" s="307"/>
      <c r="AB342" s="300"/>
      <c r="AC342" s="308"/>
      <c r="AD342" s="304"/>
      <c r="AF342" s="300" t="s">
        <v>1033</v>
      </c>
      <c r="AG342" s="300"/>
      <c r="AH342" s="309"/>
      <c r="AI342" s="309"/>
      <c r="AJ342" s="310"/>
      <c r="AK342" s="311"/>
      <c r="AL342" s="311"/>
      <c r="AM342" s="311"/>
      <c r="AN342" s="311"/>
      <c r="AO342" s="309"/>
      <c r="AY342" s="309"/>
      <c r="AZ342" s="312"/>
      <c r="BD342" s="300"/>
    </row>
    <row r="343" ht="14.25" hidden="1" customHeight="1">
      <c r="A343" s="300"/>
      <c r="B343" s="301"/>
      <c r="C343" s="300"/>
      <c r="D343" s="302"/>
      <c r="G343" s="303"/>
      <c r="H343" s="304"/>
      <c r="I343" s="304"/>
      <c r="J343" s="300" t="s">
        <v>4105</v>
      </c>
      <c r="K343" s="300"/>
      <c r="L343" s="300"/>
      <c r="M343" s="300"/>
      <c r="N343" s="300"/>
      <c r="O343" s="300">
        <v>0.0</v>
      </c>
      <c r="Q343" s="305">
        <v>0.0</v>
      </c>
      <c r="R343" s="305"/>
      <c r="S343" s="306"/>
      <c r="T343" s="305"/>
      <c r="U343" s="305"/>
      <c r="V343" s="305"/>
      <c r="W343" s="305"/>
      <c r="X343" s="305"/>
      <c r="Y343" s="305"/>
      <c r="Z343" s="300"/>
      <c r="AA343" s="307"/>
      <c r="AB343" s="300"/>
      <c r="AC343" s="308"/>
      <c r="AD343" s="304"/>
      <c r="AF343" s="300" t="s">
        <v>2999</v>
      </c>
      <c r="AG343" s="300"/>
      <c r="AH343" s="309"/>
      <c r="AI343" s="309"/>
      <c r="AJ343" s="310"/>
      <c r="AK343" s="311"/>
      <c r="AL343" s="311"/>
      <c r="AM343" s="311"/>
      <c r="AN343" s="311"/>
      <c r="AO343" s="309"/>
      <c r="AY343" s="309"/>
      <c r="AZ343" s="312"/>
      <c r="BD343" s="300"/>
    </row>
    <row r="344" ht="14.25" hidden="1" customHeight="1">
      <c r="A344" s="300"/>
      <c r="B344" s="301"/>
      <c r="C344" s="300"/>
      <c r="D344" s="302"/>
      <c r="G344" s="303"/>
      <c r="H344" s="304"/>
      <c r="I344" s="304"/>
      <c r="J344" s="300" t="s">
        <v>4106</v>
      </c>
      <c r="K344" s="300"/>
      <c r="L344" s="300"/>
      <c r="M344" s="300"/>
      <c r="N344" s="300"/>
      <c r="O344" s="300">
        <v>0.0</v>
      </c>
      <c r="Q344" s="305">
        <v>0.0</v>
      </c>
      <c r="R344" s="305"/>
      <c r="S344" s="306"/>
      <c r="T344" s="305"/>
      <c r="U344" s="305"/>
      <c r="V344" s="305"/>
      <c r="W344" s="305"/>
      <c r="X344" s="305"/>
      <c r="Y344" s="305"/>
      <c r="Z344" s="300"/>
      <c r="AA344" s="307"/>
      <c r="AB344" s="300"/>
      <c r="AC344" s="308"/>
      <c r="AD344" s="304"/>
      <c r="AF344" s="300" t="s">
        <v>4107</v>
      </c>
      <c r="AG344" s="300"/>
      <c r="AH344" s="309"/>
      <c r="AI344" s="309"/>
      <c r="AJ344" s="310"/>
      <c r="AK344" s="311"/>
      <c r="AL344" s="311"/>
      <c r="AM344" s="311"/>
      <c r="AN344" s="311"/>
      <c r="AO344" s="309"/>
      <c r="AY344" s="309"/>
      <c r="AZ344" s="312"/>
      <c r="BD344" s="300"/>
    </row>
    <row r="345" ht="14.25" hidden="1" customHeight="1">
      <c r="A345" s="300"/>
      <c r="B345" s="301"/>
      <c r="C345" s="300"/>
      <c r="D345" s="302"/>
      <c r="G345" s="303"/>
      <c r="H345" s="304"/>
      <c r="I345" s="304"/>
      <c r="J345" s="300" t="s">
        <v>4108</v>
      </c>
      <c r="K345" s="300"/>
      <c r="L345" s="300"/>
      <c r="M345" s="300"/>
      <c r="N345" s="300"/>
      <c r="O345" s="300">
        <v>0.0</v>
      </c>
      <c r="Q345" s="305">
        <v>0.0</v>
      </c>
      <c r="R345" s="305"/>
      <c r="S345" s="306"/>
      <c r="T345" s="305"/>
      <c r="U345" s="305"/>
      <c r="V345" s="305"/>
      <c r="W345" s="305"/>
      <c r="X345" s="305"/>
      <c r="Y345" s="305"/>
      <c r="Z345" s="300"/>
      <c r="AA345" s="307"/>
      <c r="AB345" s="300"/>
      <c r="AC345" s="308"/>
      <c r="AD345" s="304"/>
      <c r="AF345" s="300" t="s">
        <v>4109</v>
      </c>
      <c r="AG345" s="300"/>
      <c r="AH345" s="309"/>
      <c r="AI345" s="309"/>
      <c r="AJ345" s="310"/>
      <c r="AK345" s="311"/>
      <c r="AL345" s="311"/>
      <c r="AM345" s="311"/>
      <c r="AN345" s="311"/>
      <c r="AO345" s="309"/>
      <c r="AY345" s="309"/>
      <c r="AZ345" s="312"/>
      <c r="BD345" s="300"/>
    </row>
    <row r="346" ht="14.25" hidden="1" customHeight="1">
      <c r="A346" s="300"/>
      <c r="B346" s="301"/>
      <c r="C346" s="300"/>
      <c r="D346" s="302"/>
      <c r="G346" s="303"/>
      <c r="H346" s="304"/>
      <c r="I346" s="304"/>
      <c r="J346" s="300" t="s">
        <v>4110</v>
      </c>
      <c r="K346" s="300"/>
      <c r="L346" s="300"/>
      <c r="M346" s="300"/>
      <c r="N346" s="300"/>
      <c r="O346" s="300">
        <v>0.0</v>
      </c>
      <c r="Q346" s="305">
        <v>0.0</v>
      </c>
      <c r="R346" s="305"/>
      <c r="S346" s="306"/>
      <c r="T346" s="305"/>
      <c r="U346" s="305"/>
      <c r="V346" s="305"/>
      <c r="W346" s="305"/>
      <c r="X346" s="305"/>
      <c r="Y346" s="305"/>
      <c r="Z346" s="300"/>
      <c r="AA346" s="307"/>
      <c r="AB346" s="300"/>
      <c r="AC346" s="308"/>
      <c r="AD346" s="304"/>
      <c r="AF346" s="300" t="s">
        <v>4111</v>
      </c>
      <c r="AG346" s="300"/>
      <c r="AH346" s="309"/>
      <c r="AI346" s="309"/>
      <c r="AJ346" s="310"/>
      <c r="AK346" s="311"/>
      <c r="AL346" s="311"/>
      <c r="AM346" s="311"/>
      <c r="AN346" s="311"/>
      <c r="AO346" s="309"/>
      <c r="AY346" s="309"/>
      <c r="AZ346" s="312"/>
      <c r="BD346" s="300"/>
    </row>
    <row r="347" ht="14.25" hidden="1" customHeight="1">
      <c r="A347" s="300"/>
      <c r="B347" s="301"/>
      <c r="C347" s="300"/>
      <c r="D347" s="302"/>
      <c r="G347" s="303"/>
      <c r="H347" s="304"/>
      <c r="I347" s="304"/>
      <c r="J347" s="300" t="s">
        <v>4112</v>
      </c>
      <c r="K347" s="300"/>
      <c r="L347" s="300"/>
      <c r="M347" s="300"/>
      <c r="N347" s="300"/>
      <c r="O347" s="300">
        <v>0.0</v>
      </c>
      <c r="Q347" s="305">
        <v>0.0</v>
      </c>
      <c r="R347" s="305"/>
      <c r="S347" s="306"/>
      <c r="T347" s="305"/>
      <c r="U347" s="305"/>
      <c r="V347" s="305"/>
      <c r="W347" s="305"/>
      <c r="X347" s="305"/>
      <c r="Y347" s="305"/>
      <c r="Z347" s="300"/>
      <c r="AA347" s="307"/>
      <c r="AB347" s="300"/>
      <c r="AC347" s="308"/>
      <c r="AD347" s="304"/>
      <c r="AF347" s="300" t="s">
        <v>4113</v>
      </c>
      <c r="AG347" s="300"/>
      <c r="AH347" s="309"/>
      <c r="AI347" s="309"/>
      <c r="AJ347" s="310"/>
      <c r="AK347" s="311"/>
      <c r="AL347" s="311"/>
      <c r="AM347" s="311"/>
      <c r="AN347" s="311"/>
      <c r="AO347" s="309"/>
      <c r="AY347" s="309"/>
      <c r="AZ347" s="312"/>
      <c r="BD347" s="300"/>
    </row>
    <row r="348" ht="14.25" hidden="1" customHeight="1">
      <c r="A348" s="300"/>
      <c r="B348" s="301"/>
      <c r="C348" s="300"/>
      <c r="D348" s="302"/>
      <c r="G348" s="303"/>
      <c r="H348" s="304"/>
      <c r="I348" s="304"/>
      <c r="J348" s="300" t="s">
        <v>4114</v>
      </c>
      <c r="K348" s="300"/>
      <c r="L348" s="300"/>
      <c r="M348" s="300"/>
      <c r="N348" s="300"/>
      <c r="O348" s="300">
        <v>0.0</v>
      </c>
      <c r="Q348" s="305">
        <v>0.0</v>
      </c>
      <c r="R348" s="305"/>
      <c r="S348" s="306"/>
      <c r="T348" s="305"/>
      <c r="U348" s="305"/>
      <c r="V348" s="305"/>
      <c r="W348" s="305"/>
      <c r="X348" s="305"/>
      <c r="Y348" s="305"/>
      <c r="Z348" s="300"/>
      <c r="AA348" s="307"/>
      <c r="AB348" s="300"/>
      <c r="AC348" s="308"/>
      <c r="AD348" s="304"/>
      <c r="AF348" s="300" t="s">
        <v>27</v>
      </c>
      <c r="AG348" s="300"/>
      <c r="AH348" s="309"/>
      <c r="AI348" s="309"/>
      <c r="AJ348" s="310"/>
      <c r="AK348" s="311"/>
      <c r="AL348" s="311"/>
      <c r="AM348" s="311"/>
      <c r="AN348" s="311"/>
      <c r="AO348" s="309"/>
      <c r="AY348" s="309"/>
      <c r="AZ348" s="312"/>
      <c r="BD348" s="300"/>
    </row>
    <row r="349" ht="14.25" hidden="1" customHeight="1">
      <c r="A349" s="300"/>
      <c r="B349" s="301"/>
      <c r="C349" s="300"/>
      <c r="D349" s="302"/>
      <c r="G349" s="303"/>
      <c r="H349" s="304"/>
      <c r="I349" s="304"/>
      <c r="J349" s="300" t="s">
        <v>4115</v>
      </c>
      <c r="K349" s="300"/>
      <c r="L349" s="300"/>
      <c r="M349" s="300"/>
      <c r="N349" s="300"/>
      <c r="O349" s="300">
        <v>0.0</v>
      </c>
      <c r="Q349" s="305">
        <v>0.0</v>
      </c>
      <c r="R349" s="305"/>
      <c r="S349" s="306"/>
      <c r="T349" s="305"/>
      <c r="U349" s="305"/>
      <c r="V349" s="305"/>
      <c r="W349" s="305"/>
      <c r="X349" s="305"/>
      <c r="Y349" s="305"/>
      <c r="Z349" s="300"/>
      <c r="AA349" s="307"/>
      <c r="AB349" s="300"/>
      <c r="AC349" s="308"/>
      <c r="AD349" s="304"/>
      <c r="AF349" s="300" t="s">
        <v>4116</v>
      </c>
      <c r="AG349" s="300"/>
      <c r="AH349" s="309"/>
      <c r="AI349" s="309"/>
      <c r="AJ349" s="310"/>
      <c r="AK349" s="311"/>
      <c r="AL349" s="311"/>
      <c r="AM349" s="311"/>
      <c r="AN349" s="311"/>
      <c r="AO349" s="309"/>
      <c r="AY349" s="309"/>
      <c r="AZ349" s="312"/>
      <c r="BD349" s="300"/>
    </row>
    <row r="350" ht="14.25" hidden="1" customHeight="1">
      <c r="A350" s="300"/>
      <c r="B350" s="301"/>
      <c r="C350" s="300"/>
      <c r="D350" s="302"/>
      <c r="G350" s="303"/>
      <c r="H350" s="304"/>
      <c r="I350" s="304"/>
      <c r="J350" s="300" t="s">
        <v>4117</v>
      </c>
      <c r="K350" s="300"/>
      <c r="L350" s="300"/>
      <c r="M350" s="300"/>
      <c r="N350" s="300"/>
      <c r="O350" s="300">
        <v>0.0</v>
      </c>
      <c r="Q350" s="305">
        <v>0.0</v>
      </c>
      <c r="R350" s="305"/>
      <c r="S350" s="306"/>
      <c r="T350" s="305"/>
      <c r="U350" s="305"/>
      <c r="V350" s="305"/>
      <c r="W350" s="305"/>
      <c r="X350" s="305"/>
      <c r="Y350" s="305"/>
      <c r="Z350" s="300"/>
      <c r="AA350" s="307"/>
      <c r="AB350" s="300"/>
      <c r="AC350" s="308"/>
      <c r="AD350" s="304"/>
      <c r="AF350" s="300" t="s">
        <v>4118</v>
      </c>
      <c r="AG350" s="300"/>
      <c r="AH350" s="309"/>
      <c r="AI350" s="309"/>
      <c r="AJ350" s="310"/>
      <c r="AK350" s="311"/>
      <c r="AL350" s="311"/>
      <c r="AM350" s="311"/>
      <c r="AN350" s="311"/>
      <c r="AO350" s="309"/>
      <c r="AY350" s="309"/>
      <c r="AZ350" s="312"/>
      <c r="BD350" s="300"/>
    </row>
    <row r="351" ht="14.25" hidden="1" customHeight="1">
      <c r="A351" s="300"/>
      <c r="B351" s="301"/>
      <c r="C351" s="300"/>
      <c r="D351" s="302"/>
      <c r="G351" s="303"/>
      <c r="H351" s="304"/>
      <c r="I351" s="304"/>
      <c r="J351" s="300" t="s">
        <v>4119</v>
      </c>
      <c r="K351" s="300"/>
      <c r="L351" s="300"/>
      <c r="M351" s="300"/>
      <c r="N351" s="300"/>
      <c r="O351" s="300">
        <v>0.0</v>
      </c>
      <c r="Q351" s="305">
        <v>0.0</v>
      </c>
      <c r="R351" s="305"/>
      <c r="S351" s="306"/>
      <c r="T351" s="305"/>
      <c r="U351" s="305"/>
      <c r="V351" s="305"/>
      <c r="W351" s="305"/>
      <c r="X351" s="305"/>
      <c r="Y351" s="305"/>
      <c r="Z351" s="300"/>
      <c r="AA351" s="307"/>
      <c r="AB351" s="300"/>
      <c r="AC351" s="308"/>
      <c r="AD351" s="304"/>
      <c r="AF351" s="300" t="s">
        <v>4120</v>
      </c>
      <c r="AG351" s="300"/>
      <c r="AH351" s="309"/>
      <c r="AI351" s="309"/>
      <c r="AJ351" s="310"/>
      <c r="AK351" s="311"/>
      <c r="AL351" s="311"/>
      <c r="AM351" s="311"/>
      <c r="AN351" s="311"/>
      <c r="AO351" s="309"/>
      <c r="AY351" s="309"/>
      <c r="AZ351" s="312"/>
      <c r="BD351" s="300"/>
    </row>
    <row r="352" ht="14.25" hidden="1" customHeight="1">
      <c r="A352" s="300"/>
      <c r="B352" s="301"/>
      <c r="C352" s="300"/>
      <c r="D352" s="302"/>
      <c r="G352" s="303"/>
      <c r="H352" s="304"/>
      <c r="I352" s="304"/>
      <c r="J352" s="300" t="s">
        <v>4121</v>
      </c>
      <c r="K352" s="300"/>
      <c r="L352" s="300"/>
      <c r="M352" s="300"/>
      <c r="N352" s="300"/>
      <c r="O352" s="300">
        <v>0.0</v>
      </c>
      <c r="Q352" s="305">
        <v>0.0</v>
      </c>
      <c r="R352" s="305"/>
      <c r="S352" s="306"/>
      <c r="T352" s="305"/>
      <c r="U352" s="305"/>
      <c r="V352" s="305"/>
      <c r="W352" s="305"/>
      <c r="X352" s="305"/>
      <c r="Y352" s="305"/>
      <c r="Z352" s="300"/>
      <c r="AA352" s="307"/>
      <c r="AB352" s="300"/>
      <c r="AC352" s="308"/>
      <c r="AD352" s="304"/>
      <c r="AF352" s="300" t="s">
        <v>4122</v>
      </c>
      <c r="AG352" s="300"/>
      <c r="AH352" s="309"/>
      <c r="AI352" s="309"/>
      <c r="AJ352" s="310"/>
      <c r="AK352" s="311"/>
      <c r="AL352" s="311"/>
      <c r="AM352" s="311"/>
      <c r="AN352" s="311"/>
      <c r="AO352" s="309"/>
      <c r="AY352" s="309"/>
      <c r="AZ352" s="312"/>
      <c r="BD352" s="300"/>
    </row>
    <row r="353" ht="14.25" hidden="1" customHeight="1">
      <c r="A353" s="300"/>
      <c r="B353" s="301"/>
      <c r="C353" s="300"/>
      <c r="D353" s="302"/>
      <c r="G353" s="303"/>
      <c r="H353" s="304"/>
      <c r="I353" s="304"/>
      <c r="J353" s="300" t="s">
        <v>4123</v>
      </c>
      <c r="K353" s="300"/>
      <c r="L353" s="300"/>
      <c r="M353" s="300"/>
      <c r="N353" s="300"/>
      <c r="O353" s="300">
        <v>0.0</v>
      </c>
      <c r="Q353" s="305">
        <v>0.0</v>
      </c>
      <c r="R353" s="305"/>
      <c r="S353" s="306"/>
      <c r="T353" s="305"/>
      <c r="U353" s="305"/>
      <c r="V353" s="305"/>
      <c r="W353" s="305"/>
      <c r="X353" s="305"/>
      <c r="Y353" s="305"/>
      <c r="Z353" s="300"/>
      <c r="AA353" s="307"/>
      <c r="AB353" s="300"/>
      <c r="AC353" s="308"/>
      <c r="AD353" s="304"/>
      <c r="AF353" s="300" t="s">
        <v>4124</v>
      </c>
      <c r="AG353" s="300"/>
      <c r="AH353" s="309"/>
      <c r="AI353" s="309"/>
      <c r="AJ353" s="310"/>
      <c r="AK353" s="311"/>
      <c r="AL353" s="311"/>
      <c r="AM353" s="311"/>
      <c r="AN353" s="311"/>
      <c r="AO353" s="309"/>
      <c r="AY353" s="309"/>
      <c r="AZ353" s="312"/>
      <c r="BD353" s="300"/>
    </row>
    <row r="354" ht="14.25" hidden="1" customHeight="1">
      <c r="A354" s="300"/>
      <c r="B354" s="301"/>
      <c r="C354" s="300"/>
      <c r="D354" s="302"/>
      <c r="G354" s="303"/>
      <c r="H354" s="304"/>
      <c r="I354" s="304"/>
      <c r="J354" s="300" t="s">
        <v>4125</v>
      </c>
      <c r="K354" s="300"/>
      <c r="L354" s="300"/>
      <c r="M354" s="300"/>
      <c r="N354" s="300"/>
      <c r="O354" s="300">
        <v>0.0</v>
      </c>
      <c r="Q354" s="305">
        <v>0.0</v>
      </c>
      <c r="R354" s="305"/>
      <c r="S354" s="306"/>
      <c r="T354" s="305"/>
      <c r="U354" s="305"/>
      <c r="V354" s="305"/>
      <c r="W354" s="305"/>
      <c r="X354" s="305"/>
      <c r="Y354" s="305"/>
      <c r="Z354" s="300"/>
      <c r="AA354" s="307"/>
      <c r="AB354" s="300"/>
      <c r="AC354" s="308"/>
      <c r="AD354" s="304"/>
      <c r="AF354" s="300" t="s">
        <v>4126</v>
      </c>
      <c r="AG354" s="300"/>
      <c r="AH354" s="309"/>
      <c r="AI354" s="309"/>
      <c r="AJ354" s="310"/>
      <c r="AK354" s="311"/>
      <c r="AL354" s="311"/>
      <c r="AM354" s="311"/>
      <c r="AN354" s="311"/>
      <c r="AO354" s="309"/>
      <c r="AY354" s="309"/>
      <c r="AZ354" s="312"/>
      <c r="BD354" s="300"/>
    </row>
    <row r="355" ht="14.25" hidden="1" customHeight="1">
      <c r="A355" s="300"/>
      <c r="B355" s="301"/>
      <c r="C355" s="300"/>
      <c r="D355" s="302"/>
      <c r="G355" s="303"/>
      <c r="H355" s="304"/>
      <c r="I355" s="304"/>
      <c r="J355" s="300" t="s">
        <v>4127</v>
      </c>
      <c r="K355" s="300"/>
      <c r="L355" s="300"/>
      <c r="M355" s="300"/>
      <c r="N355" s="300"/>
      <c r="O355" s="300">
        <v>0.0</v>
      </c>
      <c r="Q355" s="305">
        <v>0.0</v>
      </c>
      <c r="R355" s="305"/>
      <c r="S355" s="306"/>
      <c r="T355" s="305"/>
      <c r="U355" s="305"/>
      <c r="V355" s="305"/>
      <c r="W355" s="305"/>
      <c r="X355" s="305"/>
      <c r="Y355" s="305"/>
      <c r="Z355" s="300"/>
      <c r="AA355" s="307"/>
      <c r="AB355" s="300"/>
      <c r="AC355" s="308"/>
      <c r="AD355" s="304"/>
      <c r="AF355" s="300" t="s">
        <v>4128</v>
      </c>
      <c r="AG355" s="300"/>
      <c r="AH355" s="309"/>
      <c r="AI355" s="309"/>
      <c r="AJ355" s="310"/>
      <c r="AK355" s="311"/>
      <c r="AL355" s="311"/>
      <c r="AM355" s="311"/>
      <c r="AN355" s="311"/>
      <c r="AO355" s="309"/>
      <c r="AY355" s="309"/>
      <c r="AZ355" s="312"/>
      <c r="BD355" s="300"/>
    </row>
    <row r="356" ht="14.25" hidden="1" customHeight="1">
      <c r="A356" s="300"/>
      <c r="B356" s="301"/>
      <c r="C356" s="300"/>
      <c r="D356" s="302"/>
      <c r="G356" s="303"/>
      <c r="H356" s="304"/>
      <c r="I356" s="304"/>
      <c r="J356" s="300" t="s">
        <v>4129</v>
      </c>
      <c r="K356" s="300"/>
      <c r="L356" s="300"/>
      <c r="M356" s="300"/>
      <c r="N356" s="300"/>
      <c r="O356" s="300">
        <v>0.0</v>
      </c>
      <c r="Q356" s="305">
        <v>0.0</v>
      </c>
      <c r="R356" s="305"/>
      <c r="S356" s="306"/>
      <c r="T356" s="305"/>
      <c r="U356" s="305"/>
      <c r="V356" s="305"/>
      <c r="W356" s="305"/>
      <c r="X356" s="305"/>
      <c r="Y356" s="305"/>
      <c r="Z356" s="300"/>
      <c r="AA356" s="307"/>
      <c r="AB356" s="300"/>
      <c r="AC356" s="308"/>
      <c r="AD356" s="304"/>
      <c r="AF356" s="300" t="s">
        <v>808</v>
      </c>
      <c r="AG356" s="300"/>
      <c r="AH356" s="309"/>
      <c r="AI356" s="309"/>
      <c r="AJ356" s="310"/>
      <c r="AK356" s="311"/>
      <c r="AL356" s="311"/>
      <c r="AM356" s="311"/>
      <c r="AN356" s="311"/>
      <c r="AO356" s="309"/>
      <c r="AY356" s="309"/>
      <c r="AZ356" s="312"/>
      <c r="BD356" s="300"/>
    </row>
    <row r="357" ht="14.25" hidden="1" customHeight="1">
      <c r="A357" s="300"/>
      <c r="B357" s="301"/>
      <c r="C357" s="300"/>
      <c r="D357" s="302"/>
      <c r="G357" s="303"/>
      <c r="H357" s="304"/>
      <c r="I357" s="304"/>
      <c r="J357" s="300" t="s">
        <v>3507</v>
      </c>
      <c r="K357" s="300"/>
      <c r="L357" s="300"/>
      <c r="M357" s="300"/>
      <c r="N357" s="300"/>
      <c r="O357" s="300">
        <v>0.0</v>
      </c>
      <c r="Q357" s="305">
        <v>0.0</v>
      </c>
      <c r="R357" s="305"/>
      <c r="S357" s="306"/>
      <c r="T357" s="305"/>
      <c r="U357" s="305"/>
      <c r="V357" s="305"/>
      <c r="W357" s="305"/>
      <c r="X357" s="305"/>
      <c r="Y357" s="305"/>
      <c r="Z357" s="300"/>
      <c r="AA357" s="307"/>
      <c r="AB357" s="300"/>
      <c r="AC357" s="308"/>
      <c r="AD357" s="304"/>
      <c r="AF357" s="300" t="s">
        <v>274</v>
      </c>
      <c r="AG357" s="300"/>
      <c r="AH357" s="309"/>
      <c r="AI357" s="309"/>
      <c r="AJ357" s="310"/>
      <c r="AK357" s="311"/>
      <c r="AL357" s="311"/>
      <c r="AM357" s="311"/>
      <c r="AN357" s="311"/>
      <c r="AO357" s="309"/>
      <c r="AY357" s="309"/>
      <c r="AZ357" s="312"/>
      <c r="BD357" s="300"/>
    </row>
    <row r="358" ht="14.25" hidden="1" customHeight="1">
      <c r="A358" s="300"/>
      <c r="B358" s="301"/>
      <c r="C358" s="300"/>
      <c r="D358" s="302"/>
      <c r="G358" s="303"/>
      <c r="H358" s="304"/>
      <c r="I358" s="304"/>
      <c r="J358" s="300" t="s">
        <v>4130</v>
      </c>
      <c r="K358" s="300"/>
      <c r="L358" s="300"/>
      <c r="M358" s="300"/>
      <c r="N358" s="300"/>
      <c r="O358" s="300">
        <v>0.0</v>
      </c>
      <c r="Q358" s="305">
        <v>0.0</v>
      </c>
      <c r="R358" s="305"/>
      <c r="S358" s="306"/>
      <c r="T358" s="305"/>
      <c r="U358" s="305"/>
      <c r="V358" s="305"/>
      <c r="W358" s="305"/>
      <c r="X358" s="305"/>
      <c r="Y358" s="305"/>
      <c r="Z358" s="300"/>
      <c r="AA358" s="307"/>
      <c r="AB358" s="300"/>
      <c r="AC358" s="308"/>
      <c r="AD358" s="304"/>
      <c r="AF358" s="300" t="s">
        <v>4131</v>
      </c>
      <c r="AG358" s="300"/>
      <c r="AH358" s="309"/>
      <c r="AI358" s="309"/>
      <c r="AJ358" s="310"/>
      <c r="AK358" s="311"/>
      <c r="AL358" s="311"/>
      <c r="AM358" s="311"/>
      <c r="AN358" s="311"/>
      <c r="AO358" s="309"/>
      <c r="AY358" s="309"/>
      <c r="AZ358" s="312"/>
      <c r="BD358" s="300"/>
    </row>
    <row r="359" ht="14.25" hidden="1" customHeight="1">
      <c r="A359" s="300"/>
      <c r="B359" s="301"/>
      <c r="C359" s="300"/>
      <c r="D359" s="302"/>
      <c r="G359" s="303"/>
      <c r="H359" s="304"/>
      <c r="I359" s="304"/>
      <c r="J359" s="300" t="s">
        <v>3509</v>
      </c>
      <c r="K359" s="300"/>
      <c r="L359" s="300"/>
      <c r="M359" s="300"/>
      <c r="N359" s="300"/>
      <c r="O359" s="300">
        <v>0.0</v>
      </c>
      <c r="Q359" s="305">
        <v>0.0</v>
      </c>
      <c r="R359" s="305"/>
      <c r="S359" s="306"/>
      <c r="T359" s="305"/>
      <c r="U359" s="305"/>
      <c r="V359" s="305"/>
      <c r="W359" s="305"/>
      <c r="X359" s="305"/>
      <c r="Y359" s="305"/>
      <c r="Z359" s="300"/>
      <c r="AA359" s="307"/>
      <c r="AB359" s="300"/>
      <c r="AC359" s="308"/>
      <c r="AD359" s="304"/>
      <c r="AF359" s="300" t="s">
        <v>4132</v>
      </c>
      <c r="AG359" s="300"/>
      <c r="AH359" s="309"/>
      <c r="AI359" s="309"/>
      <c r="AJ359" s="310"/>
      <c r="AK359" s="311"/>
      <c r="AL359" s="311"/>
      <c r="AM359" s="311"/>
      <c r="AN359" s="311"/>
      <c r="AO359" s="309"/>
      <c r="AY359" s="309"/>
      <c r="AZ359" s="312"/>
      <c r="BD359" s="300"/>
    </row>
    <row r="360" ht="14.25" hidden="1" customHeight="1">
      <c r="A360" s="300"/>
      <c r="B360" s="301"/>
      <c r="C360" s="300"/>
      <c r="D360" s="302"/>
      <c r="G360" s="303"/>
      <c r="H360" s="304"/>
      <c r="I360" s="304"/>
      <c r="J360" s="300" t="s">
        <v>4133</v>
      </c>
      <c r="K360" s="300"/>
      <c r="L360" s="300"/>
      <c r="M360" s="300"/>
      <c r="N360" s="300"/>
      <c r="O360" s="300">
        <v>0.0</v>
      </c>
      <c r="Q360" s="305">
        <v>0.0</v>
      </c>
      <c r="R360" s="305"/>
      <c r="S360" s="306"/>
      <c r="T360" s="305"/>
      <c r="U360" s="305"/>
      <c r="V360" s="305"/>
      <c r="W360" s="305"/>
      <c r="X360" s="305"/>
      <c r="Y360" s="305"/>
      <c r="Z360" s="300"/>
      <c r="AA360" s="307"/>
      <c r="AB360" s="300"/>
      <c r="AC360" s="308"/>
      <c r="AD360" s="304"/>
      <c r="AF360" s="300" t="s">
        <v>521</v>
      </c>
      <c r="AG360" s="300"/>
      <c r="AH360" s="309"/>
      <c r="AI360" s="309"/>
      <c r="AJ360" s="310"/>
      <c r="AK360" s="311"/>
      <c r="AL360" s="311"/>
      <c r="AM360" s="311"/>
      <c r="AN360" s="311"/>
      <c r="AO360" s="309"/>
      <c r="AY360" s="309"/>
      <c r="AZ360" s="312"/>
      <c r="BD360" s="300"/>
    </row>
    <row r="361" ht="14.25" hidden="1" customHeight="1">
      <c r="A361" s="300"/>
      <c r="B361" s="301"/>
      <c r="C361" s="300"/>
      <c r="D361" s="302"/>
      <c r="G361" s="303"/>
      <c r="H361" s="304"/>
      <c r="I361" s="304"/>
      <c r="J361" s="300" t="s">
        <v>3517</v>
      </c>
      <c r="K361" s="300"/>
      <c r="L361" s="300"/>
      <c r="M361" s="300"/>
      <c r="N361" s="300"/>
      <c r="O361" s="300">
        <v>0.0</v>
      </c>
      <c r="Q361" s="305">
        <v>0.0</v>
      </c>
      <c r="R361" s="305"/>
      <c r="S361" s="306"/>
      <c r="T361" s="305"/>
      <c r="U361" s="305"/>
      <c r="V361" s="305"/>
      <c r="W361" s="305"/>
      <c r="X361" s="305"/>
      <c r="Y361" s="305"/>
      <c r="Z361" s="300"/>
      <c r="AA361" s="307"/>
      <c r="AB361" s="300"/>
      <c r="AC361" s="308"/>
      <c r="AD361" s="304"/>
      <c r="AF361" s="300" t="s">
        <v>4134</v>
      </c>
      <c r="AG361" s="300"/>
      <c r="AH361" s="309"/>
      <c r="AI361" s="309"/>
      <c r="AJ361" s="310"/>
      <c r="AK361" s="311"/>
      <c r="AL361" s="311"/>
      <c r="AM361" s="311"/>
      <c r="AN361" s="311"/>
      <c r="AO361" s="309"/>
      <c r="AY361" s="309"/>
      <c r="AZ361" s="312"/>
      <c r="BD361" s="300"/>
    </row>
    <row r="362" ht="14.25" hidden="1" customHeight="1">
      <c r="A362" s="300"/>
      <c r="B362" s="301"/>
      <c r="C362" s="300"/>
      <c r="D362" s="302"/>
      <c r="G362" s="303"/>
      <c r="H362" s="304"/>
      <c r="I362" s="304"/>
      <c r="J362" s="300" t="s">
        <v>4135</v>
      </c>
      <c r="K362" s="300"/>
      <c r="L362" s="300"/>
      <c r="M362" s="300"/>
      <c r="N362" s="300"/>
      <c r="O362" s="300">
        <v>0.0</v>
      </c>
      <c r="Q362" s="305">
        <v>0.0</v>
      </c>
      <c r="R362" s="305"/>
      <c r="S362" s="306"/>
      <c r="T362" s="305"/>
      <c r="U362" s="305"/>
      <c r="V362" s="305"/>
      <c r="W362" s="305"/>
      <c r="X362" s="305"/>
      <c r="Y362" s="305"/>
      <c r="Z362" s="300"/>
      <c r="AA362" s="307"/>
      <c r="AB362" s="300"/>
      <c r="AC362" s="308"/>
      <c r="AD362" s="304"/>
      <c r="AF362" s="300" t="s">
        <v>4136</v>
      </c>
      <c r="AG362" s="300"/>
      <c r="AH362" s="309"/>
      <c r="AI362" s="309"/>
      <c r="AJ362" s="310"/>
      <c r="AK362" s="311"/>
      <c r="AL362" s="311"/>
      <c r="AM362" s="311"/>
      <c r="AN362" s="311"/>
      <c r="AO362" s="309"/>
      <c r="AY362" s="309"/>
      <c r="AZ362" s="312"/>
      <c r="BD362" s="300"/>
    </row>
    <row r="363" ht="14.25" hidden="1" customHeight="1">
      <c r="A363" s="300"/>
      <c r="B363" s="301"/>
      <c r="C363" s="300"/>
      <c r="D363" s="302"/>
      <c r="G363" s="303"/>
      <c r="H363" s="304"/>
      <c r="I363" s="304"/>
      <c r="J363" s="300" t="s">
        <v>4137</v>
      </c>
      <c r="K363" s="300"/>
      <c r="L363" s="300"/>
      <c r="M363" s="300"/>
      <c r="N363" s="300"/>
      <c r="O363" s="300">
        <v>0.0</v>
      </c>
      <c r="Q363" s="305">
        <v>0.0</v>
      </c>
      <c r="R363" s="305"/>
      <c r="S363" s="306"/>
      <c r="T363" s="305"/>
      <c r="U363" s="305"/>
      <c r="V363" s="305"/>
      <c r="W363" s="305"/>
      <c r="X363" s="305"/>
      <c r="Y363" s="305"/>
      <c r="Z363" s="300"/>
      <c r="AA363" s="307"/>
      <c r="AB363" s="300"/>
      <c r="AC363" s="308"/>
      <c r="AD363" s="304"/>
      <c r="AF363" s="300" t="s">
        <v>4138</v>
      </c>
      <c r="AG363" s="300"/>
      <c r="AH363" s="309"/>
      <c r="AI363" s="309"/>
      <c r="AJ363" s="310"/>
      <c r="AK363" s="311"/>
      <c r="AL363" s="311"/>
      <c r="AM363" s="311"/>
      <c r="AN363" s="311"/>
      <c r="AO363" s="309"/>
      <c r="AY363" s="309"/>
      <c r="AZ363" s="312"/>
      <c r="BD363" s="300"/>
    </row>
    <row r="364" ht="14.25" hidden="1" customHeight="1">
      <c r="A364" s="300"/>
      <c r="B364" s="301"/>
      <c r="C364" s="300"/>
      <c r="D364" s="302"/>
      <c r="G364" s="303"/>
      <c r="H364" s="304"/>
      <c r="I364" s="304"/>
      <c r="J364" s="300" t="s">
        <v>4139</v>
      </c>
      <c r="K364" s="300"/>
      <c r="L364" s="300"/>
      <c r="M364" s="300"/>
      <c r="N364" s="300"/>
      <c r="O364" s="300">
        <v>0.0</v>
      </c>
      <c r="Q364" s="305">
        <v>0.0</v>
      </c>
      <c r="R364" s="305"/>
      <c r="S364" s="306"/>
      <c r="T364" s="305"/>
      <c r="U364" s="305"/>
      <c r="V364" s="305"/>
      <c r="W364" s="305"/>
      <c r="X364" s="305"/>
      <c r="Y364" s="305"/>
      <c r="Z364" s="300"/>
      <c r="AA364" s="307"/>
      <c r="AB364" s="300"/>
      <c r="AC364" s="308"/>
      <c r="AD364" s="304"/>
      <c r="AF364" s="300" t="s">
        <v>4140</v>
      </c>
      <c r="AG364" s="300"/>
      <c r="AH364" s="309"/>
      <c r="AI364" s="309"/>
      <c r="AJ364" s="310"/>
      <c r="AK364" s="311"/>
      <c r="AL364" s="311"/>
      <c r="AM364" s="311"/>
      <c r="AN364" s="311"/>
      <c r="AO364" s="309"/>
      <c r="AY364" s="309"/>
      <c r="AZ364" s="312"/>
      <c r="BD364" s="300"/>
    </row>
    <row r="365" ht="14.25" hidden="1" customHeight="1">
      <c r="A365" s="300"/>
      <c r="B365" s="301"/>
      <c r="C365" s="300"/>
      <c r="D365" s="302"/>
      <c r="G365" s="303"/>
      <c r="H365" s="304"/>
      <c r="I365" s="304"/>
      <c r="J365" s="300" t="s">
        <v>4141</v>
      </c>
      <c r="K365" s="300"/>
      <c r="L365" s="300"/>
      <c r="M365" s="300"/>
      <c r="N365" s="300"/>
      <c r="O365" s="300">
        <v>0.0</v>
      </c>
      <c r="Q365" s="305">
        <v>0.0</v>
      </c>
      <c r="R365" s="305"/>
      <c r="S365" s="306"/>
      <c r="T365" s="305"/>
      <c r="U365" s="305"/>
      <c r="V365" s="305"/>
      <c r="W365" s="305"/>
      <c r="X365" s="305"/>
      <c r="Y365" s="305"/>
      <c r="Z365" s="300"/>
      <c r="AA365" s="307"/>
      <c r="AB365" s="300"/>
      <c r="AC365" s="308"/>
      <c r="AD365" s="304"/>
      <c r="AF365" s="300" t="s">
        <v>4142</v>
      </c>
      <c r="AG365" s="300"/>
      <c r="AH365" s="309"/>
      <c r="AI365" s="309"/>
      <c r="AJ365" s="310"/>
      <c r="AK365" s="311"/>
      <c r="AL365" s="311"/>
      <c r="AM365" s="311"/>
      <c r="AN365" s="311"/>
      <c r="AO365" s="309"/>
      <c r="AY365" s="309"/>
      <c r="AZ365" s="312"/>
      <c r="BD365" s="300"/>
    </row>
    <row r="366" ht="14.25" hidden="1" customHeight="1">
      <c r="A366" s="300"/>
      <c r="B366" s="301"/>
      <c r="C366" s="300"/>
      <c r="D366" s="302"/>
      <c r="G366" s="303"/>
      <c r="H366" s="304"/>
      <c r="I366" s="304"/>
      <c r="J366" s="300" t="s">
        <v>4143</v>
      </c>
      <c r="K366" s="300"/>
      <c r="L366" s="300"/>
      <c r="M366" s="300"/>
      <c r="N366" s="300"/>
      <c r="O366" s="300">
        <v>0.0</v>
      </c>
      <c r="Q366" s="305">
        <v>0.0</v>
      </c>
      <c r="R366" s="305"/>
      <c r="S366" s="306"/>
      <c r="T366" s="305"/>
      <c r="U366" s="305"/>
      <c r="V366" s="305"/>
      <c r="W366" s="305"/>
      <c r="X366" s="305"/>
      <c r="Y366" s="305"/>
      <c r="Z366" s="300"/>
      <c r="AA366" s="307"/>
      <c r="AB366" s="300"/>
      <c r="AC366" s="308"/>
      <c r="AD366" s="304"/>
      <c r="AF366" s="300" t="s">
        <v>4144</v>
      </c>
      <c r="AG366" s="300"/>
      <c r="AH366" s="309"/>
      <c r="AI366" s="309"/>
      <c r="AJ366" s="310"/>
      <c r="AK366" s="311"/>
      <c r="AL366" s="311"/>
      <c r="AM366" s="311"/>
      <c r="AN366" s="311"/>
      <c r="AO366" s="309"/>
      <c r="AY366" s="309"/>
      <c r="AZ366" s="312"/>
      <c r="BD366" s="300"/>
    </row>
    <row r="367" ht="14.25" hidden="1" customHeight="1">
      <c r="A367" s="300"/>
      <c r="B367" s="301"/>
      <c r="C367" s="300"/>
      <c r="D367" s="302"/>
      <c r="G367" s="303"/>
      <c r="H367" s="304"/>
      <c r="I367" s="304"/>
      <c r="J367" s="300" t="s">
        <v>4145</v>
      </c>
      <c r="K367" s="300"/>
      <c r="L367" s="300"/>
      <c r="M367" s="300"/>
      <c r="N367" s="300"/>
      <c r="O367" s="300">
        <v>0.0</v>
      </c>
      <c r="Q367" s="305">
        <v>0.0</v>
      </c>
      <c r="R367" s="305"/>
      <c r="S367" s="306"/>
      <c r="T367" s="305"/>
      <c r="U367" s="305"/>
      <c r="V367" s="305"/>
      <c r="W367" s="305"/>
      <c r="X367" s="305"/>
      <c r="Y367" s="305"/>
      <c r="Z367" s="300"/>
      <c r="AA367" s="307"/>
      <c r="AB367" s="300"/>
      <c r="AC367" s="308"/>
      <c r="AD367" s="304"/>
      <c r="AF367" s="300" t="s">
        <v>4146</v>
      </c>
      <c r="AG367" s="300"/>
      <c r="AH367" s="309"/>
      <c r="AI367" s="309"/>
      <c r="AJ367" s="310"/>
      <c r="AK367" s="311"/>
      <c r="AL367" s="311"/>
      <c r="AM367" s="311"/>
      <c r="AN367" s="311"/>
      <c r="AO367" s="309"/>
      <c r="AY367" s="309"/>
      <c r="AZ367" s="312"/>
      <c r="BD367" s="300"/>
    </row>
    <row r="368" ht="14.25" hidden="1" customHeight="1">
      <c r="A368" s="300"/>
      <c r="B368" s="301"/>
      <c r="C368" s="300"/>
      <c r="D368" s="302"/>
      <c r="G368" s="303"/>
      <c r="H368" s="304"/>
      <c r="I368" s="304"/>
      <c r="J368" s="300" t="s">
        <v>4147</v>
      </c>
      <c r="K368" s="300"/>
      <c r="L368" s="300"/>
      <c r="M368" s="300"/>
      <c r="N368" s="300"/>
      <c r="O368" s="300">
        <v>0.0</v>
      </c>
      <c r="Q368" s="305">
        <v>0.0</v>
      </c>
      <c r="R368" s="305"/>
      <c r="S368" s="306"/>
      <c r="T368" s="305"/>
      <c r="U368" s="305"/>
      <c r="V368" s="305"/>
      <c r="W368" s="305"/>
      <c r="X368" s="305"/>
      <c r="Y368" s="305"/>
      <c r="Z368" s="300"/>
      <c r="AA368" s="307"/>
      <c r="AB368" s="300"/>
      <c r="AC368" s="308"/>
      <c r="AD368" s="304"/>
      <c r="AF368" s="300" t="s">
        <v>3598</v>
      </c>
      <c r="AG368" s="300"/>
      <c r="AH368" s="309"/>
      <c r="AI368" s="309"/>
      <c r="AJ368" s="310"/>
      <c r="AK368" s="311"/>
      <c r="AL368" s="311"/>
      <c r="AM368" s="311"/>
      <c r="AN368" s="311"/>
      <c r="AO368" s="309"/>
      <c r="AY368" s="309"/>
      <c r="AZ368" s="312"/>
      <c r="BD368" s="300"/>
    </row>
    <row r="369" ht="14.25" hidden="1" customHeight="1">
      <c r="A369" s="300"/>
      <c r="B369" s="301"/>
      <c r="C369" s="300"/>
      <c r="D369" s="302"/>
      <c r="G369" s="303"/>
      <c r="H369" s="304"/>
      <c r="I369" s="304"/>
      <c r="J369" s="300" t="s">
        <v>4148</v>
      </c>
      <c r="K369" s="300"/>
      <c r="L369" s="300"/>
      <c r="M369" s="300"/>
      <c r="N369" s="300"/>
      <c r="O369" s="300">
        <v>0.0</v>
      </c>
      <c r="Q369" s="305">
        <v>0.0</v>
      </c>
      <c r="R369" s="305"/>
      <c r="S369" s="306"/>
      <c r="T369" s="305"/>
      <c r="U369" s="305"/>
      <c r="V369" s="305"/>
      <c r="W369" s="305"/>
      <c r="X369" s="305"/>
      <c r="Y369" s="305"/>
      <c r="Z369" s="300"/>
      <c r="AA369" s="307"/>
      <c r="AB369" s="300"/>
      <c r="AC369" s="308"/>
      <c r="AD369" s="304"/>
      <c r="AF369" s="300" t="s">
        <v>4149</v>
      </c>
      <c r="AG369" s="300"/>
      <c r="AH369" s="309"/>
      <c r="AI369" s="309"/>
      <c r="AJ369" s="310"/>
      <c r="AK369" s="311"/>
      <c r="AL369" s="311"/>
      <c r="AM369" s="311"/>
      <c r="AN369" s="311"/>
      <c r="AO369" s="309"/>
      <c r="AY369" s="309"/>
      <c r="AZ369" s="312"/>
      <c r="BD369" s="300"/>
    </row>
    <row r="370" ht="14.25" hidden="1" customHeight="1">
      <c r="A370" s="300"/>
      <c r="B370" s="301"/>
      <c r="C370" s="300"/>
      <c r="D370" s="302"/>
      <c r="G370" s="303"/>
      <c r="H370" s="304"/>
      <c r="I370" s="304"/>
      <c r="J370" s="300" t="s">
        <v>4150</v>
      </c>
      <c r="K370" s="300"/>
      <c r="L370" s="300"/>
      <c r="M370" s="300"/>
      <c r="N370" s="300"/>
      <c r="O370" s="300">
        <v>0.0</v>
      </c>
      <c r="Q370" s="305">
        <v>0.0</v>
      </c>
      <c r="R370" s="305"/>
      <c r="S370" s="306"/>
      <c r="T370" s="305"/>
      <c r="U370" s="305"/>
      <c r="V370" s="305"/>
      <c r="W370" s="305"/>
      <c r="X370" s="305"/>
      <c r="Y370" s="305"/>
      <c r="Z370" s="300"/>
      <c r="AA370" s="307"/>
      <c r="AB370" s="300"/>
      <c r="AC370" s="308"/>
      <c r="AD370" s="304"/>
      <c r="AF370" s="300" t="s">
        <v>4151</v>
      </c>
      <c r="AG370" s="300"/>
      <c r="AH370" s="309"/>
      <c r="AI370" s="309"/>
      <c r="AJ370" s="310"/>
      <c r="AK370" s="311"/>
      <c r="AL370" s="311"/>
      <c r="AM370" s="311"/>
      <c r="AN370" s="311"/>
      <c r="AO370" s="309"/>
      <c r="AY370" s="309"/>
      <c r="AZ370" s="312"/>
      <c r="BD370" s="300"/>
    </row>
    <row r="371" ht="14.25" hidden="1" customHeight="1">
      <c r="A371" s="300"/>
      <c r="B371" s="301"/>
      <c r="C371" s="300"/>
      <c r="D371" s="302"/>
      <c r="G371" s="303"/>
      <c r="H371" s="304"/>
      <c r="I371" s="304"/>
      <c r="J371" s="300" t="s">
        <v>4152</v>
      </c>
      <c r="K371" s="300"/>
      <c r="L371" s="300"/>
      <c r="M371" s="300"/>
      <c r="N371" s="300"/>
      <c r="O371" s="300">
        <v>0.0</v>
      </c>
      <c r="Q371" s="305">
        <v>0.0</v>
      </c>
      <c r="R371" s="305"/>
      <c r="S371" s="306"/>
      <c r="T371" s="305"/>
      <c r="U371" s="305"/>
      <c r="V371" s="305"/>
      <c r="W371" s="305"/>
      <c r="X371" s="305"/>
      <c r="Y371" s="305"/>
      <c r="Z371" s="300"/>
      <c r="AA371" s="307"/>
      <c r="AB371" s="300"/>
      <c r="AC371" s="308"/>
      <c r="AD371" s="304"/>
      <c r="AF371" s="300" t="s">
        <v>1711</v>
      </c>
      <c r="AG371" s="300"/>
      <c r="AH371" s="309"/>
      <c r="AI371" s="309"/>
      <c r="AJ371" s="310"/>
      <c r="AK371" s="311"/>
      <c r="AL371" s="311"/>
      <c r="AM371" s="311"/>
      <c r="AN371" s="311"/>
      <c r="AO371" s="309"/>
      <c r="AY371" s="309"/>
      <c r="AZ371" s="312"/>
      <c r="BD371" s="300"/>
    </row>
    <row r="372" ht="14.25" hidden="1" customHeight="1">
      <c r="A372" s="300"/>
      <c r="B372" s="301"/>
      <c r="C372" s="300"/>
      <c r="D372" s="302"/>
      <c r="G372" s="303"/>
      <c r="H372" s="304"/>
      <c r="I372" s="304"/>
      <c r="J372" s="300" t="s">
        <v>3553</v>
      </c>
      <c r="K372" s="300"/>
      <c r="L372" s="300"/>
      <c r="M372" s="300"/>
      <c r="N372" s="300"/>
      <c r="O372" s="300">
        <v>0.0</v>
      </c>
      <c r="Q372" s="305">
        <v>0.0</v>
      </c>
      <c r="R372" s="305"/>
      <c r="S372" s="306"/>
      <c r="T372" s="305"/>
      <c r="U372" s="305"/>
      <c r="V372" s="305"/>
      <c r="W372" s="305"/>
      <c r="X372" s="305"/>
      <c r="Y372" s="305"/>
      <c r="Z372" s="300"/>
      <c r="AA372" s="307"/>
      <c r="AB372" s="300"/>
      <c r="AC372" s="308"/>
      <c r="AD372" s="304"/>
      <c r="AF372" s="300" t="s">
        <v>4153</v>
      </c>
      <c r="AG372" s="300"/>
      <c r="AH372" s="309"/>
      <c r="AI372" s="309"/>
      <c r="AJ372" s="310"/>
      <c r="AK372" s="311"/>
      <c r="AL372" s="311"/>
      <c r="AM372" s="311"/>
      <c r="AN372" s="311"/>
      <c r="AO372" s="309"/>
      <c r="AY372" s="309"/>
      <c r="AZ372" s="312"/>
      <c r="BD372" s="300"/>
    </row>
    <row r="373" ht="14.25" hidden="1" customHeight="1">
      <c r="A373" s="300"/>
      <c r="B373" s="301"/>
      <c r="C373" s="300"/>
      <c r="D373" s="302"/>
      <c r="G373" s="303"/>
      <c r="H373" s="304"/>
      <c r="I373" s="304"/>
      <c r="J373" s="300" t="s">
        <v>4154</v>
      </c>
      <c r="K373" s="300"/>
      <c r="L373" s="300"/>
      <c r="M373" s="300"/>
      <c r="N373" s="300"/>
      <c r="O373" s="300">
        <v>0.0</v>
      </c>
      <c r="Q373" s="305">
        <v>0.0</v>
      </c>
      <c r="R373" s="305"/>
      <c r="S373" s="306"/>
      <c r="T373" s="305"/>
      <c r="U373" s="305"/>
      <c r="V373" s="305"/>
      <c r="W373" s="305"/>
      <c r="X373" s="305"/>
      <c r="Y373" s="305"/>
      <c r="Z373" s="300"/>
      <c r="AA373" s="307"/>
      <c r="AB373" s="300"/>
      <c r="AC373" s="308"/>
      <c r="AD373" s="304"/>
      <c r="AF373" s="300" t="s">
        <v>4155</v>
      </c>
      <c r="AG373" s="300"/>
      <c r="AH373" s="309"/>
      <c r="AI373" s="309"/>
      <c r="AJ373" s="310"/>
      <c r="AK373" s="311"/>
      <c r="AL373" s="311"/>
      <c r="AM373" s="311"/>
      <c r="AN373" s="311"/>
      <c r="AO373" s="309"/>
      <c r="AY373" s="309"/>
      <c r="AZ373" s="312"/>
      <c r="BD373" s="300"/>
    </row>
    <row r="374" ht="14.25" hidden="1" customHeight="1">
      <c r="A374" s="300"/>
      <c r="B374" s="301"/>
      <c r="C374" s="300"/>
      <c r="D374" s="302"/>
      <c r="G374" s="303"/>
      <c r="H374" s="304"/>
      <c r="I374" s="304"/>
      <c r="J374" s="300" t="s">
        <v>4156</v>
      </c>
      <c r="K374" s="300"/>
      <c r="L374" s="300"/>
      <c r="M374" s="300"/>
      <c r="N374" s="300"/>
      <c r="O374" s="300">
        <v>0.0</v>
      </c>
      <c r="Q374" s="305">
        <v>0.0</v>
      </c>
      <c r="R374" s="305"/>
      <c r="S374" s="306"/>
      <c r="T374" s="305"/>
      <c r="U374" s="305"/>
      <c r="V374" s="305"/>
      <c r="W374" s="305"/>
      <c r="X374" s="305"/>
      <c r="Y374" s="305"/>
      <c r="Z374" s="300"/>
      <c r="AA374" s="307"/>
      <c r="AB374" s="300"/>
      <c r="AC374" s="308"/>
      <c r="AD374" s="304"/>
      <c r="AF374" s="300" t="s">
        <v>4157</v>
      </c>
      <c r="AG374" s="300"/>
      <c r="AH374" s="309"/>
      <c r="AI374" s="309"/>
      <c r="AJ374" s="310"/>
      <c r="AK374" s="311"/>
      <c r="AL374" s="311"/>
      <c r="AM374" s="311"/>
      <c r="AN374" s="311"/>
      <c r="AO374" s="309"/>
      <c r="AY374" s="309"/>
      <c r="AZ374" s="312"/>
      <c r="BD374" s="300"/>
    </row>
    <row r="375" ht="14.25" hidden="1" customHeight="1">
      <c r="A375" s="300"/>
      <c r="B375" s="301"/>
      <c r="C375" s="300"/>
      <c r="D375" s="302"/>
      <c r="G375" s="303"/>
      <c r="H375" s="304"/>
      <c r="I375" s="304"/>
      <c r="J375" s="300" t="s">
        <v>4158</v>
      </c>
      <c r="K375" s="300"/>
      <c r="L375" s="300"/>
      <c r="M375" s="300"/>
      <c r="N375" s="300"/>
      <c r="O375" s="300">
        <v>0.0</v>
      </c>
      <c r="Q375" s="305">
        <v>0.0</v>
      </c>
      <c r="R375" s="305"/>
      <c r="S375" s="306"/>
      <c r="T375" s="305"/>
      <c r="U375" s="305"/>
      <c r="V375" s="305"/>
      <c r="W375" s="305"/>
      <c r="X375" s="305"/>
      <c r="Y375" s="305"/>
      <c r="Z375" s="300"/>
      <c r="AA375" s="307"/>
      <c r="AB375" s="300"/>
      <c r="AC375" s="308"/>
      <c r="AD375" s="304"/>
      <c r="AF375" s="300" t="s">
        <v>4159</v>
      </c>
      <c r="AG375" s="300"/>
      <c r="AH375" s="309"/>
      <c r="AI375" s="309"/>
      <c r="AJ375" s="310"/>
      <c r="AK375" s="311"/>
      <c r="AL375" s="311"/>
      <c r="AM375" s="311"/>
      <c r="AN375" s="311"/>
      <c r="AO375" s="309"/>
      <c r="AY375" s="309"/>
      <c r="AZ375" s="312"/>
      <c r="BD375" s="300"/>
    </row>
    <row r="376" ht="14.25" hidden="1" customHeight="1">
      <c r="A376" s="300"/>
      <c r="B376" s="301"/>
      <c r="C376" s="300"/>
      <c r="D376" s="302"/>
      <c r="G376" s="303"/>
      <c r="H376" s="304"/>
      <c r="I376" s="304"/>
      <c r="J376" s="300" t="s">
        <v>4160</v>
      </c>
      <c r="K376" s="300"/>
      <c r="L376" s="300"/>
      <c r="M376" s="300"/>
      <c r="N376" s="300"/>
      <c r="O376" s="300">
        <v>0.0</v>
      </c>
      <c r="Q376" s="305">
        <v>0.0</v>
      </c>
      <c r="R376" s="305"/>
      <c r="S376" s="306"/>
      <c r="T376" s="305"/>
      <c r="U376" s="305"/>
      <c r="V376" s="305"/>
      <c r="W376" s="305"/>
      <c r="X376" s="305"/>
      <c r="Y376" s="305"/>
      <c r="Z376" s="300"/>
      <c r="AA376" s="307"/>
      <c r="AB376" s="300"/>
      <c r="AC376" s="308"/>
      <c r="AD376" s="304"/>
      <c r="AF376" s="300" t="s">
        <v>3474</v>
      </c>
      <c r="AG376" s="300"/>
      <c r="AH376" s="309"/>
      <c r="AI376" s="309"/>
      <c r="AJ376" s="310"/>
      <c r="AK376" s="311"/>
      <c r="AL376" s="311"/>
      <c r="AM376" s="311"/>
      <c r="AN376" s="311"/>
      <c r="AO376" s="309"/>
      <c r="AY376" s="309"/>
      <c r="AZ376" s="312"/>
      <c r="BD376" s="300"/>
    </row>
    <row r="377" ht="14.25" hidden="1" customHeight="1">
      <c r="A377" s="300"/>
      <c r="B377" s="301"/>
      <c r="C377" s="300"/>
      <c r="D377" s="302"/>
      <c r="G377" s="303"/>
      <c r="H377" s="304"/>
      <c r="I377" s="304"/>
      <c r="J377" s="300" t="s">
        <v>4161</v>
      </c>
      <c r="K377" s="300"/>
      <c r="L377" s="300"/>
      <c r="M377" s="300"/>
      <c r="N377" s="300"/>
      <c r="O377" s="300">
        <v>0.0</v>
      </c>
      <c r="Q377" s="305">
        <v>0.0</v>
      </c>
      <c r="R377" s="305"/>
      <c r="S377" s="306"/>
      <c r="T377" s="305"/>
      <c r="U377" s="305"/>
      <c r="V377" s="305"/>
      <c r="W377" s="305"/>
      <c r="X377" s="305"/>
      <c r="Y377" s="305"/>
      <c r="Z377" s="300"/>
      <c r="AA377" s="307"/>
      <c r="AB377" s="300"/>
      <c r="AC377" s="308"/>
      <c r="AD377" s="304"/>
      <c r="AF377" s="300" t="s">
        <v>4162</v>
      </c>
      <c r="AG377" s="300"/>
      <c r="AH377" s="309"/>
      <c r="AI377" s="309"/>
      <c r="AJ377" s="310"/>
      <c r="AK377" s="311"/>
      <c r="AL377" s="311"/>
      <c r="AM377" s="311"/>
      <c r="AN377" s="311"/>
      <c r="AO377" s="309"/>
      <c r="AY377" s="309"/>
      <c r="AZ377" s="312"/>
      <c r="BD377" s="300"/>
    </row>
    <row r="378" ht="14.25" hidden="1" customHeight="1">
      <c r="A378" s="300"/>
      <c r="B378" s="301"/>
      <c r="C378" s="300"/>
      <c r="D378" s="302"/>
      <c r="G378" s="303"/>
      <c r="H378" s="304"/>
      <c r="I378" s="304"/>
      <c r="J378" s="300" t="s">
        <v>4163</v>
      </c>
      <c r="K378" s="300"/>
      <c r="L378" s="300"/>
      <c r="M378" s="300"/>
      <c r="N378" s="300"/>
      <c r="O378" s="300">
        <v>0.0</v>
      </c>
      <c r="Q378" s="305">
        <v>0.0</v>
      </c>
      <c r="R378" s="305"/>
      <c r="S378" s="306"/>
      <c r="T378" s="305"/>
      <c r="U378" s="305"/>
      <c r="V378" s="305"/>
      <c r="W378" s="305"/>
      <c r="X378" s="305"/>
      <c r="Y378" s="305"/>
      <c r="Z378" s="300"/>
      <c r="AA378" s="307"/>
      <c r="AB378" s="300"/>
      <c r="AC378" s="308"/>
      <c r="AD378" s="304"/>
      <c r="AF378" s="300" t="s">
        <v>4164</v>
      </c>
      <c r="AG378" s="300"/>
      <c r="AH378" s="309"/>
      <c r="AI378" s="309"/>
      <c r="AJ378" s="310"/>
      <c r="AK378" s="311"/>
      <c r="AL378" s="311"/>
      <c r="AM378" s="311"/>
      <c r="AN378" s="311"/>
      <c r="AO378" s="309"/>
      <c r="AY378" s="309"/>
      <c r="AZ378" s="312"/>
      <c r="BD378" s="300"/>
    </row>
    <row r="379" ht="14.25" hidden="1" customHeight="1">
      <c r="A379" s="300"/>
      <c r="B379" s="301"/>
      <c r="C379" s="300"/>
      <c r="D379" s="302"/>
      <c r="G379" s="303"/>
      <c r="H379" s="304"/>
      <c r="I379" s="304"/>
      <c r="J379" s="300" t="s">
        <v>4165</v>
      </c>
      <c r="K379" s="300"/>
      <c r="L379" s="300"/>
      <c r="M379" s="300"/>
      <c r="N379" s="300"/>
      <c r="O379" s="300">
        <v>0.0</v>
      </c>
      <c r="Q379" s="305">
        <v>0.0</v>
      </c>
      <c r="R379" s="305"/>
      <c r="S379" s="306"/>
      <c r="T379" s="305"/>
      <c r="U379" s="305"/>
      <c r="V379" s="305"/>
      <c r="W379" s="305"/>
      <c r="X379" s="305"/>
      <c r="Y379" s="305"/>
      <c r="Z379" s="300"/>
      <c r="AA379" s="307"/>
      <c r="AB379" s="300"/>
      <c r="AC379" s="308"/>
      <c r="AD379" s="304"/>
      <c r="AF379" s="300" t="s">
        <v>4166</v>
      </c>
      <c r="AG379" s="300"/>
      <c r="AH379" s="309"/>
      <c r="AI379" s="309"/>
      <c r="AJ379" s="310"/>
      <c r="AK379" s="311"/>
      <c r="AL379" s="311"/>
      <c r="AM379" s="311"/>
      <c r="AN379" s="311"/>
      <c r="AO379" s="309"/>
      <c r="AY379" s="309"/>
      <c r="AZ379" s="312"/>
      <c r="BD379" s="300"/>
    </row>
    <row r="380" ht="14.25" hidden="1" customHeight="1">
      <c r="A380" s="300"/>
      <c r="B380" s="301"/>
      <c r="C380" s="300"/>
      <c r="D380" s="302"/>
      <c r="G380" s="303"/>
      <c r="H380" s="304"/>
      <c r="I380" s="304"/>
      <c r="J380" s="300" t="s">
        <v>4167</v>
      </c>
      <c r="K380" s="300"/>
      <c r="L380" s="300"/>
      <c r="M380" s="300"/>
      <c r="N380" s="300"/>
      <c r="O380" s="300">
        <v>0.0</v>
      </c>
      <c r="Q380" s="305">
        <v>0.0</v>
      </c>
      <c r="R380" s="305"/>
      <c r="S380" s="306"/>
      <c r="T380" s="305"/>
      <c r="U380" s="305"/>
      <c r="V380" s="305"/>
      <c r="W380" s="305"/>
      <c r="X380" s="305"/>
      <c r="Y380" s="305"/>
      <c r="Z380" s="300"/>
      <c r="AA380" s="307"/>
      <c r="AB380" s="300"/>
      <c r="AC380" s="308"/>
      <c r="AD380" s="304"/>
      <c r="AF380" s="300" t="s">
        <v>4168</v>
      </c>
      <c r="AG380" s="300"/>
      <c r="AH380" s="309"/>
      <c r="AI380" s="309"/>
      <c r="AJ380" s="310"/>
      <c r="AK380" s="311"/>
      <c r="AL380" s="311"/>
      <c r="AM380" s="311"/>
      <c r="AN380" s="311"/>
      <c r="AO380" s="309"/>
      <c r="AY380" s="309"/>
      <c r="AZ380" s="312"/>
      <c r="BD380" s="300"/>
    </row>
    <row r="381" ht="14.25" hidden="1" customHeight="1">
      <c r="A381" s="300"/>
      <c r="B381" s="301"/>
      <c r="C381" s="300"/>
      <c r="D381" s="302"/>
      <c r="G381" s="303"/>
      <c r="H381" s="304"/>
      <c r="I381" s="304"/>
      <c r="J381" s="300" t="s">
        <v>4169</v>
      </c>
      <c r="K381" s="300"/>
      <c r="L381" s="300"/>
      <c r="M381" s="300"/>
      <c r="N381" s="300"/>
      <c r="O381" s="300">
        <v>0.0</v>
      </c>
      <c r="Q381" s="305">
        <v>0.0</v>
      </c>
      <c r="R381" s="305"/>
      <c r="S381" s="306"/>
      <c r="T381" s="305"/>
      <c r="U381" s="305"/>
      <c r="V381" s="305"/>
      <c r="W381" s="305"/>
      <c r="X381" s="305"/>
      <c r="Y381" s="305"/>
      <c r="Z381" s="300"/>
      <c r="AA381" s="307"/>
      <c r="AB381" s="300"/>
      <c r="AC381" s="308"/>
      <c r="AD381" s="304"/>
      <c r="AF381" s="300" t="s">
        <v>4170</v>
      </c>
      <c r="AG381" s="300"/>
      <c r="AH381" s="309"/>
      <c r="AI381" s="309"/>
      <c r="AJ381" s="310"/>
      <c r="AK381" s="311"/>
      <c r="AL381" s="311"/>
      <c r="AM381" s="311"/>
      <c r="AN381" s="311"/>
      <c r="AO381" s="309"/>
      <c r="AY381" s="309"/>
      <c r="AZ381" s="312"/>
      <c r="BD381" s="300"/>
    </row>
    <row r="382" ht="14.25" hidden="1" customHeight="1">
      <c r="A382" s="300"/>
      <c r="B382" s="301"/>
      <c r="C382" s="300"/>
      <c r="D382" s="302"/>
      <c r="G382" s="303"/>
      <c r="H382" s="304"/>
      <c r="I382" s="304"/>
      <c r="J382" s="300" t="s">
        <v>4171</v>
      </c>
      <c r="K382" s="300"/>
      <c r="L382" s="300"/>
      <c r="M382" s="300"/>
      <c r="N382" s="300"/>
      <c r="O382" s="300">
        <v>0.0</v>
      </c>
      <c r="Q382" s="305">
        <v>0.0</v>
      </c>
      <c r="R382" s="305"/>
      <c r="S382" s="306"/>
      <c r="T382" s="305"/>
      <c r="U382" s="305"/>
      <c r="V382" s="305"/>
      <c r="W382" s="305"/>
      <c r="X382" s="305"/>
      <c r="Y382" s="305"/>
      <c r="Z382" s="300"/>
      <c r="AA382" s="307"/>
      <c r="AB382" s="300"/>
      <c r="AC382" s="308"/>
      <c r="AD382" s="304"/>
      <c r="AF382" s="300" t="s">
        <v>4172</v>
      </c>
      <c r="AG382" s="300"/>
      <c r="AH382" s="309"/>
      <c r="AI382" s="309"/>
      <c r="AJ382" s="310"/>
      <c r="AK382" s="311"/>
      <c r="AL382" s="311"/>
      <c r="AM382" s="311"/>
      <c r="AN382" s="311"/>
      <c r="AO382" s="309"/>
      <c r="AY382" s="309"/>
      <c r="AZ382" s="312"/>
      <c r="BD382" s="300"/>
    </row>
    <row r="383" ht="14.25" hidden="1" customHeight="1">
      <c r="A383" s="300"/>
      <c r="B383" s="301"/>
      <c r="C383" s="300"/>
      <c r="D383" s="302"/>
      <c r="G383" s="303"/>
      <c r="H383" s="304"/>
      <c r="I383" s="304"/>
      <c r="J383" s="300" t="s">
        <v>4173</v>
      </c>
      <c r="K383" s="300"/>
      <c r="L383" s="300"/>
      <c r="M383" s="300"/>
      <c r="N383" s="300"/>
      <c r="O383" s="300">
        <v>0.0</v>
      </c>
      <c r="Q383" s="305">
        <v>0.0</v>
      </c>
      <c r="R383" s="305"/>
      <c r="S383" s="306"/>
      <c r="T383" s="305"/>
      <c r="U383" s="305"/>
      <c r="V383" s="305"/>
      <c r="W383" s="305"/>
      <c r="X383" s="305"/>
      <c r="Y383" s="305"/>
      <c r="Z383" s="300"/>
      <c r="AA383" s="307"/>
      <c r="AB383" s="300"/>
      <c r="AC383" s="308"/>
      <c r="AD383" s="304"/>
      <c r="AF383" s="300" t="s">
        <v>3871</v>
      </c>
      <c r="AG383" s="300"/>
      <c r="AH383" s="309"/>
      <c r="AI383" s="309"/>
      <c r="AJ383" s="310"/>
      <c r="AK383" s="311"/>
      <c r="AL383" s="311"/>
      <c r="AM383" s="311"/>
      <c r="AN383" s="311"/>
      <c r="AO383" s="309"/>
      <c r="AY383" s="309"/>
      <c r="AZ383" s="312"/>
      <c r="BD383" s="300"/>
    </row>
    <row r="384" ht="14.25" hidden="1" customHeight="1">
      <c r="A384" s="300"/>
      <c r="B384" s="301"/>
      <c r="C384" s="300"/>
      <c r="D384" s="302"/>
      <c r="G384" s="303"/>
      <c r="H384" s="304"/>
      <c r="I384" s="304"/>
      <c r="J384" s="300" t="s">
        <v>4174</v>
      </c>
      <c r="K384" s="300"/>
      <c r="L384" s="300"/>
      <c r="M384" s="300"/>
      <c r="N384" s="300"/>
      <c r="O384" s="300">
        <v>0.0</v>
      </c>
      <c r="Q384" s="305">
        <v>0.0</v>
      </c>
      <c r="R384" s="305"/>
      <c r="S384" s="306"/>
      <c r="T384" s="305"/>
      <c r="U384" s="305"/>
      <c r="V384" s="305"/>
      <c r="W384" s="305"/>
      <c r="X384" s="305"/>
      <c r="Y384" s="305"/>
      <c r="Z384" s="300"/>
      <c r="AA384" s="307"/>
      <c r="AB384" s="300"/>
      <c r="AC384" s="308"/>
      <c r="AD384" s="304"/>
      <c r="AF384" s="300" t="s">
        <v>4175</v>
      </c>
      <c r="AG384" s="300"/>
      <c r="AH384" s="309"/>
      <c r="AI384" s="309"/>
      <c r="AJ384" s="310"/>
      <c r="AK384" s="311"/>
      <c r="AL384" s="311"/>
      <c r="AM384" s="311"/>
      <c r="AN384" s="311"/>
      <c r="AO384" s="309"/>
      <c r="AY384" s="309"/>
      <c r="AZ384" s="312"/>
      <c r="BD384" s="300"/>
    </row>
    <row r="385" ht="14.25" hidden="1" customHeight="1">
      <c r="A385" s="300"/>
      <c r="B385" s="301"/>
      <c r="C385" s="300"/>
      <c r="D385" s="302"/>
      <c r="G385" s="303"/>
      <c r="H385" s="304"/>
      <c r="I385" s="304"/>
      <c r="J385" s="300" t="s">
        <v>4176</v>
      </c>
      <c r="K385" s="300"/>
      <c r="L385" s="300"/>
      <c r="M385" s="300"/>
      <c r="N385" s="300"/>
      <c r="O385" s="300">
        <v>0.0</v>
      </c>
      <c r="Q385" s="305">
        <v>0.0</v>
      </c>
      <c r="R385" s="305"/>
      <c r="S385" s="306"/>
      <c r="T385" s="305"/>
      <c r="U385" s="305"/>
      <c r="V385" s="305"/>
      <c r="W385" s="305"/>
      <c r="X385" s="305"/>
      <c r="Y385" s="305"/>
      <c r="Z385" s="300"/>
      <c r="AA385" s="307"/>
      <c r="AB385" s="300"/>
      <c r="AC385" s="308"/>
      <c r="AD385" s="304"/>
      <c r="AF385" s="300" t="s">
        <v>102</v>
      </c>
      <c r="AG385" s="300"/>
      <c r="AH385" s="309"/>
      <c r="AI385" s="309"/>
      <c r="AJ385" s="310"/>
      <c r="AK385" s="311"/>
      <c r="AL385" s="311"/>
      <c r="AM385" s="311"/>
      <c r="AN385" s="311"/>
      <c r="AO385" s="309"/>
      <c r="AY385" s="309"/>
      <c r="AZ385" s="312"/>
      <c r="BD385" s="300"/>
    </row>
    <row r="386" ht="14.25" hidden="1" customHeight="1">
      <c r="A386" s="300"/>
      <c r="B386" s="301"/>
      <c r="C386" s="300"/>
      <c r="D386" s="302"/>
      <c r="G386" s="303"/>
      <c r="H386" s="304"/>
      <c r="I386" s="304"/>
      <c r="J386" s="300" t="s">
        <v>4177</v>
      </c>
      <c r="K386" s="300"/>
      <c r="L386" s="300"/>
      <c r="M386" s="300"/>
      <c r="N386" s="300"/>
      <c r="O386" s="300">
        <v>0.0</v>
      </c>
      <c r="Q386" s="305">
        <v>0.0</v>
      </c>
      <c r="R386" s="305"/>
      <c r="S386" s="306"/>
      <c r="T386" s="305"/>
      <c r="U386" s="305"/>
      <c r="V386" s="305"/>
      <c r="W386" s="305"/>
      <c r="X386" s="305"/>
      <c r="Y386" s="305"/>
      <c r="Z386" s="300"/>
      <c r="AA386" s="307"/>
      <c r="AB386" s="300"/>
      <c r="AC386" s="308"/>
      <c r="AD386" s="304"/>
      <c r="AF386" s="300" t="s">
        <v>4178</v>
      </c>
      <c r="AG386" s="300"/>
      <c r="AH386" s="309"/>
      <c r="AI386" s="309"/>
      <c r="AJ386" s="310"/>
      <c r="AK386" s="311"/>
      <c r="AL386" s="311"/>
      <c r="AM386" s="311"/>
      <c r="AN386" s="311"/>
      <c r="AO386" s="309"/>
      <c r="AY386" s="309"/>
      <c r="AZ386" s="312"/>
      <c r="BD386" s="300"/>
    </row>
    <row r="387" ht="14.25" hidden="1" customHeight="1">
      <c r="A387" s="300"/>
      <c r="B387" s="301"/>
      <c r="C387" s="300"/>
      <c r="D387" s="302"/>
      <c r="G387" s="303"/>
      <c r="H387" s="304"/>
      <c r="I387" s="304"/>
      <c r="J387" s="300" t="s">
        <v>4179</v>
      </c>
      <c r="K387" s="300"/>
      <c r="L387" s="300"/>
      <c r="M387" s="300"/>
      <c r="N387" s="300"/>
      <c r="O387" s="300">
        <v>0.0</v>
      </c>
      <c r="Q387" s="305">
        <v>0.0</v>
      </c>
      <c r="R387" s="305"/>
      <c r="S387" s="306"/>
      <c r="T387" s="305"/>
      <c r="U387" s="305"/>
      <c r="V387" s="305"/>
      <c r="W387" s="305"/>
      <c r="X387" s="305"/>
      <c r="Y387" s="305"/>
      <c r="Z387" s="300"/>
      <c r="AA387" s="307"/>
      <c r="AB387" s="300"/>
      <c r="AC387" s="308"/>
      <c r="AD387" s="304"/>
      <c r="AF387" s="300" t="s">
        <v>1193</v>
      </c>
      <c r="AG387" s="300"/>
      <c r="AH387" s="309"/>
      <c r="AI387" s="309"/>
      <c r="AJ387" s="310"/>
      <c r="AK387" s="311"/>
      <c r="AL387" s="311"/>
      <c r="AM387" s="311"/>
      <c r="AN387" s="311"/>
      <c r="AO387" s="309"/>
      <c r="AY387" s="309"/>
      <c r="AZ387" s="312"/>
      <c r="BD387" s="300"/>
    </row>
    <row r="388" ht="14.25" hidden="1" customHeight="1">
      <c r="A388" s="300"/>
      <c r="B388" s="301"/>
      <c r="C388" s="300"/>
      <c r="D388" s="302"/>
      <c r="G388" s="303"/>
      <c r="H388" s="304"/>
      <c r="I388" s="304"/>
      <c r="J388" s="300" t="s">
        <v>4180</v>
      </c>
      <c r="K388" s="300"/>
      <c r="L388" s="300"/>
      <c r="M388" s="300"/>
      <c r="N388" s="300"/>
      <c r="O388" s="300">
        <v>0.0</v>
      </c>
      <c r="Q388" s="305">
        <v>0.0</v>
      </c>
      <c r="R388" s="305"/>
      <c r="S388" s="306"/>
      <c r="T388" s="305"/>
      <c r="U388" s="305"/>
      <c r="V388" s="305"/>
      <c r="W388" s="305"/>
      <c r="X388" s="305"/>
      <c r="Y388" s="305"/>
      <c r="Z388" s="300"/>
      <c r="AA388" s="307"/>
      <c r="AB388" s="300"/>
      <c r="AC388" s="308"/>
      <c r="AD388" s="304"/>
      <c r="AF388" s="300" t="s">
        <v>4181</v>
      </c>
      <c r="AG388" s="300"/>
      <c r="AH388" s="309"/>
      <c r="AI388" s="309"/>
      <c r="AJ388" s="310"/>
      <c r="AK388" s="311"/>
      <c r="AL388" s="311"/>
      <c r="AM388" s="311"/>
      <c r="AN388" s="311"/>
      <c r="AO388" s="309"/>
      <c r="AY388" s="309"/>
      <c r="AZ388" s="312"/>
      <c r="BD388" s="300"/>
    </row>
    <row r="389" ht="14.25" hidden="1" customHeight="1">
      <c r="A389" s="300"/>
      <c r="B389" s="301"/>
      <c r="C389" s="300"/>
      <c r="D389" s="302"/>
      <c r="G389" s="303"/>
      <c r="H389" s="304"/>
      <c r="I389" s="304"/>
      <c r="J389" s="300" t="s">
        <v>4182</v>
      </c>
      <c r="K389" s="300"/>
      <c r="L389" s="300"/>
      <c r="M389" s="300"/>
      <c r="N389" s="300"/>
      <c r="O389" s="300">
        <v>0.0</v>
      </c>
      <c r="Q389" s="305">
        <v>0.0</v>
      </c>
      <c r="R389" s="305"/>
      <c r="S389" s="306"/>
      <c r="T389" s="305"/>
      <c r="U389" s="305"/>
      <c r="V389" s="305"/>
      <c r="W389" s="305"/>
      <c r="X389" s="305"/>
      <c r="Y389" s="305"/>
      <c r="Z389" s="300"/>
      <c r="AA389" s="307"/>
      <c r="AB389" s="300"/>
      <c r="AC389" s="308"/>
      <c r="AD389" s="304"/>
      <c r="AF389" s="300" t="s">
        <v>4183</v>
      </c>
      <c r="AG389" s="300"/>
      <c r="AH389" s="309"/>
      <c r="AI389" s="309"/>
      <c r="AJ389" s="310"/>
      <c r="AK389" s="311"/>
      <c r="AL389" s="311"/>
      <c r="AM389" s="311"/>
      <c r="AN389" s="311"/>
      <c r="AO389" s="309"/>
      <c r="AY389" s="309"/>
      <c r="AZ389" s="312"/>
      <c r="BD389" s="300"/>
    </row>
    <row r="390" ht="14.25" hidden="1" customHeight="1">
      <c r="A390" s="300"/>
      <c r="B390" s="301"/>
      <c r="C390" s="300"/>
      <c r="D390" s="302"/>
      <c r="G390" s="303"/>
      <c r="H390" s="304"/>
      <c r="I390" s="304"/>
      <c r="J390" s="300" t="s">
        <v>4184</v>
      </c>
      <c r="K390" s="300"/>
      <c r="L390" s="300"/>
      <c r="M390" s="300"/>
      <c r="N390" s="300"/>
      <c r="O390" s="300">
        <v>0.0</v>
      </c>
      <c r="Q390" s="305">
        <v>0.0</v>
      </c>
      <c r="R390" s="305"/>
      <c r="S390" s="306"/>
      <c r="T390" s="305"/>
      <c r="U390" s="305"/>
      <c r="V390" s="305"/>
      <c r="W390" s="305"/>
      <c r="X390" s="305"/>
      <c r="Y390" s="305"/>
      <c r="Z390" s="300"/>
      <c r="AA390" s="307"/>
      <c r="AB390" s="300"/>
      <c r="AC390" s="308"/>
      <c r="AD390" s="304"/>
      <c r="AF390" s="300" t="s">
        <v>1059</v>
      </c>
      <c r="AG390" s="300"/>
      <c r="AH390" s="309"/>
      <c r="AI390" s="309"/>
      <c r="AJ390" s="310"/>
      <c r="AK390" s="311"/>
      <c r="AL390" s="311"/>
      <c r="AM390" s="311"/>
      <c r="AN390" s="311"/>
      <c r="AO390" s="309"/>
      <c r="AY390" s="309"/>
      <c r="AZ390" s="312"/>
      <c r="BD390" s="300"/>
    </row>
    <row r="391" ht="14.25" hidden="1" customHeight="1">
      <c r="A391" s="300"/>
      <c r="B391" s="301"/>
      <c r="C391" s="300"/>
      <c r="D391" s="302"/>
      <c r="G391" s="303"/>
      <c r="H391" s="304"/>
      <c r="I391" s="304"/>
      <c r="J391" s="300" t="s">
        <v>4185</v>
      </c>
      <c r="K391" s="300"/>
      <c r="L391" s="300"/>
      <c r="M391" s="300"/>
      <c r="N391" s="300"/>
      <c r="O391" s="300">
        <v>0.0</v>
      </c>
      <c r="Q391" s="305">
        <v>0.0</v>
      </c>
      <c r="R391" s="305"/>
      <c r="S391" s="306"/>
      <c r="T391" s="305"/>
      <c r="U391" s="305"/>
      <c r="V391" s="305"/>
      <c r="W391" s="305"/>
      <c r="X391" s="305"/>
      <c r="Y391" s="305"/>
      <c r="Z391" s="300"/>
      <c r="AA391" s="307"/>
      <c r="AB391" s="300"/>
      <c r="AC391" s="308"/>
      <c r="AD391" s="304"/>
      <c r="AF391" s="300" t="s">
        <v>4186</v>
      </c>
      <c r="AG391" s="300"/>
      <c r="AH391" s="309"/>
      <c r="AI391" s="309"/>
      <c r="AJ391" s="310"/>
      <c r="AK391" s="311"/>
      <c r="AL391" s="311"/>
      <c r="AM391" s="311"/>
      <c r="AN391" s="311"/>
      <c r="AO391" s="309"/>
      <c r="AY391" s="309"/>
      <c r="AZ391" s="312"/>
      <c r="BD391" s="300"/>
    </row>
    <row r="392" ht="14.25" hidden="1" customHeight="1">
      <c r="A392" s="300"/>
      <c r="B392" s="301"/>
      <c r="C392" s="300"/>
      <c r="D392" s="302"/>
      <c r="G392" s="303"/>
      <c r="H392" s="304"/>
      <c r="I392" s="304"/>
      <c r="J392" s="300" t="s">
        <v>4187</v>
      </c>
      <c r="K392" s="300"/>
      <c r="L392" s="300"/>
      <c r="M392" s="300"/>
      <c r="N392" s="300"/>
      <c r="O392" s="300">
        <v>0.0</v>
      </c>
      <c r="Q392" s="305">
        <v>0.0</v>
      </c>
      <c r="R392" s="305"/>
      <c r="S392" s="306"/>
      <c r="T392" s="305"/>
      <c r="U392" s="305"/>
      <c r="V392" s="305"/>
      <c r="W392" s="305"/>
      <c r="X392" s="305"/>
      <c r="Y392" s="305"/>
      <c r="Z392" s="300"/>
      <c r="AA392" s="307"/>
      <c r="AB392" s="300"/>
      <c r="AC392" s="308"/>
      <c r="AD392" s="304"/>
      <c r="AF392" s="300" t="s">
        <v>4188</v>
      </c>
      <c r="AG392" s="300"/>
      <c r="AH392" s="309"/>
      <c r="AI392" s="309"/>
      <c r="AJ392" s="310"/>
      <c r="AK392" s="311"/>
      <c r="AL392" s="311"/>
      <c r="AM392" s="311"/>
      <c r="AN392" s="311"/>
      <c r="AO392" s="309"/>
      <c r="AY392" s="309"/>
      <c r="AZ392" s="312"/>
      <c r="BD392" s="300"/>
    </row>
    <row r="393" ht="14.25" hidden="1" customHeight="1">
      <c r="A393" s="300"/>
      <c r="B393" s="301"/>
      <c r="C393" s="300"/>
      <c r="D393" s="302"/>
      <c r="G393" s="303"/>
      <c r="H393" s="304"/>
      <c r="I393" s="304"/>
      <c r="J393" s="300" t="s">
        <v>4189</v>
      </c>
      <c r="K393" s="300"/>
      <c r="L393" s="300"/>
      <c r="M393" s="300"/>
      <c r="N393" s="300"/>
      <c r="O393" s="300">
        <v>0.0</v>
      </c>
      <c r="Q393" s="305">
        <v>0.0</v>
      </c>
      <c r="R393" s="305"/>
      <c r="S393" s="306"/>
      <c r="T393" s="305"/>
      <c r="U393" s="305"/>
      <c r="V393" s="305"/>
      <c r="W393" s="305"/>
      <c r="X393" s="305"/>
      <c r="Y393" s="305"/>
      <c r="Z393" s="300"/>
      <c r="AA393" s="307"/>
      <c r="AB393" s="300"/>
      <c r="AC393" s="308"/>
      <c r="AD393" s="304"/>
      <c r="AF393" s="300" t="s">
        <v>706</v>
      </c>
      <c r="AG393" s="300"/>
      <c r="AH393" s="309"/>
      <c r="AI393" s="309"/>
      <c r="AJ393" s="310"/>
      <c r="AK393" s="311"/>
      <c r="AL393" s="311"/>
      <c r="AM393" s="311"/>
      <c r="AN393" s="311"/>
      <c r="AO393" s="309"/>
      <c r="AY393" s="309"/>
      <c r="AZ393" s="312"/>
      <c r="BD393" s="300"/>
    </row>
    <row r="394" ht="14.25" hidden="1" customHeight="1">
      <c r="A394" s="300"/>
      <c r="B394" s="301"/>
      <c r="C394" s="300"/>
      <c r="D394" s="302"/>
      <c r="G394" s="303"/>
      <c r="H394" s="304"/>
      <c r="I394" s="304"/>
      <c r="J394" s="300" t="s">
        <v>4190</v>
      </c>
      <c r="K394" s="300"/>
      <c r="L394" s="300"/>
      <c r="M394" s="300"/>
      <c r="N394" s="300"/>
      <c r="O394" s="300">
        <v>0.0</v>
      </c>
      <c r="Q394" s="305">
        <v>0.0</v>
      </c>
      <c r="R394" s="305"/>
      <c r="S394" s="306"/>
      <c r="T394" s="305"/>
      <c r="U394" s="305"/>
      <c r="V394" s="305"/>
      <c r="W394" s="305"/>
      <c r="X394" s="305"/>
      <c r="Y394" s="305"/>
      <c r="Z394" s="300"/>
      <c r="AA394" s="307"/>
      <c r="AB394" s="300"/>
      <c r="AC394" s="308"/>
      <c r="AD394" s="304"/>
      <c r="AF394" s="300" t="s">
        <v>4191</v>
      </c>
      <c r="AG394" s="300"/>
      <c r="AH394" s="309"/>
      <c r="AI394" s="309"/>
      <c r="AJ394" s="310"/>
      <c r="AK394" s="311"/>
      <c r="AL394" s="311"/>
      <c r="AM394" s="311"/>
      <c r="AN394" s="311"/>
      <c r="AO394" s="309"/>
      <c r="AY394" s="309"/>
      <c r="AZ394" s="312"/>
      <c r="BD394" s="300"/>
    </row>
    <row r="395" ht="14.25" hidden="1" customHeight="1">
      <c r="A395" s="300"/>
      <c r="B395" s="301"/>
      <c r="C395" s="300"/>
      <c r="D395" s="302"/>
      <c r="G395" s="303"/>
      <c r="H395" s="304"/>
      <c r="I395" s="304"/>
      <c r="J395" s="300" t="s">
        <v>4192</v>
      </c>
      <c r="K395" s="300"/>
      <c r="L395" s="300"/>
      <c r="M395" s="300"/>
      <c r="N395" s="300"/>
      <c r="O395" s="300">
        <v>0.0</v>
      </c>
      <c r="Q395" s="305">
        <v>0.0</v>
      </c>
      <c r="R395" s="305"/>
      <c r="S395" s="306"/>
      <c r="T395" s="305"/>
      <c r="U395" s="305"/>
      <c r="V395" s="305"/>
      <c r="W395" s="305"/>
      <c r="X395" s="305"/>
      <c r="Y395" s="305"/>
      <c r="Z395" s="300"/>
      <c r="AA395" s="307"/>
      <c r="AB395" s="300"/>
      <c r="AC395" s="308"/>
      <c r="AD395" s="304"/>
      <c r="AF395" s="300" t="s">
        <v>4193</v>
      </c>
      <c r="AG395" s="300"/>
      <c r="AH395" s="309"/>
      <c r="AI395" s="309"/>
      <c r="AJ395" s="310"/>
      <c r="AK395" s="311"/>
      <c r="AL395" s="311"/>
      <c r="AM395" s="311"/>
      <c r="AN395" s="311"/>
      <c r="AO395" s="309"/>
      <c r="AY395" s="309"/>
      <c r="AZ395" s="312"/>
      <c r="BD395" s="300"/>
    </row>
    <row r="396" ht="14.25" hidden="1" customHeight="1">
      <c r="A396" s="300"/>
      <c r="B396" s="301"/>
      <c r="C396" s="300"/>
      <c r="D396" s="302"/>
      <c r="G396" s="303"/>
      <c r="H396" s="304"/>
      <c r="I396" s="304"/>
      <c r="J396" s="300" t="s">
        <v>4194</v>
      </c>
      <c r="K396" s="300"/>
      <c r="L396" s="300"/>
      <c r="M396" s="300"/>
      <c r="N396" s="300"/>
      <c r="O396" s="300">
        <v>0.0</v>
      </c>
      <c r="Q396" s="305">
        <v>0.0</v>
      </c>
      <c r="R396" s="305"/>
      <c r="S396" s="306"/>
      <c r="T396" s="305"/>
      <c r="U396" s="305"/>
      <c r="V396" s="305"/>
      <c r="W396" s="305"/>
      <c r="X396" s="305"/>
      <c r="Y396" s="305"/>
      <c r="Z396" s="300"/>
      <c r="AA396" s="307"/>
      <c r="AB396" s="300"/>
      <c r="AC396" s="308"/>
      <c r="AD396" s="304"/>
      <c r="AF396" s="300" t="s">
        <v>4195</v>
      </c>
      <c r="AG396" s="300"/>
      <c r="AH396" s="309"/>
      <c r="AI396" s="309"/>
      <c r="AJ396" s="310"/>
      <c r="AK396" s="311"/>
      <c r="AL396" s="311"/>
      <c r="AM396" s="311"/>
      <c r="AN396" s="311"/>
      <c r="AO396" s="309"/>
      <c r="AY396" s="309"/>
      <c r="AZ396" s="312"/>
      <c r="BD396" s="300"/>
    </row>
    <row r="397" ht="14.25" hidden="1" customHeight="1">
      <c r="A397" s="300"/>
      <c r="B397" s="301"/>
      <c r="C397" s="300"/>
      <c r="D397" s="302"/>
      <c r="G397" s="303"/>
      <c r="H397" s="304"/>
      <c r="I397" s="304"/>
      <c r="J397" s="300" t="s">
        <v>4196</v>
      </c>
      <c r="K397" s="300"/>
      <c r="L397" s="300"/>
      <c r="M397" s="300"/>
      <c r="N397" s="300"/>
      <c r="O397" s="300">
        <v>0.0</v>
      </c>
      <c r="Q397" s="305">
        <v>0.0</v>
      </c>
      <c r="R397" s="305"/>
      <c r="S397" s="306"/>
      <c r="T397" s="305"/>
      <c r="U397" s="305"/>
      <c r="V397" s="305"/>
      <c r="W397" s="305"/>
      <c r="X397" s="305"/>
      <c r="Y397" s="305"/>
      <c r="Z397" s="300"/>
      <c r="AA397" s="307"/>
      <c r="AB397" s="300"/>
      <c r="AC397" s="308"/>
      <c r="AD397" s="304"/>
      <c r="AF397" s="300" t="s">
        <v>4197</v>
      </c>
      <c r="AG397" s="300"/>
      <c r="AH397" s="309"/>
      <c r="AI397" s="309"/>
      <c r="AJ397" s="310"/>
      <c r="AK397" s="311"/>
      <c r="AL397" s="311"/>
      <c r="AM397" s="311"/>
      <c r="AN397" s="311"/>
      <c r="AO397" s="309"/>
      <c r="AY397" s="309"/>
      <c r="AZ397" s="312"/>
      <c r="BD397" s="300"/>
    </row>
    <row r="398" ht="14.25" hidden="1" customHeight="1">
      <c r="A398" s="300"/>
      <c r="B398" s="301"/>
      <c r="C398" s="300"/>
      <c r="D398" s="302"/>
      <c r="G398" s="303"/>
      <c r="H398" s="304"/>
      <c r="I398" s="304"/>
      <c r="J398" s="300" t="s">
        <v>4198</v>
      </c>
      <c r="K398" s="300"/>
      <c r="L398" s="300"/>
      <c r="M398" s="300"/>
      <c r="N398" s="300"/>
      <c r="O398" s="300">
        <v>0.0</v>
      </c>
      <c r="Q398" s="305">
        <v>0.0</v>
      </c>
      <c r="R398" s="305"/>
      <c r="S398" s="306"/>
      <c r="T398" s="305"/>
      <c r="U398" s="305"/>
      <c r="V398" s="305"/>
      <c r="W398" s="305"/>
      <c r="X398" s="305"/>
      <c r="Y398" s="305"/>
      <c r="Z398" s="300"/>
      <c r="AA398" s="307"/>
      <c r="AB398" s="300"/>
      <c r="AC398" s="308"/>
      <c r="AD398" s="304"/>
      <c r="AF398" s="300" t="s">
        <v>336</v>
      </c>
      <c r="AG398" s="300"/>
      <c r="AH398" s="309"/>
      <c r="AI398" s="309"/>
      <c r="AJ398" s="310"/>
      <c r="AK398" s="311"/>
      <c r="AL398" s="311"/>
      <c r="AM398" s="311"/>
      <c r="AN398" s="311"/>
      <c r="AO398" s="309"/>
      <c r="AY398" s="309"/>
      <c r="AZ398" s="312"/>
      <c r="BD398" s="300"/>
    </row>
    <row r="399" ht="14.25" hidden="1" customHeight="1">
      <c r="A399" s="300"/>
      <c r="B399" s="301"/>
      <c r="C399" s="300"/>
      <c r="D399" s="302"/>
      <c r="G399" s="303"/>
      <c r="H399" s="304"/>
      <c r="I399" s="304"/>
      <c r="J399" s="300" t="s">
        <v>4199</v>
      </c>
      <c r="K399" s="300"/>
      <c r="L399" s="300"/>
      <c r="M399" s="300"/>
      <c r="N399" s="300"/>
      <c r="O399" s="300">
        <v>0.0</v>
      </c>
      <c r="Q399" s="305">
        <v>0.0</v>
      </c>
      <c r="R399" s="305"/>
      <c r="S399" s="306"/>
      <c r="T399" s="305"/>
      <c r="U399" s="305"/>
      <c r="V399" s="305"/>
      <c r="W399" s="305"/>
      <c r="X399" s="305"/>
      <c r="Y399" s="305"/>
      <c r="Z399" s="300"/>
      <c r="AA399" s="307"/>
      <c r="AB399" s="300"/>
      <c r="AC399" s="308"/>
      <c r="AD399" s="304"/>
      <c r="AF399" s="300" t="s">
        <v>197</v>
      </c>
      <c r="AG399" s="300"/>
      <c r="AH399" s="309"/>
      <c r="AI399" s="309"/>
      <c r="AJ399" s="310"/>
      <c r="AK399" s="311"/>
      <c r="AL399" s="311"/>
      <c r="AM399" s="311"/>
      <c r="AN399" s="311"/>
      <c r="AO399" s="309"/>
      <c r="AY399" s="309"/>
      <c r="AZ399" s="312"/>
      <c r="BD399" s="300"/>
    </row>
    <row r="400" ht="14.25" hidden="1" customHeight="1">
      <c r="A400" s="300"/>
      <c r="B400" s="301"/>
      <c r="C400" s="300"/>
      <c r="D400" s="302"/>
      <c r="G400" s="303"/>
      <c r="H400" s="304"/>
      <c r="I400" s="304"/>
      <c r="J400" s="300" t="s">
        <v>4200</v>
      </c>
      <c r="K400" s="300"/>
      <c r="L400" s="300"/>
      <c r="M400" s="300"/>
      <c r="N400" s="300"/>
      <c r="O400" s="300">
        <v>0.0</v>
      </c>
      <c r="Q400" s="305">
        <v>0.0</v>
      </c>
      <c r="R400" s="305"/>
      <c r="S400" s="306"/>
      <c r="T400" s="305"/>
      <c r="U400" s="305"/>
      <c r="V400" s="305"/>
      <c r="W400" s="305"/>
      <c r="X400" s="305"/>
      <c r="Y400" s="305"/>
      <c r="Z400" s="300"/>
      <c r="AA400" s="307"/>
      <c r="AB400" s="300"/>
      <c r="AC400" s="308"/>
      <c r="AD400" s="304"/>
      <c r="AF400" s="300" t="s">
        <v>4201</v>
      </c>
      <c r="AG400" s="300"/>
      <c r="AH400" s="309"/>
      <c r="AI400" s="309"/>
      <c r="AJ400" s="310"/>
      <c r="AK400" s="311"/>
      <c r="AL400" s="311"/>
      <c r="AM400" s="311"/>
      <c r="AN400" s="311"/>
      <c r="AO400" s="309"/>
      <c r="AY400" s="309"/>
      <c r="AZ400" s="312"/>
      <c r="BD400" s="300"/>
    </row>
    <row r="401" ht="14.25" hidden="1" customHeight="1">
      <c r="A401" s="300"/>
      <c r="B401" s="301"/>
      <c r="C401" s="300"/>
      <c r="D401" s="302"/>
      <c r="G401" s="303"/>
      <c r="H401" s="304"/>
      <c r="I401" s="304"/>
      <c r="J401" s="300" t="s">
        <v>4202</v>
      </c>
      <c r="K401" s="300"/>
      <c r="L401" s="300"/>
      <c r="M401" s="300"/>
      <c r="N401" s="300"/>
      <c r="O401" s="300">
        <v>0.0</v>
      </c>
      <c r="Q401" s="305">
        <v>0.0</v>
      </c>
      <c r="R401" s="305"/>
      <c r="S401" s="306"/>
      <c r="T401" s="305"/>
      <c r="U401" s="305"/>
      <c r="V401" s="305"/>
      <c r="W401" s="305"/>
      <c r="X401" s="305"/>
      <c r="Y401" s="305"/>
      <c r="Z401" s="300"/>
      <c r="AA401" s="307"/>
      <c r="AB401" s="300"/>
      <c r="AC401" s="308"/>
      <c r="AD401" s="304"/>
      <c r="AF401" s="300" t="s">
        <v>4203</v>
      </c>
      <c r="AG401" s="300"/>
      <c r="AH401" s="309"/>
      <c r="AI401" s="309"/>
      <c r="AJ401" s="310"/>
      <c r="AK401" s="311"/>
      <c r="AL401" s="311"/>
      <c r="AM401" s="311"/>
      <c r="AN401" s="311"/>
      <c r="AO401" s="309"/>
      <c r="AY401" s="309"/>
      <c r="AZ401" s="312"/>
      <c r="BD401" s="300"/>
    </row>
    <row r="402" ht="14.25" hidden="1" customHeight="1">
      <c r="A402" s="300"/>
      <c r="B402" s="301"/>
      <c r="C402" s="300"/>
      <c r="D402" s="302"/>
      <c r="G402" s="303"/>
      <c r="H402" s="304"/>
      <c r="I402" s="304"/>
      <c r="J402" s="300" t="s">
        <v>4204</v>
      </c>
      <c r="K402" s="300"/>
      <c r="L402" s="300"/>
      <c r="M402" s="300"/>
      <c r="N402" s="300"/>
      <c r="O402" s="300">
        <v>0.0</v>
      </c>
      <c r="Q402" s="305">
        <v>0.0</v>
      </c>
      <c r="R402" s="305"/>
      <c r="S402" s="306"/>
      <c r="T402" s="305"/>
      <c r="U402" s="305"/>
      <c r="V402" s="305"/>
      <c r="W402" s="305"/>
      <c r="X402" s="305"/>
      <c r="Y402" s="305"/>
      <c r="Z402" s="300"/>
      <c r="AA402" s="307"/>
      <c r="AB402" s="300"/>
      <c r="AC402" s="308"/>
      <c r="AD402" s="304"/>
      <c r="AF402" s="300" t="s">
        <v>4205</v>
      </c>
      <c r="AG402" s="300"/>
      <c r="AH402" s="309"/>
      <c r="AI402" s="309"/>
      <c r="AJ402" s="310"/>
      <c r="AK402" s="311"/>
      <c r="AL402" s="311"/>
      <c r="AM402" s="311"/>
      <c r="AN402" s="311"/>
      <c r="AO402" s="309"/>
      <c r="AY402" s="309"/>
      <c r="AZ402" s="312"/>
      <c r="BD402" s="300"/>
    </row>
    <row r="403" ht="14.25" hidden="1" customHeight="1">
      <c r="A403" s="300"/>
      <c r="B403" s="301"/>
      <c r="C403" s="300"/>
      <c r="D403" s="302"/>
      <c r="G403" s="303"/>
      <c r="H403" s="304"/>
      <c r="I403" s="304"/>
      <c r="J403" s="300" t="s">
        <v>4206</v>
      </c>
      <c r="K403" s="300"/>
      <c r="L403" s="300"/>
      <c r="M403" s="300"/>
      <c r="N403" s="300"/>
      <c r="O403" s="300">
        <v>0.0</v>
      </c>
      <c r="Q403" s="305">
        <v>0.0</v>
      </c>
      <c r="R403" s="305"/>
      <c r="S403" s="306"/>
      <c r="T403" s="305"/>
      <c r="U403" s="305"/>
      <c r="V403" s="305"/>
      <c r="W403" s="305"/>
      <c r="X403" s="305"/>
      <c r="Y403" s="305"/>
      <c r="Z403" s="300"/>
      <c r="AA403" s="307"/>
      <c r="AB403" s="300"/>
      <c r="AC403" s="308"/>
      <c r="AD403" s="304"/>
      <c r="AF403" s="300" t="s">
        <v>732</v>
      </c>
      <c r="AG403" s="300"/>
      <c r="AH403" s="309"/>
      <c r="AI403" s="309"/>
      <c r="AJ403" s="310"/>
      <c r="AK403" s="311"/>
      <c r="AL403" s="311"/>
      <c r="AM403" s="311"/>
      <c r="AN403" s="311"/>
      <c r="AO403" s="309"/>
      <c r="AY403" s="309"/>
      <c r="AZ403" s="312"/>
      <c r="BD403" s="300"/>
    </row>
    <row r="404" ht="14.25" hidden="1" customHeight="1">
      <c r="A404" s="300"/>
      <c r="B404" s="301"/>
      <c r="C404" s="300"/>
      <c r="D404" s="302"/>
      <c r="G404" s="303"/>
      <c r="H404" s="304"/>
      <c r="I404" s="304"/>
      <c r="J404" s="300" t="s">
        <v>4207</v>
      </c>
      <c r="K404" s="300"/>
      <c r="L404" s="300"/>
      <c r="M404" s="300"/>
      <c r="N404" s="300"/>
      <c r="O404" s="300">
        <v>0.0</v>
      </c>
      <c r="Q404" s="305">
        <v>0.0</v>
      </c>
      <c r="R404" s="305"/>
      <c r="S404" s="306"/>
      <c r="T404" s="305"/>
      <c r="U404" s="305"/>
      <c r="V404" s="305"/>
      <c r="W404" s="305"/>
      <c r="X404" s="305"/>
      <c r="Y404" s="305"/>
      <c r="Z404" s="300"/>
      <c r="AA404" s="307"/>
      <c r="AB404" s="300"/>
      <c r="AC404" s="308"/>
      <c r="AD404" s="304"/>
      <c r="AF404" s="300" t="s">
        <v>4208</v>
      </c>
      <c r="AG404" s="300"/>
      <c r="AH404" s="309"/>
      <c r="AI404" s="309"/>
      <c r="AJ404" s="310"/>
      <c r="AK404" s="311"/>
      <c r="AL404" s="311"/>
      <c r="AM404" s="311"/>
      <c r="AN404" s="311"/>
      <c r="AO404" s="309"/>
      <c r="AY404" s="309"/>
      <c r="AZ404" s="312"/>
      <c r="BD404" s="300"/>
    </row>
    <row r="405" ht="14.25" hidden="1" customHeight="1">
      <c r="A405" s="300"/>
      <c r="B405" s="301"/>
      <c r="C405" s="300"/>
      <c r="D405" s="302"/>
      <c r="G405" s="303"/>
      <c r="H405" s="304"/>
      <c r="I405" s="304"/>
      <c r="J405" s="300" t="s">
        <v>4209</v>
      </c>
      <c r="K405" s="300"/>
      <c r="L405" s="300"/>
      <c r="M405" s="300"/>
      <c r="N405" s="300"/>
      <c r="O405" s="300">
        <v>0.0</v>
      </c>
      <c r="Q405" s="305">
        <v>0.0</v>
      </c>
      <c r="R405" s="305"/>
      <c r="S405" s="306"/>
      <c r="T405" s="305"/>
      <c r="U405" s="305"/>
      <c r="V405" s="305"/>
      <c r="W405" s="305"/>
      <c r="X405" s="305"/>
      <c r="Y405" s="305"/>
      <c r="Z405" s="300"/>
      <c r="AA405" s="307"/>
      <c r="AB405" s="300"/>
      <c r="AC405" s="308"/>
      <c r="AD405" s="304"/>
      <c r="AF405" s="300" t="s">
        <v>88</v>
      </c>
      <c r="AG405" s="300"/>
      <c r="AH405" s="309"/>
      <c r="AI405" s="309"/>
      <c r="AJ405" s="310"/>
      <c r="AK405" s="311"/>
      <c r="AL405" s="311"/>
      <c r="AM405" s="311"/>
      <c r="AN405" s="311"/>
      <c r="AO405" s="309"/>
      <c r="AY405" s="309"/>
      <c r="AZ405" s="312"/>
      <c r="BD405" s="300"/>
    </row>
    <row r="406" ht="14.25" hidden="1" customHeight="1">
      <c r="A406" s="300"/>
      <c r="B406" s="301"/>
      <c r="C406" s="300"/>
      <c r="D406" s="302"/>
      <c r="G406" s="303"/>
      <c r="H406" s="304"/>
      <c r="I406" s="304"/>
      <c r="J406" s="300" t="s">
        <v>4210</v>
      </c>
      <c r="K406" s="300"/>
      <c r="L406" s="300"/>
      <c r="M406" s="300"/>
      <c r="N406" s="300"/>
      <c r="O406" s="300">
        <v>0.0</v>
      </c>
      <c r="Q406" s="305">
        <v>0.0</v>
      </c>
      <c r="R406" s="305"/>
      <c r="S406" s="306"/>
      <c r="T406" s="305"/>
      <c r="U406" s="305"/>
      <c r="V406" s="305"/>
      <c r="W406" s="305"/>
      <c r="X406" s="305"/>
      <c r="Y406" s="305"/>
      <c r="Z406" s="300"/>
      <c r="AA406" s="307"/>
      <c r="AB406" s="300"/>
      <c r="AC406" s="308"/>
      <c r="AD406" s="304"/>
      <c r="AF406" s="300" t="s">
        <v>4211</v>
      </c>
      <c r="AG406" s="300"/>
      <c r="AH406" s="309"/>
      <c r="AI406" s="309"/>
      <c r="AJ406" s="310"/>
      <c r="AK406" s="311"/>
      <c r="AL406" s="311"/>
      <c r="AM406" s="311"/>
      <c r="AN406" s="311"/>
      <c r="AO406" s="309"/>
      <c r="AY406" s="309"/>
      <c r="AZ406" s="312"/>
      <c r="BD406" s="300"/>
    </row>
    <row r="407" ht="14.25" hidden="1" customHeight="1">
      <c r="A407" s="300"/>
      <c r="B407" s="301"/>
      <c r="C407" s="300"/>
      <c r="D407" s="302"/>
      <c r="G407" s="303"/>
      <c r="H407" s="304"/>
      <c r="I407" s="304"/>
      <c r="J407" s="300" t="s">
        <v>4212</v>
      </c>
      <c r="K407" s="300"/>
      <c r="L407" s="300"/>
      <c r="M407" s="300"/>
      <c r="N407" s="300"/>
      <c r="O407" s="300">
        <v>0.0</v>
      </c>
      <c r="Q407" s="305">
        <v>0.0</v>
      </c>
      <c r="R407" s="305"/>
      <c r="S407" s="306"/>
      <c r="T407" s="305"/>
      <c r="U407" s="305"/>
      <c r="V407" s="305"/>
      <c r="W407" s="305"/>
      <c r="X407" s="305"/>
      <c r="Y407" s="305"/>
      <c r="Z407" s="300"/>
      <c r="AA407" s="307"/>
      <c r="AB407" s="300"/>
      <c r="AC407" s="308"/>
      <c r="AD407" s="304"/>
      <c r="AF407" s="300" t="s">
        <v>4213</v>
      </c>
      <c r="AG407" s="300"/>
      <c r="AH407" s="309"/>
      <c r="AI407" s="309"/>
      <c r="AJ407" s="310"/>
      <c r="AK407" s="311"/>
      <c r="AL407" s="311"/>
      <c r="AM407" s="311"/>
      <c r="AN407" s="311"/>
      <c r="AO407" s="309"/>
      <c r="AY407" s="309"/>
      <c r="AZ407" s="312"/>
      <c r="BD407" s="300"/>
    </row>
    <row r="408" ht="14.25" hidden="1" customHeight="1">
      <c r="A408" s="300"/>
      <c r="B408" s="301"/>
      <c r="C408" s="300"/>
      <c r="D408" s="302"/>
      <c r="G408" s="303"/>
      <c r="H408" s="304"/>
      <c r="I408" s="304"/>
      <c r="J408" s="300" t="s">
        <v>4214</v>
      </c>
      <c r="K408" s="300"/>
      <c r="L408" s="300"/>
      <c r="M408" s="300"/>
      <c r="N408" s="300"/>
      <c r="O408" s="300">
        <v>0.0</v>
      </c>
      <c r="Q408" s="305">
        <v>0.0</v>
      </c>
      <c r="R408" s="305"/>
      <c r="S408" s="306"/>
      <c r="T408" s="305"/>
      <c r="U408" s="305"/>
      <c r="V408" s="305"/>
      <c r="W408" s="305"/>
      <c r="X408" s="305"/>
      <c r="Y408" s="305"/>
      <c r="Z408" s="300"/>
      <c r="AA408" s="307"/>
      <c r="AB408" s="300"/>
      <c r="AC408" s="308"/>
      <c r="AD408" s="304"/>
      <c r="AF408" s="300" t="s">
        <v>4215</v>
      </c>
      <c r="AG408" s="300"/>
      <c r="AH408" s="309"/>
      <c r="AI408" s="309"/>
      <c r="AJ408" s="310"/>
      <c r="AK408" s="311"/>
      <c r="AL408" s="311"/>
      <c r="AM408" s="311"/>
      <c r="AN408" s="311"/>
      <c r="AO408" s="309"/>
      <c r="AY408" s="309"/>
      <c r="AZ408" s="312"/>
      <c r="BD408" s="300"/>
    </row>
    <row r="409" ht="14.25" hidden="1" customHeight="1">
      <c r="A409" s="300"/>
      <c r="B409" s="301"/>
      <c r="C409" s="300"/>
      <c r="D409" s="302"/>
      <c r="G409" s="303"/>
      <c r="H409" s="304"/>
      <c r="I409" s="304"/>
      <c r="J409" s="300" t="s">
        <v>4216</v>
      </c>
      <c r="K409" s="300"/>
      <c r="L409" s="300"/>
      <c r="M409" s="300"/>
      <c r="N409" s="300"/>
      <c r="O409" s="300">
        <v>0.0</v>
      </c>
      <c r="Q409" s="305">
        <v>0.0</v>
      </c>
      <c r="R409" s="305"/>
      <c r="S409" s="306"/>
      <c r="T409" s="305"/>
      <c r="U409" s="305"/>
      <c r="V409" s="305"/>
      <c r="W409" s="305"/>
      <c r="X409" s="305"/>
      <c r="Y409" s="305"/>
      <c r="Z409" s="300"/>
      <c r="AA409" s="307"/>
      <c r="AB409" s="300"/>
      <c r="AC409" s="308"/>
      <c r="AD409" s="304"/>
      <c r="AF409" s="300" t="s">
        <v>4217</v>
      </c>
      <c r="AG409" s="300"/>
      <c r="AH409" s="309"/>
      <c r="AI409" s="309"/>
      <c r="AJ409" s="310"/>
      <c r="AK409" s="311"/>
      <c r="AL409" s="311"/>
      <c r="AM409" s="311"/>
      <c r="AN409" s="311"/>
      <c r="AO409" s="309"/>
      <c r="AY409" s="309"/>
      <c r="AZ409" s="312"/>
      <c r="BD409" s="300"/>
    </row>
    <row r="410" ht="14.25" hidden="1" customHeight="1">
      <c r="A410" s="300"/>
      <c r="B410" s="301"/>
      <c r="C410" s="300"/>
      <c r="D410" s="302"/>
      <c r="G410" s="303"/>
      <c r="H410" s="304"/>
      <c r="I410" s="304"/>
      <c r="J410" s="300" t="s">
        <v>4218</v>
      </c>
      <c r="K410" s="300"/>
      <c r="L410" s="300"/>
      <c r="M410" s="300"/>
      <c r="N410" s="300"/>
      <c r="O410" s="300">
        <v>0.0</v>
      </c>
      <c r="Q410" s="305">
        <v>0.0</v>
      </c>
      <c r="R410" s="305"/>
      <c r="S410" s="306"/>
      <c r="T410" s="305"/>
      <c r="U410" s="305"/>
      <c r="V410" s="305"/>
      <c r="W410" s="305"/>
      <c r="X410" s="305"/>
      <c r="Y410" s="305"/>
      <c r="Z410" s="300"/>
      <c r="AA410" s="307"/>
      <c r="AB410" s="300"/>
      <c r="AC410" s="308"/>
      <c r="AD410" s="304"/>
      <c r="AF410" s="300" t="s">
        <v>1896</v>
      </c>
      <c r="AG410" s="300"/>
      <c r="AH410" s="309"/>
      <c r="AI410" s="309"/>
      <c r="AJ410" s="310"/>
      <c r="AK410" s="311"/>
      <c r="AL410" s="311"/>
      <c r="AM410" s="311"/>
      <c r="AN410" s="311"/>
      <c r="AO410" s="309"/>
      <c r="AY410" s="309"/>
      <c r="AZ410" s="312"/>
      <c r="BD410" s="300"/>
    </row>
    <row r="411" ht="14.25" hidden="1" customHeight="1">
      <c r="A411" s="300"/>
      <c r="B411" s="301"/>
      <c r="C411" s="300"/>
      <c r="D411" s="302"/>
      <c r="G411" s="303"/>
      <c r="H411" s="304"/>
      <c r="I411" s="304"/>
      <c r="J411" s="300" t="s">
        <v>4219</v>
      </c>
      <c r="K411" s="300"/>
      <c r="L411" s="300"/>
      <c r="M411" s="300"/>
      <c r="N411" s="300"/>
      <c r="O411" s="300">
        <v>0.0</v>
      </c>
      <c r="Q411" s="305">
        <v>0.0</v>
      </c>
      <c r="R411" s="305"/>
      <c r="S411" s="306"/>
      <c r="T411" s="305"/>
      <c r="U411" s="305"/>
      <c r="V411" s="305"/>
      <c r="W411" s="305"/>
      <c r="X411" s="305"/>
      <c r="Y411" s="305"/>
      <c r="Z411" s="300"/>
      <c r="AA411" s="307"/>
      <c r="AB411" s="300"/>
      <c r="AC411" s="308"/>
      <c r="AD411" s="304"/>
      <c r="AF411" s="300" t="s">
        <v>4220</v>
      </c>
      <c r="AG411" s="300"/>
      <c r="AH411" s="309"/>
      <c r="AI411" s="309"/>
      <c r="AJ411" s="310"/>
      <c r="AK411" s="311"/>
      <c r="AL411" s="311"/>
      <c r="AM411" s="311"/>
      <c r="AN411" s="311"/>
      <c r="AO411" s="309"/>
      <c r="AY411" s="309"/>
      <c r="AZ411" s="312"/>
      <c r="BD411" s="300"/>
    </row>
    <row r="412" ht="14.25" hidden="1" customHeight="1">
      <c r="A412" s="300"/>
      <c r="B412" s="301"/>
      <c r="C412" s="300"/>
      <c r="D412" s="302"/>
      <c r="G412" s="303"/>
      <c r="H412" s="304"/>
      <c r="I412" s="304"/>
      <c r="J412" s="300" t="s">
        <v>4221</v>
      </c>
      <c r="K412" s="300"/>
      <c r="L412" s="300"/>
      <c r="M412" s="300"/>
      <c r="N412" s="300"/>
      <c r="O412" s="300">
        <v>0.0</v>
      </c>
      <c r="Q412" s="305">
        <v>0.0</v>
      </c>
      <c r="R412" s="305"/>
      <c r="S412" s="306"/>
      <c r="T412" s="305"/>
      <c r="U412" s="305"/>
      <c r="V412" s="305"/>
      <c r="W412" s="305"/>
      <c r="X412" s="305"/>
      <c r="Y412" s="305"/>
      <c r="Z412" s="300"/>
      <c r="AA412" s="307"/>
      <c r="AB412" s="300"/>
      <c r="AC412" s="308"/>
      <c r="AD412" s="304"/>
      <c r="AF412" s="300" t="s">
        <v>1539</v>
      </c>
      <c r="AG412" s="300"/>
      <c r="AH412" s="309"/>
      <c r="AI412" s="309"/>
      <c r="AJ412" s="310"/>
      <c r="AK412" s="311"/>
      <c r="AL412" s="311"/>
      <c r="AM412" s="311"/>
      <c r="AN412" s="311"/>
      <c r="AO412" s="309"/>
      <c r="AY412" s="309"/>
      <c r="AZ412" s="312"/>
      <c r="BD412" s="300"/>
    </row>
    <row r="413" ht="14.25" hidden="1" customHeight="1">
      <c r="A413" s="300"/>
      <c r="B413" s="301"/>
      <c r="C413" s="300"/>
      <c r="D413" s="302"/>
      <c r="G413" s="303"/>
      <c r="H413" s="304"/>
      <c r="I413" s="304"/>
      <c r="J413" s="300" t="s">
        <v>4222</v>
      </c>
      <c r="K413" s="300"/>
      <c r="L413" s="300"/>
      <c r="M413" s="300"/>
      <c r="N413" s="300"/>
      <c r="O413" s="300">
        <v>0.0</v>
      </c>
      <c r="Q413" s="305">
        <v>0.0</v>
      </c>
      <c r="R413" s="305"/>
      <c r="S413" s="306"/>
      <c r="T413" s="305"/>
      <c r="U413" s="305"/>
      <c r="V413" s="305"/>
      <c r="W413" s="305"/>
      <c r="X413" s="305"/>
      <c r="Y413" s="305"/>
      <c r="Z413" s="300"/>
      <c r="AA413" s="307"/>
      <c r="AB413" s="300"/>
      <c r="AC413" s="308"/>
      <c r="AD413" s="304"/>
      <c r="AF413" s="300" t="s">
        <v>4223</v>
      </c>
      <c r="AG413" s="300"/>
      <c r="AH413" s="309"/>
      <c r="AI413" s="309"/>
      <c r="AJ413" s="310"/>
      <c r="AK413" s="311"/>
      <c r="AL413" s="311"/>
      <c r="AM413" s="311"/>
      <c r="AN413" s="311"/>
      <c r="AO413" s="309"/>
      <c r="AY413" s="309"/>
      <c r="AZ413" s="312"/>
      <c r="BD413" s="300"/>
    </row>
    <row r="414" ht="14.25" hidden="1" customHeight="1">
      <c r="A414" s="300"/>
      <c r="B414" s="301"/>
      <c r="C414" s="300"/>
      <c r="D414" s="302"/>
      <c r="G414" s="303"/>
      <c r="H414" s="304"/>
      <c r="I414" s="304"/>
      <c r="J414" s="300" t="s">
        <v>4224</v>
      </c>
      <c r="K414" s="300"/>
      <c r="L414" s="300"/>
      <c r="M414" s="300"/>
      <c r="N414" s="300"/>
      <c r="O414" s="300">
        <v>0.0</v>
      </c>
      <c r="Q414" s="305">
        <v>0.0</v>
      </c>
      <c r="R414" s="305"/>
      <c r="S414" s="306"/>
      <c r="T414" s="305"/>
      <c r="U414" s="305"/>
      <c r="V414" s="305"/>
      <c r="W414" s="305"/>
      <c r="X414" s="305"/>
      <c r="Y414" s="305"/>
      <c r="Z414" s="300"/>
      <c r="AA414" s="307"/>
      <c r="AB414" s="300"/>
      <c r="AC414" s="308"/>
      <c r="AD414" s="304"/>
      <c r="AF414" s="300" t="s">
        <v>4225</v>
      </c>
      <c r="AG414" s="300"/>
      <c r="AH414" s="309"/>
      <c r="AI414" s="309"/>
      <c r="AJ414" s="310"/>
      <c r="AK414" s="311"/>
      <c r="AL414" s="311"/>
      <c r="AM414" s="311"/>
      <c r="AN414" s="311"/>
      <c r="AO414" s="309"/>
      <c r="AY414" s="309"/>
      <c r="AZ414" s="312"/>
      <c r="BD414" s="300"/>
    </row>
    <row r="415" ht="14.25" hidden="1" customHeight="1">
      <c r="A415" s="300"/>
      <c r="B415" s="301"/>
      <c r="C415" s="300"/>
      <c r="D415" s="302"/>
      <c r="G415" s="303"/>
      <c r="H415" s="304"/>
      <c r="I415" s="304"/>
      <c r="J415" s="300" t="s">
        <v>3547</v>
      </c>
      <c r="K415" s="300"/>
      <c r="L415" s="300"/>
      <c r="M415" s="300"/>
      <c r="N415" s="300"/>
      <c r="O415" s="300">
        <v>0.0</v>
      </c>
      <c r="Q415" s="305">
        <v>0.0</v>
      </c>
      <c r="R415" s="305"/>
      <c r="S415" s="306"/>
      <c r="T415" s="305"/>
      <c r="U415" s="305"/>
      <c r="V415" s="305"/>
      <c r="W415" s="305"/>
      <c r="X415" s="305"/>
      <c r="Y415" s="305"/>
      <c r="Z415" s="300"/>
      <c r="AA415" s="307"/>
      <c r="AB415" s="300"/>
      <c r="AC415" s="308"/>
      <c r="AD415" s="304"/>
      <c r="AF415" s="300" t="s">
        <v>4226</v>
      </c>
      <c r="AG415" s="300"/>
      <c r="AH415" s="309"/>
      <c r="AI415" s="309"/>
      <c r="AJ415" s="310"/>
      <c r="AK415" s="311"/>
      <c r="AL415" s="311"/>
      <c r="AM415" s="311"/>
      <c r="AN415" s="311"/>
      <c r="AO415" s="309"/>
      <c r="AY415" s="309"/>
      <c r="AZ415" s="312"/>
      <c r="BD415" s="300"/>
    </row>
    <row r="416" ht="14.25" hidden="1" customHeight="1">
      <c r="A416" s="300"/>
      <c r="B416" s="301"/>
      <c r="C416" s="300"/>
      <c r="D416" s="302"/>
      <c r="G416" s="303"/>
      <c r="H416" s="304"/>
      <c r="I416" s="304"/>
      <c r="J416" s="300" t="s">
        <v>4227</v>
      </c>
      <c r="K416" s="300"/>
      <c r="L416" s="300"/>
      <c r="M416" s="300"/>
      <c r="N416" s="300"/>
      <c r="O416" s="300">
        <v>0.0</v>
      </c>
      <c r="Q416" s="305">
        <v>0.0</v>
      </c>
      <c r="R416" s="305"/>
      <c r="S416" s="306"/>
      <c r="T416" s="305"/>
      <c r="U416" s="305"/>
      <c r="V416" s="305"/>
      <c r="W416" s="305"/>
      <c r="X416" s="305"/>
      <c r="Y416" s="305"/>
      <c r="Z416" s="300"/>
      <c r="AA416" s="307"/>
      <c r="AB416" s="300"/>
      <c r="AC416" s="308"/>
      <c r="AD416" s="304"/>
      <c r="AF416" s="300" t="s">
        <v>456</v>
      </c>
      <c r="AG416" s="300"/>
      <c r="AH416" s="309"/>
      <c r="AI416" s="309"/>
      <c r="AJ416" s="310"/>
      <c r="AK416" s="311"/>
      <c r="AL416" s="311"/>
      <c r="AM416" s="311"/>
      <c r="AN416" s="311"/>
      <c r="AO416" s="309"/>
      <c r="AY416" s="309"/>
      <c r="AZ416" s="312"/>
      <c r="BD416" s="300"/>
    </row>
    <row r="417" ht="14.25" hidden="1" customHeight="1">
      <c r="A417" s="300"/>
      <c r="B417" s="301"/>
      <c r="C417" s="300"/>
      <c r="D417" s="302"/>
      <c r="G417" s="303"/>
      <c r="H417" s="304"/>
      <c r="I417" s="304"/>
      <c r="J417" s="300" t="s">
        <v>4228</v>
      </c>
      <c r="K417" s="300"/>
      <c r="L417" s="300"/>
      <c r="M417" s="300"/>
      <c r="N417" s="300"/>
      <c r="O417" s="300">
        <v>0.0</v>
      </c>
      <c r="Q417" s="305">
        <v>0.0</v>
      </c>
      <c r="R417" s="305"/>
      <c r="S417" s="306"/>
      <c r="T417" s="305"/>
      <c r="U417" s="305"/>
      <c r="V417" s="305"/>
      <c r="W417" s="305"/>
      <c r="X417" s="305"/>
      <c r="Y417" s="305"/>
      <c r="Z417" s="300"/>
      <c r="AA417" s="307"/>
      <c r="AB417" s="300"/>
      <c r="AC417" s="308"/>
      <c r="AD417" s="304"/>
      <c r="AF417" s="300" t="s">
        <v>4229</v>
      </c>
      <c r="AG417" s="300"/>
      <c r="AH417" s="309"/>
      <c r="AI417" s="309"/>
      <c r="AJ417" s="310"/>
      <c r="AK417" s="311"/>
      <c r="AL417" s="311"/>
      <c r="AM417" s="311"/>
      <c r="AN417" s="311"/>
      <c r="AO417" s="309"/>
      <c r="AY417" s="309"/>
      <c r="AZ417" s="312"/>
      <c r="BD417" s="300"/>
    </row>
    <row r="418" ht="14.25" hidden="1" customHeight="1">
      <c r="A418" s="300"/>
      <c r="B418" s="301"/>
      <c r="C418" s="300"/>
      <c r="D418" s="302"/>
      <c r="G418" s="303"/>
      <c r="H418" s="304"/>
      <c r="I418" s="304"/>
      <c r="J418" s="300" t="s">
        <v>4230</v>
      </c>
      <c r="K418" s="300"/>
      <c r="L418" s="300"/>
      <c r="M418" s="300"/>
      <c r="N418" s="300"/>
      <c r="O418" s="300">
        <v>0.0</v>
      </c>
      <c r="Q418" s="305">
        <v>0.0</v>
      </c>
      <c r="R418" s="305"/>
      <c r="S418" s="306"/>
      <c r="T418" s="305"/>
      <c r="U418" s="305"/>
      <c r="V418" s="305"/>
      <c r="W418" s="305"/>
      <c r="X418" s="305"/>
      <c r="Y418" s="305"/>
      <c r="Z418" s="300"/>
      <c r="AA418" s="307"/>
      <c r="AB418" s="300"/>
      <c r="AC418" s="308"/>
      <c r="AD418" s="304"/>
      <c r="AF418" s="300" t="s">
        <v>4231</v>
      </c>
      <c r="AG418" s="300"/>
      <c r="AH418" s="309"/>
      <c r="AI418" s="309"/>
      <c r="AJ418" s="310"/>
      <c r="AK418" s="311"/>
      <c r="AL418" s="311"/>
      <c r="AM418" s="311"/>
      <c r="AN418" s="311"/>
      <c r="AO418" s="309"/>
      <c r="AY418" s="309"/>
      <c r="AZ418" s="312"/>
      <c r="BD418" s="300"/>
    </row>
    <row r="419" ht="14.25" hidden="1" customHeight="1">
      <c r="A419" s="300"/>
      <c r="B419" s="301"/>
      <c r="C419" s="300"/>
      <c r="D419" s="302"/>
      <c r="G419" s="303"/>
      <c r="H419" s="304"/>
      <c r="I419" s="304"/>
      <c r="J419" s="300" t="s">
        <v>4232</v>
      </c>
      <c r="K419" s="300"/>
      <c r="L419" s="300"/>
      <c r="M419" s="300"/>
      <c r="N419" s="300"/>
      <c r="O419" s="300">
        <v>0.0</v>
      </c>
      <c r="Q419" s="305">
        <v>0.0</v>
      </c>
      <c r="R419" s="305"/>
      <c r="S419" s="306"/>
      <c r="T419" s="305"/>
      <c r="U419" s="305"/>
      <c r="V419" s="305"/>
      <c r="W419" s="305"/>
      <c r="X419" s="305"/>
      <c r="Y419" s="305"/>
      <c r="Z419" s="300"/>
      <c r="AA419" s="307"/>
      <c r="AB419" s="300"/>
      <c r="AC419" s="308"/>
      <c r="AD419" s="304"/>
      <c r="AF419" s="300" t="s">
        <v>1094</v>
      </c>
      <c r="AG419" s="300"/>
      <c r="AH419" s="309"/>
      <c r="AI419" s="309"/>
      <c r="AJ419" s="310"/>
      <c r="AK419" s="311"/>
      <c r="AL419" s="311"/>
      <c r="AM419" s="311"/>
      <c r="AN419" s="311"/>
      <c r="AO419" s="309"/>
      <c r="AY419" s="309"/>
      <c r="AZ419" s="312"/>
      <c r="BD419" s="300"/>
    </row>
    <row r="420" ht="14.25" hidden="1" customHeight="1">
      <c r="A420" s="300"/>
      <c r="B420" s="301"/>
      <c r="C420" s="300"/>
      <c r="D420" s="302"/>
      <c r="G420" s="303"/>
      <c r="H420" s="304"/>
      <c r="I420" s="304"/>
      <c r="J420" s="300" t="s">
        <v>4233</v>
      </c>
      <c r="K420" s="300"/>
      <c r="L420" s="300"/>
      <c r="M420" s="300"/>
      <c r="N420" s="300"/>
      <c r="O420" s="300">
        <v>0.0</v>
      </c>
      <c r="Q420" s="305">
        <v>0.0</v>
      </c>
      <c r="R420" s="305"/>
      <c r="S420" s="306"/>
      <c r="T420" s="305"/>
      <c r="U420" s="305"/>
      <c r="V420" s="305"/>
      <c r="W420" s="305"/>
      <c r="X420" s="305"/>
      <c r="Y420" s="305"/>
      <c r="Z420" s="300"/>
      <c r="AA420" s="307"/>
      <c r="AB420" s="300"/>
      <c r="AC420" s="308"/>
      <c r="AD420" s="304"/>
      <c r="AF420" s="300" t="s">
        <v>4234</v>
      </c>
      <c r="AG420" s="300"/>
      <c r="AH420" s="309"/>
      <c r="AI420" s="309"/>
      <c r="AJ420" s="310"/>
      <c r="AK420" s="311"/>
      <c r="AL420" s="311"/>
      <c r="AM420" s="311"/>
      <c r="AN420" s="311"/>
      <c r="AO420" s="309"/>
      <c r="AY420" s="309"/>
      <c r="AZ420" s="312"/>
      <c r="BD420" s="300"/>
    </row>
    <row r="421" ht="14.25" hidden="1" customHeight="1">
      <c r="A421" s="300"/>
      <c r="B421" s="301"/>
      <c r="C421" s="300"/>
      <c r="D421" s="302"/>
      <c r="G421" s="303"/>
      <c r="H421" s="304"/>
      <c r="I421" s="304"/>
      <c r="J421" s="300" t="s">
        <v>4235</v>
      </c>
      <c r="K421" s="300"/>
      <c r="L421" s="300"/>
      <c r="M421" s="300"/>
      <c r="N421" s="300"/>
      <c r="O421" s="300">
        <v>0.0</v>
      </c>
      <c r="Q421" s="305">
        <v>0.0</v>
      </c>
      <c r="R421" s="305"/>
      <c r="S421" s="306"/>
      <c r="T421" s="305"/>
      <c r="U421" s="305"/>
      <c r="V421" s="305"/>
      <c r="W421" s="305"/>
      <c r="X421" s="305"/>
      <c r="Y421" s="305"/>
      <c r="Z421" s="300"/>
      <c r="AA421" s="307"/>
      <c r="AB421" s="300"/>
      <c r="AC421" s="308"/>
      <c r="AD421" s="304"/>
      <c r="AF421" s="300" t="s">
        <v>2715</v>
      </c>
      <c r="AG421" s="300"/>
      <c r="AH421" s="309"/>
      <c r="AI421" s="309"/>
      <c r="AJ421" s="310"/>
      <c r="AK421" s="311"/>
      <c r="AL421" s="311"/>
      <c r="AM421" s="311"/>
      <c r="AN421" s="311"/>
      <c r="AO421" s="309"/>
      <c r="AY421" s="309"/>
      <c r="AZ421" s="312"/>
      <c r="BD421" s="300"/>
    </row>
    <row r="422" ht="14.25" hidden="1" customHeight="1">
      <c r="A422" s="300"/>
      <c r="B422" s="301"/>
      <c r="C422" s="300"/>
      <c r="D422" s="302"/>
      <c r="G422" s="303"/>
      <c r="H422" s="304"/>
      <c r="I422" s="304"/>
      <c r="J422" s="300" t="s">
        <v>4236</v>
      </c>
      <c r="K422" s="300"/>
      <c r="L422" s="300"/>
      <c r="M422" s="300"/>
      <c r="N422" s="300"/>
      <c r="O422" s="300">
        <v>0.0</v>
      </c>
      <c r="Q422" s="305">
        <v>0.0</v>
      </c>
      <c r="R422" s="305"/>
      <c r="S422" s="306"/>
      <c r="T422" s="305"/>
      <c r="U422" s="305"/>
      <c r="V422" s="305"/>
      <c r="W422" s="305"/>
      <c r="X422" s="305"/>
      <c r="Y422" s="305"/>
      <c r="Z422" s="300"/>
      <c r="AA422" s="307"/>
      <c r="AB422" s="300"/>
      <c r="AC422" s="308"/>
      <c r="AD422" s="304"/>
      <c r="AF422" s="300" t="s">
        <v>4237</v>
      </c>
      <c r="AG422" s="300"/>
      <c r="AH422" s="309"/>
      <c r="AI422" s="309"/>
      <c r="AJ422" s="310"/>
      <c r="AK422" s="311"/>
      <c r="AL422" s="311"/>
      <c r="AM422" s="311"/>
      <c r="AN422" s="311"/>
      <c r="AO422" s="309"/>
      <c r="AY422" s="309"/>
      <c r="AZ422" s="312"/>
      <c r="BD422" s="300"/>
    </row>
    <row r="423" ht="14.25" hidden="1" customHeight="1">
      <c r="A423" s="300"/>
      <c r="B423" s="301"/>
      <c r="C423" s="300"/>
      <c r="D423" s="302"/>
      <c r="G423" s="303"/>
      <c r="H423" s="304"/>
      <c r="I423" s="304"/>
      <c r="J423" s="300" t="s">
        <v>4238</v>
      </c>
      <c r="K423" s="300"/>
      <c r="L423" s="300"/>
      <c r="M423" s="300"/>
      <c r="N423" s="300"/>
      <c r="O423" s="300">
        <v>0.0</v>
      </c>
      <c r="Q423" s="305">
        <v>0.0</v>
      </c>
      <c r="R423" s="305"/>
      <c r="S423" s="306"/>
      <c r="T423" s="305"/>
      <c r="U423" s="305"/>
      <c r="V423" s="305"/>
      <c r="W423" s="305"/>
      <c r="X423" s="305"/>
      <c r="Y423" s="305"/>
      <c r="Z423" s="300"/>
      <c r="AA423" s="307"/>
      <c r="AB423" s="300"/>
      <c r="AC423" s="308"/>
      <c r="AD423" s="304"/>
      <c r="AF423" s="300" t="s">
        <v>4239</v>
      </c>
      <c r="AG423" s="300"/>
      <c r="AH423" s="309"/>
      <c r="AI423" s="309"/>
      <c r="AJ423" s="310"/>
      <c r="AK423" s="311"/>
      <c r="AL423" s="311"/>
      <c r="AM423" s="311"/>
      <c r="AN423" s="311"/>
      <c r="AO423" s="309"/>
      <c r="AY423" s="309"/>
      <c r="AZ423" s="312"/>
      <c r="BD423" s="300"/>
    </row>
    <row r="424" ht="14.25" hidden="1" customHeight="1">
      <c r="A424" s="300"/>
      <c r="B424" s="301"/>
      <c r="C424" s="300"/>
      <c r="D424" s="302"/>
      <c r="G424" s="303"/>
      <c r="H424" s="304"/>
      <c r="I424" s="304"/>
      <c r="J424" s="300" t="s">
        <v>4240</v>
      </c>
      <c r="K424" s="300"/>
      <c r="L424" s="300"/>
      <c r="M424" s="300"/>
      <c r="N424" s="300"/>
      <c r="O424" s="300">
        <v>0.0</v>
      </c>
      <c r="Q424" s="305">
        <v>0.0</v>
      </c>
      <c r="R424" s="305"/>
      <c r="S424" s="306"/>
      <c r="T424" s="305"/>
      <c r="U424" s="305"/>
      <c r="V424" s="305"/>
      <c r="W424" s="305"/>
      <c r="X424" s="305"/>
      <c r="Y424" s="305"/>
      <c r="Z424" s="300"/>
      <c r="AA424" s="307"/>
      <c r="AB424" s="300"/>
      <c r="AC424" s="308"/>
      <c r="AD424" s="304"/>
      <c r="AF424" s="300" t="s">
        <v>3722</v>
      </c>
      <c r="AG424" s="300"/>
      <c r="AH424" s="309"/>
      <c r="AI424" s="309"/>
      <c r="AJ424" s="310"/>
      <c r="AK424" s="311"/>
      <c r="AL424" s="311"/>
      <c r="AM424" s="311"/>
      <c r="AN424" s="311"/>
      <c r="AO424" s="309"/>
      <c r="AY424" s="309"/>
      <c r="AZ424" s="312"/>
      <c r="BD424" s="300"/>
    </row>
    <row r="425" ht="14.25" hidden="1" customHeight="1">
      <c r="A425" s="300"/>
      <c r="B425" s="301"/>
      <c r="C425" s="300"/>
      <c r="D425" s="302"/>
      <c r="G425" s="303"/>
      <c r="H425" s="304"/>
      <c r="I425" s="304"/>
      <c r="J425" s="300" t="s">
        <v>4241</v>
      </c>
      <c r="K425" s="300"/>
      <c r="L425" s="300"/>
      <c r="M425" s="300"/>
      <c r="N425" s="300"/>
      <c r="O425" s="300">
        <v>0.0</v>
      </c>
      <c r="Q425" s="305">
        <v>0.0</v>
      </c>
      <c r="R425" s="305"/>
      <c r="S425" s="306"/>
      <c r="T425" s="305"/>
      <c r="U425" s="305"/>
      <c r="V425" s="305"/>
      <c r="W425" s="305"/>
      <c r="X425" s="305"/>
      <c r="Y425" s="305"/>
      <c r="Z425" s="300"/>
      <c r="AA425" s="307"/>
      <c r="AB425" s="300"/>
      <c r="AC425" s="308"/>
      <c r="AD425" s="304"/>
      <c r="AF425" s="300" t="s">
        <v>4242</v>
      </c>
      <c r="AG425" s="300"/>
      <c r="AH425" s="309"/>
      <c r="AI425" s="309"/>
      <c r="AJ425" s="310"/>
      <c r="AK425" s="311"/>
      <c r="AL425" s="311"/>
      <c r="AM425" s="311"/>
      <c r="AN425" s="311"/>
      <c r="AO425" s="309"/>
      <c r="AY425" s="309"/>
      <c r="AZ425" s="312"/>
      <c r="BD425" s="300"/>
    </row>
    <row r="426" ht="14.25" hidden="1" customHeight="1">
      <c r="A426" s="300"/>
      <c r="B426" s="301"/>
      <c r="C426" s="300"/>
      <c r="D426" s="302"/>
      <c r="G426" s="303"/>
      <c r="H426" s="304"/>
      <c r="I426" s="304"/>
      <c r="J426" s="300" t="s">
        <v>4243</v>
      </c>
      <c r="K426" s="300"/>
      <c r="L426" s="300"/>
      <c r="M426" s="300"/>
      <c r="N426" s="300"/>
      <c r="O426" s="300">
        <v>0.0</v>
      </c>
      <c r="Q426" s="305">
        <v>0.0</v>
      </c>
      <c r="R426" s="305"/>
      <c r="S426" s="306"/>
      <c r="T426" s="305"/>
      <c r="U426" s="305"/>
      <c r="V426" s="305"/>
      <c r="W426" s="305"/>
      <c r="X426" s="305"/>
      <c r="Y426" s="305"/>
      <c r="Z426" s="300"/>
      <c r="AA426" s="307"/>
      <c r="AB426" s="300"/>
      <c r="AC426" s="308"/>
      <c r="AD426" s="304"/>
      <c r="AF426" s="300" t="s">
        <v>228</v>
      </c>
      <c r="AG426" s="300"/>
      <c r="AH426" s="309"/>
      <c r="AI426" s="309"/>
      <c r="AJ426" s="310"/>
      <c r="AK426" s="311"/>
      <c r="AL426" s="311"/>
      <c r="AM426" s="311"/>
      <c r="AN426" s="311"/>
      <c r="AO426" s="309"/>
      <c r="AY426" s="309"/>
      <c r="AZ426" s="312"/>
      <c r="BD426" s="300"/>
    </row>
    <row r="427" ht="14.25" hidden="1" customHeight="1">
      <c r="A427" s="300"/>
      <c r="B427" s="301"/>
      <c r="C427" s="300"/>
      <c r="D427" s="302"/>
      <c r="G427" s="303"/>
      <c r="H427" s="304"/>
      <c r="I427" s="304"/>
      <c r="J427" s="300" t="s">
        <v>4244</v>
      </c>
      <c r="K427" s="300"/>
      <c r="L427" s="300"/>
      <c r="M427" s="300"/>
      <c r="N427" s="300"/>
      <c r="O427" s="300">
        <v>0.0</v>
      </c>
      <c r="Q427" s="305">
        <v>0.0</v>
      </c>
      <c r="R427" s="305"/>
      <c r="S427" s="306"/>
      <c r="T427" s="305"/>
      <c r="U427" s="305"/>
      <c r="V427" s="305"/>
      <c r="W427" s="305"/>
      <c r="X427" s="305"/>
      <c r="Y427" s="305"/>
      <c r="Z427" s="300"/>
      <c r="AA427" s="307"/>
      <c r="AB427" s="300"/>
      <c r="AC427" s="308"/>
      <c r="AD427" s="304"/>
      <c r="AF427" s="300" t="s">
        <v>4245</v>
      </c>
      <c r="AG427" s="300"/>
      <c r="AH427" s="309"/>
      <c r="AI427" s="309"/>
      <c r="AJ427" s="310"/>
      <c r="AK427" s="311"/>
      <c r="AL427" s="311"/>
      <c r="AM427" s="311"/>
      <c r="AN427" s="311"/>
      <c r="AO427" s="309"/>
      <c r="AY427" s="309"/>
      <c r="AZ427" s="312"/>
      <c r="BD427" s="300"/>
    </row>
    <row r="428" ht="14.25" hidden="1" customHeight="1">
      <c r="A428" s="300"/>
      <c r="B428" s="301"/>
      <c r="C428" s="300"/>
      <c r="D428" s="302"/>
      <c r="G428" s="303"/>
      <c r="H428" s="304"/>
      <c r="I428" s="304"/>
      <c r="J428" s="300" t="s">
        <v>4246</v>
      </c>
      <c r="K428" s="300"/>
      <c r="L428" s="300"/>
      <c r="M428" s="300"/>
      <c r="N428" s="300"/>
      <c r="O428" s="300">
        <v>0.0</v>
      </c>
      <c r="Q428" s="305">
        <v>0.0</v>
      </c>
      <c r="R428" s="305"/>
      <c r="S428" s="306"/>
      <c r="T428" s="305"/>
      <c r="U428" s="305"/>
      <c r="V428" s="305"/>
      <c r="W428" s="305"/>
      <c r="X428" s="305"/>
      <c r="Y428" s="305"/>
      <c r="Z428" s="300"/>
      <c r="AA428" s="307"/>
      <c r="AB428" s="300"/>
      <c r="AC428" s="308"/>
      <c r="AD428" s="304"/>
      <c r="AF428" s="300" t="s">
        <v>310</v>
      </c>
      <c r="AG428" s="300"/>
      <c r="AH428" s="309"/>
      <c r="AI428" s="309"/>
      <c r="AJ428" s="310"/>
      <c r="AK428" s="311"/>
      <c r="AL428" s="311"/>
      <c r="AM428" s="311"/>
      <c r="AN428" s="311"/>
      <c r="AO428" s="309"/>
      <c r="AY428" s="309"/>
      <c r="AZ428" s="312"/>
      <c r="BD428" s="300"/>
    </row>
    <row r="429" ht="14.25" hidden="1" customHeight="1">
      <c r="A429" s="300"/>
      <c r="B429" s="301"/>
      <c r="C429" s="300"/>
      <c r="D429" s="302"/>
      <c r="G429" s="303"/>
      <c r="H429" s="304"/>
      <c r="I429" s="304"/>
      <c r="J429" s="300" t="s">
        <v>4247</v>
      </c>
      <c r="K429" s="300"/>
      <c r="L429" s="300"/>
      <c r="M429" s="300"/>
      <c r="N429" s="300"/>
      <c r="O429" s="300">
        <v>0.0</v>
      </c>
      <c r="Q429" s="305">
        <v>0.0</v>
      </c>
      <c r="R429" s="305"/>
      <c r="S429" s="306"/>
      <c r="T429" s="305"/>
      <c r="U429" s="305"/>
      <c r="V429" s="305"/>
      <c r="W429" s="305"/>
      <c r="X429" s="305"/>
      <c r="Y429" s="305"/>
      <c r="Z429" s="300"/>
      <c r="AA429" s="307"/>
      <c r="AB429" s="300"/>
      <c r="AC429" s="308"/>
      <c r="AD429" s="304"/>
      <c r="AF429" s="300" t="s">
        <v>4248</v>
      </c>
      <c r="AG429" s="300"/>
      <c r="AH429" s="309"/>
      <c r="AI429" s="309"/>
      <c r="AJ429" s="310"/>
      <c r="AK429" s="311"/>
      <c r="AL429" s="311"/>
      <c r="AM429" s="311"/>
      <c r="AN429" s="311"/>
      <c r="AO429" s="309"/>
      <c r="AY429" s="309"/>
      <c r="AZ429" s="312"/>
      <c r="BD429" s="300"/>
    </row>
    <row r="430" ht="14.25" hidden="1" customHeight="1">
      <c r="A430" s="300"/>
      <c r="B430" s="301"/>
      <c r="C430" s="300"/>
      <c r="D430" s="302"/>
      <c r="G430" s="303"/>
      <c r="H430" s="304"/>
      <c r="I430" s="304"/>
      <c r="J430" s="300" t="s">
        <v>4249</v>
      </c>
      <c r="K430" s="300"/>
      <c r="L430" s="300"/>
      <c r="M430" s="300"/>
      <c r="N430" s="300"/>
      <c r="O430" s="300">
        <v>0.0</v>
      </c>
      <c r="Q430" s="305">
        <v>0.0</v>
      </c>
      <c r="R430" s="305"/>
      <c r="S430" s="306"/>
      <c r="T430" s="305"/>
      <c r="U430" s="305"/>
      <c r="V430" s="305"/>
      <c r="W430" s="305"/>
      <c r="X430" s="305"/>
      <c r="Y430" s="305"/>
      <c r="Z430" s="300"/>
      <c r="AA430" s="307"/>
      <c r="AB430" s="300"/>
      <c r="AC430" s="308"/>
      <c r="AD430" s="304"/>
      <c r="AF430" s="300" t="s">
        <v>4250</v>
      </c>
      <c r="AG430" s="300"/>
      <c r="AH430" s="309"/>
      <c r="AI430" s="309"/>
      <c r="AJ430" s="310"/>
      <c r="AK430" s="311"/>
      <c r="AL430" s="311"/>
      <c r="AM430" s="311"/>
      <c r="AN430" s="311"/>
      <c r="AO430" s="309"/>
      <c r="AY430" s="309"/>
      <c r="AZ430" s="312"/>
      <c r="BD430" s="300"/>
    </row>
    <row r="431" ht="14.25" hidden="1" customHeight="1">
      <c r="A431" s="300"/>
      <c r="B431" s="301"/>
      <c r="C431" s="300"/>
      <c r="D431" s="302"/>
      <c r="G431" s="303"/>
      <c r="H431" s="304"/>
      <c r="I431" s="304"/>
      <c r="J431" s="300" t="s">
        <v>4251</v>
      </c>
      <c r="K431" s="300"/>
      <c r="L431" s="300"/>
      <c r="M431" s="300"/>
      <c r="N431" s="300"/>
      <c r="O431" s="300">
        <v>0.0</v>
      </c>
      <c r="Q431" s="305">
        <v>0.0</v>
      </c>
      <c r="R431" s="305"/>
      <c r="S431" s="306"/>
      <c r="T431" s="305"/>
      <c r="U431" s="305"/>
      <c r="V431" s="305"/>
      <c r="W431" s="305"/>
      <c r="X431" s="305"/>
      <c r="Y431" s="305"/>
      <c r="Z431" s="300"/>
      <c r="AA431" s="307"/>
      <c r="AB431" s="300"/>
      <c r="AC431" s="308"/>
      <c r="AD431" s="304"/>
      <c r="AF431" s="300" t="s">
        <v>4252</v>
      </c>
      <c r="AG431" s="300"/>
      <c r="AH431" s="309"/>
      <c r="AI431" s="309"/>
      <c r="AJ431" s="310"/>
      <c r="AK431" s="311"/>
      <c r="AL431" s="311"/>
      <c r="AM431" s="311"/>
      <c r="AN431" s="311"/>
      <c r="AO431" s="309"/>
      <c r="AY431" s="309"/>
      <c r="AZ431" s="312"/>
      <c r="BD431" s="300"/>
    </row>
    <row r="432" ht="14.25" hidden="1" customHeight="1">
      <c r="A432" s="300"/>
      <c r="B432" s="301"/>
      <c r="C432" s="300"/>
      <c r="D432" s="302"/>
      <c r="G432" s="303"/>
      <c r="H432" s="304"/>
      <c r="I432" s="304"/>
      <c r="J432" s="300" t="s">
        <v>4253</v>
      </c>
      <c r="K432" s="300"/>
      <c r="L432" s="300"/>
      <c r="M432" s="300"/>
      <c r="N432" s="300"/>
      <c r="O432" s="300">
        <v>0.0</v>
      </c>
      <c r="Q432" s="305">
        <v>0.0</v>
      </c>
      <c r="R432" s="305"/>
      <c r="S432" s="306"/>
      <c r="T432" s="305"/>
      <c r="U432" s="305"/>
      <c r="V432" s="305"/>
      <c r="W432" s="305"/>
      <c r="X432" s="305"/>
      <c r="Y432" s="305"/>
      <c r="Z432" s="300"/>
      <c r="AA432" s="307"/>
      <c r="AB432" s="300"/>
      <c r="AC432" s="308"/>
      <c r="AD432" s="304"/>
      <c r="AF432" s="300" t="s">
        <v>4254</v>
      </c>
      <c r="AG432" s="300"/>
      <c r="AH432" s="309"/>
      <c r="AI432" s="309"/>
      <c r="AJ432" s="310"/>
      <c r="AK432" s="311"/>
      <c r="AL432" s="311"/>
      <c r="AM432" s="311"/>
      <c r="AN432" s="311"/>
      <c r="AO432" s="309"/>
      <c r="AY432" s="309"/>
      <c r="AZ432" s="312"/>
      <c r="BD432" s="300"/>
    </row>
    <row r="433" ht="14.25" hidden="1" customHeight="1">
      <c r="A433" s="300"/>
      <c r="B433" s="301"/>
      <c r="C433" s="300"/>
      <c r="D433" s="302"/>
      <c r="G433" s="303"/>
      <c r="H433" s="304"/>
      <c r="I433" s="304"/>
      <c r="J433" s="300" t="s">
        <v>4255</v>
      </c>
      <c r="K433" s="300"/>
      <c r="L433" s="300"/>
      <c r="M433" s="300"/>
      <c r="N433" s="300"/>
      <c r="O433" s="300">
        <v>0.0</v>
      </c>
      <c r="Q433" s="305">
        <v>0.0</v>
      </c>
      <c r="R433" s="305"/>
      <c r="S433" s="306"/>
      <c r="T433" s="305"/>
      <c r="U433" s="305"/>
      <c r="V433" s="305"/>
      <c r="W433" s="305"/>
      <c r="X433" s="305"/>
      <c r="Y433" s="305"/>
      <c r="Z433" s="300"/>
      <c r="AA433" s="307"/>
      <c r="AB433" s="300"/>
      <c r="AC433" s="308"/>
      <c r="AD433" s="304"/>
      <c r="AF433" s="300" t="s">
        <v>3388</v>
      </c>
      <c r="AG433" s="300"/>
      <c r="AH433" s="309"/>
      <c r="AI433" s="309"/>
      <c r="AJ433" s="310"/>
      <c r="AK433" s="311"/>
      <c r="AL433" s="311"/>
      <c r="AM433" s="311"/>
      <c r="AN433" s="311"/>
      <c r="AO433" s="309"/>
      <c r="AY433" s="309"/>
      <c r="AZ433" s="312"/>
      <c r="BD433" s="300"/>
    </row>
    <row r="434" ht="14.25" hidden="1" customHeight="1">
      <c r="A434" s="300"/>
      <c r="B434" s="301"/>
      <c r="C434" s="300"/>
      <c r="D434" s="302"/>
      <c r="G434" s="303"/>
      <c r="H434" s="304"/>
      <c r="I434" s="304"/>
      <c r="J434" s="300" t="s">
        <v>4256</v>
      </c>
      <c r="K434" s="300"/>
      <c r="L434" s="300"/>
      <c r="M434" s="300"/>
      <c r="N434" s="300"/>
      <c r="O434" s="300">
        <v>0.0</v>
      </c>
      <c r="Q434" s="305">
        <v>0.0</v>
      </c>
      <c r="R434" s="305"/>
      <c r="S434" s="306"/>
      <c r="T434" s="305"/>
      <c r="U434" s="305"/>
      <c r="V434" s="305"/>
      <c r="W434" s="305"/>
      <c r="X434" s="305"/>
      <c r="Y434" s="305"/>
      <c r="Z434" s="300"/>
      <c r="AA434" s="307"/>
      <c r="AB434" s="300"/>
      <c r="AC434" s="308"/>
      <c r="AD434" s="304"/>
      <c r="AF434" s="300" t="s">
        <v>4257</v>
      </c>
      <c r="AG434" s="300"/>
      <c r="AH434" s="309"/>
      <c r="AI434" s="309"/>
      <c r="AJ434" s="310"/>
      <c r="AK434" s="311"/>
      <c r="AL434" s="311"/>
      <c r="AM434" s="311"/>
      <c r="AN434" s="311"/>
      <c r="AO434" s="309"/>
      <c r="AY434" s="309"/>
      <c r="AZ434" s="312"/>
      <c r="BD434" s="300"/>
    </row>
    <row r="435" ht="14.25" hidden="1" customHeight="1">
      <c r="A435" s="300"/>
      <c r="B435" s="301"/>
      <c r="C435" s="300"/>
      <c r="D435" s="302"/>
      <c r="G435" s="303"/>
      <c r="H435" s="304"/>
      <c r="I435" s="304"/>
      <c r="J435" s="300" t="s">
        <v>4258</v>
      </c>
      <c r="K435" s="300"/>
      <c r="L435" s="300"/>
      <c r="M435" s="300"/>
      <c r="N435" s="300"/>
      <c r="O435" s="300">
        <v>0.0</v>
      </c>
      <c r="Q435" s="305">
        <v>0.0</v>
      </c>
      <c r="R435" s="305"/>
      <c r="S435" s="306"/>
      <c r="T435" s="305"/>
      <c r="U435" s="305"/>
      <c r="V435" s="305"/>
      <c r="W435" s="305"/>
      <c r="X435" s="305"/>
      <c r="Y435" s="305"/>
      <c r="Z435" s="300"/>
      <c r="AA435" s="307"/>
      <c r="AB435" s="300"/>
      <c r="AC435" s="308"/>
      <c r="AD435" s="304"/>
      <c r="AF435" s="300" t="s">
        <v>4259</v>
      </c>
      <c r="AG435" s="300"/>
      <c r="AH435" s="309"/>
      <c r="AI435" s="309"/>
      <c r="AJ435" s="310"/>
      <c r="AK435" s="311"/>
      <c r="AL435" s="311"/>
      <c r="AM435" s="311"/>
      <c r="AN435" s="311"/>
      <c r="AO435" s="309"/>
      <c r="AY435" s="309"/>
      <c r="AZ435" s="312"/>
      <c r="BD435" s="300"/>
    </row>
    <row r="436" ht="14.25" hidden="1" customHeight="1">
      <c r="A436" s="300"/>
      <c r="B436" s="301"/>
      <c r="C436" s="300"/>
      <c r="D436" s="302"/>
      <c r="G436" s="303"/>
      <c r="H436" s="304"/>
      <c r="I436" s="304"/>
      <c r="J436" s="300" t="s">
        <v>4260</v>
      </c>
      <c r="K436" s="300"/>
      <c r="L436" s="300"/>
      <c r="M436" s="300"/>
      <c r="N436" s="300"/>
      <c r="O436" s="300">
        <v>0.0</v>
      </c>
      <c r="Q436" s="305">
        <v>0.0</v>
      </c>
      <c r="R436" s="305"/>
      <c r="S436" s="306"/>
      <c r="T436" s="305"/>
      <c r="U436" s="305"/>
      <c r="V436" s="305"/>
      <c r="W436" s="305"/>
      <c r="X436" s="305"/>
      <c r="Y436" s="305"/>
      <c r="Z436" s="300"/>
      <c r="AA436" s="307"/>
      <c r="AB436" s="300"/>
      <c r="AC436" s="308"/>
      <c r="AD436" s="304"/>
      <c r="AF436" s="300" t="s">
        <v>4261</v>
      </c>
      <c r="AG436" s="300"/>
      <c r="AH436" s="309"/>
      <c r="AI436" s="309"/>
      <c r="AJ436" s="310"/>
      <c r="AK436" s="311"/>
      <c r="AL436" s="311"/>
      <c r="AM436" s="311"/>
      <c r="AN436" s="311"/>
      <c r="AO436" s="309"/>
      <c r="AY436" s="309"/>
      <c r="AZ436" s="312"/>
      <c r="BD436" s="300"/>
    </row>
    <row r="437" ht="14.25" hidden="1" customHeight="1">
      <c r="A437" s="300"/>
      <c r="B437" s="301"/>
      <c r="C437" s="300"/>
      <c r="D437" s="302"/>
      <c r="G437" s="303"/>
      <c r="H437" s="304"/>
      <c r="I437" s="304"/>
      <c r="J437" s="300" t="s">
        <v>4262</v>
      </c>
      <c r="K437" s="300"/>
      <c r="L437" s="300"/>
      <c r="M437" s="300"/>
      <c r="N437" s="300"/>
      <c r="O437" s="300">
        <v>0.0</v>
      </c>
      <c r="Q437" s="305">
        <v>0.0</v>
      </c>
      <c r="R437" s="305"/>
      <c r="S437" s="306"/>
      <c r="T437" s="305"/>
      <c r="U437" s="305"/>
      <c r="V437" s="305"/>
      <c r="W437" s="305"/>
      <c r="X437" s="305"/>
      <c r="Y437" s="305"/>
      <c r="Z437" s="300"/>
      <c r="AA437" s="307"/>
      <c r="AB437" s="300"/>
      <c r="AC437" s="308"/>
      <c r="AD437" s="304"/>
      <c r="AF437" s="300" t="s">
        <v>4263</v>
      </c>
      <c r="AG437" s="300"/>
      <c r="AH437" s="309"/>
      <c r="AI437" s="309"/>
      <c r="AJ437" s="310"/>
      <c r="AK437" s="311"/>
      <c r="AL437" s="311"/>
      <c r="AM437" s="311"/>
      <c r="AN437" s="311"/>
      <c r="AO437" s="309"/>
      <c r="AY437" s="309"/>
      <c r="AZ437" s="312"/>
      <c r="BD437" s="300"/>
    </row>
    <row r="438" ht="14.25" hidden="1" customHeight="1">
      <c r="A438" s="300"/>
      <c r="B438" s="301"/>
      <c r="C438" s="300"/>
      <c r="D438" s="302"/>
      <c r="G438" s="303"/>
      <c r="H438" s="304"/>
      <c r="I438" s="304"/>
      <c r="J438" s="300" t="s">
        <v>4264</v>
      </c>
      <c r="K438" s="300"/>
      <c r="L438" s="300"/>
      <c r="M438" s="300"/>
      <c r="N438" s="300"/>
      <c r="O438" s="300">
        <v>0.0</v>
      </c>
      <c r="Q438" s="305">
        <v>0.0</v>
      </c>
      <c r="R438" s="305"/>
      <c r="S438" s="306"/>
      <c r="T438" s="305"/>
      <c r="U438" s="305"/>
      <c r="V438" s="305"/>
      <c r="W438" s="305"/>
      <c r="X438" s="305"/>
      <c r="Y438" s="305"/>
      <c r="Z438" s="300"/>
      <c r="AA438" s="307"/>
      <c r="AB438" s="300"/>
      <c r="AC438" s="308"/>
      <c r="AD438" s="304"/>
      <c r="AF438" s="300" t="s">
        <v>4265</v>
      </c>
      <c r="AG438" s="300"/>
      <c r="AH438" s="309"/>
      <c r="AI438" s="309"/>
      <c r="AJ438" s="310"/>
      <c r="AK438" s="311"/>
      <c r="AL438" s="311"/>
      <c r="AM438" s="311"/>
      <c r="AN438" s="311"/>
      <c r="AO438" s="309"/>
      <c r="AY438" s="309"/>
      <c r="AZ438" s="312"/>
      <c r="BD438" s="300"/>
    </row>
    <row r="439" ht="14.25" hidden="1" customHeight="1">
      <c r="A439" s="300"/>
      <c r="B439" s="301"/>
      <c r="C439" s="300"/>
      <c r="D439" s="302"/>
      <c r="G439" s="303"/>
      <c r="H439" s="304"/>
      <c r="I439" s="304"/>
      <c r="J439" s="300" t="s">
        <v>4266</v>
      </c>
      <c r="K439" s="300"/>
      <c r="L439" s="300"/>
      <c r="M439" s="300"/>
      <c r="N439" s="300"/>
      <c r="O439" s="300">
        <v>0.0</v>
      </c>
      <c r="Q439" s="305">
        <v>0.0</v>
      </c>
      <c r="R439" s="305"/>
      <c r="S439" s="306"/>
      <c r="T439" s="305"/>
      <c r="U439" s="305"/>
      <c r="V439" s="305"/>
      <c r="W439" s="305"/>
      <c r="X439" s="305"/>
      <c r="Y439" s="305"/>
      <c r="Z439" s="300"/>
      <c r="AA439" s="307"/>
      <c r="AB439" s="300"/>
      <c r="AC439" s="308"/>
      <c r="AD439" s="304"/>
      <c r="AF439" s="300" t="s">
        <v>4267</v>
      </c>
      <c r="AG439" s="300"/>
      <c r="AH439" s="309"/>
      <c r="AI439" s="309"/>
      <c r="AJ439" s="310"/>
      <c r="AK439" s="311"/>
      <c r="AL439" s="311"/>
      <c r="AM439" s="311"/>
      <c r="AN439" s="311"/>
      <c r="AO439" s="309"/>
      <c r="AY439" s="309"/>
      <c r="AZ439" s="312"/>
      <c r="BD439" s="300"/>
    </row>
    <row r="440" ht="14.25" hidden="1" customHeight="1">
      <c r="A440" s="300"/>
      <c r="B440" s="301"/>
      <c r="C440" s="300"/>
      <c r="D440" s="302"/>
      <c r="G440" s="303"/>
      <c r="H440" s="304"/>
      <c r="I440" s="304"/>
      <c r="J440" s="300" t="s">
        <v>4268</v>
      </c>
      <c r="K440" s="300"/>
      <c r="L440" s="300"/>
      <c r="M440" s="300"/>
      <c r="N440" s="300"/>
      <c r="O440" s="300">
        <v>0.0</v>
      </c>
      <c r="Q440" s="305">
        <v>0.0</v>
      </c>
      <c r="R440" s="305"/>
      <c r="S440" s="306"/>
      <c r="T440" s="305"/>
      <c r="U440" s="305"/>
      <c r="V440" s="305"/>
      <c r="W440" s="305"/>
      <c r="X440" s="305"/>
      <c r="Y440" s="305"/>
      <c r="Z440" s="300"/>
      <c r="AA440" s="307"/>
      <c r="AB440" s="300"/>
      <c r="AC440" s="308"/>
      <c r="AD440" s="304"/>
      <c r="AF440" s="300" t="s">
        <v>4269</v>
      </c>
      <c r="AG440" s="300"/>
      <c r="AH440" s="309"/>
      <c r="AI440" s="309"/>
      <c r="AJ440" s="310"/>
      <c r="AK440" s="311"/>
      <c r="AL440" s="311"/>
      <c r="AM440" s="311"/>
      <c r="AN440" s="311"/>
      <c r="AO440" s="309"/>
      <c r="AY440" s="309"/>
      <c r="AZ440" s="312"/>
      <c r="BD440" s="300"/>
    </row>
    <row r="441" ht="14.25" hidden="1" customHeight="1">
      <c r="A441" s="300"/>
      <c r="B441" s="301"/>
      <c r="C441" s="300"/>
      <c r="D441" s="302"/>
      <c r="G441" s="303"/>
      <c r="H441" s="304"/>
      <c r="I441" s="304"/>
      <c r="J441" s="300" t="s">
        <v>4270</v>
      </c>
      <c r="K441" s="300"/>
      <c r="L441" s="300"/>
      <c r="M441" s="300"/>
      <c r="N441" s="300"/>
      <c r="O441" s="300">
        <v>0.0</v>
      </c>
      <c r="Q441" s="305">
        <v>0.0</v>
      </c>
      <c r="R441" s="305"/>
      <c r="S441" s="306"/>
      <c r="T441" s="305"/>
      <c r="U441" s="305"/>
      <c r="V441" s="305"/>
      <c r="W441" s="305"/>
      <c r="X441" s="305"/>
      <c r="Y441" s="305"/>
      <c r="Z441" s="300"/>
      <c r="AA441" s="307"/>
      <c r="AB441" s="300"/>
      <c r="AC441" s="308"/>
      <c r="AD441" s="304"/>
      <c r="AF441" s="300" t="s">
        <v>4271</v>
      </c>
      <c r="AG441" s="300"/>
      <c r="AH441" s="309"/>
      <c r="AI441" s="309"/>
      <c r="AJ441" s="310"/>
      <c r="AK441" s="311"/>
      <c r="AL441" s="311"/>
      <c r="AM441" s="311"/>
      <c r="AN441" s="311"/>
      <c r="AO441" s="309"/>
      <c r="AY441" s="309"/>
      <c r="AZ441" s="312"/>
      <c r="BD441" s="300"/>
    </row>
    <row r="442" ht="14.25" hidden="1" customHeight="1">
      <c r="A442" s="300"/>
      <c r="B442" s="301"/>
      <c r="C442" s="300"/>
      <c r="D442" s="302"/>
      <c r="G442" s="303"/>
      <c r="H442" s="304"/>
      <c r="I442" s="304"/>
      <c r="J442" s="300" t="s">
        <v>4272</v>
      </c>
      <c r="K442" s="300"/>
      <c r="L442" s="300"/>
      <c r="M442" s="300"/>
      <c r="N442" s="300"/>
      <c r="O442" s="300">
        <v>0.0</v>
      </c>
      <c r="Q442" s="305">
        <v>0.0</v>
      </c>
      <c r="R442" s="305"/>
      <c r="S442" s="306"/>
      <c r="T442" s="305"/>
      <c r="U442" s="305"/>
      <c r="V442" s="305"/>
      <c r="W442" s="305"/>
      <c r="X442" s="305"/>
      <c r="Y442" s="305"/>
      <c r="Z442" s="300"/>
      <c r="AA442" s="307"/>
      <c r="AB442" s="300"/>
      <c r="AC442" s="308"/>
      <c r="AD442" s="304"/>
      <c r="AF442" s="300" t="s">
        <v>4273</v>
      </c>
      <c r="AG442" s="300"/>
      <c r="AH442" s="309"/>
      <c r="AI442" s="309"/>
      <c r="AJ442" s="310"/>
      <c r="AK442" s="311"/>
      <c r="AL442" s="311"/>
      <c r="AM442" s="311"/>
      <c r="AN442" s="311"/>
      <c r="AO442" s="309"/>
      <c r="AY442" s="309"/>
      <c r="AZ442" s="312"/>
      <c r="BD442" s="300"/>
    </row>
    <row r="443" ht="14.25" hidden="1" customHeight="1">
      <c r="A443" s="300"/>
      <c r="B443" s="301"/>
      <c r="C443" s="300"/>
      <c r="D443" s="302"/>
      <c r="G443" s="303"/>
      <c r="H443" s="304"/>
      <c r="I443" s="304"/>
      <c r="J443" s="300" t="s">
        <v>4274</v>
      </c>
      <c r="K443" s="300"/>
      <c r="L443" s="300"/>
      <c r="M443" s="300"/>
      <c r="N443" s="300"/>
      <c r="O443" s="300">
        <v>0.0</v>
      </c>
      <c r="Q443" s="305">
        <v>0.0</v>
      </c>
      <c r="R443" s="305"/>
      <c r="S443" s="306"/>
      <c r="T443" s="305"/>
      <c r="U443" s="305"/>
      <c r="V443" s="305"/>
      <c r="W443" s="305"/>
      <c r="X443" s="305"/>
      <c r="Y443" s="305"/>
      <c r="Z443" s="300"/>
      <c r="AA443" s="307"/>
      <c r="AB443" s="300"/>
      <c r="AC443" s="308"/>
      <c r="AD443" s="304"/>
      <c r="AF443" s="300" t="s">
        <v>376</v>
      </c>
      <c r="AG443" s="300"/>
      <c r="AH443" s="309"/>
      <c r="AI443" s="309"/>
      <c r="AJ443" s="310"/>
      <c r="AK443" s="311"/>
      <c r="AL443" s="311"/>
      <c r="AM443" s="311"/>
      <c r="AN443" s="311"/>
      <c r="AO443" s="309"/>
      <c r="AY443" s="309"/>
      <c r="AZ443" s="312"/>
      <c r="BD443" s="300"/>
    </row>
    <row r="444" ht="14.25" hidden="1" customHeight="1">
      <c r="A444" s="300"/>
      <c r="B444" s="301"/>
      <c r="C444" s="300"/>
      <c r="D444" s="302"/>
      <c r="G444" s="303"/>
      <c r="H444" s="304"/>
      <c r="I444" s="304"/>
      <c r="J444" s="300" t="s">
        <v>4275</v>
      </c>
      <c r="K444" s="300"/>
      <c r="L444" s="300"/>
      <c r="M444" s="300"/>
      <c r="N444" s="300"/>
      <c r="O444" s="300">
        <v>0.0</v>
      </c>
      <c r="Q444" s="305">
        <v>0.0</v>
      </c>
      <c r="R444" s="305"/>
      <c r="S444" s="306"/>
      <c r="T444" s="305"/>
      <c r="U444" s="305"/>
      <c r="V444" s="305"/>
      <c r="W444" s="305"/>
      <c r="X444" s="305"/>
      <c r="Y444" s="305"/>
      <c r="Z444" s="300"/>
      <c r="AA444" s="307"/>
      <c r="AB444" s="300"/>
      <c r="AC444" s="308"/>
      <c r="AD444" s="304"/>
      <c r="AF444" s="300" t="s">
        <v>4276</v>
      </c>
      <c r="AG444" s="300"/>
      <c r="AH444" s="309"/>
      <c r="AI444" s="309"/>
      <c r="AJ444" s="310"/>
      <c r="AK444" s="311"/>
      <c r="AL444" s="311"/>
      <c r="AM444" s="311"/>
      <c r="AN444" s="311"/>
      <c r="AO444" s="309"/>
      <c r="AY444" s="309"/>
      <c r="AZ444" s="312"/>
      <c r="BD444" s="300"/>
    </row>
    <row r="445" ht="14.25" hidden="1" customHeight="1">
      <c r="A445" s="300"/>
      <c r="B445" s="301"/>
      <c r="C445" s="300"/>
      <c r="D445" s="302"/>
      <c r="G445" s="303"/>
      <c r="H445" s="304"/>
      <c r="I445" s="304"/>
      <c r="J445" s="300" t="s">
        <v>4277</v>
      </c>
      <c r="K445" s="300"/>
      <c r="L445" s="300"/>
      <c r="M445" s="300"/>
      <c r="N445" s="300"/>
      <c r="O445" s="300">
        <v>0.0</v>
      </c>
      <c r="Q445" s="305">
        <v>0.0</v>
      </c>
      <c r="R445" s="305"/>
      <c r="S445" s="306"/>
      <c r="T445" s="305"/>
      <c r="U445" s="305"/>
      <c r="V445" s="305"/>
      <c r="W445" s="305"/>
      <c r="X445" s="305"/>
      <c r="Y445" s="305"/>
      <c r="Z445" s="300"/>
      <c r="AA445" s="307"/>
      <c r="AB445" s="300"/>
      <c r="AC445" s="308"/>
      <c r="AD445" s="304"/>
      <c r="AF445" s="300" t="s">
        <v>2684</v>
      </c>
      <c r="AG445" s="300"/>
      <c r="AH445" s="309"/>
      <c r="AI445" s="309"/>
      <c r="AJ445" s="310"/>
      <c r="AK445" s="311"/>
      <c r="AL445" s="311"/>
      <c r="AM445" s="311"/>
      <c r="AN445" s="311"/>
      <c r="AO445" s="309"/>
      <c r="AY445" s="309"/>
      <c r="AZ445" s="312"/>
      <c r="BD445" s="300"/>
    </row>
    <row r="446" ht="14.25" hidden="1" customHeight="1">
      <c r="A446" s="300"/>
      <c r="B446" s="301"/>
      <c r="C446" s="300"/>
      <c r="D446" s="302"/>
      <c r="G446" s="303"/>
      <c r="H446" s="304"/>
      <c r="I446" s="304"/>
      <c r="J446" s="300" t="s">
        <v>4278</v>
      </c>
      <c r="K446" s="300"/>
      <c r="L446" s="300"/>
      <c r="M446" s="300"/>
      <c r="N446" s="300"/>
      <c r="O446" s="300">
        <v>0.0</v>
      </c>
      <c r="Q446" s="305">
        <v>0.0</v>
      </c>
      <c r="R446" s="305"/>
      <c r="S446" s="306"/>
      <c r="T446" s="305"/>
      <c r="U446" s="305"/>
      <c r="V446" s="305"/>
      <c r="W446" s="305"/>
      <c r="X446" s="305"/>
      <c r="Y446" s="305"/>
      <c r="Z446" s="300"/>
      <c r="AA446" s="307"/>
      <c r="AB446" s="300"/>
      <c r="AC446" s="308"/>
      <c r="AD446" s="304"/>
      <c r="AF446" s="300" t="s">
        <v>4279</v>
      </c>
      <c r="AG446" s="300"/>
      <c r="AH446" s="309"/>
      <c r="AI446" s="309"/>
      <c r="AJ446" s="310"/>
      <c r="AK446" s="311"/>
      <c r="AL446" s="311"/>
      <c r="AM446" s="311"/>
      <c r="AN446" s="311"/>
      <c r="AO446" s="309"/>
      <c r="AY446" s="309"/>
      <c r="AZ446" s="312"/>
      <c r="BD446" s="300"/>
    </row>
    <row r="447" ht="14.25" hidden="1" customHeight="1">
      <c r="A447" s="300"/>
      <c r="B447" s="301"/>
      <c r="C447" s="300"/>
      <c r="D447" s="302"/>
      <c r="G447" s="303"/>
      <c r="H447" s="304"/>
      <c r="I447" s="304"/>
      <c r="J447" s="300" t="s">
        <v>4280</v>
      </c>
      <c r="K447" s="300"/>
      <c r="L447" s="300"/>
      <c r="M447" s="300"/>
      <c r="N447" s="300"/>
      <c r="O447" s="300">
        <v>0.0</v>
      </c>
      <c r="Q447" s="305">
        <v>0.0</v>
      </c>
      <c r="R447" s="305"/>
      <c r="S447" s="306"/>
      <c r="T447" s="305"/>
      <c r="U447" s="305"/>
      <c r="V447" s="305"/>
      <c r="W447" s="305"/>
      <c r="X447" s="305"/>
      <c r="Y447" s="305"/>
      <c r="Z447" s="300"/>
      <c r="AA447" s="307"/>
      <c r="AB447" s="300"/>
      <c r="AC447" s="308"/>
      <c r="AD447" s="304"/>
      <c r="AF447" s="300" t="s">
        <v>21</v>
      </c>
      <c r="AG447" s="300"/>
      <c r="AH447" s="309"/>
      <c r="AI447" s="309"/>
      <c r="AJ447" s="310"/>
      <c r="AK447" s="311"/>
      <c r="AL447" s="311"/>
      <c r="AM447" s="311"/>
      <c r="AN447" s="311"/>
      <c r="AO447" s="309"/>
      <c r="AY447" s="309"/>
      <c r="AZ447" s="312"/>
      <c r="BD447" s="300"/>
    </row>
    <row r="448" ht="14.25" hidden="1" customHeight="1">
      <c r="A448" s="300"/>
      <c r="B448" s="301"/>
      <c r="C448" s="300"/>
      <c r="D448" s="302"/>
      <c r="G448" s="303"/>
      <c r="H448" s="304"/>
      <c r="I448" s="304"/>
      <c r="J448" s="300" t="s">
        <v>4281</v>
      </c>
      <c r="K448" s="300"/>
      <c r="L448" s="300"/>
      <c r="M448" s="300"/>
      <c r="N448" s="300"/>
      <c r="O448" s="300">
        <v>0.0</v>
      </c>
      <c r="Q448" s="305">
        <v>0.0</v>
      </c>
      <c r="R448" s="305"/>
      <c r="S448" s="306"/>
      <c r="T448" s="305"/>
      <c r="U448" s="305"/>
      <c r="V448" s="305"/>
      <c r="W448" s="305"/>
      <c r="X448" s="305"/>
      <c r="Y448" s="305"/>
      <c r="Z448" s="300"/>
      <c r="AA448" s="307"/>
      <c r="AB448" s="300"/>
      <c r="AC448" s="308"/>
      <c r="AD448" s="304"/>
      <c r="AF448" s="300" t="s">
        <v>4282</v>
      </c>
      <c r="AG448" s="300"/>
      <c r="AH448" s="309"/>
      <c r="AI448" s="309"/>
      <c r="AJ448" s="310"/>
      <c r="AK448" s="311"/>
      <c r="AL448" s="311"/>
      <c r="AM448" s="311"/>
      <c r="AN448" s="311"/>
      <c r="AO448" s="309"/>
      <c r="AY448" s="309"/>
      <c r="AZ448" s="312"/>
      <c r="BD448" s="300"/>
    </row>
    <row r="449" ht="14.25" hidden="1" customHeight="1">
      <c r="A449" s="300"/>
      <c r="B449" s="301"/>
      <c r="C449" s="300"/>
      <c r="D449" s="302"/>
      <c r="G449" s="303"/>
      <c r="H449" s="304"/>
      <c r="I449" s="304"/>
      <c r="J449" s="300" t="s">
        <v>4283</v>
      </c>
      <c r="K449" s="300"/>
      <c r="L449" s="300"/>
      <c r="M449" s="300"/>
      <c r="N449" s="300"/>
      <c r="O449" s="300">
        <v>0.0</v>
      </c>
      <c r="Q449" s="305">
        <v>0.0</v>
      </c>
      <c r="R449" s="305"/>
      <c r="S449" s="306"/>
      <c r="T449" s="305"/>
      <c r="U449" s="305"/>
      <c r="V449" s="305"/>
      <c r="W449" s="305"/>
      <c r="X449" s="305"/>
      <c r="Y449" s="305"/>
      <c r="Z449" s="300"/>
      <c r="AA449" s="307"/>
      <c r="AB449" s="300"/>
      <c r="AC449" s="308"/>
      <c r="AD449" s="304"/>
      <c r="AF449" s="300" t="s">
        <v>348</v>
      </c>
      <c r="AG449" s="300"/>
      <c r="AH449" s="309"/>
      <c r="AI449" s="309"/>
      <c r="AJ449" s="310"/>
      <c r="AK449" s="311"/>
      <c r="AL449" s="311"/>
      <c r="AM449" s="311"/>
      <c r="AN449" s="311"/>
      <c r="AO449" s="309"/>
      <c r="AY449" s="309"/>
      <c r="AZ449" s="312"/>
      <c r="BD449" s="300"/>
    </row>
    <row r="450" ht="14.25" hidden="1" customHeight="1">
      <c r="A450" s="300"/>
      <c r="B450" s="301"/>
      <c r="C450" s="300"/>
      <c r="D450" s="302"/>
      <c r="G450" s="303"/>
      <c r="H450" s="304"/>
      <c r="I450" s="304"/>
      <c r="J450" s="300" t="s">
        <v>4284</v>
      </c>
      <c r="K450" s="300"/>
      <c r="L450" s="300"/>
      <c r="M450" s="300"/>
      <c r="N450" s="300"/>
      <c r="O450" s="300">
        <v>0.0</v>
      </c>
      <c r="Q450" s="305">
        <v>0.0</v>
      </c>
      <c r="R450" s="305"/>
      <c r="S450" s="306"/>
      <c r="T450" s="305"/>
      <c r="U450" s="305"/>
      <c r="V450" s="305"/>
      <c r="W450" s="305"/>
      <c r="X450" s="305"/>
      <c r="Y450" s="305"/>
      <c r="Z450" s="300"/>
      <c r="AA450" s="307"/>
      <c r="AB450" s="300"/>
      <c r="AC450" s="308"/>
      <c r="AD450" s="304"/>
      <c r="AF450" s="300" t="s">
        <v>2308</v>
      </c>
      <c r="AG450" s="300"/>
      <c r="AH450" s="309"/>
      <c r="AI450" s="309"/>
      <c r="AJ450" s="310"/>
      <c r="AK450" s="311"/>
      <c r="AL450" s="311"/>
      <c r="AM450" s="311"/>
      <c r="AN450" s="311"/>
      <c r="AO450" s="309"/>
      <c r="AY450" s="309"/>
      <c r="AZ450" s="312"/>
      <c r="BD450" s="300"/>
    </row>
    <row r="451" ht="14.25" hidden="1" customHeight="1">
      <c r="A451" s="300"/>
      <c r="B451" s="301"/>
      <c r="C451" s="300"/>
      <c r="D451" s="302"/>
      <c r="G451" s="303"/>
      <c r="H451" s="304"/>
      <c r="I451" s="304"/>
      <c r="J451" s="300" t="s">
        <v>4285</v>
      </c>
      <c r="K451" s="300"/>
      <c r="L451" s="300"/>
      <c r="M451" s="300"/>
      <c r="N451" s="300"/>
      <c r="O451" s="300">
        <v>0.0</v>
      </c>
      <c r="Q451" s="305">
        <v>0.0</v>
      </c>
      <c r="R451" s="305"/>
      <c r="S451" s="306"/>
      <c r="T451" s="305"/>
      <c r="U451" s="305"/>
      <c r="V451" s="305"/>
      <c r="W451" s="305"/>
      <c r="X451" s="305"/>
      <c r="Y451" s="305"/>
      <c r="Z451" s="300"/>
      <c r="AA451" s="307"/>
      <c r="AB451" s="300"/>
      <c r="AC451" s="308"/>
      <c r="AD451" s="304"/>
      <c r="AF451" s="300" t="s">
        <v>4286</v>
      </c>
      <c r="AG451" s="300"/>
      <c r="AH451" s="309"/>
      <c r="AI451" s="309"/>
      <c r="AJ451" s="310"/>
      <c r="AK451" s="311"/>
      <c r="AL451" s="311"/>
      <c r="AM451" s="311"/>
      <c r="AN451" s="311"/>
      <c r="AO451" s="309"/>
      <c r="AY451" s="309"/>
      <c r="AZ451" s="312"/>
      <c r="BD451" s="300"/>
    </row>
    <row r="452" ht="14.25" hidden="1" customHeight="1">
      <c r="A452" s="300"/>
      <c r="B452" s="301"/>
      <c r="C452" s="300"/>
      <c r="D452" s="302"/>
      <c r="G452" s="303"/>
      <c r="H452" s="304"/>
      <c r="I452" s="304"/>
      <c r="J452" s="300" t="s">
        <v>4287</v>
      </c>
      <c r="K452" s="300"/>
      <c r="L452" s="300"/>
      <c r="M452" s="300"/>
      <c r="N452" s="300"/>
      <c r="O452" s="300">
        <v>0.0</v>
      </c>
      <c r="Q452" s="305">
        <v>0.0</v>
      </c>
      <c r="R452" s="305"/>
      <c r="S452" s="306"/>
      <c r="T452" s="305"/>
      <c r="U452" s="305"/>
      <c r="V452" s="305"/>
      <c r="W452" s="305"/>
      <c r="X452" s="305"/>
      <c r="Y452" s="305"/>
      <c r="Z452" s="300"/>
      <c r="AA452" s="307"/>
      <c r="AB452" s="300"/>
      <c r="AC452" s="308"/>
      <c r="AD452" s="304"/>
      <c r="AF452" s="300" t="s">
        <v>4288</v>
      </c>
      <c r="AG452" s="300"/>
      <c r="AH452" s="309"/>
      <c r="AI452" s="309"/>
      <c r="AJ452" s="310"/>
      <c r="AK452" s="311"/>
      <c r="AL452" s="311"/>
      <c r="AM452" s="311"/>
      <c r="AN452" s="311"/>
      <c r="AO452" s="309"/>
      <c r="AY452" s="309"/>
      <c r="AZ452" s="312"/>
      <c r="BD452" s="300"/>
    </row>
    <row r="453" ht="14.25" hidden="1" customHeight="1">
      <c r="A453" s="300"/>
      <c r="B453" s="301"/>
      <c r="C453" s="300"/>
      <c r="D453" s="302"/>
      <c r="G453" s="303"/>
      <c r="H453" s="304"/>
      <c r="I453" s="304"/>
      <c r="J453" s="300" t="s">
        <v>4289</v>
      </c>
      <c r="K453" s="300"/>
      <c r="L453" s="300"/>
      <c r="M453" s="300"/>
      <c r="N453" s="300"/>
      <c r="O453" s="300">
        <v>0.0</v>
      </c>
      <c r="Q453" s="305">
        <v>0.0</v>
      </c>
      <c r="R453" s="305"/>
      <c r="S453" s="306"/>
      <c r="T453" s="305"/>
      <c r="U453" s="305"/>
      <c r="V453" s="305"/>
      <c r="W453" s="305"/>
      <c r="X453" s="305"/>
      <c r="Y453" s="305"/>
      <c r="Z453" s="300"/>
      <c r="AA453" s="307"/>
      <c r="AB453" s="300"/>
      <c r="AC453" s="308"/>
      <c r="AD453" s="304"/>
      <c r="AF453" s="300" t="s">
        <v>4290</v>
      </c>
      <c r="AG453" s="300"/>
      <c r="AH453" s="309"/>
      <c r="AI453" s="309"/>
      <c r="AJ453" s="310"/>
      <c r="AK453" s="311"/>
      <c r="AL453" s="311"/>
      <c r="AM453" s="311"/>
      <c r="AN453" s="311"/>
      <c r="AO453" s="309"/>
      <c r="AY453" s="309"/>
      <c r="AZ453" s="312"/>
      <c r="BD453" s="300"/>
    </row>
    <row r="454" ht="14.25" hidden="1" customHeight="1">
      <c r="A454" s="300"/>
      <c r="B454" s="301"/>
      <c r="C454" s="300"/>
      <c r="D454" s="302"/>
      <c r="G454" s="303"/>
      <c r="H454" s="304"/>
      <c r="I454" s="304"/>
      <c r="J454" s="300" t="s">
        <v>4291</v>
      </c>
      <c r="K454" s="300"/>
      <c r="L454" s="300"/>
      <c r="M454" s="300"/>
      <c r="N454" s="300"/>
      <c r="O454" s="300">
        <v>0.0</v>
      </c>
      <c r="Q454" s="305">
        <v>0.0</v>
      </c>
      <c r="R454" s="305"/>
      <c r="S454" s="306"/>
      <c r="T454" s="305"/>
      <c r="U454" s="305"/>
      <c r="V454" s="305"/>
      <c r="W454" s="305"/>
      <c r="X454" s="305"/>
      <c r="Y454" s="305"/>
      <c r="Z454" s="300"/>
      <c r="AA454" s="307"/>
      <c r="AB454" s="300"/>
      <c r="AC454" s="308"/>
      <c r="AD454" s="304"/>
      <c r="AF454" s="300" t="s">
        <v>4292</v>
      </c>
      <c r="AG454" s="300"/>
      <c r="AH454" s="309"/>
      <c r="AI454" s="309"/>
      <c r="AJ454" s="310"/>
      <c r="AK454" s="311"/>
      <c r="AL454" s="311"/>
      <c r="AM454" s="311"/>
      <c r="AN454" s="311"/>
      <c r="AO454" s="309"/>
      <c r="AY454" s="309"/>
      <c r="AZ454" s="312"/>
      <c r="BD454" s="300"/>
    </row>
    <row r="455" ht="14.25" hidden="1" customHeight="1">
      <c r="A455" s="300"/>
      <c r="B455" s="301"/>
      <c r="C455" s="300"/>
      <c r="D455" s="302"/>
      <c r="G455" s="303"/>
      <c r="H455" s="304"/>
      <c r="I455" s="304"/>
      <c r="J455" s="300" t="s">
        <v>4293</v>
      </c>
      <c r="K455" s="300"/>
      <c r="L455" s="300"/>
      <c r="M455" s="300"/>
      <c r="N455" s="300"/>
      <c r="O455" s="300">
        <v>0.0</v>
      </c>
      <c r="Q455" s="305">
        <v>0.0</v>
      </c>
      <c r="R455" s="305"/>
      <c r="S455" s="306"/>
      <c r="T455" s="305"/>
      <c r="U455" s="305"/>
      <c r="V455" s="305"/>
      <c r="W455" s="305"/>
      <c r="X455" s="305"/>
      <c r="Y455" s="305"/>
      <c r="Z455" s="300"/>
      <c r="AA455" s="307"/>
      <c r="AB455" s="300"/>
      <c r="AC455" s="308"/>
      <c r="AD455" s="304"/>
      <c r="AF455" s="300" t="s">
        <v>4294</v>
      </c>
      <c r="AG455" s="300"/>
      <c r="AH455" s="309"/>
      <c r="AI455" s="309"/>
      <c r="AJ455" s="310"/>
      <c r="AK455" s="311"/>
      <c r="AL455" s="311"/>
      <c r="AM455" s="311"/>
      <c r="AN455" s="311"/>
      <c r="AO455" s="309"/>
      <c r="AY455" s="309"/>
      <c r="AZ455" s="312"/>
      <c r="BD455" s="300"/>
    </row>
    <row r="456" ht="14.25" hidden="1" customHeight="1">
      <c r="A456" s="300"/>
      <c r="B456" s="301"/>
      <c r="C456" s="300"/>
      <c r="D456" s="302"/>
      <c r="G456" s="303"/>
      <c r="H456" s="304"/>
      <c r="I456" s="304"/>
      <c r="J456" s="300" t="s">
        <v>4295</v>
      </c>
      <c r="K456" s="300"/>
      <c r="L456" s="300"/>
      <c r="M456" s="300"/>
      <c r="N456" s="300"/>
      <c r="O456" s="300">
        <v>0.0</v>
      </c>
      <c r="Q456" s="305">
        <v>0.0</v>
      </c>
      <c r="R456" s="305"/>
      <c r="S456" s="306"/>
      <c r="T456" s="305"/>
      <c r="U456" s="305"/>
      <c r="V456" s="305"/>
      <c r="W456" s="305"/>
      <c r="X456" s="305"/>
      <c r="Y456" s="305"/>
      <c r="Z456" s="300"/>
      <c r="AA456" s="307"/>
      <c r="AB456" s="300"/>
      <c r="AC456" s="308"/>
      <c r="AD456" s="304"/>
      <c r="AF456" s="300" t="s">
        <v>4296</v>
      </c>
      <c r="AG456" s="300"/>
      <c r="AH456" s="309"/>
      <c r="AI456" s="309"/>
      <c r="AJ456" s="310"/>
      <c r="AK456" s="311"/>
      <c r="AL456" s="311"/>
      <c r="AM456" s="311"/>
      <c r="AN456" s="311"/>
      <c r="AO456" s="309"/>
      <c r="AY456" s="309"/>
      <c r="AZ456" s="312"/>
      <c r="BD456" s="300"/>
    </row>
    <row r="457" ht="14.25" hidden="1" customHeight="1">
      <c r="A457" s="300"/>
      <c r="B457" s="301"/>
      <c r="C457" s="300"/>
      <c r="D457" s="302"/>
      <c r="G457" s="303"/>
      <c r="H457" s="304"/>
      <c r="I457" s="304"/>
      <c r="J457" s="300" t="s">
        <v>4297</v>
      </c>
      <c r="K457" s="300"/>
      <c r="L457" s="300"/>
      <c r="M457" s="300"/>
      <c r="N457" s="300"/>
      <c r="O457" s="300">
        <v>0.0</v>
      </c>
      <c r="Q457" s="305">
        <v>0.0</v>
      </c>
      <c r="R457" s="305"/>
      <c r="S457" s="306"/>
      <c r="T457" s="305"/>
      <c r="U457" s="305"/>
      <c r="V457" s="305"/>
      <c r="W457" s="305"/>
      <c r="X457" s="305"/>
      <c r="Y457" s="305"/>
      <c r="Z457" s="300"/>
      <c r="AA457" s="307"/>
      <c r="AB457" s="300"/>
      <c r="AC457" s="308"/>
      <c r="AD457" s="304"/>
      <c r="AF457" s="300" t="s">
        <v>2273</v>
      </c>
      <c r="AG457" s="300"/>
      <c r="AH457" s="309"/>
      <c r="AI457" s="309"/>
      <c r="AJ457" s="310"/>
      <c r="AK457" s="311"/>
      <c r="AL457" s="311"/>
      <c r="AM457" s="311"/>
      <c r="AN457" s="311"/>
      <c r="AO457" s="309"/>
      <c r="AY457" s="309"/>
      <c r="AZ457" s="312"/>
      <c r="BD457" s="300"/>
    </row>
    <row r="458" ht="14.25" hidden="1" customHeight="1">
      <c r="A458" s="300"/>
      <c r="B458" s="301"/>
      <c r="C458" s="300"/>
      <c r="D458" s="302"/>
      <c r="G458" s="303"/>
      <c r="H458" s="304"/>
      <c r="I458" s="304"/>
      <c r="J458" s="300" t="s">
        <v>4298</v>
      </c>
      <c r="K458" s="300"/>
      <c r="L458" s="300"/>
      <c r="M458" s="300"/>
      <c r="N458" s="300"/>
      <c r="O458" s="300">
        <v>0.0</v>
      </c>
      <c r="Q458" s="305">
        <v>0.0</v>
      </c>
      <c r="R458" s="305"/>
      <c r="S458" s="306"/>
      <c r="T458" s="305"/>
      <c r="U458" s="305"/>
      <c r="V458" s="305"/>
      <c r="W458" s="305"/>
      <c r="X458" s="305"/>
      <c r="Y458" s="305"/>
      <c r="Z458" s="300"/>
      <c r="AA458" s="307"/>
      <c r="AB458" s="300"/>
      <c r="AC458" s="308"/>
      <c r="AD458" s="304"/>
      <c r="AF458" s="300" t="s">
        <v>4299</v>
      </c>
      <c r="AG458" s="300"/>
      <c r="AH458" s="309"/>
      <c r="AI458" s="309"/>
      <c r="AJ458" s="310"/>
      <c r="AK458" s="311"/>
      <c r="AL458" s="311"/>
      <c r="AM458" s="311"/>
      <c r="AN458" s="311"/>
      <c r="AO458" s="309"/>
      <c r="AY458" s="309"/>
      <c r="AZ458" s="312"/>
      <c r="BD458" s="300"/>
    </row>
    <row r="459" ht="14.25" hidden="1" customHeight="1">
      <c r="A459" s="300"/>
      <c r="B459" s="301"/>
      <c r="C459" s="300"/>
      <c r="D459" s="302"/>
      <c r="G459" s="303"/>
      <c r="H459" s="304"/>
      <c r="I459" s="304"/>
      <c r="J459" s="300" t="s">
        <v>4300</v>
      </c>
      <c r="K459" s="300"/>
      <c r="L459" s="300"/>
      <c r="M459" s="300"/>
      <c r="N459" s="300"/>
      <c r="O459" s="300">
        <v>0.0</v>
      </c>
      <c r="Q459" s="305">
        <v>0.0</v>
      </c>
      <c r="R459" s="305"/>
      <c r="S459" s="306"/>
      <c r="T459" s="305"/>
      <c r="U459" s="305"/>
      <c r="V459" s="305"/>
      <c r="W459" s="305"/>
      <c r="X459" s="305"/>
      <c r="Y459" s="305"/>
      <c r="Z459" s="300"/>
      <c r="AA459" s="307"/>
      <c r="AB459" s="300"/>
      <c r="AC459" s="308"/>
      <c r="AD459" s="304"/>
      <c r="AF459" s="300" t="s">
        <v>34</v>
      </c>
      <c r="AG459" s="300"/>
      <c r="AH459" s="309"/>
      <c r="AI459" s="309"/>
      <c r="AJ459" s="310"/>
      <c r="AK459" s="311"/>
      <c r="AL459" s="311"/>
      <c r="AM459" s="311"/>
      <c r="AN459" s="311"/>
      <c r="AO459" s="309"/>
      <c r="AY459" s="309"/>
      <c r="AZ459" s="312"/>
      <c r="BD459" s="300"/>
    </row>
    <row r="460" ht="14.25" hidden="1" customHeight="1">
      <c r="A460" s="300"/>
      <c r="B460" s="301"/>
      <c r="C460" s="300"/>
      <c r="D460" s="302"/>
      <c r="G460" s="303"/>
      <c r="H460" s="304"/>
      <c r="I460" s="304"/>
      <c r="J460" s="300" t="s">
        <v>4301</v>
      </c>
      <c r="K460" s="300"/>
      <c r="L460" s="300"/>
      <c r="M460" s="300"/>
      <c r="N460" s="300"/>
      <c r="O460" s="300">
        <v>0.0</v>
      </c>
      <c r="Q460" s="305">
        <v>0.0</v>
      </c>
      <c r="R460" s="305"/>
      <c r="S460" s="306"/>
      <c r="T460" s="305"/>
      <c r="U460" s="305"/>
      <c r="V460" s="305"/>
      <c r="W460" s="305"/>
      <c r="X460" s="305"/>
      <c r="Y460" s="305"/>
      <c r="Z460" s="300"/>
      <c r="AA460" s="307"/>
      <c r="AB460" s="300"/>
      <c r="AC460" s="308"/>
      <c r="AD460" s="304"/>
      <c r="AF460" s="300" t="s">
        <v>4302</v>
      </c>
      <c r="AG460" s="300"/>
      <c r="AH460" s="309"/>
      <c r="AI460" s="309"/>
      <c r="AJ460" s="310"/>
      <c r="AK460" s="311"/>
      <c r="AL460" s="311"/>
      <c r="AM460" s="311"/>
      <c r="AN460" s="311"/>
      <c r="AO460" s="309"/>
      <c r="AY460" s="309"/>
      <c r="AZ460" s="312"/>
      <c r="BD460" s="300"/>
    </row>
    <row r="461" ht="14.25" hidden="1" customHeight="1">
      <c r="A461" s="300"/>
      <c r="B461" s="301"/>
      <c r="C461" s="300"/>
      <c r="D461" s="302"/>
      <c r="G461" s="303"/>
      <c r="H461" s="304"/>
      <c r="I461" s="304"/>
      <c r="J461" s="300" t="s">
        <v>4303</v>
      </c>
      <c r="K461" s="300"/>
      <c r="L461" s="300"/>
      <c r="M461" s="300"/>
      <c r="N461" s="300"/>
      <c r="O461" s="300">
        <v>0.0</v>
      </c>
      <c r="Q461" s="305">
        <v>0.0</v>
      </c>
      <c r="R461" s="305"/>
      <c r="S461" s="306"/>
      <c r="T461" s="305"/>
      <c r="U461" s="305"/>
      <c r="V461" s="305"/>
      <c r="W461" s="305"/>
      <c r="X461" s="305"/>
      <c r="Y461" s="305"/>
      <c r="Z461" s="300"/>
      <c r="AA461" s="307"/>
      <c r="AB461" s="300"/>
      <c r="AC461" s="308"/>
      <c r="AD461" s="304"/>
      <c r="AF461" s="300" t="s">
        <v>4304</v>
      </c>
      <c r="AG461" s="300"/>
      <c r="AH461" s="309"/>
      <c r="AI461" s="309"/>
      <c r="AJ461" s="310"/>
      <c r="AK461" s="311"/>
      <c r="AL461" s="311"/>
      <c r="AM461" s="311"/>
      <c r="AN461" s="311"/>
      <c r="AO461" s="309"/>
      <c r="AY461" s="309"/>
      <c r="AZ461" s="312"/>
      <c r="BD461" s="300"/>
    </row>
    <row r="462" ht="14.25" hidden="1" customHeight="1">
      <c r="A462" s="300"/>
      <c r="B462" s="301"/>
      <c r="C462" s="300"/>
      <c r="D462" s="302"/>
      <c r="G462" s="303"/>
      <c r="H462" s="304"/>
      <c r="I462" s="304"/>
      <c r="J462" s="300" t="s">
        <v>4305</v>
      </c>
      <c r="K462" s="300"/>
      <c r="L462" s="300"/>
      <c r="M462" s="300"/>
      <c r="N462" s="300"/>
      <c r="O462" s="300">
        <v>0.0</v>
      </c>
      <c r="Q462" s="305">
        <v>0.0</v>
      </c>
      <c r="R462" s="305"/>
      <c r="S462" s="306"/>
      <c r="T462" s="305"/>
      <c r="U462" s="305"/>
      <c r="V462" s="305"/>
      <c r="W462" s="305"/>
      <c r="X462" s="305"/>
      <c r="Y462" s="305"/>
      <c r="Z462" s="300"/>
      <c r="AA462" s="307"/>
      <c r="AB462" s="300"/>
      <c r="AC462" s="308"/>
      <c r="AD462" s="304"/>
      <c r="AF462" s="300" t="s">
        <v>4306</v>
      </c>
      <c r="AG462" s="300"/>
      <c r="AH462" s="309"/>
      <c r="AI462" s="309"/>
      <c r="AJ462" s="310"/>
      <c r="AK462" s="311"/>
      <c r="AL462" s="311"/>
      <c r="AM462" s="311"/>
      <c r="AN462" s="311"/>
      <c r="AO462" s="309"/>
      <c r="AY462" s="309"/>
      <c r="AZ462" s="312"/>
      <c r="BD462" s="300"/>
    </row>
    <row r="463" ht="14.25" hidden="1" customHeight="1">
      <c r="A463" s="300"/>
      <c r="B463" s="301"/>
      <c r="C463" s="300"/>
      <c r="D463" s="302"/>
      <c r="G463" s="303"/>
      <c r="H463" s="304"/>
      <c r="I463" s="304"/>
      <c r="J463" s="300" t="s">
        <v>4307</v>
      </c>
      <c r="K463" s="300"/>
      <c r="L463" s="300"/>
      <c r="M463" s="300"/>
      <c r="N463" s="300"/>
      <c r="O463" s="300">
        <v>0.0</v>
      </c>
      <c r="Q463" s="305">
        <v>0.0</v>
      </c>
      <c r="R463" s="305"/>
      <c r="S463" s="306"/>
      <c r="T463" s="305"/>
      <c r="U463" s="305"/>
      <c r="V463" s="305"/>
      <c r="W463" s="305"/>
      <c r="X463" s="305"/>
      <c r="Y463" s="305"/>
      <c r="Z463" s="300"/>
      <c r="AA463" s="307"/>
      <c r="AB463" s="300"/>
      <c r="AC463" s="308"/>
      <c r="AD463" s="304"/>
      <c r="AF463" s="300" t="s">
        <v>4308</v>
      </c>
      <c r="AG463" s="300"/>
      <c r="AH463" s="309"/>
      <c r="AI463" s="309"/>
      <c r="AJ463" s="310"/>
      <c r="AK463" s="311"/>
      <c r="AL463" s="311"/>
      <c r="AM463" s="311"/>
      <c r="AN463" s="311"/>
      <c r="AO463" s="309"/>
      <c r="AY463" s="309"/>
      <c r="AZ463" s="312"/>
      <c r="BD463" s="300"/>
    </row>
    <row r="464" ht="14.25" hidden="1" customHeight="1">
      <c r="A464" s="300"/>
      <c r="B464" s="301"/>
      <c r="C464" s="300"/>
      <c r="D464" s="302"/>
      <c r="G464" s="303"/>
      <c r="H464" s="304"/>
      <c r="I464" s="304"/>
      <c r="J464" s="300" t="s">
        <v>4309</v>
      </c>
      <c r="K464" s="300"/>
      <c r="L464" s="300"/>
      <c r="M464" s="300"/>
      <c r="N464" s="300"/>
      <c r="O464" s="300">
        <v>0.0</v>
      </c>
      <c r="Q464" s="305">
        <v>0.0</v>
      </c>
      <c r="R464" s="305"/>
      <c r="S464" s="306"/>
      <c r="T464" s="305"/>
      <c r="U464" s="305"/>
      <c r="V464" s="305"/>
      <c r="W464" s="305"/>
      <c r="X464" s="305"/>
      <c r="Y464" s="305"/>
      <c r="Z464" s="300"/>
      <c r="AA464" s="307"/>
      <c r="AB464" s="300"/>
      <c r="AC464" s="308"/>
      <c r="AD464" s="304"/>
      <c r="AF464" s="300" t="s">
        <v>4310</v>
      </c>
      <c r="AG464" s="300"/>
      <c r="AH464" s="309"/>
      <c r="AI464" s="309"/>
      <c r="AJ464" s="310"/>
      <c r="AK464" s="311"/>
      <c r="AL464" s="311"/>
      <c r="AM464" s="311"/>
      <c r="AN464" s="311"/>
      <c r="AO464" s="309"/>
      <c r="AY464" s="309"/>
      <c r="AZ464" s="312"/>
      <c r="BD464" s="300"/>
    </row>
    <row r="465" ht="14.25" hidden="1" customHeight="1">
      <c r="A465" s="300"/>
      <c r="B465" s="301"/>
      <c r="C465" s="300"/>
      <c r="D465" s="302"/>
      <c r="G465" s="303"/>
      <c r="H465" s="304"/>
      <c r="I465" s="304"/>
      <c r="J465" s="300" t="s">
        <v>4311</v>
      </c>
      <c r="K465" s="300"/>
      <c r="L465" s="300"/>
      <c r="M465" s="300"/>
      <c r="N465" s="300"/>
      <c r="O465" s="300">
        <v>0.0</v>
      </c>
      <c r="Q465" s="305">
        <v>0.0</v>
      </c>
      <c r="R465" s="305"/>
      <c r="S465" s="306"/>
      <c r="T465" s="305"/>
      <c r="U465" s="305"/>
      <c r="V465" s="305"/>
      <c r="W465" s="305"/>
      <c r="X465" s="305"/>
      <c r="Y465" s="305"/>
      <c r="Z465" s="300"/>
      <c r="AA465" s="307"/>
      <c r="AB465" s="300"/>
      <c r="AC465" s="308"/>
      <c r="AD465" s="304"/>
      <c r="AF465" s="300" t="s">
        <v>4312</v>
      </c>
      <c r="AG465" s="300"/>
      <c r="AH465" s="309"/>
      <c r="AI465" s="309"/>
      <c r="AJ465" s="310"/>
      <c r="AK465" s="311"/>
      <c r="AL465" s="311"/>
      <c r="AM465" s="311"/>
      <c r="AN465" s="311"/>
      <c r="AO465" s="309"/>
      <c r="AY465" s="309"/>
      <c r="AZ465" s="312"/>
      <c r="BD465" s="300"/>
    </row>
    <row r="466" ht="14.25" hidden="1" customHeight="1">
      <c r="A466" s="300"/>
      <c r="B466" s="301"/>
      <c r="C466" s="300"/>
      <c r="D466" s="302"/>
      <c r="G466" s="303"/>
      <c r="H466" s="304"/>
      <c r="I466" s="304"/>
      <c r="J466" s="300" t="s">
        <v>4313</v>
      </c>
      <c r="K466" s="300"/>
      <c r="L466" s="300"/>
      <c r="M466" s="300"/>
      <c r="N466" s="300"/>
      <c r="O466" s="300">
        <v>0.0</v>
      </c>
      <c r="Q466" s="305">
        <v>0.0</v>
      </c>
      <c r="R466" s="305"/>
      <c r="S466" s="306"/>
      <c r="T466" s="305"/>
      <c r="U466" s="305"/>
      <c r="V466" s="305"/>
      <c r="W466" s="305"/>
      <c r="X466" s="305"/>
      <c r="Y466" s="305"/>
      <c r="Z466" s="300"/>
      <c r="AA466" s="307"/>
      <c r="AB466" s="300"/>
      <c r="AC466" s="308"/>
      <c r="AD466" s="304"/>
      <c r="AF466" s="300" t="s">
        <v>4314</v>
      </c>
      <c r="AG466" s="300"/>
      <c r="AH466" s="309"/>
      <c r="AI466" s="309"/>
      <c r="AJ466" s="310"/>
      <c r="AK466" s="311"/>
      <c r="AL466" s="311"/>
      <c r="AM466" s="311"/>
      <c r="AN466" s="311"/>
      <c r="AO466" s="309"/>
      <c r="AY466" s="309"/>
      <c r="AZ466" s="312"/>
      <c r="BD466" s="300"/>
    </row>
    <row r="467" ht="14.25" hidden="1" customHeight="1">
      <c r="A467" s="300"/>
      <c r="B467" s="301"/>
      <c r="C467" s="300"/>
      <c r="D467" s="302"/>
      <c r="G467" s="303"/>
      <c r="H467" s="304"/>
      <c r="I467" s="304"/>
      <c r="J467" s="300" t="s">
        <v>4315</v>
      </c>
      <c r="K467" s="300"/>
      <c r="L467" s="300"/>
      <c r="M467" s="300"/>
      <c r="N467" s="300"/>
      <c r="O467" s="300">
        <v>0.0</v>
      </c>
      <c r="Q467" s="305">
        <v>0.0</v>
      </c>
      <c r="R467" s="305"/>
      <c r="S467" s="306"/>
      <c r="T467" s="305"/>
      <c r="U467" s="305"/>
      <c r="V467" s="305"/>
      <c r="W467" s="305"/>
      <c r="X467" s="305"/>
      <c r="Y467" s="305"/>
      <c r="Z467" s="300"/>
      <c r="AA467" s="307"/>
      <c r="AB467" s="300"/>
      <c r="AC467" s="308"/>
      <c r="AD467" s="304"/>
      <c r="AF467" s="300" t="s">
        <v>4316</v>
      </c>
      <c r="AG467" s="300"/>
      <c r="AH467" s="309"/>
      <c r="AI467" s="309"/>
      <c r="AJ467" s="310"/>
      <c r="AK467" s="311"/>
      <c r="AL467" s="311"/>
      <c r="AM467" s="311"/>
      <c r="AN467" s="311"/>
      <c r="AO467" s="309"/>
      <c r="AY467" s="309"/>
      <c r="AZ467" s="312"/>
      <c r="BD467" s="300"/>
    </row>
    <row r="468" ht="14.25" hidden="1" customHeight="1">
      <c r="A468" s="300"/>
      <c r="B468" s="301"/>
      <c r="C468" s="300"/>
      <c r="D468" s="302"/>
      <c r="G468" s="303"/>
      <c r="H468" s="304"/>
      <c r="I468" s="304"/>
      <c r="J468" s="300" t="s">
        <v>4317</v>
      </c>
      <c r="K468" s="300"/>
      <c r="L468" s="300"/>
      <c r="M468" s="300"/>
      <c r="N468" s="300"/>
      <c r="O468" s="300">
        <v>0.0</v>
      </c>
      <c r="Q468" s="305">
        <v>0.0</v>
      </c>
      <c r="R468" s="305"/>
      <c r="S468" s="306"/>
      <c r="T468" s="305"/>
      <c r="U468" s="305"/>
      <c r="V468" s="305"/>
      <c r="W468" s="305"/>
      <c r="X468" s="305"/>
      <c r="Y468" s="305"/>
      <c r="Z468" s="300"/>
      <c r="AA468" s="307"/>
      <c r="AB468" s="300"/>
      <c r="AC468" s="308"/>
      <c r="AD468" s="304"/>
      <c r="AF468" s="300" t="s">
        <v>4318</v>
      </c>
      <c r="AG468" s="300"/>
      <c r="AH468" s="309"/>
      <c r="AI468" s="309"/>
      <c r="AJ468" s="310"/>
      <c r="AK468" s="311"/>
      <c r="AL468" s="311"/>
      <c r="AM468" s="311"/>
      <c r="AN468" s="311"/>
      <c r="AO468" s="309"/>
      <c r="AY468" s="309"/>
      <c r="AZ468" s="312"/>
      <c r="BD468" s="300"/>
    </row>
    <row r="469" ht="14.25" hidden="1" customHeight="1">
      <c r="A469" s="300"/>
      <c r="B469" s="301"/>
      <c r="C469" s="300"/>
      <c r="D469" s="302"/>
      <c r="G469" s="303"/>
      <c r="H469" s="304"/>
      <c r="I469" s="304"/>
      <c r="J469" s="300" t="s">
        <v>3655</v>
      </c>
      <c r="K469" s="300"/>
      <c r="L469" s="300"/>
      <c r="M469" s="300"/>
      <c r="N469" s="300"/>
      <c r="O469" s="300">
        <v>0.0</v>
      </c>
      <c r="Q469" s="305">
        <v>0.0</v>
      </c>
      <c r="R469" s="305"/>
      <c r="S469" s="306"/>
      <c r="T469" s="305"/>
      <c r="U469" s="305"/>
      <c r="V469" s="305"/>
      <c r="W469" s="305"/>
      <c r="X469" s="305"/>
      <c r="Y469" s="305"/>
      <c r="Z469" s="300"/>
      <c r="AA469" s="307"/>
      <c r="AB469" s="300"/>
      <c r="AC469" s="308"/>
      <c r="AD469" s="304"/>
      <c r="AF469" s="300" t="s">
        <v>4319</v>
      </c>
      <c r="AG469" s="300"/>
      <c r="AH469" s="309"/>
      <c r="AI469" s="309"/>
      <c r="AJ469" s="310"/>
      <c r="AK469" s="311"/>
      <c r="AL469" s="311"/>
      <c r="AM469" s="311"/>
      <c r="AN469" s="311"/>
      <c r="AO469" s="309"/>
      <c r="AY469" s="309"/>
      <c r="AZ469" s="312"/>
      <c r="BD469" s="300"/>
    </row>
    <row r="470" ht="14.25" hidden="1" customHeight="1">
      <c r="A470" s="300"/>
      <c r="B470" s="301"/>
      <c r="C470" s="300"/>
      <c r="D470" s="302"/>
      <c r="G470" s="303"/>
      <c r="H470" s="304"/>
      <c r="I470" s="304"/>
      <c r="J470" s="300" t="s">
        <v>4320</v>
      </c>
      <c r="K470" s="300"/>
      <c r="L470" s="300"/>
      <c r="M470" s="300"/>
      <c r="N470" s="300"/>
      <c r="O470" s="300">
        <v>0.0</v>
      </c>
      <c r="Q470" s="305">
        <v>0.0</v>
      </c>
      <c r="R470" s="305"/>
      <c r="S470" s="306"/>
      <c r="T470" s="305"/>
      <c r="U470" s="305"/>
      <c r="V470" s="305"/>
      <c r="W470" s="305"/>
      <c r="X470" s="305"/>
      <c r="Y470" s="305"/>
      <c r="Z470" s="300"/>
      <c r="AA470" s="307"/>
      <c r="AB470" s="300"/>
      <c r="AC470" s="308"/>
      <c r="AD470" s="304"/>
      <c r="AF470" s="300" t="s">
        <v>4321</v>
      </c>
      <c r="AG470" s="300"/>
      <c r="AH470" s="309"/>
      <c r="AI470" s="309"/>
      <c r="AJ470" s="310"/>
      <c r="AK470" s="311"/>
      <c r="AL470" s="311"/>
      <c r="AM470" s="311"/>
      <c r="AN470" s="311"/>
      <c r="AO470" s="309"/>
      <c r="AY470" s="309"/>
      <c r="AZ470" s="312"/>
      <c r="BD470" s="300"/>
    </row>
    <row r="471" ht="14.25" hidden="1" customHeight="1">
      <c r="A471" s="300"/>
      <c r="B471" s="301"/>
      <c r="C471" s="300"/>
      <c r="D471" s="302"/>
      <c r="G471" s="303"/>
      <c r="H471" s="304"/>
      <c r="I471" s="304"/>
      <c r="J471" s="300" t="s">
        <v>4322</v>
      </c>
      <c r="K471" s="300"/>
      <c r="L471" s="300"/>
      <c r="M471" s="300"/>
      <c r="N471" s="300"/>
      <c r="O471" s="300">
        <v>0.0</v>
      </c>
      <c r="Q471" s="305">
        <v>0.0</v>
      </c>
      <c r="R471" s="305"/>
      <c r="S471" s="306"/>
      <c r="T471" s="305"/>
      <c r="U471" s="305"/>
      <c r="V471" s="305"/>
      <c r="W471" s="305"/>
      <c r="X471" s="305"/>
      <c r="Y471" s="305"/>
      <c r="Z471" s="300"/>
      <c r="AA471" s="307"/>
      <c r="AB471" s="300"/>
      <c r="AC471" s="308"/>
      <c r="AD471" s="304"/>
      <c r="AF471" s="300" t="s">
        <v>4323</v>
      </c>
      <c r="AG471" s="300"/>
      <c r="AH471" s="309"/>
      <c r="AI471" s="309"/>
      <c r="AJ471" s="310"/>
      <c r="AK471" s="311"/>
      <c r="AL471" s="311"/>
      <c r="AM471" s="311"/>
      <c r="AN471" s="311"/>
      <c r="AO471" s="309"/>
      <c r="AY471" s="309"/>
      <c r="AZ471" s="312"/>
      <c r="BD471" s="300"/>
    </row>
    <row r="472" ht="14.25" hidden="1" customHeight="1">
      <c r="A472" s="300"/>
      <c r="B472" s="301"/>
      <c r="C472" s="300"/>
      <c r="D472" s="302"/>
      <c r="G472" s="303"/>
      <c r="H472" s="304"/>
      <c r="I472" s="304"/>
      <c r="J472" s="300" t="s">
        <v>4324</v>
      </c>
      <c r="K472" s="300"/>
      <c r="L472" s="300"/>
      <c r="M472" s="300"/>
      <c r="N472" s="300"/>
      <c r="O472" s="300">
        <v>0.0</v>
      </c>
      <c r="Q472" s="305">
        <v>0.0</v>
      </c>
      <c r="R472" s="305"/>
      <c r="S472" s="306"/>
      <c r="T472" s="305"/>
      <c r="U472" s="305"/>
      <c r="V472" s="305"/>
      <c r="W472" s="305"/>
      <c r="X472" s="305"/>
      <c r="Y472" s="305"/>
      <c r="Z472" s="300"/>
      <c r="AA472" s="307"/>
      <c r="AB472" s="300"/>
      <c r="AC472" s="308"/>
      <c r="AD472" s="304"/>
      <c r="AF472" s="300" t="s">
        <v>4325</v>
      </c>
      <c r="AG472" s="300"/>
      <c r="AH472" s="309"/>
      <c r="AI472" s="309"/>
      <c r="AJ472" s="310"/>
      <c r="AK472" s="311"/>
      <c r="AL472" s="311"/>
      <c r="AM472" s="311"/>
      <c r="AN472" s="311"/>
      <c r="AO472" s="309"/>
      <c r="AY472" s="309"/>
      <c r="AZ472" s="312"/>
      <c r="BD472" s="300"/>
    </row>
    <row r="473" ht="14.25" hidden="1" customHeight="1">
      <c r="A473" s="300"/>
      <c r="B473" s="301"/>
      <c r="C473" s="300"/>
      <c r="D473" s="302"/>
      <c r="G473" s="303"/>
      <c r="H473" s="304"/>
      <c r="I473" s="304"/>
      <c r="J473" s="300" t="s">
        <v>3484</v>
      </c>
      <c r="K473" s="300"/>
      <c r="L473" s="300"/>
      <c r="M473" s="300"/>
      <c r="N473" s="300"/>
      <c r="O473" s="300">
        <v>0.0</v>
      </c>
      <c r="Q473" s="305">
        <v>0.0</v>
      </c>
      <c r="R473" s="305"/>
      <c r="S473" s="306"/>
      <c r="T473" s="305"/>
      <c r="U473" s="305"/>
      <c r="V473" s="305"/>
      <c r="W473" s="305"/>
      <c r="X473" s="305"/>
      <c r="Y473" s="305"/>
      <c r="Z473" s="300"/>
      <c r="AA473" s="307"/>
      <c r="AB473" s="300"/>
      <c r="AC473" s="308"/>
      <c r="AD473" s="304"/>
      <c r="AF473" s="300" t="s">
        <v>4326</v>
      </c>
      <c r="AG473" s="300"/>
      <c r="AH473" s="309"/>
      <c r="AI473" s="309"/>
      <c r="AJ473" s="310"/>
      <c r="AK473" s="311"/>
      <c r="AL473" s="311"/>
      <c r="AM473" s="311"/>
      <c r="AN473" s="311"/>
      <c r="AO473" s="309"/>
      <c r="AY473" s="309"/>
      <c r="AZ473" s="312"/>
      <c r="BD473" s="300"/>
    </row>
    <row r="474" ht="14.25" hidden="1" customHeight="1">
      <c r="A474" s="300"/>
      <c r="B474" s="301"/>
      <c r="C474" s="300"/>
      <c r="D474" s="302"/>
      <c r="G474" s="303"/>
      <c r="H474" s="304"/>
      <c r="I474" s="304"/>
      <c r="J474" s="300" t="s">
        <v>4327</v>
      </c>
      <c r="K474" s="300"/>
      <c r="L474" s="300"/>
      <c r="M474" s="300"/>
      <c r="N474" s="300"/>
      <c r="O474" s="300">
        <v>0.0</v>
      </c>
      <c r="Q474" s="305">
        <v>0.0</v>
      </c>
      <c r="R474" s="305"/>
      <c r="S474" s="306"/>
      <c r="T474" s="305"/>
      <c r="U474" s="305"/>
      <c r="V474" s="305"/>
      <c r="W474" s="305"/>
      <c r="X474" s="305"/>
      <c r="Y474" s="305"/>
      <c r="Z474" s="300"/>
      <c r="AA474" s="307"/>
      <c r="AB474" s="300"/>
      <c r="AC474" s="308"/>
      <c r="AD474" s="304"/>
      <c r="AF474" s="300" t="s">
        <v>4328</v>
      </c>
      <c r="AG474" s="300"/>
      <c r="AH474" s="309"/>
      <c r="AI474" s="309"/>
      <c r="AJ474" s="310"/>
      <c r="AK474" s="311"/>
      <c r="AL474" s="311"/>
      <c r="AM474" s="311"/>
      <c r="AN474" s="311"/>
      <c r="AO474" s="309"/>
      <c r="AY474" s="309"/>
      <c r="AZ474" s="312"/>
      <c r="BD474" s="300"/>
    </row>
    <row r="475" ht="14.25" hidden="1" customHeight="1">
      <c r="A475" s="300"/>
      <c r="B475" s="301"/>
      <c r="C475" s="300"/>
      <c r="D475" s="302"/>
      <c r="G475" s="303"/>
      <c r="H475" s="304"/>
      <c r="I475" s="304"/>
      <c r="J475" s="300" t="s">
        <v>4329</v>
      </c>
      <c r="K475" s="300"/>
      <c r="L475" s="300"/>
      <c r="M475" s="300"/>
      <c r="N475" s="300"/>
      <c r="O475" s="300">
        <v>0.0</v>
      </c>
      <c r="Q475" s="305">
        <v>0.0</v>
      </c>
      <c r="R475" s="305"/>
      <c r="S475" s="306"/>
      <c r="T475" s="305"/>
      <c r="U475" s="305"/>
      <c r="V475" s="305"/>
      <c r="W475" s="305"/>
      <c r="X475" s="305"/>
      <c r="Y475" s="305"/>
      <c r="Z475" s="300"/>
      <c r="AA475" s="307"/>
      <c r="AB475" s="300"/>
      <c r="AC475" s="308"/>
      <c r="AD475" s="304"/>
      <c r="AF475" s="300" t="s">
        <v>4330</v>
      </c>
      <c r="AG475" s="300"/>
      <c r="AH475" s="309"/>
      <c r="AI475" s="309"/>
      <c r="AJ475" s="310"/>
      <c r="AK475" s="311"/>
      <c r="AL475" s="311"/>
      <c r="AM475" s="311"/>
      <c r="AN475" s="311"/>
      <c r="AO475" s="309"/>
      <c r="AY475" s="309"/>
      <c r="AZ475" s="312"/>
      <c r="BD475" s="300"/>
    </row>
    <row r="476" ht="14.25" hidden="1" customHeight="1">
      <c r="A476" s="300"/>
      <c r="B476" s="301"/>
      <c r="C476" s="300"/>
      <c r="D476" s="302"/>
      <c r="G476" s="303"/>
      <c r="H476" s="304"/>
      <c r="I476" s="304"/>
      <c r="J476" s="300" t="s">
        <v>4331</v>
      </c>
      <c r="K476" s="300"/>
      <c r="L476" s="300"/>
      <c r="M476" s="300"/>
      <c r="N476" s="300"/>
      <c r="O476" s="300">
        <v>0.0</v>
      </c>
      <c r="Q476" s="305">
        <v>0.0</v>
      </c>
      <c r="R476" s="305"/>
      <c r="S476" s="306"/>
      <c r="T476" s="305"/>
      <c r="U476" s="305"/>
      <c r="V476" s="305"/>
      <c r="W476" s="305"/>
      <c r="X476" s="305"/>
      <c r="Y476" s="305"/>
      <c r="Z476" s="300"/>
      <c r="AA476" s="307"/>
      <c r="AB476" s="300"/>
      <c r="AC476" s="308"/>
      <c r="AD476" s="304"/>
      <c r="AF476" s="300" t="s">
        <v>4332</v>
      </c>
      <c r="AG476" s="300"/>
      <c r="AH476" s="309"/>
      <c r="AI476" s="309"/>
      <c r="AJ476" s="310"/>
      <c r="AK476" s="311"/>
      <c r="AL476" s="311"/>
      <c r="AM476" s="311"/>
      <c r="AN476" s="311"/>
      <c r="AO476" s="309"/>
      <c r="AY476" s="309"/>
      <c r="AZ476" s="312"/>
      <c r="BD476" s="300"/>
    </row>
    <row r="477" ht="14.25" hidden="1" customHeight="1">
      <c r="A477" s="300"/>
      <c r="B477" s="301"/>
      <c r="C477" s="300"/>
      <c r="D477" s="302"/>
      <c r="G477" s="303"/>
      <c r="H477" s="304"/>
      <c r="I477" s="304"/>
      <c r="J477" s="300" t="s">
        <v>4333</v>
      </c>
      <c r="K477" s="300"/>
      <c r="L477" s="300"/>
      <c r="M477" s="300"/>
      <c r="N477" s="300"/>
      <c r="O477" s="300">
        <v>0.0</v>
      </c>
      <c r="Q477" s="305">
        <v>0.0</v>
      </c>
      <c r="R477" s="305"/>
      <c r="S477" s="306"/>
      <c r="T477" s="305"/>
      <c r="U477" s="305"/>
      <c r="V477" s="305"/>
      <c r="W477" s="305"/>
      <c r="X477" s="305"/>
      <c r="Y477" s="305"/>
      <c r="Z477" s="300"/>
      <c r="AA477" s="307"/>
      <c r="AB477" s="300"/>
      <c r="AC477" s="308"/>
      <c r="AD477" s="304"/>
      <c r="AF477" s="300" t="s">
        <v>4334</v>
      </c>
      <c r="AG477" s="300"/>
      <c r="AH477" s="309"/>
      <c r="AI477" s="309"/>
      <c r="AJ477" s="310"/>
      <c r="AK477" s="311"/>
      <c r="AL477" s="311"/>
      <c r="AM477" s="311"/>
      <c r="AN477" s="311"/>
      <c r="AO477" s="309"/>
      <c r="AY477" s="309"/>
      <c r="AZ477" s="312"/>
      <c r="BD477" s="300"/>
    </row>
    <row r="478" ht="14.25" hidden="1" customHeight="1">
      <c r="A478" s="300"/>
      <c r="B478" s="301"/>
      <c r="C478" s="300"/>
      <c r="D478" s="302"/>
      <c r="G478" s="303"/>
      <c r="H478" s="304"/>
      <c r="I478" s="304"/>
      <c r="J478" s="300" t="s">
        <v>4335</v>
      </c>
      <c r="K478" s="300"/>
      <c r="L478" s="300"/>
      <c r="M478" s="300"/>
      <c r="N478" s="300"/>
      <c r="O478" s="300">
        <v>0.0</v>
      </c>
      <c r="Q478" s="305">
        <v>0.0</v>
      </c>
      <c r="R478" s="305"/>
      <c r="S478" s="306"/>
      <c r="T478" s="305"/>
      <c r="U478" s="305"/>
      <c r="V478" s="305"/>
      <c r="W478" s="305"/>
      <c r="X478" s="305"/>
      <c r="Y478" s="305"/>
      <c r="Z478" s="300"/>
      <c r="AA478" s="307"/>
      <c r="AB478" s="300"/>
      <c r="AC478" s="308"/>
      <c r="AD478" s="304"/>
      <c r="AF478" s="300" t="s">
        <v>1255</v>
      </c>
      <c r="AG478" s="300"/>
      <c r="AH478" s="309"/>
      <c r="AI478" s="309"/>
      <c r="AJ478" s="310"/>
      <c r="AK478" s="311"/>
      <c r="AL478" s="311"/>
      <c r="AM478" s="311"/>
      <c r="AN478" s="311"/>
      <c r="AO478" s="309"/>
      <c r="AY478" s="309"/>
      <c r="AZ478" s="312"/>
      <c r="BD478" s="300"/>
    </row>
    <row r="479" ht="14.25" hidden="1" customHeight="1">
      <c r="A479" s="300"/>
      <c r="B479" s="301"/>
      <c r="C479" s="300"/>
      <c r="D479" s="302"/>
      <c r="G479" s="303"/>
      <c r="H479" s="304"/>
      <c r="I479" s="304"/>
      <c r="J479" s="300" t="s">
        <v>4336</v>
      </c>
      <c r="K479" s="300"/>
      <c r="L479" s="300"/>
      <c r="M479" s="300"/>
      <c r="N479" s="300"/>
      <c r="O479" s="300">
        <v>0.0</v>
      </c>
      <c r="Q479" s="305">
        <v>0.0</v>
      </c>
      <c r="R479" s="305"/>
      <c r="S479" s="306"/>
      <c r="T479" s="305"/>
      <c r="U479" s="305"/>
      <c r="V479" s="305"/>
      <c r="W479" s="305"/>
      <c r="X479" s="305"/>
      <c r="Y479" s="305"/>
      <c r="Z479" s="300"/>
      <c r="AA479" s="307"/>
      <c r="AB479" s="300"/>
      <c r="AC479" s="308"/>
      <c r="AD479" s="304"/>
      <c r="AF479" s="300" t="s">
        <v>4337</v>
      </c>
      <c r="AG479" s="300"/>
      <c r="AH479" s="309"/>
      <c r="AI479" s="309"/>
      <c r="AJ479" s="310"/>
      <c r="AK479" s="311"/>
      <c r="AL479" s="311"/>
      <c r="AM479" s="311"/>
      <c r="AN479" s="311"/>
      <c r="AO479" s="309"/>
      <c r="AY479" s="309"/>
      <c r="AZ479" s="312"/>
      <c r="BD479" s="300"/>
    </row>
    <row r="480" ht="14.25" hidden="1" customHeight="1">
      <c r="A480" s="300"/>
      <c r="B480" s="301"/>
      <c r="C480" s="300"/>
      <c r="D480" s="302"/>
      <c r="G480" s="303"/>
      <c r="H480" s="304"/>
      <c r="I480" s="304"/>
      <c r="J480" s="300" t="s">
        <v>4338</v>
      </c>
      <c r="K480" s="300"/>
      <c r="L480" s="300"/>
      <c r="M480" s="300"/>
      <c r="N480" s="300"/>
      <c r="O480" s="300">
        <v>0.0</v>
      </c>
      <c r="Q480" s="305">
        <v>0.0</v>
      </c>
      <c r="R480" s="305"/>
      <c r="S480" s="306"/>
      <c r="T480" s="305"/>
      <c r="U480" s="305"/>
      <c r="V480" s="305"/>
      <c r="W480" s="305"/>
      <c r="X480" s="305"/>
      <c r="Y480" s="305"/>
      <c r="Z480" s="300"/>
      <c r="AA480" s="307"/>
      <c r="AB480" s="300"/>
      <c r="AC480" s="308"/>
      <c r="AD480" s="304"/>
      <c r="AF480" s="300"/>
      <c r="AG480" s="300"/>
      <c r="AH480" s="309"/>
      <c r="AI480" s="309"/>
      <c r="AJ480" s="310"/>
      <c r="AK480" s="311"/>
      <c r="AL480" s="311"/>
      <c r="AM480" s="311"/>
      <c r="AN480" s="311"/>
      <c r="AO480" s="309"/>
      <c r="AY480" s="309"/>
      <c r="AZ480" s="312"/>
      <c r="BD480" s="300"/>
    </row>
    <row r="481" ht="14.25" hidden="1" customHeight="1">
      <c r="A481" s="300"/>
      <c r="B481" s="301"/>
      <c r="C481" s="300"/>
      <c r="D481" s="302"/>
      <c r="G481" s="303"/>
      <c r="H481" s="304"/>
      <c r="I481" s="304"/>
      <c r="J481" s="300" t="s">
        <v>4339</v>
      </c>
      <c r="K481" s="300"/>
      <c r="L481" s="300"/>
      <c r="M481" s="300"/>
      <c r="N481" s="300"/>
      <c r="O481" s="300">
        <v>0.0</v>
      </c>
      <c r="Q481" s="305">
        <v>0.0</v>
      </c>
      <c r="R481" s="305"/>
      <c r="S481" s="306"/>
      <c r="T481" s="305"/>
      <c r="U481" s="305"/>
      <c r="V481" s="305"/>
      <c r="W481" s="305"/>
      <c r="X481" s="305"/>
      <c r="Y481" s="305"/>
      <c r="Z481" s="300"/>
      <c r="AA481" s="307"/>
      <c r="AB481" s="300"/>
      <c r="AC481" s="308"/>
      <c r="AD481" s="304"/>
      <c r="AF481" s="300"/>
      <c r="AG481" s="300"/>
      <c r="AH481" s="309"/>
      <c r="AI481" s="309"/>
      <c r="AJ481" s="310"/>
      <c r="AK481" s="311"/>
      <c r="AL481" s="311"/>
      <c r="AM481" s="311"/>
      <c r="AN481" s="311"/>
      <c r="AO481" s="309"/>
      <c r="AY481" s="309"/>
      <c r="AZ481" s="312"/>
      <c r="BD481" s="300"/>
    </row>
    <row r="482" ht="14.25" hidden="1" customHeight="1">
      <c r="A482" s="300"/>
      <c r="B482" s="301"/>
      <c r="C482" s="300"/>
      <c r="D482" s="302"/>
      <c r="G482" s="303"/>
      <c r="H482" s="304"/>
      <c r="I482" s="304"/>
      <c r="J482" s="300" t="s">
        <v>4340</v>
      </c>
      <c r="K482" s="300"/>
      <c r="L482" s="300"/>
      <c r="M482" s="300"/>
      <c r="N482" s="300"/>
      <c r="O482" s="300">
        <v>0.0</v>
      </c>
      <c r="Q482" s="305">
        <v>0.0</v>
      </c>
      <c r="R482" s="305"/>
      <c r="S482" s="306"/>
      <c r="T482" s="305"/>
      <c r="U482" s="305"/>
      <c r="V482" s="305"/>
      <c r="W482" s="305"/>
      <c r="X482" s="305"/>
      <c r="Y482" s="305"/>
      <c r="Z482" s="300"/>
      <c r="AA482" s="307"/>
      <c r="AB482" s="300"/>
      <c r="AC482" s="308"/>
      <c r="AD482" s="304"/>
      <c r="AF482" s="300"/>
      <c r="AG482" s="300"/>
      <c r="AH482" s="309"/>
      <c r="AI482" s="309"/>
      <c r="AJ482" s="310"/>
      <c r="AK482" s="311"/>
      <c r="AL482" s="311"/>
      <c r="AM482" s="311"/>
      <c r="AN482" s="311"/>
      <c r="AO482" s="309"/>
      <c r="AY482" s="309"/>
      <c r="AZ482" s="312"/>
      <c r="BD482" s="300"/>
    </row>
    <row r="483" ht="14.25" hidden="1" customHeight="1">
      <c r="A483" s="300"/>
      <c r="B483" s="301"/>
      <c r="C483" s="300"/>
      <c r="D483" s="302"/>
      <c r="G483" s="303"/>
      <c r="H483" s="304"/>
      <c r="I483" s="304"/>
      <c r="J483" s="300" t="s">
        <v>4341</v>
      </c>
      <c r="K483" s="300"/>
      <c r="L483" s="300"/>
      <c r="M483" s="300"/>
      <c r="N483" s="300"/>
      <c r="O483" s="300">
        <v>0.0</v>
      </c>
      <c r="Q483" s="305">
        <v>0.0</v>
      </c>
      <c r="R483" s="305"/>
      <c r="S483" s="306"/>
      <c r="T483" s="305"/>
      <c r="U483" s="305"/>
      <c r="V483" s="305"/>
      <c r="W483" s="305"/>
      <c r="X483" s="305"/>
      <c r="Y483" s="305"/>
      <c r="Z483" s="300"/>
      <c r="AA483" s="307"/>
      <c r="AB483" s="300"/>
      <c r="AC483" s="308"/>
      <c r="AD483" s="304"/>
      <c r="AF483" s="300"/>
      <c r="AG483" s="300"/>
      <c r="AH483" s="309"/>
      <c r="AI483" s="309"/>
      <c r="AJ483" s="310"/>
      <c r="AK483" s="311"/>
      <c r="AL483" s="311"/>
      <c r="AM483" s="311"/>
      <c r="AN483" s="311"/>
      <c r="AO483" s="309"/>
      <c r="AY483" s="309"/>
      <c r="AZ483" s="312"/>
      <c r="BD483" s="300"/>
    </row>
    <row r="484" ht="14.25" hidden="1" customHeight="1">
      <c r="A484" s="300"/>
      <c r="B484" s="301"/>
      <c r="C484" s="300"/>
      <c r="D484" s="302"/>
      <c r="G484" s="303"/>
      <c r="H484" s="304"/>
      <c r="I484" s="304"/>
      <c r="J484" s="300" t="s">
        <v>4342</v>
      </c>
      <c r="K484" s="300"/>
      <c r="L484" s="300"/>
      <c r="M484" s="300"/>
      <c r="N484" s="300"/>
      <c r="O484" s="300">
        <v>0.0</v>
      </c>
      <c r="Q484" s="305">
        <v>0.0</v>
      </c>
      <c r="R484" s="305"/>
      <c r="S484" s="306"/>
      <c r="T484" s="305"/>
      <c r="U484" s="305"/>
      <c r="V484" s="305"/>
      <c r="W484" s="305"/>
      <c r="X484" s="305"/>
      <c r="Y484" s="305"/>
      <c r="Z484" s="300"/>
      <c r="AA484" s="307"/>
      <c r="AB484" s="300"/>
      <c r="AC484" s="308"/>
      <c r="AD484" s="304"/>
      <c r="AF484" s="300"/>
      <c r="AG484" s="300"/>
      <c r="AH484" s="309"/>
      <c r="AI484" s="309"/>
      <c r="AJ484" s="310"/>
      <c r="AK484" s="311"/>
      <c r="AL484" s="311"/>
      <c r="AM484" s="311"/>
      <c r="AN484" s="311"/>
      <c r="AO484" s="309"/>
      <c r="AY484" s="309"/>
      <c r="AZ484" s="312"/>
      <c r="BD484" s="300"/>
    </row>
    <row r="485" ht="14.25" hidden="1" customHeight="1">
      <c r="A485" s="300"/>
      <c r="B485" s="301"/>
      <c r="C485" s="300"/>
      <c r="D485" s="302"/>
      <c r="G485" s="303"/>
      <c r="H485" s="304"/>
      <c r="I485" s="304"/>
      <c r="J485" s="300" t="s">
        <v>4343</v>
      </c>
      <c r="K485" s="300"/>
      <c r="L485" s="300"/>
      <c r="M485" s="300"/>
      <c r="N485" s="300"/>
      <c r="O485" s="300">
        <v>0.0</v>
      </c>
      <c r="Q485" s="305">
        <v>0.0</v>
      </c>
      <c r="R485" s="305"/>
      <c r="S485" s="306"/>
      <c r="T485" s="305"/>
      <c r="U485" s="305"/>
      <c r="V485" s="305"/>
      <c r="W485" s="305"/>
      <c r="X485" s="305"/>
      <c r="Y485" s="305"/>
      <c r="Z485" s="300"/>
      <c r="AA485" s="307"/>
      <c r="AB485" s="300"/>
      <c r="AC485" s="308"/>
      <c r="AD485" s="304"/>
      <c r="AF485" s="300"/>
      <c r="AG485" s="300"/>
      <c r="AH485" s="309"/>
      <c r="AI485" s="309"/>
      <c r="AJ485" s="310"/>
      <c r="AK485" s="311"/>
      <c r="AL485" s="311"/>
      <c r="AM485" s="311"/>
      <c r="AN485" s="311"/>
      <c r="AO485" s="309"/>
      <c r="AY485" s="309"/>
      <c r="AZ485" s="312"/>
      <c r="BD485" s="300"/>
    </row>
    <row r="486" ht="14.25" hidden="1" customHeight="1">
      <c r="A486" s="300"/>
      <c r="B486" s="301"/>
      <c r="C486" s="300"/>
      <c r="D486" s="302"/>
      <c r="G486" s="303"/>
      <c r="H486" s="304"/>
      <c r="I486" s="304"/>
      <c r="J486" s="300" t="s">
        <v>4344</v>
      </c>
      <c r="K486" s="300"/>
      <c r="L486" s="300"/>
      <c r="M486" s="300"/>
      <c r="N486" s="300"/>
      <c r="O486" s="300">
        <v>0.0</v>
      </c>
      <c r="Q486" s="305">
        <v>0.0</v>
      </c>
      <c r="R486" s="305"/>
      <c r="S486" s="306"/>
      <c r="T486" s="305"/>
      <c r="U486" s="305"/>
      <c r="V486" s="305"/>
      <c r="W486" s="305"/>
      <c r="X486" s="305"/>
      <c r="Y486" s="305"/>
      <c r="Z486" s="300"/>
      <c r="AA486" s="307"/>
      <c r="AB486" s="300"/>
      <c r="AC486" s="308"/>
      <c r="AD486" s="304"/>
      <c r="AF486" s="300"/>
      <c r="AG486" s="300"/>
      <c r="AH486" s="309"/>
      <c r="AI486" s="309"/>
      <c r="AJ486" s="310"/>
      <c r="AK486" s="311"/>
      <c r="AL486" s="311"/>
      <c r="AM486" s="311"/>
      <c r="AN486" s="311"/>
      <c r="AO486" s="309"/>
      <c r="AY486" s="309"/>
      <c r="AZ486" s="312"/>
      <c r="BD486" s="300"/>
    </row>
    <row r="487" ht="14.25" hidden="1" customHeight="1">
      <c r="A487" s="300"/>
      <c r="B487" s="301"/>
      <c r="C487" s="300"/>
      <c r="D487" s="302"/>
      <c r="G487" s="303"/>
      <c r="H487" s="304"/>
      <c r="I487" s="304"/>
      <c r="J487" s="300" t="s">
        <v>4345</v>
      </c>
      <c r="K487" s="300"/>
      <c r="L487" s="300"/>
      <c r="M487" s="300"/>
      <c r="N487" s="300"/>
      <c r="O487" s="300"/>
      <c r="Q487" s="305"/>
      <c r="R487" s="305"/>
      <c r="S487" s="306"/>
      <c r="T487" s="305"/>
      <c r="U487" s="305"/>
      <c r="V487" s="305"/>
      <c r="W487" s="305"/>
      <c r="X487" s="305"/>
      <c r="Y487" s="305"/>
      <c r="Z487" s="300"/>
      <c r="AA487" s="307"/>
      <c r="AB487" s="300"/>
      <c r="AC487" s="308"/>
      <c r="AD487" s="304"/>
      <c r="AF487" s="300"/>
      <c r="AG487" s="300"/>
      <c r="AH487" s="309"/>
      <c r="AI487" s="309"/>
      <c r="AJ487" s="310"/>
      <c r="AK487" s="311"/>
      <c r="AL487" s="311"/>
      <c r="AM487" s="311"/>
      <c r="AN487" s="311"/>
      <c r="AO487" s="309"/>
      <c r="AY487" s="309"/>
      <c r="AZ487" s="312"/>
      <c r="BD487" s="300"/>
    </row>
    <row r="488" ht="14.25" hidden="1" customHeight="1">
      <c r="A488" s="300"/>
      <c r="B488" s="301"/>
      <c r="C488" s="300"/>
      <c r="D488" s="302"/>
      <c r="G488" s="303"/>
      <c r="H488" s="304"/>
      <c r="I488" s="304"/>
      <c r="J488" s="300" t="s">
        <v>4346</v>
      </c>
      <c r="K488" s="300"/>
      <c r="L488" s="300"/>
      <c r="M488" s="300"/>
      <c r="N488" s="300"/>
      <c r="O488" s="300"/>
      <c r="Q488" s="305"/>
      <c r="R488" s="305"/>
      <c r="S488" s="306"/>
      <c r="T488" s="305"/>
      <c r="U488" s="305"/>
      <c r="V488" s="305"/>
      <c r="W488" s="305"/>
      <c r="X488" s="305"/>
      <c r="Y488" s="305"/>
      <c r="Z488" s="300"/>
      <c r="AA488" s="307"/>
      <c r="AB488" s="300"/>
      <c r="AC488" s="308"/>
      <c r="AD488" s="304"/>
      <c r="AF488" s="300"/>
      <c r="AG488" s="300"/>
      <c r="AH488" s="309"/>
      <c r="AI488" s="309"/>
      <c r="AJ488" s="310"/>
      <c r="AK488" s="311"/>
      <c r="AL488" s="311"/>
      <c r="AM488" s="311"/>
      <c r="AN488" s="311"/>
      <c r="AO488" s="309"/>
      <c r="AY488" s="309"/>
      <c r="AZ488" s="312"/>
      <c r="BD488" s="300"/>
    </row>
    <row r="489" ht="14.25" hidden="1" customHeight="1">
      <c r="A489" s="300"/>
      <c r="B489" s="301"/>
      <c r="C489" s="300"/>
      <c r="D489" s="302"/>
      <c r="G489" s="303"/>
      <c r="H489" s="304"/>
      <c r="I489" s="304"/>
      <c r="J489" s="300" t="s">
        <v>4347</v>
      </c>
      <c r="K489" s="300"/>
      <c r="L489" s="300"/>
      <c r="M489" s="300"/>
      <c r="N489" s="300"/>
      <c r="O489" s="300"/>
      <c r="Q489" s="305"/>
      <c r="R489" s="305"/>
      <c r="S489" s="306"/>
      <c r="T489" s="305"/>
      <c r="U489" s="305"/>
      <c r="V489" s="305"/>
      <c r="W489" s="305"/>
      <c r="X489" s="305"/>
      <c r="Y489" s="305"/>
      <c r="Z489" s="300"/>
      <c r="AA489" s="307"/>
      <c r="AB489" s="300"/>
      <c r="AC489" s="308"/>
      <c r="AD489" s="304"/>
      <c r="AF489" s="300"/>
      <c r="AG489" s="300"/>
      <c r="AH489" s="309"/>
      <c r="AI489" s="309"/>
      <c r="AJ489" s="310"/>
      <c r="AK489" s="311"/>
      <c r="AL489" s="311"/>
      <c r="AM489" s="311"/>
      <c r="AN489" s="311"/>
      <c r="AO489" s="309"/>
      <c r="AY489" s="309"/>
      <c r="AZ489" s="312"/>
      <c r="BD489" s="300"/>
    </row>
    <row r="490" ht="14.25" hidden="1" customHeight="1">
      <c r="A490" s="300"/>
      <c r="B490" s="301"/>
      <c r="C490" s="300"/>
      <c r="D490" s="302"/>
      <c r="G490" s="303"/>
      <c r="H490" s="304"/>
      <c r="I490" s="304"/>
      <c r="J490" s="300" t="s">
        <v>4348</v>
      </c>
      <c r="K490" s="300"/>
      <c r="L490" s="300"/>
      <c r="M490" s="300"/>
      <c r="N490" s="300"/>
      <c r="O490" s="300"/>
      <c r="Q490" s="305"/>
      <c r="R490" s="305"/>
      <c r="S490" s="306"/>
      <c r="T490" s="305"/>
      <c r="U490" s="305"/>
      <c r="V490" s="305"/>
      <c r="W490" s="305"/>
      <c r="X490" s="305"/>
      <c r="Y490" s="305"/>
      <c r="Z490" s="300"/>
      <c r="AA490" s="307"/>
      <c r="AB490" s="300"/>
      <c r="AC490" s="308"/>
      <c r="AD490" s="304"/>
      <c r="AF490" s="300"/>
      <c r="AG490" s="300"/>
      <c r="AH490" s="309"/>
      <c r="AI490" s="309"/>
      <c r="AJ490" s="310"/>
      <c r="AK490" s="311"/>
      <c r="AL490" s="311"/>
      <c r="AM490" s="311"/>
      <c r="AN490" s="311"/>
      <c r="AO490" s="309"/>
      <c r="AY490" s="309"/>
      <c r="AZ490" s="312"/>
      <c r="BD490" s="300"/>
    </row>
    <row r="491" ht="14.25" hidden="1" customHeight="1">
      <c r="A491" s="300"/>
      <c r="B491" s="301"/>
      <c r="C491" s="300"/>
      <c r="D491" s="302"/>
      <c r="G491" s="303"/>
      <c r="H491" s="304"/>
      <c r="I491" s="304"/>
      <c r="J491" s="300" t="s">
        <v>4349</v>
      </c>
      <c r="K491" s="300"/>
      <c r="L491" s="300"/>
      <c r="M491" s="300"/>
      <c r="N491" s="300"/>
      <c r="O491" s="300"/>
      <c r="Q491" s="305"/>
      <c r="R491" s="305"/>
      <c r="S491" s="306"/>
      <c r="T491" s="305"/>
      <c r="U491" s="305"/>
      <c r="V491" s="305"/>
      <c r="W491" s="305"/>
      <c r="X491" s="305"/>
      <c r="Y491" s="305"/>
      <c r="Z491" s="300"/>
      <c r="AA491" s="307"/>
      <c r="AB491" s="300"/>
      <c r="AC491" s="308"/>
      <c r="AD491" s="304"/>
      <c r="AF491" s="300"/>
      <c r="AG491" s="300"/>
      <c r="AH491" s="309"/>
      <c r="AI491" s="309"/>
      <c r="AJ491" s="310"/>
      <c r="AK491" s="311"/>
      <c r="AL491" s="311"/>
      <c r="AM491" s="311"/>
      <c r="AN491" s="311"/>
      <c r="AO491" s="309"/>
      <c r="AY491" s="309"/>
      <c r="AZ491" s="312"/>
      <c r="BD491" s="300"/>
    </row>
    <row r="492" ht="14.25" hidden="1" customHeight="1">
      <c r="A492" s="300"/>
      <c r="B492" s="301"/>
      <c r="C492" s="300"/>
      <c r="D492" s="302"/>
      <c r="G492" s="303"/>
      <c r="H492" s="304"/>
      <c r="I492" s="304"/>
      <c r="J492" s="300" t="s">
        <v>4350</v>
      </c>
      <c r="K492" s="300"/>
      <c r="L492" s="300"/>
      <c r="M492" s="300"/>
      <c r="N492" s="300"/>
      <c r="O492" s="300"/>
      <c r="Q492" s="305"/>
      <c r="R492" s="305"/>
      <c r="S492" s="306"/>
      <c r="T492" s="305"/>
      <c r="U492" s="305"/>
      <c r="V492" s="305"/>
      <c r="W492" s="305"/>
      <c r="X492" s="305"/>
      <c r="Y492" s="305"/>
      <c r="Z492" s="300"/>
      <c r="AA492" s="307"/>
      <c r="AB492" s="300"/>
      <c r="AC492" s="308"/>
      <c r="AD492" s="304"/>
      <c r="AF492" s="300"/>
      <c r="AG492" s="300"/>
      <c r="AH492" s="309"/>
      <c r="AI492" s="309"/>
      <c r="AJ492" s="310"/>
      <c r="AK492" s="311"/>
      <c r="AL492" s="311"/>
      <c r="AM492" s="311"/>
      <c r="AN492" s="311"/>
      <c r="AO492" s="309"/>
      <c r="AY492" s="309"/>
      <c r="AZ492" s="312"/>
      <c r="BD492" s="300"/>
    </row>
    <row r="493" ht="14.25" hidden="1" customHeight="1">
      <c r="A493" s="300"/>
      <c r="B493" s="301"/>
      <c r="C493" s="300"/>
      <c r="D493" s="302"/>
      <c r="G493" s="303"/>
      <c r="H493" s="304"/>
      <c r="I493" s="304"/>
      <c r="J493" s="300" t="s">
        <v>4351</v>
      </c>
      <c r="K493" s="300"/>
      <c r="L493" s="300"/>
      <c r="M493" s="300"/>
      <c r="N493" s="300"/>
      <c r="O493" s="300"/>
      <c r="Q493" s="305"/>
      <c r="R493" s="305"/>
      <c r="S493" s="306"/>
      <c r="T493" s="305"/>
      <c r="U493" s="305"/>
      <c r="V493" s="305"/>
      <c r="W493" s="305"/>
      <c r="X493" s="305"/>
      <c r="Y493" s="305"/>
      <c r="Z493" s="300"/>
      <c r="AA493" s="307"/>
      <c r="AB493" s="300"/>
      <c r="AC493" s="308"/>
      <c r="AD493" s="304"/>
      <c r="AF493" s="300"/>
      <c r="AG493" s="300"/>
      <c r="AH493" s="309"/>
      <c r="AI493" s="309"/>
      <c r="AJ493" s="310"/>
      <c r="AK493" s="311"/>
      <c r="AL493" s="311"/>
      <c r="AM493" s="311"/>
      <c r="AN493" s="311"/>
      <c r="AO493" s="309"/>
      <c r="AY493" s="309"/>
      <c r="AZ493" s="312"/>
      <c r="BD493" s="300"/>
    </row>
    <row r="494" ht="14.25" hidden="1" customHeight="1">
      <c r="A494" s="300"/>
      <c r="B494" s="301"/>
      <c r="C494" s="300"/>
      <c r="D494" s="302"/>
      <c r="G494" s="303"/>
      <c r="H494" s="304"/>
      <c r="I494" s="304"/>
      <c r="J494" s="300" t="s">
        <v>4352</v>
      </c>
      <c r="K494" s="300"/>
      <c r="L494" s="300"/>
      <c r="M494" s="300"/>
      <c r="N494" s="300"/>
      <c r="O494" s="300">
        <f t="shared" ref="O494:O1003" si="44">M494-N494</f>
        <v>0</v>
      </c>
      <c r="Q494" s="305">
        <v>0.0</v>
      </c>
      <c r="R494" s="305"/>
      <c r="S494" s="306"/>
      <c r="T494" s="305"/>
      <c r="U494" s="305"/>
      <c r="V494" s="305"/>
      <c r="W494" s="305"/>
      <c r="X494" s="305"/>
      <c r="Y494" s="305"/>
      <c r="Z494" s="300"/>
      <c r="AA494" s="307"/>
      <c r="AB494" s="300"/>
      <c r="AC494" s="308"/>
      <c r="AD494" s="304"/>
      <c r="AF494" s="300"/>
      <c r="AG494" s="300"/>
      <c r="AH494" s="309"/>
      <c r="AI494" s="309"/>
      <c r="AJ494" s="310"/>
      <c r="AK494" s="311"/>
      <c r="AL494" s="311"/>
      <c r="AM494" s="311"/>
      <c r="AN494" s="311"/>
      <c r="AO494" s="309"/>
      <c r="AY494" s="309"/>
      <c r="AZ494" s="312"/>
      <c r="BD494" s="300"/>
    </row>
    <row r="495" ht="14.25" hidden="1" customHeight="1">
      <c r="A495" s="300"/>
      <c r="B495" s="301"/>
      <c r="C495" s="300"/>
      <c r="D495" s="302"/>
      <c r="G495" s="303"/>
      <c r="H495" s="304"/>
      <c r="I495" s="304"/>
      <c r="J495" s="300" t="s">
        <v>4353</v>
      </c>
      <c r="K495" s="300"/>
      <c r="L495" s="300"/>
      <c r="M495" s="300"/>
      <c r="N495" s="300"/>
      <c r="O495" s="300">
        <f t="shared" si="44"/>
        <v>0</v>
      </c>
      <c r="Q495" s="305">
        <v>0.0</v>
      </c>
      <c r="R495" s="305"/>
      <c r="S495" s="306"/>
      <c r="T495" s="305"/>
      <c r="U495" s="305"/>
      <c r="V495" s="305"/>
      <c r="W495" s="305"/>
      <c r="X495" s="305"/>
      <c r="Y495" s="305"/>
      <c r="Z495" s="300"/>
      <c r="AA495" s="307"/>
      <c r="AB495" s="300"/>
      <c r="AC495" s="308"/>
      <c r="AD495" s="304"/>
      <c r="AF495" s="300"/>
      <c r="AG495" s="300"/>
      <c r="AH495" s="309"/>
      <c r="AI495" s="309"/>
      <c r="AJ495" s="310"/>
      <c r="AK495" s="311"/>
      <c r="AL495" s="311"/>
      <c r="AM495" s="311"/>
      <c r="AN495" s="311"/>
      <c r="AO495" s="309"/>
      <c r="AY495" s="309"/>
      <c r="AZ495" s="312"/>
      <c r="BD495" s="300"/>
    </row>
    <row r="496" ht="14.25" hidden="1" customHeight="1">
      <c r="A496" s="300"/>
      <c r="B496" s="301"/>
      <c r="C496" s="300"/>
      <c r="D496" s="302"/>
      <c r="G496" s="303"/>
      <c r="H496" s="304"/>
      <c r="I496" s="304"/>
      <c r="J496" s="300" t="s">
        <v>4354</v>
      </c>
      <c r="K496" s="300"/>
      <c r="L496" s="300"/>
      <c r="M496" s="300"/>
      <c r="N496" s="300"/>
      <c r="O496" s="300">
        <f t="shared" si="44"/>
        <v>0</v>
      </c>
      <c r="Q496" s="305">
        <v>0.0</v>
      </c>
      <c r="R496" s="305"/>
      <c r="S496" s="306"/>
      <c r="T496" s="305"/>
      <c r="U496" s="305"/>
      <c r="V496" s="305"/>
      <c r="W496" s="305"/>
      <c r="X496" s="305"/>
      <c r="Y496" s="305"/>
      <c r="Z496" s="300"/>
      <c r="AA496" s="307"/>
      <c r="AB496" s="300"/>
      <c r="AC496" s="308"/>
      <c r="AD496" s="304"/>
      <c r="AF496" s="300"/>
      <c r="AG496" s="300"/>
      <c r="AH496" s="309"/>
      <c r="AI496" s="309"/>
      <c r="AJ496" s="310"/>
      <c r="AK496" s="311"/>
      <c r="AL496" s="311"/>
      <c r="AM496" s="311"/>
      <c r="AN496" s="311"/>
      <c r="AO496" s="309"/>
      <c r="AY496" s="309"/>
      <c r="AZ496" s="312"/>
      <c r="BD496" s="300"/>
    </row>
    <row r="497" ht="14.25" hidden="1" customHeight="1">
      <c r="A497" s="300"/>
      <c r="B497" s="301"/>
      <c r="C497" s="300"/>
      <c r="D497" s="302"/>
      <c r="G497" s="303"/>
      <c r="H497" s="304"/>
      <c r="I497" s="304"/>
      <c r="J497" s="300" t="s">
        <v>4355</v>
      </c>
      <c r="K497" s="300"/>
      <c r="L497" s="300"/>
      <c r="M497" s="300"/>
      <c r="N497" s="300"/>
      <c r="O497" s="300">
        <f t="shared" si="44"/>
        <v>0</v>
      </c>
      <c r="Q497" s="305">
        <v>0.0</v>
      </c>
      <c r="R497" s="305"/>
      <c r="S497" s="306"/>
      <c r="T497" s="305"/>
      <c r="U497" s="305"/>
      <c r="V497" s="305"/>
      <c r="W497" s="305"/>
      <c r="X497" s="305"/>
      <c r="Y497" s="305"/>
      <c r="Z497" s="300"/>
      <c r="AA497" s="307"/>
      <c r="AB497" s="300"/>
      <c r="AC497" s="308"/>
      <c r="AD497" s="304"/>
      <c r="AF497" s="300"/>
      <c r="AG497" s="300"/>
      <c r="AH497" s="309"/>
      <c r="AI497" s="309"/>
      <c r="AJ497" s="310"/>
      <c r="AK497" s="311"/>
      <c r="AL497" s="311"/>
      <c r="AM497" s="311"/>
      <c r="AN497" s="311"/>
      <c r="AO497" s="309"/>
      <c r="AY497" s="309"/>
      <c r="AZ497" s="312"/>
      <c r="BD497" s="300"/>
    </row>
    <row r="498" ht="14.25" hidden="1" customHeight="1">
      <c r="A498" s="300"/>
      <c r="B498" s="301"/>
      <c r="C498" s="300"/>
      <c r="D498" s="302"/>
      <c r="G498" s="303"/>
      <c r="H498" s="304"/>
      <c r="I498" s="304"/>
      <c r="J498" s="300" t="s">
        <v>4356</v>
      </c>
      <c r="K498" s="300"/>
      <c r="L498" s="300"/>
      <c r="M498" s="300"/>
      <c r="N498" s="300"/>
      <c r="O498" s="300">
        <f t="shared" si="44"/>
        <v>0</v>
      </c>
      <c r="Q498" s="305">
        <v>0.0</v>
      </c>
      <c r="R498" s="305"/>
      <c r="S498" s="306"/>
      <c r="T498" s="305"/>
      <c r="U498" s="305"/>
      <c r="V498" s="305"/>
      <c r="W498" s="305"/>
      <c r="X498" s="305"/>
      <c r="Y498" s="305"/>
      <c r="Z498" s="300"/>
      <c r="AA498" s="307"/>
      <c r="AB498" s="300"/>
      <c r="AC498" s="308"/>
      <c r="AD498" s="304"/>
      <c r="AF498" s="300"/>
      <c r="AG498" s="300"/>
      <c r="AH498" s="309"/>
      <c r="AI498" s="309"/>
      <c r="AJ498" s="310"/>
      <c r="AK498" s="311"/>
      <c r="AL498" s="311"/>
      <c r="AM498" s="311"/>
      <c r="AN498" s="311"/>
      <c r="AO498" s="309"/>
      <c r="AY498" s="309"/>
      <c r="AZ498" s="312"/>
      <c r="BD498" s="300"/>
    </row>
    <row r="499" ht="14.25" hidden="1" customHeight="1">
      <c r="A499" s="300"/>
      <c r="B499" s="301"/>
      <c r="C499" s="300"/>
      <c r="D499" s="302"/>
      <c r="G499" s="303"/>
      <c r="H499" s="304"/>
      <c r="I499" s="304"/>
      <c r="J499" s="300" t="s">
        <v>4357</v>
      </c>
      <c r="K499" s="300"/>
      <c r="L499" s="300"/>
      <c r="M499" s="300"/>
      <c r="N499" s="300"/>
      <c r="O499" s="300">
        <f t="shared" si="44"/>
        <v>0</v>
      </c>
      <c r="Q499" s="305">
        <v>0.0</v>
      </c>
      <c r="R499" s="305"/>
      <c r="S499" s="306"/>
      <c r="T499" s="305"/>
      <c r="U499" s="305"/>
      <c r="V499" s="305"/>
      <c r="W499" s="305"/>
      <c r="X499" s="305"/>
      <c r="Y499" s="305"/>
      <c r="Z499" s="300"/>
      <c r="AA499" s="307"/>
      <c r="AB499" s="300"/>
      <c r="AC499" s="308"/>
      <c r="AD499" s="304"/>
      <c r="AF499" s="300"/>
      <c r="AG499" s="300"/>
      <c r="AH499" s="309"/>
      <c r="AI499" s="309"/>
      <c r="AJ499" s="310"/>
      <c r="AK499" s="311"/>
      <c r="AL499" s="311"/>
      <c r="AM499" s="311"/>
      <c r="AN499" s="311"/>
      <c r="AO499" s="309"/>
      <c r="AY499" s="309"/>
      <c r="AZ499" s="312"/>
      <c r="BD499" s="300"/>
    </row>
    <row r="500" ht="14.25" hidden="1" customHeight="1">
      <c r="A500" s="300"/>
      <c r="B500" s="301"/>
      <c r="C500" s="300"/>
      <c r="D500" s="302"/>
      <c r="G500" s="303"/>
      <c r="H500" s="304"/>
      <c r="I500" s="304"/>
      <c r="J500" s="300" t="s">
        <v>4358</v>
      </c>
      <c r="K500" s="300"/>
      <c r="L500" s="300"/>
      <c r="M500" s="300"/>
      <c r="N500" s="300"/>
      <c r="O500" s="300">
        <f t="shared" si="44"/>
        <v>0</v>
      </c>
      <c r="Q500" s="305">
        <v>0.0</v>
      </c>
      <c r="R500" s="305"/>
      <c r="S500" s="306"/>
      <c r="T500" s="305"/>
      <c r="U500" s="305"/>
      <c r="V500" s="305"/>
      <c r="W500" s="305"/>
      <c r="X500" s="305"/>
      <c r="Y500" s="305"/>
      <c r="Z500" s="300"/>
      <c r="AA500" s="307"/>
      <c r="AB500" s="300"/>
      <c r="AC500" s="308"/>
      <c r="AD500" s="304"/>
      <c r="AF500" s="300"/>
      <c r="AG500" s="300"/>
      <c r="AH500" s="309"/>
      <c r="AI500" s="309"/>
      <c r="AJ500" s="310"/>
      <c r="AK500" s="311"/>
      <c r="AL500" s="311"/>
      <c r="AM500" s="311"/>
      <c r="AN500" s="311"/>
      <c r="AO500" s="309"/>
      <c r="AY500" s="309"/>
      <c r="AZ500" s="312"/>
      <c r="BD500" s="300"/>
    </row>
    <row r="501" ht="14.25" hidden="1" customHeight="1">
      <c r="A501" s="300"/>
      <c r="B501" s="301"/>
      <c r="C501" s="300"/>
      <c r="D501" s="302"/>
      <c r="G501" s="303"/>
      <c r="H501" s="304"/>
      <c r="I501" s="304"/>
      <c r="J501" s="300" t="s">
        <v>4359</v>
      </c>
      <c r="K501" s="300"/>
      <c r="L501" s="300"/>
      <c r="M501" s="300"/>
      <c r="N501" s="300"/>
      <c r="O501" s="300">
        <f t="shared" si="44"/>
        <v>0</v>
      </c>
      <c r="Q501" s="305">
        <v>0.0</v>
      </c>
      <c r="R501" s="305"/>
      <c r="S501" s="306"/>
      <c r="T501" s="305"/>
      <c r="U501" s="305"/>
      <c r="V501" s="305"/>
      <c r="W501" s="305"/>
      <c r="X501" s="305"/>
      <c r="Y501" s="305"/>
      <c r="Z501" s="300"/>
      <c r="AA501" s="307"/>
      <c r="AB501" s="300"/>
      <c r="AC501" s="308"/>
      <c r="AD501" s="304"/>
      <c r="AF501" s="300"/>
      <c r="AG501" s="300"/>
      <c r="AH501" s="309"/>
      <c r="AI501" s="309"/>
      <c r="AJ501" s="310"/>
      <c r="AK501" s="311"/>
      <c r="AL501" s="311"/>
      <c r="AM501" s="311"/>
      <c r="AN501" s="311"/>
      <c r="AO501" s="309"/>
      <c r="AY501" s="309"/>
      <c r="AZ501" s="312"/>
      <c r="BD501" s="300"/>
    </row>
    <row r="502" ht="14.25" hidden="1" customHeight="1">
      <c r="A502" s="300"/>
      <c r="B502" s="301"/>
      <c r="C502" s="300"/>
      <c r="D502" s="302"/>
      <c r="G502" s="303"/>
      <c r="H502" s="304"/>
      <c r="I502" s="304"/>
      <c r="J502" s="300" t="s">
        <v>4360</v>
      </c>
      <c r="K502" s="300"/>
      <c r="L502" s="300"/>
      <c r="M502" s="300"/>
      <c r="N502" s="300"/>
      <c r="O502" s="300">
        <f t="shared" si="44"/>
        <v>0</v>
      </c>
      <c r="Q502" s="305">
        <v>0.0</v>
      </c>
      <c r="R502" s="305"/>
      <c r="S502" s="306"/>
      <c r="T502" s="305"/>
      <c r="U502" s="305"/>
      <c r="V502" s="305"/>
      <c r="W502" s="305"/>
      <c r="X502" s="305"/>
      <c r="Y502" s="305"/>
      <c r="Z502" s="300"/>
      <c r="AA502" s="307"/>
      <c r="AB502" s="300"/>
      <c r="AC502" s="308"/>
      <c r="AD502" s="304"/>
      <c r="AF502" s="300"/>
      <c r="AG502" s="300"/>
      <c r="AH502" s="309"/>
      <c r="AI502" s="309"/>
      <c r="AJ502" s="310"/>
      <c r="AK502" s="311"/>
      <c r="AL502" s="311"/>
      <c r="AM502" s="311"/>
      <c r="AN502" s="311"/>
      <c r="AO502" s="309"/>
      <c r="AY502" s="309"/>
      <c r="AZ502" s="312"/>
      <c r="BD502" s="300"/>
    </row>
    <row r="503" ht="14.25" hidden="1" customHeight="1">
      <c r="A503" s="300"/>
      <c r="B503" s="301"/>
      <c r="C503" s="300"/>
      <c r="D503" s="302"/>
      <c r="G503" s="303"/>
      <c r="H503" s="304"/>
      <c r="I503" s="304"/>
      <c r="J503" s="300" t="s">
        <v>4361</v>
      </c>
      <c r="K503" s="300"/>
      <c r="L503" s="300"/>
      <c r="M503" s="300"/>
      <c r="N503" s="300"/>
      <c r="O503" s="300">
        <f t="shared" si="44"/>
        <v>0</v>
      </c>
      <c r="Q503" s="305">
        <v>0.0</v>
      </c>
      <c r="R503" s="305"/>
      <c r="S503" s="306"/>
      <c r="T503" s="305"/>
      <c r="U503" s="305"/>
      <c r="V503" s="305"/>
      <c r="W503" s="305"/>
      <c r="X503" s="305"/>
      <c r="Y503" s="305"/>
      <c r="Z503" s="300"/>
      <c r="AA503" s="307"/>
      <c r="AB503" s="300"/>
      <c r="AC503" s="308"/>
      <c r="AD503" s="304"/>
      <c r="AF503" s="300"/>
      <c r="AG503" s="300"/>
      <c r="AH503" s="309"/>
      <c r="AI503" s="309"/>
      <c r="AJ503" s="310"/>
      <c r="AK503" s="311"/>
      <c r="AL503" s="311"/>
      <c r="AM503" s="311"/>
      <c r="AN503" s="311"/>
      <c r="AO503" s="309"/>
      <c r="AY503" s="309"/>
      <c r="AZ503" s="312"/>
      <c r="BD503" s="300"/>
    </row>
    <row r="504" ht="14.25" hidden="1" customHeight="1">
      <c r="A504" s="300"/>
      <c r="B504" s="301"/>
      <c r="C504" s="300"/>
      <c r="D504" s="302"/>
      <c r="G504" s="303"/>
      <c r="H504" s="304"/>
      <c r="I504" s="304"/>
      <c r="J504" s="300" t="s">
        <v>4362</v>
      </c>
      <c r="K504" s="300"/>
      <c r="L504" s="300"/>
      <c r="M504" s="300"/>
      <c r="N504" s="300"/>
      <c r="O504" s="300">
        <f t="shared" si="44"/>
        <v>0</v>
      </c>
      <c r="Q504" s="305">
        <v>0.0</v>
      </c>
      <c r="R504" s="305"/>
      <c r="S504" s="306"/>
      <c r="T504" s="305"/>
      <c r="U504" s="305"/>
      <c r="V504" s="305"/>
      <c r="W504" s="305"/>
      <c r="X504" s="305"/>
      <c r="Y504" s="305"/>
      <c r="Z504" s="300"/>
      <c r="AA504" s="307"/>
      <c r="AB504" s="300"/>
      <c r="AC504" s="308"/>
      <c r="AD504" s="304"/>
      <c r="AF504" s="300"/>
      <c r="AG504" s="300"/>
      <c r="AH504" s="309"/>
      <c r="AI504" s="309"/>
      <c r="AJ504" s="310"/>
      <c r="AK504" s="311"/>
      <c r="AL504" s="311"/>
      <c r="AM504" s="311"/>
      <c r="AN504" s="311"/>
      <c r="AO504" s="309"/>
      <c r="AY504" s="309"/>
      <c r="AZ504" s="312"/>
      <c r="BD504" s="300"/>
    </row>
    <row r="505" ht="14.25" hidden="1" customHeight="1">
      <c r="A505" s="300"/>
      <c r="B505" s="301"/>
      <c r="C505" s="300"/>
      <c r="D505" s="302"/>
      <c r="G505" s="303"/>
      <c r="H505" s="304"/>
      <c r="I505" s="304"/>
      <c r="J505" s="300" t="s">
        <v>4363</v>
      </c>
      <c r="K505" s="300"/>
      <c r="L505" s="300"/>
      <c r="M505" s="300"/>
      <c r="N505" s="300"/>
      <c r="O505" s="300">
        <f t="shared" si="44"/>
        <v>0</v>
      </c>
      <c r="Q505" s="305">
        <v>0.0</v>
      </c>
      <c r="R505" s="305"/>
      <c r="S505" s="306"/>
      <c r="T505" s="305"/>
      <c r="U505" s="305"/>
      <c r="V505" s="305"/>
      <c r="W505" s="305"/>
      <c r="X505" s="305"/>
      <c r="Y505" s="305"/>
      <c r="Z505" s="300"/>
      <c r="AA505" s="307"/>
      <c r="AB505" s="300"/>
      <c r="AC505" s="308"/>
      <c r="AD505" s="304"/>
      <c r="AF505" s="300"/>
      <c r="AG505" s="300"/>
      <c r="AH505" s="309"/>
      <c r="AI505" s="309"/>
      <c r="AJ505" s="310"/>
      <c r="AK505" s="311"/>
      <c r="AL505" s="311"/>
      <c r="AM505" s="311"/>
      <c r="AN505" s="311"/>
      <c r="AO505" s="309"/>
      <c r="AY505" s="309"/>
      <c r="AZ505" s="312"/>
      <c r="BD505" s="300"/>
    </row>
    <row r="506" ht="14.25" hidden="1" customHeight="1">
      <c r="A506" s="300"/>
      <c r="B506" s="301"/>
      <c r="C506" s="300"/>
      <c r="D506" s="302"/>
      <c r="G506" s="303"/>
      <c r="H506" s="304"/>
      <c r="I506" s="304"/>
      <c r="J506" s="300" t="s">
        <v>4364</v>
      </c>
      <c r="K506" s="300"/>
      <c r="L506" s="300"/>
      <c r="M506" s="300"/>
      <c r="N506" s="300"/>
      <c r="O506" s="300">
        <f t="shared" si="44"/>
        <v>0</v>
      </c>
      <c r="Q506" s="305">
        <v>0.0</v>
      </c>
      <c r="R506" s="305"/>
      <c r="S506" s="306"/>
      <c r="T506" s="305"/>
      <c r="U506" s="305"/>
      <c r="V506" s="305"/>
      <c r="W506" s="305"/>
      <c r="X506" s="305"/>
      <c r="Y506" s="305"/>
      <c r="Z506" s="300"/>
      <c r="AA506" s="307"/>
      <c r="AB506" s="300"/>
      <c r="AC506" s="308"/>
      <c r="AD506" s="304"/>
      <c r="AF506" s="300"/>
      <c r="AG506" s="300"/>
      <c r="AH506" s="309"/>
      <c r="AI506" s="309"/>
      <c r="AJ506" s="310"/>
      <c r="AK506" s="311"/>
      <c r="AL506" s="311"/>
      <c r="AM506" s="311"/>
      <c r="AN506" s="311"/>
      <c r="AO506" s="309"/>
      <c r="AY506" s="309"/>
      <c r="AZ506" s="312"/>
      <c r="BD506" s="300"/>
    </row>
    <row r="507" ht="14.25" hidden="1" customHeight="1">
      <c r="A507" s="300"/>
      <c r="B507" s="301"/>
      <c r="C507" s="300"/>
      <c r="D507" s="302"/>
      <c r="G507" s="303"/>
      <c r="H507" s="304"/>
      <c r="I507" s="304"/>
      <c r="J507" s="300" t="s">
        <v>4365</v>
      </c>
      <c r="K507" s="300"/>
      <c r="L507" s="300"/>
      <c r="M507" s="300"/>
      <c r="N507" s="300"/>
      <c r="O507" s="300">
        <f t="shared" si="44"/>
        <v>0</v>
      </c>
      <c r="Q507" s="305">
        <v>0.0</v>
      </c>
      <c r="R507" s="305"/>
      <c r="S507" s="306"/>
      <c r="T507" s="305"/>
      <c r="U507" s="305"/>
      <c r="V507" s="305"/>
      <c r="W507" s="305"/>
      <c r="X507" s="305"/>
      <c r="Y507" s="305"/>
      <c r="Z507" s="300"/>
      <c r="AA507" s="307"/>
      <c r="AB507" s="300"/>
      <c r="AC507" s="308"/>
      <c r="AD507" s="304"/>
      <c r="AF507" s="300"/>
      <c r="AG507" s="300"/>
      <c r="AH507" s="309"/>
      <c r="AI507" s="309"/>
      <c r="AJ507" s="310"/>
      <c r="AK507" s="311"/>
      <c r="AL507" s="311"/>
      <c r="AM507" s="311"/>
      <c r="AN507" s="311"/>
      <c r="AO507" s="309"/>
      <c r="AY507" s="309"/>
      <c r="AZ507" s="312"/>
      <c r="BD507" s="300"/>
    </row>
    <row r="508" ht="14.25" hidden="1" customHeight="1">
      <c r="A508" s="300"/>
      <c r="B508" s="301"/>
      <c r="C508" s="300"/>
      <c r="D508" s="302"/>
      <c r="G508" s="303"/>
      <c r="H508" s="304"/>
      <c r="I508" s="304"/>
      <c r="J508" s="300" t="s">
        <v>3607</v>
      </c>
      <c r="K508" s="300"/>
      <c r="L508" s="300"/>
      <c r="M508" s="300"/>
      <c r="N508" s="300"/>
      <c r="O508" s="300">
        <f t="shared" si="44"/>
        <v>0</v>
      </c>
      <c r="Q508" s="305">
        <v>0.0</v>
      </c>
      <c r="R508" s="305"/>
      <c r="S508" s="306"/>
      <c r="T508" s="305"/>
      <c r="U508" s="305"/>
      <c r="V508" s="305"/>
      <c r="W508" s="305"/>
      <c r="X508" s="305"/>
      <c r="Y508" s="305"/>
      <c r="Z508" s="300"/>
      <c r="AA508" s="307"/>
      <c r="AB508" s="300"/>
      <c r="AC508" s="308"/>
      <c r="AD508" s="304"/>
      <c r="AF508" s="300"/>
      <c r="AG508" s="300"/>
      <c r="AH508" s="309"/>
      <c r="AI508" s="309"/>
      <c r="AJ508" s="310"/>
      <c r="AK508" s="311"/>
      <c r="AL508" s="311"/>
      <c r="AM508" s="311"/>
      <c r="AN508" s="311"/>
      <c r="AO508" s="309"/>
      <c r="AY508" s="309"/>
      <c r="AZ508" s="312"/>
      <c r="BD508" s="300"/>
    </row>
    <row r="509" ht="14.25" hidden="1" customHeight="1">
      <c r="A509" s="300"/>
      <c r="B509" s="301"/>
      <c r="C509" s="300"/>
      <c r="D509" s="302"/>
      <c r="G509" s="303"/>
      <c r="H509" s="304"/>
      <c r="I509" s="304"/>
      <c r="J509" s="300" t="s">
        <v>4366</v>
      </c>
      <c r="K509" s="300"/>
      <c r="L509" s="300"/>
      <c r="M509" s="300"/>
      <c r="N509" s="300"/>
      <c r="O509" s="300">
        <f t="shared" si="44"/>
        <v>0</v>
      </c>
      <c r="Q509" s="305">
        <v>0.0</v>
      </c>
      <c r="R509" s="305"/>
      <c r="S509" s="306"/>
      <c r="T509" s="305"/>
      <c r="U509" s="305"/>
      <c r="V509" s="305"/>
      <c r="W509" s="305"/>
      <c r="X509" s="305"/>
      <c r="Y509" s="305"/>
      <c r="Z509" s="300"/>
      <c r="AA509" s="307"/>
      <c r="AB509" s="300"/>
      <c r="AC509" s="308"/>
      <c r="AD509" s="304"/>
      <c r="AF509" s="300"/>
      <c r="AG509" s="300"/>
      <c r="AH509" s="309"/>
      <c r="AI509" s="309"/>
      <c r="AJ509" s="310"/>
      <c r="AK509" s="311"/>
      <c r="AL509" s="311"/>
      <c r="AM509" s="311"/>
      <c r="AN509" s="311"/>
      <c r="AO509" s="309"/>
      <c r="AY509" s="309"/>
      <c r="AZ509" s="312"/>
      <c r="BD509" s="300"/>
    </row>
    <row r="510" ht="14.25" hidden="1" customHeight="1">
      <c r="A510" s="300"/>
      <c r="B510" s="301"/>
      <c r="C510" s="300"/>
      <c r="D510" s="302"/>
      <c r="G510" s="303"/>
      <c r="H510" s="304"/>
      <c r="I510" s="304"/>
      <c r="J510" s="300" t="s">
        <v>4367</v>
      </c>
      <c r="K510" s="300"/>
      <c r="L510" s="300"/>
      <c r="M510" s="300"/>
      <c r="N510" s="300"/>
      <c r="O510" s="300">
        <f t="shared" si="44"/>
        <v>0</v>
      </c>
      <c r="Q510" s="305">
        <v>0.0</v>
      </c>
      <c r="R510" s="305"/>
      <c r="S510" s="306"/>
      <c r="T510" s="305"/>
      <c r="U510" s="305"/>
      <c r="V510" s="305"/>
      <c r="W510" s="305"/>
      <c r="X510" s="305"/>
      <c r="Y510" s="305"/>
      <c r="Z510" s="300"/>
      <c r="AA510" s="307"/>
      <c r="AB510" s="300"/>
      <c r="AC510" s="308"/>
      <c r="AD510" s="304"/>
      <c r="AF510" s="300"/>
      <c r="AG510" s="300"/>
      <c r="AH510" s="309"/>
      <c r="AI510" s="309"/>
      <c r="AJ510" s="310"/>
      <c r="AK510" s="311"/>
      <c r="AL510" s="311"/>
      <c r="AM510" s="311"/>
      <c r="AN510" s="311"/>
      <c r="AO510" s="309"/>
      <c r="AY510" s="309"/>
      <c r="AZ510" s="312"/>
      <c r="BD510" s="300"/>
    </row>
    <row r="511" ht="14.25" hidden="1" customHeight="1">
      <c r="A511" s="300"/>
      <c r="B511" s="301"/>
      <c r="C511" s="300"/>
      <c r="D511" s="302"/>
      <c r="G511" s="303"/>
      <c r="H511" s="304"/>
      <c r="I511" s="304"/>
      <c r="J511" s="300" t="s">
        <v>4368</v>
      </c>
      <c r="K511" s="300"/>
      <c r="L511" s="300"/>
      <c r="M511" s="300"/>
      <c r="N511" s="300"/>
      <c r="O511" s="300">
        <f t="shared" si="44"/>
        <v>0</v>
      </c>
      <c r="Q511" s="305">
        <v>0.0</v>
      </c>
      <c r="R511" s="305"/>
      <c r="S511" s="306"/>
      <c r="T511" s="305"/>
      <c r="U511" s="305"/>
      <c r="V511" s="305"/>
      <c r="W511" s="305"/>
      <c r="X511" s="305"/>
      <c r="Y511" s="305"/>
      <c r="Z511" s="300"/>
      <c r="AA511" s="307"/>
      <c r="AB511" s="300"/>
      <c r="AC511" s="308"/>
      <c r="AD511" s="304"/>
      <c r="AF511" s="300"/>
      <c r="AG511" s="300"/>
      <c r="AH511" s="309"/>
      <c r="AI511" s="309"/>
      <c r="AJ511" s="310"/>
      <c r="AK511" s="311"/>
      <c r="AL511" s="311"/>
      <c r="AM511" s="311"/>
      <c r="AN511" s="311"/>
      <c r="AO511" s="309"/>
      <c r="AY511" s="309"/>
      <c r="AZ511" s="312"/>
      <c r="BD511" s="300"/>
    </row>
    <row r="512" ht="14.25" hidden="1" customHeight="1">
      <c r="A512" s="300"/>
      <c r="B512" s="301"/>
      <c r="C512" s="300"/>
      <c r="D512" s="302"/>
      <c r="G512" s="303"/>
      <c r="H512" s="304"/>
      <c r="I512" s="304"/>
      <c r="J512" s="300" t="s">
        <v>4369</v>
      </c>
      <c r="K512" s="300"/>
      <c r="L512" s="300"/>
      <c r="M512" s="300"/>
      <c r="N512" s="300"/>
      <c r="O512" s="300">
        <f t="shared" si="44"/>
        <v>0</v>
      </c>
      <c r="Q512" s="305">
        <v>0.0</v>
      </c>
      <c r="R512" s="305"/>
      <c r="S512" s="306"/>
      <c r="T512" s="305"/>
      <c r="U512" s="305"/>
      <c r="V512" s="305"/>
      <c r="W512" s="305"/>
      <c r="X512" s="305"/>
      <c r="Y512" s="305"/>
      <c r="Z512" s="300"/>
      <c r="AA512" s="307"/>
      <c r="AB512" s="300"/>
      <c r="AC512" s="308"/>
      <c r="AD512" s="304"/>
      <c r="AF512" s="300"/>
      <c r="AG512" s="300"/>
      <c r="AH512" s="309"/>
      <c r="AI512" s="309"/>
      <c r="AJ512" s="310"/>
      <c r="AK512" s="311"/>
      <c r="AL512" s="311"/>
      <c r="AM512" s="311"/>
      <c r="AN512" s="311"/>
      <c r="AO512" s="309"/>
      <c r="AY512" s="309"/>
      <c r="AZ512" s="312"/>
      <c r="BD512" s="300"/>
    </row>
    <row r="513" ht="14.25" hidden="1" customHeight="1">
      <c r="A513" s="300"/>
      <c r="B513" s="301"/>
      <c r="C513" s="300"/>
      <c r="D513" s="302"/>
      <c r="G513" s="303"/>
      <c r="H513" s="304"/>
      <c r="I513" s="304"/>
      <c r="J513" s="300" t="s">
        <v>4370</v>
      </c>
      <c r="K513" s="300"/>
      <c r="L513" s="300"/>
      <c r="M513" s="300"/>
      <c r="N513" s="300"/>
      <c r="O513" s="300">
        <f t="shared" si="44"/>
        <v>0</v>
      </c>
      <c r="Q513" s="305">
        <v>0.0</v>
      </c>
      <c r="R513" s="305"/>
      <c r="S513" s="306"/>
      <c r="T513" s="305"/>
      <c r="U513" s="305"/>
      <c r="V513" s="305"/>
      <c r="W513" s="305"/>
      <c r="X513" s="305"/>
      <c r="Y513" s="305"/>
      <c r="Z513" s="300"/>
      <c r="AA513" s="307"/>
      <c r="AB513" s="300"/>
      <c r="AC513" s="308"/>
      <c r="AD513" s="304"/>
      <c r="AF513" s="300"/>
      <c r="AG513" s="300"/>
      <c r="AH513" s="309"/>
      <c r="AI513" s="309"/>
      <c r="AJ513" s="310"/>
      <c r="AK513" s="311"/>
      <c r="AL513" s="311"/>
      <c r="AM513" s="311"/>
      <c r="AN513" s="311"/>
      <c r="AO513" s="309"/>
      <c r="AY513" s="309"/>
      <c r="AZ513" s="312"/>
      <c r="BD513" s="300"/>
    </row>
    <row r="514" ht="14.25" hidden="1" customHeight="1">
      <c r="A514" s="300"/>
      <c r="B514" s="301"/>
      <c r="C514" s="300"/>
      <c r="D514" s="302"/>
      <c r="G514" s="303"/>
      <c r="H514" s="304"/>
      <c r="I514" s="304"/>
      <c r="J514" s="300" t="s">
        <v>4371</v>
      </c>
      <c r="K514" s="300"/>
      <c r="L514" s="300"/>
      <c r="M514" s="300"/>
      <c r="N514" s="300"/>
      <c r="O514" s="300">
        <f t="shared" si="44"/>
        <v>0</v>
      </c>
      <c r="Q514" s="305">
        <v>0.0</v>
      </c>
      <c r="R514" s="305"/>
      <c r="S514" s="306"/>
      <c r="T514" s="305"/>
      <c r="U514" s="305"/>
      <c r="V514" s="305"/>
      <c r="W514" s="305"/>
      <c r="X514" s="305"/>
      <c r="Y514" s="305"/>
      <c r="Z514" s="300"/>
      <c r="AA514" s="307"/>
      <c r="AB514" s="300"/>
      <c r="AC514" s="308"/>
      <c r="AD514" s="304"/>
      <c r="AF514" s="300"/>
      <c r="AG514" s="300"/>
      <c r="AH514" s="309"/>
      <c r="AI514" s="309"/>
      <c r="AJ514" s="310"/>
      <c r="AK514" s="311"/>
      <c r="AL514" s="311"/>
      <c r="AM514" s="311"/>
      <c r="AN514" s="311"/>
      <c r="AO514" s="309"/>
      <c r="AY514" s="309"/>
      <c r="AZ514" s="312"/>
      <c r="BD514" s="300"/>
    </row>
    <row r="515" ht="14.25" hidden="1" customHeight="1">
      <c r="A515" s="300"/>
      <c r="B515" s="301"/>
      <c r="C515" s="300"/>
      <c r="D515" s="302"/>
      <c r="G515" s="303"/>
      <c r="H515" s="304"/>
      <c r="I515" s="304"/>
      <c r="J515" s="300" t="s">
        <v>4372</v>
      </c>
      <c r="K515" s="300"/>
      <c r="L515" s="300"/>
      <c r="M515" s="300"/>
      <c r="N515" s="300"/>
      <c r="O515" s="300">
        <f t="shared" si="44"/>
        <v>0</v>
      </c>
      <c r="Q515" s="305">
        <v>0.0</v>
      </c>
      <c r="R515" s="305"/>
      <c r="S515" s="306"/>
      <c r="T515" s="305"/>
      <c r="U515" s="305"/>
      <c r="V515" s="305"/>
      <c r="W515" s="305"/>
      <c r="X515" s="305"/>
      <c r="Y515" s="305"/>
      <c r="Z515" s="300"/>
      <c r="AA515" s="307"/>
      <c r="AB515" s="300"/>
      <c r="AC515" s="308"/>
      <c r="AD515" s="304"/>
      <c r="AF515" s="300"/>
      <c r="AG515" s="300"/>
      <c r="AH515" s="309"/>
      <c r="AI515" s="309"/>
      <c r="AJ515" s="310"/>
      <c r="AK515" s="311"/>
      <c r="AL515" s="311"/>
      <c r="AM515" s="311"/>
      <c r="AN515" s="311"/>
      <c r="AO515" s="309"/>
      <c r="AY515" s="309"/>
      <c r="AZ515" s="312"/>
      <c r="BD515" s="300"/>
    </row>
    <row r="516" ht="14.25" hidden="1" customHeight="1">
      <c r="A516" s="300"/>
      <c r="B516" s="301"/>
      <c r="C516" s="300"/>
      <c r="D516" s="302"/>
      <c r="G516" s="303"/>
      <c r="H516" s="304"/>
      <c r="I516" s="304"/>
      <c r="J516" s="300" t="s">
        <v>4373</v>
      </c>
      <c r="K516" s="300"/>
      <c r="L516" s="300"/>
      <c r="M516" s="300"/>
      <c r="N516" s="300"/>
      <c r="O516" s="300">
        <f t="shared" si="44"/>
        <v>0</v>
      </c>
      <c r="Q516" s="305">
        <v>0.0</v>
      </c>
      <c r="R516" s="305"/>
      <c r="S516" s="306"/>
      <c r="T516" s="305"/>
      <c r="U516" s="305"/>
      <c r="V516" s="305"/>
      <c r="W516" s="305"/>
      <c r="X516" s="305"/>
      <c r="Y516" s="305"/>
      <c r="Z516" s="300"/>
      <c r="AA516" s="307"/>
      <c r="AB516" s="300"/>
      <c r="AC516" s="308"/>
      <c r="AD516" s="304"/>
      <c r="AF516" s="300"/>
      <c r="AG516" s="300"/>
      <c r="AH516" s="309"/>
      <c r="AI516" s="309"/>
      <c r="AJ516" s="310"/>
      <c r="AK516" s="311"/>
      <c r="AL516" s="311"/>
      <c r="AM516" s="311"/>
      <c r="AN516" s="311"/>
      <c r="AO516" s="309"/>
      <c r="AY516" s="309"/>
      <c r="AZ516" s="312"/>
      <c r="BD516" s="300"/>
    </row>
    <row r="517" ht="14.25" hidden="1" customHeight="1">
      <c r="A517" s="300"/>
      <c r="B517" s="301"/>
      <c r="C517" s="300"/>
      <c r="D517" s="302"/>
      <c r="G517" s="303"/>
      <c r="H517" s="304"/>
      <c r="I517" s="304"/>
      <c r="J517" s="300" t="s">
        <v>4374</v>
      </c>
      <c r="K517" s="300"/>
      <c r="L517" s="300"/>
      <c r="M517" s="300"/>
      <c r="N517" s="300"/>
      <c r="O517" s="300">
        <f t="shared" si="44"/>
        <v>0</v>
      </c>
      <c r="Q517" s="305">
        <v>0.0</v>
      </c>
      <c r="R517" s="305"/>
      <c r="S517" s="306"/>
      <c r="T517" s="305"/>
      <c r="U517" s="305"/>
      <c r="V517" s="305"/>
      <c r="W517" s="305"/>
      <c r="X517" s="305"/>
      <c r="Y517" s="305"/>
      <c r="Z517" s="300"/>
      <c r="AA517" s="307"/>
      <c r="AB517" s="300"/>
      <c r="AC517" s="308"/>
      <c r="AD517" s="304"/>
      <c r="AF517" s="300"/>
      <c r="AG517" s="300"/>
      <c r="AH517" s="309"/>
      <c r="AI517" s="309"/>
      <c r="AJ517" s="310"/>
      <c r="AK517" s="311"/>
      <c r="AL517" s="311"/>
      <c r="AM517" s="311"/>
      <c r="AN517" s="311"/>
      <c r="AO517" s="309"/>
      <c r="AY517" s="309"/>
      <c r="AZ517" s="312"/>
      <c r="BD517" s="300"/>
    </row>
    <row r="518" ht="14.25" hidden="1" customHeight="1">
      <c r="A518" s="300"/>
      <c r="B518" s="301"/>
      <c r="C518" s="300"/>
      <c r="D518" s="302"/>
      <c r="G518" s="303"/>
      <c r="H518" s="304"/>
      <c r="I518" s="304"/>
      <c r="J518" s="300" t="s">
        <v>4375</v>
      </c>
      <c r="K518" s="300"/>
      <c r="L518" s="300"/>
      <c r="M518" s="300"/>
      <c r="N518" s="300"/>
      <c r="O518" s="300">
        <f t="shared" si="44"/>
        <v>0</v>
      </c>
      <c r="Q518" s="305">
        <v>0.0</v>
      </c>
      <c r="R518" s="305"/>
      <c r="S518" s="306"/>
      <c r="T518" s="305"/>
      <c r="U518" s="305"/>
      <c r="V518" s="305"/>
      <c r="W518" s="305"/>
      <c r="X518" s="305"/>
      <c r="Y518" s="305"/>
      <c r="Z518" s="300"/>
      <c r="AA518" s="307"/>
      <c r="AB518" s="300"/>
      <c r="AC518" s="308"/>
      <c r="AD518" s="304"/>
      <c r="AF518" s="300"/>
      <c r="AG518" s="300"/>
      <c r="AH518" s="309"/>
      <c r="AI518" s="309"/>
      <c r="AJ518" s="310"/>
      <c r="AK518" s="311"/>
      <c r="AL518" s="311"/>
      <c r="AM518" s="311"/>
      <c r="AN518" s="311"/>
      <c r="AO518" s="309"/>
      <c r="AY518" s="309"/>
      <c r="AZ518" s="312"/>
      <c r="BD518" s="300"/>
    </row>
    <row r="519" ht="14.25" hidden="1" customHeight="1">
      <c r="A519" s="300"/>
      <c r="B519" s="301"/>
      <c r="C519" s="300"/>
      <c r="D519" s="302"/>
      <c r="G519" s="303"/>
      <c r="H519" s="304"/>
      <c r="I519" s="304"/>
      <c r="J519" s="300" t="s">
        <v>4376</v>
      </c>
      <c r="K519" s="300"/>
      <c r="L519" s="300"/>
      <c r="M519" s="300"/>
      <c r="N519" s="300"/>
      <c r="O519" s="300">
        <f t="shared" si="44"/>
        <v>0</v>
      </c>
      <c r="Q519" s="305">
        <v>0.0</v>
      </c>
      <c r="R519" s="305"/>
      <c r="S519" s="306"/>
      <c r="T519" s="305"/>
      <c r="U519" s="305"/>
      <c r="V519" s="305"/>
      <c r="W519" s="305"/>
      <c r="X519" s="305"/>
      <c r="Y519" s="305"/>
      <c r="Z519" s="300"/>
      <c r="AA519" s="307"/>
      <c r="AB519" s="300"/>
      <c r="AC519" s="308"/>
      <c r="AD519" s="304"/>
      <c r="AF519" s="300"/>
      <c r="AG519" s="300"/>
      <c r="AH519" s="309"/>
      <c r="AI519" s="309"/>
      <c r="AJ519" s="310"/>
      <c r="AK519" s="311"/>
      <c r="AL519" s="311"/>
      <c r="AM519" s="311"/>
      <c r="AN519" s="311"/>
      <c r="AO519" s="309"/>
      <c r="AY519" s="309"/>
      <c r="AZ519" s="312"/>
      <c r="BD519" s="300"/>
    </row>
    <row r="520" ht="14.25" hidden="1" customHeight="1">
      <c r="A520" s="300"/>
      <c r="B520" s="301"/>
      <c r="C520" s="300"/>
      <c r="D520" s="302"/>
      <c r="G520" s="303"/>
      <c r="H520" s="304"/>
      <c r="I520" s="304"/>
      <c r="J520" s="300" t="s">
        <v>4377</v>
      </c>
      <c r="K520" s="300"/>
      <c r="L520" s="300"/>
      <c r="M520" s="300"/>
      <c r="N520" s="300"/>
      <c r="O520" s="300">
        <f t="shared" si="44"/>
        <v>0</v>
      </c>
      <c r="Q520" s="305">
        <v>0.0</v>
      </c>
      <c r="R520" s="305"/>
      <c r="S520" s="306"/>
      <c r="T520" s="305"/>
      <c r="U520" s="305"/>
      <c r="V520" s="305"/>
      <c r="W520" s="305"/>
      <c r="X520" s="305"/>
      <c r="Y520" s="305"/>
      <c r="Z520" s="300"/>
      <c r="AA520" s="307"/>
      <c r="AB520" s="300"/>
      <c r="AC520" s="308"/>
      <c r="AD520" s="304"/>
      <c r="AF520" s="300"/>
      <c r="AG520" s="300"/>
      <c r="AH520" s="309"/>
      <c r="AI520" s="309"/>
      <c r="AJ520" s="310"/>
      <c r="AK520" s="311"/>
      <c r="AL520" s="311"/>
      <c r="AM520" s="311"/>
      <c r="AN520" s="311"/>
      <c r="AO520" s="309"/>
      <c r="AY520" s="309"/>
      <c r="AZ520" s="312"/>
      <c r="BD520" s="300"/>
    </row>
    <row r="521" ht="14.25" hidden="1" customHeight="1">
      <c r="A521" s="300"/>
      <c r="B521" s="301"/>
      <c r="C521" s="300"/>
      <c r="D521" s="302"/>
      <c r="G521" s="303"/>
      <c r="H521" s="304"/>
      <c r="I521" s="304"/>
      <c r="J521" s="300" t="s">
        <v>4378</v>
      </c>
      <c r="K521" s="300"/>
      <c r="L521" s="300"/>
      <c r="M521" s="300"/>
      <c r="N521" s="300"/>
      <c r="O521" s="300">
        <f t="shared" si="44"/>
        <v>0</v>
      </c>
      <c r="Q521" s="305">
        <v>0.0</v>
      </c>
      <c r="R521" s="305"/>
      <c r="S521" s="306"/>
      <c r="T521" s="305"/>
      <c r="U521" s="305"/>
      <c r="V521" s="305"/>
      <c r="W521" s="305"/>
      <c r="X521" s="305"/>
      <c r="Y521" s="305"/>
      <c r="Z521" s="300"/>
      <c r="AA521" s="307"/>
      <c r="AB521" s="300"/>
      <c r="AC521" s="308"/>
      <c r="AD521" s="304"/>
      <c r="AF521" s="300"/>
      <c r="AG521" s="300"/>
      <c r="AH521" s="309"/>
      <c r="AI521" s="309"/>
      <c r="AJ521" s="310"/>
      <c r="AK521" s="311"/>
      <c r="AL521" s="311"/>
      <c r="AM521" s="311"/>
      <c r="AN521" s="311"/>
      <c r="AO521" s="309"/>
      <c r="AY521" s="309"/>
      <c r="AZ521" s="312"/>
      <c r="BD521" s="300"/>
    </row>
    <row r="522" ht="14.25" hidden="1" customHeight="1">
      <c r="A522" s="300"/>
      <c r="B522" s="301"/>
      <c r="C522" s="300"/>
      <c r="D522" s="302"/>
      <c r="G522" s="303"/>
      <c r="H522" s="304"/>
      <c r="I522" s="304"/>
      <c r="J522" s="300" t="s">
        <v>4379</v>
      </c>
      <c r="K522" s="300"/>
      <c r="L522" s="300"/>
      <c r="M522" s="300"/>
      <c r="N522" s="300"/>
      <c r="O522" s="300">
        <f t="shared" si="44"/>
        <v>0</v>
      </c>
      <c r="Q522" s="305">
        <v>0.0</v>
      </c>
      <c r="R522" s="305"/>
      <c r="S522" s="306"/>
      <c r="T522" s="305"/>
      <c r="U522" s="305"/>
      <c r="V522" s="305"/>
      <c r="W522" s="305"/>
      <c r="X522" s="305"/>
      <c r="Y522" s="305"/>
      <c r="Z522" s="300"/>
      <c r="AA522" s="307"/>
      <c r="AB522" s="300"/>
      <c r="AC522" s="308"/>
      <c r="AD522" s="304"/>
      <c r="AF522" s="300"/>
      <c r="AG522" s="300"/>
      <c r="AH522" s="309"/>
      <c r="AI522" s="309"/>
      <c r="AJ522" s="310"/>
      <c r="AK522" s="311"/>
      <c r="AL522" s="311"/>
      <c r="AM522" s="311"/>
      <c r="AN522" s="311"/>
      <c r="AO522" s="309"/>
      <c r="AY522" s="309"/>
      <c r="AZ522" s="312"/>
      <c r="BD522" s="300"/>
    </row>
    <row r="523" ht="14.25" hidden="1" customHeight="1">
      <c r="A523" s="300"/>
      <c r="B523" s="301"/>
      <c r="C523" s="300"/>
      <c r="D523" s="302"/>
      <c r="G523" s="303"/>
      <c r="H523" s="304"/>
      <c r="I523" s="304"/>
      <c r="J523" s="300" t="s">
        <v>4380</v>
      </c>
      <c r="K523" s="300"/>
      <c r="L523" s="300"/>
      <c r="M523" s="300"/>
      <c r="N523" s="300"/>
      <c r="O523" s="300">
        <f t="shared" si="44"/>
        <v>0</v>
      </c>
      <c r="Q523" s="305">
        <v>0.0</v>
      </c>
      <c r="R523" s="305"/>
      <c r="S523" s="306"/>
      <c r="T523" s="305"/>
      <c r="U523" s="305"/>
      <c r="V523" s="305"/>
      <c r="W523" s="305"/>
      <c r="X523" s="305"/>
      <c r="Y523" s="305"/>
      <c r="Z523" s="300"/>
      <c r="AA523" s="307"/>
      <c r="AB523" s="300"/>
      <c r="AC523" s="308"/>
      <c r="AD523" s="304"/>
      <c r="AF523" s="300"/>
      <c r="AG523" s="300"/>
      <c r="AH523" s="309"/>
      <c r="AI523" s="309"/>
      <c r="AJ523" s="310"/>
      <c r="AK523" s="311"/>
      <c r="AL523" s="311"/>
      <c r="AM523" s="311"/>
      <c r="AN523" s="311"/>
      <c r="AO523" s="309"/>
      <c r="AY523" s="309"/>
      <c r="AZ523" s="312"/>
      <c r="BD523" s="300"/>
    </row>
    <row r="524" ht="14.25" hidden="1" customHeight="1">
      <c r="A524" s="300"/>
      <c r="B524" s="301"/>
      <c r="C524" s="300"/>
      <c r="D524" s="302"/>
      <c r="G524" s="303"/>
      <c r="H524" s="304"/>
      <c r="I524" s="304"/>
      <c r="J524" s="300" t="s">
        <v>4381</v>
      </c>
      <c r="K524" s="300"/>
      <c r="L524" s="300"/>
      <c r="M524" s="300"/>
      <c r="N524" s="300"/>
      <c r="O524" s="300">
        <f t="shared" si="44"/>
        <v>0</v>
      </c>
      <c r="Q524" s="305">
        <v>0.0</v>
      </c>
      <c r="R524" s="305"/>
      <c r="S524" s="306"/>
      <c r="T524" s="305"/>
      <c r="U524" s="305"/>
      <c r="V524" s="305"/>
      <c r="W524" s="305"/>
      <c r="X524" s="305"/>
      <c r="Y524" s="305"/>
      <c r="Z524" s="300"/>
      <c r="AA524" s="307"/>
      <c r="AB524" s="300"/>
      <c r="AC524" s="308"/>
      <c r="AD524" s="304"/>
      <c r="AF524" s="300"/>
      <c r="AG524" s="300"/>
      <c r="AH524" s="309"/>
      <c r="AI524" s="309"/>
      <c r="AJ524" s="310"/>
      <c r="AK524" s="311"/>
      <c r="AL524" s="311"/>
      <c r="AM524" s="311"/>
      <c r="AN524" s="311"/>
      <c r="AO524" s="309"/>
      <c r="AY524" s="309"/>
      <c r="AZ524" s="312"/>
      <c r="BD524" s="300"/>
    </row>
    <row r="525" ht="14.25" hidden="1" customHeight="1">
      <c r="A525" s="300"/>
      <c r="B525" s="301"/>
      <c r="C525" s="300"/>
      <c r="D525" s="302"/>
      <c r="G525" s="303"/>
      <c r="H525" s="304"/>
      <c r="I525" s="304"/>
      <c r="J525" s="300" t="s">
        <v>4382</v>
      </c>
      <c r="K525" s="300"/>
      <c r="L525" s="300"/>
      <c r="M525" s="300"/>
      <c r="N525" s="300"/>
      <c r="O525" s="300">
        <f t="shared" si="44"/>
        <v>0</v>
      </c>
      <c r="Q525" s="305">
        <v>0.0</v>
      </c>
      <c r="R525" s="305"/>
      <c r="S525" s="306"/>
      <c r="T525" s="305"/>
      <c r="U525" s="305"/>
      <c r="V525" s="305"/>
      <c r="W525" s="305"/>
      <c r="X525" s="305"/>
      <c r="Y525" s="305"/>
      <c r="Z525" s="300"/>
      <c r="AA525" s="307"/>
      <c r="AB525" s="300"/>
      <c r="AC525" s="308"/>
      <c r="AD525" s="304"/>
      <c r="AF525" s="300"/>
      <c r="AG525" s="300"/>
      <c r="AH525" s="309"/>
      <c r="AI525" s="309"/>
      <c r="AJ525" s="310"/>
      <c r="AK525" s="311"/>
      <c r="AL525" s="311"/>
      <c r="AM525" s="311"/>
      <c r="AN525" s="311"/>
      <c r="AO525" s="309"/>
      <c r="AY525" s="309"/>
      <c r="AZ525" s="312"/>
      <c r="BD525" s="300"/>
    </row>
    <row r="526" ht="14.25" hidden="1" customHeight="1">
      <c r="A526" s="300"/>
      <c r="B526" s="301"/>
      <c r="C526" s="300"/>
      <c r="D526" s="302"/>
      <c r="G526" s="303"/>
      <c r="H526" s="304"/>
      <c r="I526" s="304"/>
      <c r="J526" s="300" t="s">
        <v>4383</v>
      </c>
      <c r="K526" s="300"/>
      <c r="L526" s="300"/>
      <c r="M526" s="300"/>
      <c r="N526" s="300"/>
      <c r="O526" s="300">
        <f t="shared" si="44"/>
        <v>0</v>
      </c>
      <c r="Q526" s="305">
        <v>0.0</v>
      </c>
      <c r="R526" s="305"/>
      <c r="S526" s="306"/>
      <c r="T526" s="305"/>
      <c r="U526" s="305"/>
      <c r="V526" s="305"/>
      <c r="W526" s="305"/>
      <c r="X526" s="305"/>
      <c r="Y526" s="305"/>
      <c r="Z526" s="300"/>
      <c r="AA526" s="307"/>
      <c r="AB526" s="300"/>
      <c r="AC526" s="308"/>
      <c r="AD526" s="304"/>
      <c r="AF526" s="300"/>
      <c r="AG526" s="300"/>
      <c r="AH526" s="309"/>
      <c r="AI526" s="309"/>
      <c r="AJ526" s="310"/>
      <c r="AK526" s="311"/>
      <c r="AL526" s="311"/>
      <c r="AM526" s="311"/>
      <c r="AN526" s="311"/>
      <c r="AO526" s="309"/>
      <c r="AY526" s="309"/>
      <c r="AZ526" s="312"/>
      <c r="BD526" s="300"/>
    </row>
    <row r="527" ht="14.25" hidden="1" customHeight="1">
      <c r="A527" s="300"/>
      <c r="B527" s="301"/>
      <c r="C527" s="300"/>
      <c r="D527" s="302"/>
      <c r="G527" s="303"/>
      <c r="H527" s="304"/>
      <c r="I527" s="304"/>
      <c r="J527" s="300" t="s">
        <v>4384</v>
      </c>
      <c r="K527" s="300"/>
      <c r="L527" s="300"/>
      <c r="M527" s="300"/>
      <c r="N527" s="300"/>
      <c r="O527" s="300">
        <f t="shared" si="44"/>
        <v>0</v>
      </c>
      <c r="Q527" s="305">
        <v>0.0</v>
      </c>
      <c r="R527" s="305"/>
      <c r="S527" s="306"/>
      <c r="T527" s="305"/>
      <c r="U527" s="305"/>
      <c r="V527" s="305"/>
      <c r="W527" s="305"/>
      <c r="X527" s="305"/>
      <c r="Y527" s="305"/>
      <c r="Z527" s="300"/>
      <c r="AA527" s="307"/>
      <c r="AB527" s="300"/>
      <c r="AC527" s="308"/>
      <c r="AD527" s="304"/>
      <c r="AF527" s="300"/>
      <c r="AG527" s="300"/>
      <c r="AH527" s="309"/>
      <c r="AI527" s="309"/>
      <c r="AJ527" s="310"/>
      <c r="AK527" s="311"/>
      <c r="AL527" s="311"/>
      <c r="AM527" s="311"/>
      <c r="AN527" s="311"/>
      <c r="AO527" s="309"/>
      <c r="AY527" s="309"/>
      <c r="AZ527" s="312"/>
      <c r="BD527" s="300"/>
    </row>
    <row r="528" ht="14.25" hidden="1" customHeight="1">
      <c r="A528" s="300"/>
      <c r="B528" s="301"/>
      <c r="C528" s="300"/>
      <c r="D528" s="302"/>
      <c r="G528" s="303"/>
      <c r="H528" s="304"/>
      <c r="I528" s="304"/>
      <c r="J528" s="300" t="s">
        <v>4385</v>
      </c>
      <c r="K528" s="300"/>
      <c r="L528" s="300"/>
      <c r="M528" s="300"/>
      <c r="N528" s="300"/>
      <c r="O528" s="300">
        <f t="shared" si="44"/>
        <v>0</v>
      </c>
      <c r="Q528" s="305">
        <v>0.0</v>
      </c>
      <c r="R528" s="305"/>
      <c r="S528" s="306"/>
      <c r="T528" s="305"/>
      <c r="U528" s="305"/>
      <c r="V528" s="305"/>
      <c r="W528" s="305"/>
      <c r="X528" s="305"/>
      <c r="Y528" s="305"/>
      <c r="Z528" s="300"/>
      <c r="AA528" s="307"/>
      <c r="AB528" s="300"/>
      <c r="AC528" s="308"/>
      <c r="AD528" s="304"/>
      <c r="AF528" s="300"/>
      <c r="AG528" s="300"/>
      <c r="AH528" s="309"/>
      <c r="AI528" s="309"/>
      <c r="AJ528" s="310"/>
      <c r="AK528" s="311"/>
      <c r="AL528" s="311"/>
      <c r="AM528" s="311"/>
      <c r="AN528" s="311"/>
      <c r="AO528" s="309"/>
      <c r="AY528" s="309"/>
      <c r="AZ528" s="312"/>
      <c r="BD528" s="300"/>
    </row>
    <row r="529" ht="14.25" hidden="1" customHeight="1">
      <c r="A529" s="300"/>
      <c r="B529" s="301"/>
      <c r="C529" s="300"/>
      <c r="D529" s="302"/>
      <c r="G529" s="303"/>
      <c r="H529" s="304"/>
      <c r="I529" s="304"/>
      <c r="J529" s="300" t="s">
        <v>4386</v>
      </c>
      <c r="K529" s="300"/>
      <c r="L529" s="300"/>
      <c r="M529" s="300"/>
      <c r="N529" s="300"/>
      <c r="O529" s="300">
        <f t="shared" si="44"/>
        <v>0</v>
      </c>
      <c r="Q529" s="305">
        <v>0.0</v>
      </c>
      <c r="R529" s="305"/>
      <c r="S529" s="306"/>
      <c r="T529" s="305"/>
      <c r="U529" s="305"/>
      <c r="V529" s="305"/>
      <c r="W529" s="305"/>
      <c r="X529" s="305"/>
      <c r="Y529" s="305"/>
      <c r="Z529" s="300"/>
      <c r="AA529" s="307"/>
      <c r="AB529" s="300"/>
      <c r="AC529" s="308"/>
      <c r="AD529" s="304"/>
      <c r="AF529" s="300"/>
      <c r="AG529" s="300"/>
      <c r="AH529" s="309"/>
      <c r="AI529" s="309"/>
      <c r="AJ529" s="310"/>
      <c r="AK529" s="311"/>
      <c r="AL529" s="311"/>
      <c r="AM529" s="311"/>
      <c r="AN529" s="311"/>
      <c r="AO529" s="309"/>
      <c r="AY529" s="309"/>
      <c r="AZ529" s="312"/>
      <c r="BD529" s="300"/>
    </row>
    <row r="530" ht="14.25" hidden="1" customHeight="1">
      <c r="A530" s="300"/>
      <c r="B530" s="301"/>
      <c r="C530" s="300"/>
      <c r="D530" s="302"/>
      <c r="G530" s="303"/>
      <c r="H530" s="304"/>
      <c r="I530" s="304"/>
      <c r="J530" s="300" t="s">
        <v>4387</v>
      </c>
      <c r="K530" s="300"/>
      <c r="L530" s="300"/>
      <c r="M530" s="300"/>
      <c r="N530" s="300"/>
      <c r="O530" s="300">
        <f t="shared" si="44"/>
        <v>0</v>
      </c>
      <c r="Q530" s="305">
        <v>0.0</v>
      </c>
      <c r="R530" s="305"/>
      <c r="S530" s="306"/>
      <c r="T530" s="305"/>
      <c r="U530" s="305"/>
      <c r="V530" s="305"/>
      <c r="W530" s="305"/>
      <c r="X530" s="305"/>
      <c r="Y530" s="305"/>
      <c r="Z530" s="300"/>
      <c r="AA530" s="307"/>
      <c r="AB530" s="300"/>
      <c r="AC530" s="308"/>
      <c r="AD530" s="304"/>
      <c r="AF530" s="300"/>
      <c r="AG530" s="300"/>
      <c r="AH530" s="309"/>
      <c r="AI530" s="309"/>
      <c r="AJ530" s="310"/>
      <c r="AK530" s="311"/>
      <c r="AL530" s="311"/>
      <c r="AM530" s="311"/>
      <c r="AN530" s="311"/>
      <c r="AO530" s="309"/>
      <c r="AY530" s="309"/>
      <c r="AZ530" s="312"/>
      <c r="BD530" s="300"/>
    </row>
    <row r="531" ht="14.25" hidden="1" customHeight="1">
      <c r="A531" s="300"/>
      <c r="B531" s="301"/>
      <c r="C531" s="300"/>
      <c r="D531" s="302"/>
      <c r="G531" s="303"/>
      <c r="H531" s="304"/>
      <c r="I531" s="304"/>
      <c r="J531" s="300" t="s">
        <v>3621</v>
      </c>
      <c r="K531" s="300"/>
      <c r="L531" s="300"/>
      <c r="M531" s="300"/>
      <c r="N531" s="300"/>
      <c r="O531" s="300">
        <f t="shared" si="44"/>
        <v>0</v>
      </c>
      <c r="Q531" s="305">
        <v>0.0</v>
      </c>
      <c r="R531" s="305"/>
      <c r="S531" s="306"/>
      <c r="T531" s="305"/>
      <c r="U531" s="305"/>
      <c r="V531" s="305"/>
      <c r="W531" s="305"/>
      <c r="X531" s="305"/>
      <c r="Y531" s="305"/>
      <c r="Z531" s="300"/>
      <c r="AA531" s="307"/>
      <c r="AB531" s="300"/>
      <c r="AC531" s="308"/>
      <c r="AD531" s="304"/>
      <c r="AF531" s="300"/>
      <c r="AG531" s="300"/>
      <c r="AH531" s="309"/>
      <c r="AI531" s="309"/>
      <c r="AJ531" s="310"/>
      <c r="AK531" s="311"/>
      <c r="AL531" s="311"/>
      <c r="AM531" s="311"/>
      <c r="AN531" s="311"/>
      <c r="AO531" s="309"/>
      <c r="AY531" s="309"/>
      <c r="AZ531" s="312"/>
      <c r="BD531" s="300"/>
    </row>
    <row r="532" ht="14.25" hidden="1" customHeight="1">
      <c r="A532" s="300"/>
      <c r="B532" s="301"/>
      <c r="C532" s="300"/>
      <c r="D532" s="302"/>
      <c r="G532" s="303"/>
      <c r="H532" s="304"/>
      <c r="I532" s="304"/>
      <c r="J532" s="300" t="s">
        <v>4388</v>
      </c>
      <c r="K532" s="300"/>
      <c r="L532" s="300"/>
      <c r="M532" s="300"/>
      <c r="N532" s="300"/>
      <c r="O532" s="300">
        <f t="shared" si="44"/>
        <v>0</v>
      </c>
      <c r="Q532" s="305">
        <v>0.0</v>
      </c>
      <c r="R532" s="305"/>
      <c r="S532" s="306"/>
      <c r="T532" s="305"/>
      <c r="U532" s="305"/>
      <c r="V532" s="305"/>
      <c r="W532" s="305"/>
      <c r="X532" s="305"/>
      <c r="Y532" s="305"/>
      <c r="Z532" s="300"/>
      <c r="AA532" s="307"/>
      <c r="AB532" s="300"/>
      <c r="AC532" s="308"/>
      <c r="AD532" s="304"/>
      <c r="AF532" s="300"/>
      <c r="AG532" s="300"/>
      <c r="AH532" s="309"/>
      <c r="AI532" s="309"/>
      <c r="AJ532" s="310"/>
      <c r="AK532" s="311"/>
      <c r="AL532" s="311"/>
      <c r="AM532" s="311"/>
      <c r="AN532" s="311"/>
      <c r="AO532" s="309"/>
      <c r="AY532" s="309"/>
      <c r="AZ532" s="312"/>
      <c r="BD532" s="300"/>
    </row>
    <row r="533" ht="14.25" hidden="1" customHeight="1">
      <c r="A533" s="300"/>
      <c r="B533" s="301"/>
      <c r="C533" s="300"/>
      <c r="D533" s="302"/>
      <c r="G533" s="303"/>
      <c r="H533" s="304"/>
      <c r="I533" s="304"/>
      <c r="J533" s="300" t="s">
        <v>4389</v>
      </c>
      <c r="K533" s="300"/>
      <c r="L533" s="300"/>
      <c r="M533" s="300"/>
      <c r="N533" s="300"/>
      <c r="O533" s="300">
        <f t="shared" si="44"/>
        <v>0</v>
      </c>
      <c r="Q533" s="305">
        <v>0.0</v>
      </c>
      <c r="R533" s="305"/>
      <c r="S533" s="306"/>
      <c r="T533" s="305"/>
      <c r="U533" s="305"/>
      <c r="V533" s="305"/>
      <c r="W533" s="305"/>
      <c r="X533" s="305"/>
      <c r="Y533" s="305"/>
      <c r="Z533" s="300"/>
      <c r="AA533" s="307"/>
      <c r="AB533" s="300"/>
      <c r="AC533" s="308"/>
      <c r="AD533" s="304"/>
      <c r="AF533" s="300"/>
      <c r="AG533" s="300"/>
      <c r="AH533" s="309"/>
      <c r="AI533" s="309"/>
      <c r="AJ533" s="310"/>
      <c r="AK533" s="311"/>
      <c r="AL533" s="311"/>
      <c r="AM533" s="311"/>
      <c r="AN533" s="311"/>
      <c r="AO533" s="309"/>
      <c r="AY533" s="309"/>
      <c r="AZ533" s="312"/>
      <c r="BD533" s="300"/>
    </row>
    <row r="534" ht="14.25" hidden="1" customHeight="1">
      <c r="A534" s="300"/>
      <c r="B534" s="301"/>
      <c r="C534" s="300"/>
      <c r="D534" s="302"/>
      <c r="G534" s="303"/>
      <c r="H534" s="304"/>
      <c r="I534" s="304"/>
      <c r="J534" s="300" t="s">
        <v>4390</v>
      </c>
      <c r="K534" s="300"/>
      <c r="L534" s="300"/>
      <c r="M534" s="300"/>
      <c r="N534" s="300"/>
      <c r="O534" s="300">
        <f t="shared" si="44"/>
        <v>0</v>
      </c>
      <c r="Q534" s="305">
        <v>0.0</v>
      </c>
      <c r="R534" s="305"/>
      <c r="S534" s="306"/>
      <c r="T534" s="305"/>
      <c r="U534" s="305"/>
      <c r="V534" s="305"/>
      <c r="W534" s="305"/>
      <c r="X534" s="305"/>
      <c r="Y534" s="305"/>
      <c r="Z534" s="300"/>
      <c r="AA534" s="307"/>
      <c r="AB534" s="300"/>
      <c r="AC534" s="308"/>
      <c r="AD534" s="304"/>
      <c r="AF534" s="300"/>
      <c r="AG534" s="300"/>
      <c r="AH534" s="309"/>
      <c r="AI534" s="309"/>
      <c r="AJ534" s="310"/>
      <c r="AK534" s="311"/>
      <c r="AL534" s="311"/>
      <c r="AM534" s="311"/>
      <c r="AN534" s="311"/>
      <c r="AO534" s="309"/>
      <c r="AY534" s="309"/>
      <c r="AZ534" s="312"/>
      <c r="BD534" s="300"/>
    </row>
    <row r="535" ht="14.25" hidden="1" customHeight="1">
      <c r="A535" s="300"/>
      <c r="B535" s="301"/>
      <c r="C535" s="300"/>
      <c r="D535" s="302"/>
      <c r="G535" s="303"/>
      <c r="H535" s="304"/>
      <c r="I535" s="304"/>
      <c r="J535" s="300" t="s">
        <v>4391</v>
      </c>
      <c r="K535" s="300"/>
      <c r="L535" s="300"/>
      <c r="M535" s="300"/>
      <c r="N535" s="300"/>
      <c r="O535" s="300">
        <f t="shared" si="44"/>
        <v>0</v>
      </c>
      <c r="Q535" s="305">
        <v>0.0</v>
      </c>
      <c r="R535" s="305"/>
      <c r="S535" s="306"/>
      <c r="T535" s="305"/>
      <c r="U535" s="305"/>
      <c r="V535" s="305"/>
      <c r="W535" s="305"/>
      <c r="X535" s="305"/>
      <c r="Y535" s="305"/>
      <c r="Z535" s="300"/>
      <c r="AA535" s="307"/>
      <c r="AB535" s="300"/>
      <c r="AC535" s="308"/>
      <c r="AD535" s="304"/>
      <c r="AF535" s="300"/>
      <c r="AG535" s="300"/>
      <c r="AH535" s="309"/>
      <c r="AI535" s="309"/>
      <c r="AJ535" s="310"/>
      <c r="AK535" s="311"/>
      <c r="AL535" s="311"/>
      <c r="AM535" s="311"/>
      <c r="AN535" s="311"/>
      <c r="AO535" s="309"/>
      <c r="AY535" s="309"/>
      <c r="AZ535" s="312"/>
      <c r="BD535" s="300"/>
    </row>
    <row r="536" ht="14.25" hidden="1" customHeight="1">
      <c r="A536" s="300"/>
      <c r="B536" s="301"/>
      <c r="C536" s="300"/>
      <c r="D536" s="302"/>
      <c r="G536" s="303"/>
      <c r="H536" s="304"/>
      <c r="I536" s="304"/>
      <c r="J536" s="300" t="s">
        <v>3522</v>
      </c>
      <c r="K536" s="300"/>
      <c r="L536" s="300"/>
      <c r="M536" s="300"/>
      <c r="N536" s="300"/>
      <c r="O536" s="300">
        <f t="shared" si="44"/>
        <v>0</v>
      </c>
      <c r="Q536" s="305">
        <v>0.0</v>
      </c>
      <c r="R536" s="305"/>
      <c r="S536" s="306"/>
      <c r="T536" s="305"/>
      <c r="U536" s="305"/>
      <c r="V536" s="305"/>
      <c r="W536" s="305"/>
      <c r="X536" s="305"/>
      <c r="Y536" s="305"/>
      <c r="Z536" s="300"/>
      <c r="AA536" s="307"/>
      <c r="AB536" s="300"/>
      <c r="AC536" s="308"/>
      <c r="AD536" s="304"/>
      <c r="AF536" s="300"/>
      <c r="AG536" s="300"/>
      <c r="AH536" s="309"/>
      <c r="AI536" s="309"/>
      <c r="AJ536" s="310"/>
      <c r="AK536" s="311"/>
      <c r="AL536" s="311"/>
      <c r="AM536" s="311"/>
      <c r="AN536" s="311"/>
      <c r="AO536" s="309"/>
      <c r="AY536" s="309"/>
      <c r="AZ536" s="312"/>
      <c r="BD536" s="300"/>
    </row>
    <row r="537" ht="14.25" hidden="1" customHeight="1">
      <c r="A537" s="300"/>
      <c r="B537" s="301"/>
      <c r="C537" s="300"/>
      <c r="D537" s="302"/>
      <c r="G537" s="303"/>
      <c r="H537" s="304"/>
      <c r="I537" s="304"/>
      <c r="J537" s="300" t="s">
        <v>4392</v>
      </c>
      <c r="K537" s="300"/>
      <c r="L537" s="300"/>
      <c r="M537" s="300"/>
      <c r="N537" s="300"/>
      <c r="O537" s="300">
        <f t="shared" si="44"/>
        <v>0</v>
      </c>
      <c r="Q537" s="305">
        <v>0.0</v>
      </c>
      <c r="R537" s="305"/>
      <c r="S537" s="306"/>
      <c r="T537" s="305"/>
      <c r="U537" s="305"/>
      <c r="V537" s="305"/>
      <c r="W537" s="305"/>
      <c r="X537" s="305"/>
      <c r="Y537" s="305"/>
      <c r="Z537" s="300"/>
      <c r="AA537" s="307"/>
      <c r="AB537" s="300"/>
      <c r="AC537" s="308"/>
      <c r="AD537" s="304"/>
      <c r="AF537" s="300"/>
      <c r="AG537" s="300"/>
      <c r="AH537" s="309"/>
      <c r="AI537" s="309"/>
      <c r="AJ537" s="310"/>
      <c r="AK537" s="311"/>
      <c r="AL537" s="311"/>
      <c r="AM537" s="311"/>
      <c r="AN537" s="311"/>
      <c r="AO537" s="309"/>
      <c r="AY537" s="309"/>
      <c r="AZ537" s="312"/>
      <c r="BD537" s="300"/>
    </row>
    <row r="538" ht="14.25" hidden="1" customHeight="1">
      <c r="A538" s="300"/>
      <c r="B538" s="301"/>
      <c r="C538" s="300"/>
      <c r="D538" s="302"/>
      <c r="G538" s="303"/>
      <c r="H538" s="304"/>
      <c r="I538" s="304"/>
      <c r="J538" s="300" t="s">
        <v>4393</v>
      </c>
      <c r="K538" s="300"/>
      <c r="L538" s="300"/>
      <c r="M538" s="300"/>
      <c r="N538" s="300"/>
      <c r="O538" s="300">
        <f t="shared" si="44"/>
        <v>0</v>
      </c>
      <c r="Q538" s="305">
        <v>0.0</v>
      </c>
      <c r="R538" s="305"/>
      <c r="S538" s="306"/>
      <c r="T538" s="305"/>
      <c r="U538" s="305"/>
      <c r="V538" s="305"/>
      <c r="W538" s="305"/>
      <c r="X538" s="305"/>
      <c r="Y538" s="305"/>
      <c r="Z538" s="300"/>
      <c r="AA538" s="307"/>
      <c r="AB538" s="300"/>
      <c r="AC538" s="308"/>
      <c r="AD538" s="304"/>
      <c r="AF538" s="300"/>
      <c r="AG538" s="300"/>
      <c r="AH538" s="309"/>
      <c r="AI538" s="309"/>
      <c r="AJ538" s="310"/>
      <c r="AK538" s="311"/>
      <c r="AL538" s="311"/>
      <c r="AM538" s="311"/>
      <c r="AN538" s="311"/>
      <c r="AO538" s="309"/>
      <c r="AY538" s="309"/>
      <c r="AZ538" s="312"/>
      <c r="BD538" s="300"/>
    </row>
    <row r="539" ht="14.25" hidden="1" customHeight="1">
      <c r="A539" s="300"/>
      <c r="B539" s="301"/>
      <c r="C539" s="300"/>
      <c r="D539" s="302"/>
      <c r="G539" s="303"/>
      <c r="H539" s="304"/>
      <c r="I539" s="304"/>
      <c r="J539" s="300" t="s">
        <v>4394</v>
      </c>
      <c r="K539" s="300"/>
      <c r="L539" s="300"/>
      <c r="M539" s="300"/>
      <c r="N539" s="300"/>
      <c r="O539" s="300">
        <f t="shared" si="44"/>
        <v>0</v>
      </c>
      <c r="Q539" s="305">
        <v>0.0</v>
      </c>
      <c r="R539" s="305"/>
      <c r="S539" s="306"/>
      <c r="T539" s="305"/>
      <c r="U539" s="305"/>
      <c r="V539" s="305"/>
      <c r="W539" s="305"/>
      <c r="X539" s="305"/>
      <c r="Y539" s="305"/>
      <c r="Z539" s="300"/>
      <c r="AA539" s="307"/>
      <c r="AB539" s="300"/>
      <c r="AC539" s="308"/>
      <c r="AD539" s="304"/>
      <c r="AF539" s="300"/>
      <c r="AG539" s="300"/>
      <c r="AH539" s="309"/>
      <c r="AI539" s="309"/>
      <c r="AJ539" s="310"/>
      <c r="AK539" s="311"/>
      <c r="AL539" s="311"/>
      <c r="AM539" s="311"/>
      <c r="AN539" s="311"/>
      <c r="AO539" s="309"/>
      <c r="AY539" s="309"/>
      <c r="AZ539" s="312"/>
      <c r="BD539" s="300"/>
    </row>
    <row r="540" ht="14.25" hidden="1" customHeight="1">
      <c r="A540" s="300"/>
      <c r="B540" s="301"/>
      <c r="C540" s="300"/>
      <c r="D540" s="302"/>
      <c r="G540" s="303"/>
      <c r="H540" s="304"/>
      <c r="I540" s="304"/>
      <c r="J540" s="300" t="s">
        <v>4395</v>
      </c>
      <c r="K540" s="300"/>
      <c r="L540" s="300"/>
      <c r="M540" s="300"/>
      <c r="N540" s="300"/>
      <c r="O540" s="300">
        <f t="shared" si="44"/>
        <v>0</v>
      </c>
      <c r="Q540" s="305">
        <v>0.0</v>
      </c>
      <c r="R540" s="305"/>
      <c r="S540" s="306"/>
      <c r="T540" s="305"/>
      <c r="U540" s="305"/>
      <c r="V540" s="305"/>
      <c r="W540" s="305"/>
      <c r="X540" s="305"/>
      <c r="Y540" s="305"/>
      <c r="Z540" s="300"/>
      <c r="AA540" s="307"/>
      <c r="AB540" s="300"/>
      <c r="AC540" s="308"/>
      <c r="AD540" s="304"/>
      <c r="AF540" s="300"/>
      <c r="AG540" s="300"/>
      <c r="AH540" s="309"/>
      <c r="AI540" s="309"/>
      <c r="AJ540" s="310"/>
      <c r="AK540" s="311"/>
      <c r="AL540" s="311"/>
      <c r="AM540" s="311"/>
      <c r="AN540" s="311"/>
      <c r="AO540" s="309"/>
      <c r="AY540" s="309"/>
      <c r="AZ540" s="312"/>
      <c r="BD540" s="300"/>
    </row>
    <row r="541" ht="14.25" hidden="1" customHeight="1">
      <c r="A541" s="300"/>
      <c r="B541" s="301"/>
      <c r="C541" s="300"/>
      <c r="D541" s="302"/>
      <c r="G541" s="303"/>
      <c r="H541" s="304"/>
      <c r="I541" s="304"/>
      <c r="J541" s="300" t="s">
        <v>4396</v>
      </c>
      <c r="K541" s="300"/>
      <c r="L541" s="300"/>
      <c r="M541" s="300"/>
      <c r="N541" s="300"/>
      <c r="O541" s="300">
        <f t="shared" si="44"/>
        <v>0</v>
      </c>
      <c r="Q541" s="305">
        <v>0.0</v>
      </c>
      <c r="R541" s="305"/>
      <c r="S541" s="306"/>
      <c r="T541" s="305"/>
      <c r="U541" s="305"/>
      <c r="V541" s="305"/>
      <c r="W541" s="305"/>
      <c r="X541" s="305"/>
      <c r="Y541" s="305"/>
      <c r="Z541" s="300"/>
      <c r="AA541" s="307"/>
      <c r="AB541" s="300"/>
      <c r="AC541" s="308"/>
      <c r="AD541" s="304"/>
      <c r="AF541" s="300"/>
      <c r="AG541" s="300"/>
      <c r="AH541" s="309"/>
      <c r="AI541" s="309"/>
      <c r="AJ541" s="310"/>
      <c r="AK541" s="311"/>
      <c r="AL541" s="311"/>
      <c r="AM541" s="311"/>
      <c r="AN541" s="311"/>
      <c r="AO541" s="309"/>
      <c r="AY541" s="309"/>
      <c r="AZ541" s="312"/>
      <c r="BD541" s="300"/>
    </row>
    <row r="542" ht="14.25" hidden="1" customHeight="1">
      <c r="A542" s="300"/>
      <c r="B542" s="301"/>
      <c r="C542" s="300"/>
      <c r="D542" s="302"/>
      <c r="G542" s="303"/>
      <c r="H542" s="304"/>
      <c r="I542" s="304"/>
      <c r="J542" s="300" t="s">
        <v>4397</v>
      </c>
      <c r="K542" s="300"/>
      <c r="L542" s="300"/>
      <c r="M542" s="300"/>
      <c r="N542" s="300"/>
      <c r="O542" s="300">
        <f t="shared" si="44"/>
        <v>0</v>
      </c>
      <c r="Q542" s="305">
        <v>0.0</v>
      </c>
      <c r="R542" s="305"/>
      <c r="S542" s="306"/>
      <c r="T542" s="305"/>
      <c r="U542" s="305"/>
      <c r="V542" s="305"/>
      <c r="W542" s="305"/>
      <c r="X542" s="305"/>
      <c r="Y542" s="305"/>
      <c r="Z542" s="300"/>
      <c r="AA542" s="307"/>
      <c r="AB542" s="300"/>
      <c r="AC542" s="308"/>
      <c r="AD542" s="304"/>
      <c r="AF542" s="300"/>
      <c r="AG542" s="300"/>
      <c r="AH542" s="309"/>
      <c r="AI542" s="309"/>
      <c r="AJ542" s="310"/>
      <c r="AK542" s="311"/>
      <c r="AL542" s="311"/>
      <c r="AM542" s="311"/>
      <c r="AN542" s="311"/>
      <c r="AO542" s="309"/>
      <c r="AY542" s="309"/>
      <c r="AZ542" s="312"/>
      <c r="BD542" s="300"/>
    </row>
    <row r="543" ht="14.25" hidden="1" customHeight="1">
      <c r="A543" s="300"/>
      <c r="B543" s="301"/>
      <c r="C543" s="300"/>
      <c r="D543" s="302"/>
      <c r="G543" s="303"/>
      <c r="H543" s="304"/>
      <c r="I543" s="304"/>
      <c r="J543" s="300" t="s">
        <v>4398</v>
      </c>
      <c r="K543" s="300"/>
      <c r="L543" s="300"/>
      <c r="M543" s="300"/>
      <c r="N543" s="300"/>
      <c r="O543" s="300">
        <f t="shared" si="44"/>
        <v>0</v>
      </c>
      <c r="Q543" s="305">
        <v>0.0</v>
      </c>
      <c r="R543" s="305"/>
      <c r="S543" s="306"/>
      <c r="T543" s="305"/>
      <c r="U543" s="305"/>
      <c r="V543" s="305"/>
      <c r="W543" s="305"/>
      <c r="X543" s="305"/>
      <c r="Y543" s="305"/>
      <c r="Z543" s="300"/>
      <c r="AA543" s="307"/>
      <c r="AB543" s="300"/>
      <c r="AC543" s="308"/>
      <c r="AD543" s="304"/>
      <c r="AF543" s="300"/>
      <c r="AG543" s="300"/>
      <c r="AH543" s="309"/>
      <c r="AI543" s="309"/>
      <c r="AJ543" s="310"/>
      <c r="AK543" s="311"/>
      <c r="AL543" s="311"/>
      <c r="AM543" s="311"/>
      <c r="AN543" s="311"/>
      <c r="AO543" s="309"/>
      <c r="AY543" s="309"/>
      <c r="AZ543" s="312"/>
      <c r="BD543" s="300"/>
    </row>
    <row r="544" ht="14.25" hidden="1" customHeight="1">
      <c r="A544" s="300"/>
      <c r="B544" s="301"/>
      <c r="C544" s="300"/>
      <c r="D544" s="302"/>
      <c r="G544" s="303"/>
      <c r="H544" s="304"/>
      <c r="I544" s="304"/>
      <c r="J544" s="300" t="s">
        <v>4399</v>
      </c>
      <c r="K544" s="300"/>
      <c r="L544" s="300"/>
      <c r="M544" s="300"/>
      <c r="N544" s="300"/>
      <c r="O544" s="300">
        <f t="shared" si="44"/>
        <v>0</v>
      </c>
      <c r="Q544" s="305">
        <v>0.0</v>
      </c>
      <c r="R544" s="305"/>
      <c r="S544" s="306"/>
      <c r="T544" s="305"/>
      <c r="U544" s="305"/>
      <c r="V544" s="305"/>
      <c r="W544" s="305"/>
      <c r="X544" s="305"/>
      <c r="Y544" s="305"/>
      <c r="Z544" s="300"/>
      <c r="AA544" s="307"/>
      <c r="AB544" s="300"/>
      <c r="AC544" s="308"/>
      <c r="AD544" s="304"/>
      <c r="AF544" s="300"/>
      <c r="AG544" s="300"/>
      <c r="AH544" s="309"/>
      <c r="AI544" s="309"/>
      <c r="AJ544" s="310"/>
      <c r="AK544" s="311"/>
      <c r="AL544" s="311"/>
      <c r="AM544" s="311"/>
      <c r="AN544" s="311"/>
      <c r="AO544" s="309"/>
      <c r="AY544" s="309"/>
      <c r="AZ544" s="312"/>
      <c r="BD544" s="300"/>
    </row>
    <row r="545" ht="14.25" hidden="1" customHeight="1">
      <c r="A545" s="300"/>
      <c r="B545" s="301"/>
      <c r="C545" s="300"/>
      <c r="D545" s="302"/>
      <c r="G545" s="303"/>
      <c r="H545" s="304"/>
      <c r="I545" s="304"/>
      <c r="J545" s="300" t="s">
        <v>4400</v>
      </c>
      <c r="K545" s="300"/>
      <c r="L545" s="300"/>
      <c r="M545" s="300"/>
      <c r="N545" s="300"/>
      <c r="O545" s="300">
        <f t="shared" si="44"/>
        <v>0</v>
      </c>
      <c r="Q545" s="305">
        <v>0.0</v>
      </c>
      <c r="R545" s="305"/>
      <c r="S545" s="306"/>
      <c r="T545" s="305"/>
      <c r="U545" s="305"/>
      <c r="V545" s="305"/>
      <c r="W545" s="305"/>
      <c r="X545" s="305"/>
      <c r="Y545" s="305"/>
      <c r="Z545" s="300"/>
      <c r="AA545" s="307"/>
      <c r="AB545" s="300"/>
      <c r="AC545" s="308"/>
      <c r="AD545" s="304"/>
      <c r="AF545" s="300"/>
      <c r="AG545" s="300"/>
      <c r="AH545" s="309"/>
      <c r="AI545" s="309"/>
      <c r="AJ545" s="310"/>
      <c r="AK545" s="311"/>
      <c r="AL545" s="311"/>
      <c r="AM545" s="311"/>
      <c r="AN545" s="311"/>
      <c r="AO545" s="309"/>
      <c r="AY545" s="309"/>
      <c r="AZ545" s="312"/>
      <c r="BD545" s="300"/>
    </row>
    <row r="546" ht="14.25" hidden="1" customHeight="1">
      <c r="A546" s="300"/>
      <c r="B546" s="301"/>
      <c r="C546" s="300"/>
      <c r="D546" s="302"/>
      <c r="G546" s="303"/>
      <c r="H546" s="304"/>
      <c r="I546" s="304"/>
      <c r="J546" s="300" t="s">
        <v>4401</v>
      </c>
      <c r="K546" s="300"/>
      <c r="L546" s="300"/>
      <c r="M546" s="300"/>
      <c r="N546" s="300"/>
      <c r="O546" s="300">
        <f t="shared" si="44"/>
        <v>0</v>
      </c>
      <c r="Q546" s="305">
        <v>0.0</v>
      </c>
      <c r="R546" s="305"/>
      <c r="S546" s="306"/>
      <c r="T546" s="305"/>
      <c r="U546" s="305"/>
      <c r="V546" s="305"/>
      <c r="W546" s="305"/>
      <c r="X546" s="305"/>
      <c r="Y546" s="305"/>
      <c r="Z546" s="300"/>
      <c r="AA546" s="307"/>
      <c r="AB546" s="300"/>
      <c r="AC546" s="308"/>
      <c r="AD546" s="304"/>
      <c r="AF546" s="300"/>
      <c r="AG546" s="300"/>
      <c r="AH546" s="309"/>
      <c r="AI546" s="309"/>
      <c r="AJ546" s="310"/>
      <c r="AK546" s="311"/>
      <c r="AL546" s="311"/>
      <c r="AM546" s="311"/>
      <c r="AN546" s="311"/>
      <c r="AO546" s="309"/>
      <c r="AY546" s="309"/>
      <c r="AZ546" s="312"/>
      <c r="BD546" s="300"/>
    </row>
    <row r="547" ht="14.25" hidden="1" customHeight="1">
      <c r="A547" s="300"/>
      <c r="B547" s="301"/>
      <c r="C547" s="300"/>
      <c r="D547" s="302"/>
      <c r="G547" s="303"/>
      <c r="H547" s="304"/>
      <c r="I547" s="304"/>
      <c r="J547" s="300" t="s">
        <v>4402</v>
      </c>
      <c r="K547" s="300"/>
      <c r="L547" s="300"/>
      <c r="M547" s="300"/>
      <c r="N547" s="300"/>
      <c r="O547" s="300">
        <f t="shared" si="44"/>
        <v>0</v>
      </c>
      <c r="Q547" s="305">
        <v>0.0</v>
      </c>
      <c r="R547" s="305"/>
      <c r="S547" s="306"/>
      <c r="T547" s="305"/>
      <c r="U547" s="305"/>
      <c r="V547" s="305"/>
      <c r="W547" s="305"/>
      <c r="X547" s="305"/>
      <c r="Y547" s="305"/>
      <c r="Z547" s="300"/>
      <c r="AA547" s="307"/>
      <c r="AB547" s="300"/>
      <c r="AC547" s="308"/>
      <c r="AD547" s="304"/>
      <c r="AF547" s="300"/>
      <c r="AG547" s="300"/>
      <c r="AH547" s="309"/>
      <c r="AI547" s="309"/>
      <c r="AJ547" s="310"/>
      <c r="AK547" s="311"/>
      <c r="AL547" s="311"/>
      <c r="AM547" s="311"/>
      <c r="AN547" s="311"/>
      <c r="AO547" s="309"/>
      <c r="AY547" s="309"/>
      <c r="AZ547" s="312"/>
      <c r="BD547" s="300"/>
    </row>
    <row r="548" ht="14.25" hidden="1" customHeight="1">
      <c r="A548" s="300"/>
      <c r="B548" s="301"/>
      <c r="C548" s="300"/>
      <c r="D548" s="302"/>
      <c r="G548" s="303"/>
      <c r="H548" s="304"/>
      <c r="I548" s="304"/>
      <c r="J548" s="300" t="s">
        <v>4403</v>
      </c>
      <c r="K548" s="300"/>
      <c r="L548" s="300"/>
      <c r="M548" s="300"/>
      <c r="N548" s="300"/>
      <c r="O548" s="300">
        <f t="shared" si="44"/>
        <v>0</v>
      </c>
      <c r="Q548" s="305">
        <v>0.0</v>
      </c>
      <c r="R548" s="305"/>
      <c r="S548" s="306"/>
      <c r="T548" s="305"/>
      <c r="U548" s="305"/>
      <c r="V548" s="305"/>
      <c r="W548" s="305"/>
      <c r="X548" s="305"/>
      <c r="Y548" s="305"/>
      <c r="Z548" s="300"/>
      <c r="AA548" s="307"/>
      <c r="AB548" s="300"/>
      <c r="AC548" s="308"/>
      <c r="AD548" s="304"/>
      <c r="AF548" s="300"/>
      <c r="AG548" s="300"/>
      <c r="AH548" s="309"/>
      <c r="AI548" s="309"/>
      <c r="AJ548" s="310"/>
      <c r="AK548" s="311"/>
      <c r="AL548" s="311"/>
      <c r="AM548" s="311"/>
      <c r="AN548" s="311"/>
      <c r="AO548" s="309"/>
      <c r="AY548" s="309"/>
      <c r="AZ548" s="312"/>
      <c r="BD548" s="300"/>
    </row>
    <row r="549" ht="14.25" hidden="1" customHeight="1">
      <c r="A549" s="300"/>
      <c r="B549" s="301"/>
      <c r="C549" s="300"/>
      <c r="D549" s="302"/>
      <c r="G549" s="303"/>
      <c r="H549" s="304"/>
      <c r="I549" s="304"/>
      <c r="J549" s="300" t="s">
        <v>4404</v>
      </c>
      <c r="K549" s="300"/>
      <c r="L549" s="300"/>
      <c r="M549" s="300"/>
      <c r="N549" s="300"/>
      <c r="O549" s="300">
        <f t="shared" si="44"/>
        <v>0</v>
      </c>
      <c r="Q549" s="305">
        <v>0.0</v>
      </c>
      <c r="R549" s="305"/>
      <c r="S549" s="306"/>
      <c r="T549" s="305"/>
      <c r="U549" s="305"/>
      <c r="V549" s="305"/>
      <c r="W549" s="305"/>
      <c r="X549" s="305"/>
      <c r="Y549" s="305"/>
      <c r="Z549" s="300"/>
      <c r="AA549" s="307"/>
      <c r="AB549" s="300"/>
      <c r="AC549" s="308"/>
      <c r="AD549" s="304"/>
      <c r="AF549" s="300"/>
      <c r="AG549" s="300"/>
      <c r="AH549" s="309"/>
      <c r="AI549" s="309"/>
      <c r="AJ549" s="310"/>
      <c r="AK549" s="311"/>
      <c r="AL549" s="311"/>
      <c r="AM549" s="311"/>
      <c r="AN549" s="311"/>
      <c r="AO549" s="309"/>
      <c r="AY549" s="309"/>
      <c r="AZ549" s="312"/>
      <c r="BD549" s="300"/>
    </row>
    <row r="550" ht="14.25" hidden="1" customHeight="1">
      <c r="A550" s="300"/>
      <c r="B550" s="301"/>
      <c r="C550" s="300"/>
      <c r="D550" s="302"/>
      <c r="G550" s="303"/>
      <c r="H550" s="304"/>
      <c r="I550" s="304"/>
      <c r="J550" s="300" t="s">
        <v>4405</v>
      </c>
      <c r="K550" s="300"/>
      <c r="L550" s="300"/>
      <c r="M550" s="300"/>
      <c r="N550" s="300"/>
      <c r="O550" s="300">
        <f t="shared" si="44"/>
        <v>0</v>
      </c>
      <c r="Q550" s="305">
        <v>0.0</v>
      </c>
      <c r="R550" s="305"/>
      <c r="S550" s="306"/>
      <c r="T550" s="305"/>
      <c r="U550" s="305"/>
      <c r="V550" s="305"/>
      <c r="W550" s="305"/>
      <c r="X550" s="305"/>
      <c r="Y550" s="305"/>
      <c r="Z550" s="300"/>
      <c r="AA550" s="307"/>
      <c r="AB550" s="300"/>
      <c r="AC550" s="308"/>
      <c r="AD550" s="304"/>
      <c r="AF550" s="300"/>
      <c r="AG550" s="300"/>
      <c r="AH550" s="309"/>
      <c r="AI550" s="309"/>
      <c r="AJ550" s="310"/>
      <c r="AK550" s="311"/>
      <c r="AL550" s="311"/>
      <c r="AM550" s="311"/>
      <c r="AN550" s="311"/>
      <c r="AO550" s="309"/>
      <c r="AY550" s="309"/>
      <c r="AZ550" s="312"/>
      <c r="BD550" s="300"/>
    </row>
    <row r="551" ht="14.25" hidden="1" customHeight="1">
      <c r="A551" s="300"/>
      <c r="B551" s="301"/>
      <c r="C551" s="300"/>
      <c r="D551" s="302"/>
      <c r="G551" s="303"/>
      <c r="H551" s="304"/>
      <c r="I551" s="304"/>
      <c r="J551" s="300" t="s">
        <v>4406</v>
      </c>
      <c r="K551" s="300"/>
      <c r="L551" s="300"/>
      <c r="M551" s="300"/>
      <c r="N551" s="300"/>
      <c r="O551" s="300">
        <f t="shared" si="44"/>
        <v>0</v>
      </c>
      <c r="Q551" s="305">
        <v>0.0</v>
      </c>
      <c r="R551" s="305"/>
      <c r="S551" s="306"/>
      <c r="T551" s="305"/>
      <c r="U551" s="305"/>
      <c r="V551" s="305"/>
      <c r="W551" s="305"/>
      <c r="X551" s="305"/>
      <c r="Y551" s="305"/>
      <c r="Z551" s="300"/>
      <c r="AA551" s="307"/>
      <c r="AB551" s="300"/>
      <c r="AC551" s="308"/>
      <c r="AD551" s="304"/>
      <c r="AF551" s="300"/>
      <c r="AG551" s="300"/>
      <c r="AH551" s="309"/>
      <c r="AI551" s="309"/>
      <c r="AJ551" s="310"/>
      <c r="AK551" s="311"/>
      <c r="AL551" s="311"/>
      <c r="AM551" s="311"/>
      <c r="AN551" s="311"/>
      <c r="AO551" s="309"/>
      <c r="AY551" s="309"/>
      <c r="AZ551" s="312"/>
      <c r="BD551" s="300"/>
    </row>
    <row r="552" ht="14.25" hidden="1" customHeight="1">
      <c r="A552" s="300"/>
      <c r="B552" s="301"/>
      <c r="C552" s="300"/>
      <c r="D552" s="302"/>
      <c r="G552" s="303"/>
      <c r="H552" s="304"/>
      <c r="I552" s="304"/>
      <c r="J552" s="300" t="s">
        <v>4407</v>
      </c>
      <c r="K552" s="300"/>
      <c r="L552" s="300"/>
      <c r="M552" s="300"/>
      <c r="N552" s="300"/>
      <c r="O552" s="300">
        <f t="shared" si="44"/>
        <v>0</v>
      </c>
      <c r="Q552" s="305">
        <v>0.0</v>
      </c>
      <c r="R552" s="305"/>
      <c r="S552" s="306"/>
      <c r="T552" s="305"/>
      <c r="U552" s="305"/>
      <c r="V552" s="305"/>
      <c r="W552" s="305"/>
      <c r="X552" s="305"/>
      <c r="Y552" s="305"/>
      <c r="Z552" s="300"/>
      <c r="AA552" s="307"/>
      <c r="AB552" s="300"/>
      <c r="AC552" s="308"/>
      <c r="AD552" s="304"/>
      <c r="AF552" s="300"/>
      <c r="AG552" s="300"/>
      <c r="AH552" s="309"/>
      <c r="AI552" s="309"/>
      <c r="AJ552" s="310"/>
      <c r="AK552" s="311"/>
      <c r="AL552" s="311"/>
      <c r="AM552" s="311"/>
      <c r="AN552" s="311"/>
      <c r="AO552" s="309"/>
      <c r="AY552" s="309"/>
      <c r="AZ552" s="312"/>
      <c r="BD552" s="300"/>
    </row>
    <row r="553" ht="14.25" hidden="1" customHeight="1">
      <c r="A553" s="300"/>
      <c r="B553" s="301"/>
      <c r="C553" s="300"/>
      <c r="D553" s="302"/>
      <c r="G553" s="303"/>
      <c r="H553" s="304"/>
      <c r="I553" s="304"/>
      <c r="J553" s="300" t="s">
        <v>4408</v>
      </c>
      <c r="K553" s="300"/>
      <c r="L553" s="300"/>
      <c r="M553" s="300"/>
      <c r="N553" s="300"/>
      <c r="O553" s="300">
        <f t="shared" si="44"/>
        <v>0</v>
      </c>
      <c r="Q553" s="305">
        <v>0.0</v>
      </c>
      <c r="R553" s="305"/>
      <c r="S553" s="306"/>
      <c r="T553" s="305"/>
      <c r="U553" s="305"/>
      <c r="V553" s="305"/>
      <c r="W553" s="305"/>
      <c r="X553" s="305"/>
      <c r="Y553" s="305"/>
      <c r="Z553" s="300"/>
      <c r="AA553" s="307"/>
      <c r="AB553" s="300"/>
      <c r="AC553" s="308"/>
      <c r="AD553" s="304"/>
      <c r="AF553" s="300"/>
      <c r="AG553" s="300"/>
      <c r="AH553" s="309"/>
      <c r="AI553" s="309"/>
      <c r="AJ553" s="310"/>
      <c r="AK553" s="311"/>
      <c r="AL553" s="311"/>
      <c r="AM553" s="311"/>
      <c r="AN553" s="311"/>
      <c r="AO553" s="309"/>
      <c r="AY553" s="309"/>
      <c r="AZ553" s="312"/>
      <c r="BD553" s="300"/>
    </row>
    <row r="554" ht="14.25" hidden="1" customHeight="1">
      <c r="A554" s="300"/>
      <c r="B554" s="301"/>
      <c r="C554" s="300"/>
      <c r="D554" s="302"/>
      <c r="G554" s="303"/>
      <c r="H554" s="304"/>
      <c r="I554" s="304"/>
      <c r="J554" s="300" t="s">
        <v>4409</v>
      </c>
      <c r="K554" s="300"/>
      <c r="L554" s="300"/>
      <c r="M554" s="300"/>
      <c r="N554" s="300"/>
      <c r="O554" s="300">
        <f t="shared" si="44"/>
        <v>0</v>
      </c>
      <c r="Q554" s="305">
        <v>0.0</v>
      </c>
      <c r="R554" s="305"/>
      <c r="S554" s="306"/>
      <c r="T554" s="305"/>
      <c r="U554" s="305"/>
      <c r="V554" s="305"/>
      <c r="W554" s="305"/>
      <c r="X554" s="305"/>
      <c r="Y554" s="305"/>
      <c r="Z554" s="300"/>
      <c r="AA554" s="307"/>
      <c r="AB554" s="300"/>
      <c r="AC554" s="308"/>
      <c r="AD554" s="304"/>
      <c r="AF554" s="300"/>
      <c r="AG554" s="300"/>
      <c r="AH554" s="309"/>
      <c r="AI554" s="309"/>
      <c r="AJ554" s="310"/>
      <c r="AK554" s="311"/>
      <c r="AL554" s="311"/>
      <c r="AM554" s="311"/>
      <c r="AN554" s="311"/>
      <c r="AO554" s="309"/>
      <c r="AY554" s="309"/>
      <c r="AZ554" s="312"/>
      <c r="BD554" s="300"/>
    </row>
    <row r="555" ht="14.25" hidden="1" customHeight="1">
      <c r="A555" s="300"/>
      <c r="B555" s="301"/>
      <c r="C555" s="300"/>
      <c r="D555" s="302"/>
      <c r="G555" s="303"/>
      <c r="H555" s="304"/>
      <c r="I555" s="304"/>
      <c r="J555" s="300" t="s">
        <v>4410</v>
      </c>
      <c r="K555" s="300"/>
      <c r="L555" s="300"/>
      <c r="M555" s="300"/>
      <c r="N555" s="300"/>
      <c r="O555" s="300">
        <f t="shared" si="44"/>
        <v>0</v>
      </c>
      <c r="Q555" s="305">
        <v>0.0</v>
      </c>
      <c r="R555" s="305"/>
      <c r="S555" s="306"/>
      <c r="T555" s="305"/>
      <c r="U555" s="305"/>
      <c r="V555" s="305"/>
      <c r="W555" s="305"/>
      <c r="X555" s="305"/>
      <c r="Y555" s="305"/>
      <c r="Z555" s="300"/>
      <c r="AA555" s="307"/>
      <c r="AB555" s="300"/>
      <c r="AC555" s="308"/>
      <c r="AD555" s="304"/>
      <c r="AF555" s="300"/>
      <c r="AG555" s="300"/>
      <c r="AH555" s="309"/>
      <c r="AI555" s="309"/>
      <c r="AJ555" s="310"/>
      <c r="AK555" s="311"/>
      <c r="AL555" s="311"/>
      <c r="AM555" s="311"/>
      <c r="AN555" s="311"/>
      <c r="AO555" s="309"/>
      <c r="AY555" s="309"/>
      <c r="AZ555" s="312"/>
      <c r="BD555" s="300"/>
    </row>
    <row r="556" ht="14.25" hidden="1" customHeight="1">
      <c r="A556" s="300"/>
      <c r="B556" s="301"/>
      <c r="C556" s="300"/>
      <c r="D556" s="302"/>
      <c r="G556" s="303"/>
      <c r="H556" s="304"/>
      <c r="I556" s="304"/>
      <c r="J556" s="300" t="s">
        <v>4411</v>
      </c>
      <c r="K556" s="300"/>
      <c r="L556" s="300"/>
      <c r="M556" s="300"/>
      <c r="N556" s="300"/>
      <c r="O556" s="300">
        <f t="shared" si="44"/>
        <v>0</v>
      </c>
      <c r="Q556" s="305">
        <v>0.0</v>
      </c>
      <c r="R556" s="305"/>
      <c r="S556" s="306"/>
      <c r="T556" s="305"/>
      <c r="U556" s="305"/>
      <c r="V556" s="305"/>
      <c r="W556" s="305"/>
      <c r="X556" s="305"/>
      <c r="Y556" s="305"/>
      <c r="Z556" s="300"/>
      <c r="AA556" s="307"/>
      <c r="AB556" s="300"/>
      <c r="AC556" s="308"/>
      <c r="AD556" s="304"/>
      <c r="AF556" s="300"/>
      <c r="AG556" s="300"/>
      <c r="AH556" s="309"/>
      <c r="AI556" s="309"/>
      <c r="AJ556" s="310"/>
      <c r="AK556" s="311"/>
      <c r="AL556" s="311"/>
      <c r="AM556" s="311"/>
      <c r="AN556" s="311"/>
      <c r="AO556" s="309"/>
      <c r="AY556" s="309"/>
      <c r="AZ556" s="312"/>
      <c r="BD556" s="300"/>
    </row>
    <row r="557" ht="14.25" hidden="1" customHeight="1">
      <c r="A557" s="300"/>
      <c r="B557" s="301"/>
      <c r="C557" s="300"/>
      <c r="D557" s="302"/>
      <c r="G557" s="303"/>
      <c r="H557" s="304"/>
      <c r="I557" s="304"/>
      <c r="J557" s="300" t="s">
        <v>4412</v>
      </c>
      <c r="K557" s="300"/>
      <c r="L557" s="300"/>
      <c r="M557" s="300"/>
      <c r="N557" s="300"/>
      <c r="O557" s="300">
        <f t="shared" si="44"/>
        <v>0</v>
      </c>
      <c r="Q557" s="305">
        <v>0.0</v>
      </c>
      <c r="R557" s="305"/>
      <c r="S557" s="306"/>
      <c r="T557" s="305"/>
      <c r="U557" s="305"/>
      <c r="V557" s="305"/>
      <c r="W557" s="305"/>
      <c r="X557" s="305"/>
      <c r="Y557" s="305"/>
      <c r="Z557" s="300"/>
      <c r="AA557" s="307"/>
      <c r="AB557" s="300"/>
      <c r="AC557" s="308"/>
      <c r="AD557" s="304"/>
      <c r="AF557" s="300"/>
      <c r="AG557" s="300"/>
      <c r="AH557" s="309"/>
      <c r="AI557" s="309"/>
      <c r="AJ557" s="310"/>
      <c r="AK557" s="311"/>
      <c r="AL557" s="311"/>
      <c r="AM557" s="311"/>
      <c r="AN557" s="311"/>
      <c r="AO557" s="309"/>
      <c r="AY557" s="309"/>
      <c r="AZ557" s="312"/>
      <c r="BD557" s="300"/>
    </row>
    <row r="558" ht="14.25" hidden="1" customHeight="1">
      <c r="A558" s="300"/>
      <c r="B558" s="301"/>
      <c r="C558" s="300"/>
      <c r="D558" s="302"/>
      <c r="G558" s="303"/>
      <c r="H558" s="304"/>
      <c r="I558" s="304"/>
      <c r="J558" s="300" t="s">
        <v>4413</v>
      </c>
      <c r="K558" s="300"/>
      <c r="L558" s="300"/>
      <c r="M558" s="300"/>
      <c r="N558" s="300"/>
      <c r="O558" s="300">
        <f t="shared" si="44"/>
        <v>0</v>
      </c>
      <c r="Q558" s="305">
        <v>0.0</v>
      </c>
      <c r="R558" s="305"/>
      <c r="S558" s="306"/>
      <c r="T558" s="305"/>
      <c r="U558" s="305"/>
      <c r="V558" s="305"/>
      <c r="W558" s="305"/>
      <c r="X558" s="305"/>
      <c r="Y558" s="305"/>
      <c r="Z558" s="300"/>
      <c r="AA558" s="307"/>
      <c r="AB558" s="300"/>
      <c r="AC558" s="308"/>
      <c r="AD558" s="304"/>
      <c r="AF558" s="300"/>
      <c r="AG558" s="300"/>
      <c r="AH558" s="309"/>
      <c r="AI558" s="309"/>
      <c r="AJ558" s="310"/>
      <c r="AK558" s="311"/>
      <c r="AL558" s="311"/>
      <c r="AM558" s="311"/>
      <c r="AN558" s="311"/>
      <c r="AO558" s="309"/>
      <c r="AY558" s="309"/>
      <c r="AZ558" s="312"/>
      <c r="BD558" s="300"/>
    </row>
    <row r="559" ht="14.25" hidden="1" customHeight="1">
      <c r="A559" s="300"/>
      <c r="B559" s="301"/>
      <c r="C559" s="300"/>
      <c r="D559" s="302"/>
      <c r="G559" s="303"/>
      <c r="H559" s="304"/>
      <c r="I559" s="304"/>
      <c r="J559" s="300" t="s">
        <v>4414</v>
      </c>
      <c r="K559" s="300"/>
      <c r="L559" s="300"/>
      <c r="M559" s="300"/>
      <c r="N559" s="300"/>
      <c r="O559" s="300">
        <f t="shared" si="44"/>
        <v>0</v>
      </c>
      <c r="Q559" s="305">
        <v>0.0</v>
      </c>
      <c r="R559" s="305"/>
      <c r="S559" s="306"/>
      <c r="T559" s="305"/>
      <c r="U559" s="305"/>
      <c r="V559" s="305"/>
      <c r="W559" s="305"/>
      <c r="X559" s="305"/>
      <c r="Y559" s="305"/>
      <c r="Z559" s="300"/>
      <c r="AA559" s="307"/>
      <c r="AB559" s="300"/>
      <c r="AC559" s="308"/>
      <c r="AD559" s="304"/>
      <c r="AF559" s="300"/>
      <c r="AG559" s="300"/>
      <c r="AH559" s="309"/>
      <c r="AI559" s="309"/>
      <c r="AJ559" s="310"/>
      <c r="AK559" s="311"/>
      <c r="AL559" s="311"/>
      <c r="AM559" s="311"/>
      <c r="AN559" s="311"/>
      <c r="AO559" s="309"/>
      <c r="AY559" s="309"/>
      <c r="AZ559" s="312"/>
      <c r="BD559" s="300"/>
    </row>
    <row r="560" ht="14.25" hidden="1" customHeight="1">
      <c r="A560" s="300"/>
      <c r="B560" s="301"/>
      <c r="C560" s="300"/>
      <c r="D560" s="302"/>
      <c r="G560" s="303"/>
      <c r="H560" s="304"/>
      <c r="I560" s="304"/>
      <c r="J560" s="300" t="s">
        <v>4415</v>
      </c>
      <c r="K560" s="300"/>
      <c r="L560" s="300"/>
      <c r="M560" s="300"/>
      <c r="N560" s="300"/>
      <c r="O560" s="300">
        <f t="shared" si="44"/>
        <v>0</v>
      </c>
      <c r="Q560" s="305">
        <v>0.0</v>
      </c>
      <c r="R560" s="305"/>
      <c r="S560" s="306"/>
      <c r="T560" s="305"/>
      <c r="U560" s="305"/>
      <c r="V560" s="305"/>
      <c r="W560" s="305"/>
      <c r="X560" s="305"/>
      <c r="Y560" s="305"/>
      <c r="Z560" s="300"/>
      <c r="AA560" s="307"/>
      <c r="AB560" s="300"/>
      <c r="AC560" s="308"/>
      <c r="AD560" s="304"/>
      <c r="AF560" s="300"/>
      <c r="AG560" s="300"/>
      <c r="AH560" s="309"/>
      <c r="AI560" s="309"/>
      <c r="AJ560" s="310"/>
      <c r="AK560" s="311"/>
      <c r="AL560" s="311"/>
      <c r="AM560" s="311"/>
      <c r="AN560" s="311"/>
      <c r="AO560" s="309"/>
      <c r="AY560" s="309"/>
      <c r="AZ560" s="312"/>
      <c r="BD560" s="300"/>
    </row>
    <row r="561" ht="14.25" hidden="1" customHeight="1">
      <c r="A561" s="300"/>
      <c r="B561" s="301"/>
      <c r="C561" s="300"/>
      <c r="D561" s="302"/>
      <c r="G561" s="303"/>
      <c r="H561" s="304"/>
      <c r="I561" s="304"/>
      <c r="J561" s="300" t="s">
        <v>4416</v>
      </c>
      <c r="K561" s="300"/>
      <c r="L561" s="300"/>
      <c r="M561" s="300"/>
      <c r="N561" s="300"/>
      <c r="O561" s="300">
        <f t="shared" si="44"/>
        <v>0</v>
      </c>
      <c r="Q561" s="305">
        <v>0.0</v>
      </c>
      <c r="R561" s="305"/>
      <c r="S561" s="306"/>
      <c r="T561" s="305"/>
      <c r="U561" s="305"/>
      <c r="V561" s="305"/>
      <c r="W561" s="305"/>
      <c r="X561" s="305"/>
      <c r="Y561" s="305"/>
      <c r="Z561" s="300"/>
      <c r="AA561" s="307"/>
      <c r="AB561" s="300"/>
      <c r="AC561" s="308"/>
      <c r="AD561" s="304"/>
      <c r="AF561" s="300"/>
      <c r="AG561" s="300"/>
      <c r="AH561" s="309"/>
      <c r="AI561" s="309"/>
      <c r="AJ561" s="310"/>
      <c r="AK561" s="311"/>
      <c r="AL561" s="311"/>
      <c r="AM561" s="311"/>
      <c r="AN561" s="311"/>
      <c r="AO561" s="309"/>
      <c r="AY561" s="309"/>
      <c r="AZ561" s="312"/>
      <c r="BD561" s="300"/>
    </row>
    <row r="562" ht="14.25" hidden="1" customHeight="1">
      <c r="A562" s="300"/>
      <c r="B562" s="301"/>
      <c r="C562" s="300"/>
      <c r="D562" s="302"/>
      <c r="G562" s="303"/>
      <c r="H562" s="304"/>
      <c r="I562" s="304"/>
      <c r="J562" s="300" t="s">
        <v>4417</v>
      </c>
      <c r="K562" s="300"/>
      <c r="L562" s="300"/>
      <c r="M562" s="300"/>
      <c r="N562" s="300"/>
      <c r="O562" s="300">
        <f t="shared" si="44"/>
        <v>0</v>
      </c>
      <c r="Q562" s="305">
        <v>0.0</v>
      </c>
      <c r="R562" s="305"/>
      <c r="S562" s="306"/>
      <c r="T562" s="305"/>
      <c r="U562" s="305"/>
      <c r="V562" s="305"/>
      <c r="W562" s="305"/>
      <c r="X562" s="305"/>
      <c r="Y562" s="305"/>
      <c r="Z562" s="300"/>
      <c r="AA562" s="307"/>
      <c r="AB562" s="300"/>
      <c r="AC562" s="308"/>
      <c r="AD562" s="304"/>
      <c r="AF562" s="300"/>
      <c r="AG562" s="300"/>
      <c r="AH562" s="309"/>
      <c r="AI562" s="309"/>
      <c r="AJ562" s="310"/>
      <c r="AK562" s="311"/>
      <c r="AL562" s="311"/>
      <c r="AM562" s="311"/>
      <c r="AN562" s="311"/>
      <c r="AO562" s="309"/>
      <c r="AY562" s="309"/>
      <c r="AZ562" s="312"/>
      <c r="BD562" s="300"/>
    </row>
    <row r="563" ht="14.25" hidden="1" customHeight="1">
      <c r="A563" s="300"/>
      <c r="B563" s="301"/>
      <c r="C563" s="300"/>
      <c r="D563" s="302"/>
      <c r="G563" s="303"/>
      <c r="H563" s="304"/>
      <c r="I563" s="304"/>
      <c r="J563" s="300" t="s">
        <v>4418</v>
      </c>
      <c r="K563" s="300"/>
      <c r="L563" s="300"/>
      <c r="M563" s="300"/>
      <c r="N563" s="300"/>
      <c r="O563" s="300">
        <f t="shared" si="44"/>
        <v>0</v>
      </c>
      <c r="Q563" s="305">
        <v>0.0</v>
      </c>
      <c r="R563" s="305"/>
      <c r="S563" s="306"/>
      <c r="T563" s="305"/>
      <c r="U563" s="305"/>
      <c r="V563" s="305"/>
      <c r="W563" s="305"/>
      <c r="X563" s="305"/>
      <c r="Y563" s="305"/>
      <c r="Z563" s="300"/>
      <c r="AA563" s="307"/>
      <c r="AB563" s="300"/>
      <c r="AC563" s="308"/>
      <c r="AD563" s="304"/>
      <c r="AF563" s="300"/>
      <c r="AG563" s="300"/>
      <c r="AH563" s="309"/>
      <c r="AI563" s="309"/>
      <c r="AJ563" s="310"/>
      <c r="AK563" s="311"/>
      <c r="AL563" s="311"/>
      <c r="AM563" s="311"/>
      <c r="AN563" s="311"/>
      <c r="AO563" s="309"/>
      <c r="AY563" s="309"/>
      <c r="AZ563" s="312"/>
      <c r="BD563" s="300"/>
    </row>
    <row r="564" ht="14.25" hidden="1" customHeight="1">
      <c r="A564" s="300"/>
      <c r="B564" s="301"/>
      <c r="C564" s="300"/>
      <c r="D564" s="302"/>
      <c r="G564" s="303"/>
      <c r="H564" s="304"/>
      <c r="I564" s="304"/>
      <c r="J564" s="300" t="s">
        <v>4419</v>
      </c>
      <c r="K564" s="300"/>
      <c r="L564" s="300"/>
      <c r="M564" s="300"/>
      <c r="N564" s="300"/>
      <c r="O564" s="300">
        <f t="shared" si="44"/>
        <v>0</v>
      </c>
      <c r="Q564" s="305">
        <v>0.0</v>
      </c>
      <c r="R564" s="305"/>
      <c r="S564" s="306"/>
      <c r="T564" s="305"/>
      <c r="U564" s="305"/>
      <c r="V564" s="305"/>
      <c r="W564" s="305"/>
      <c r="X564" s="305"/>
      <c r="Y564" s="305"/>
      <c r="Z564" s="300"/>
      <c r="AA564" s="307"/>
      <c r="AB564" s="300"/>
      <c r="AC564" s="308"/>
      <c r="AD564" s="304"/>
      <c r="AF564" s="300"/>
      <c r="AG564" s="300"/>
      <c r="AH564" s="309"/>
      <c r="AI564" s="309"/>
      <c r="AJ564" s="310"/>
      <c r="AK564" s="311"/>
      <c r="AL564" s="311"/>
      <c r="AM564" s="311"/>
      <c r="AN564" s="311"/>
      <c r="AO564" s="309"/>
      <c r="AY564" s="309"/>
      <c r="AZ564" s="312"/>
      <c r="BD564" s="300"/>
    </row>
    <row r="565" ht="14.25" hidden="1" customHeight="1">
      <c r="A565" s="300"/>
      <c r="B565" s="301"/>
      <c r="C565" s="300"/>
      <c r="D565" s="302"/>
      <c r="G565" s="303"/>
      <c r="H565" s="304"/>
      <c r="I565" s="304"/>
      <c r="J565" s="300" t="s">
        <v>4420</v>
      </c>
      <c r="K565" s="300"/>
      <c r="L565" s="300"/>
      <c r="M565" s="300"/>
      <c r="N565" s="300"/>
      <c r="O565" s="300">
        <f t="shared" si="44"/>
        <v>0</v>
      </c>
      <c r="Q565" s="305">
        <v>0.0</v>
      </c>
      <c r="R565" s="305"/>
      <c r="S565" s="306"/>
      <c r="T565" s="305"/>
      <c r="U565" s="305"/>
      <c r="V565" s="305"/>
      <c r="W565" s="305"/>
      <c r="X565" s="305"/>
      <c r="Y565" s="305"/>
      <c r="Z565" s="300"/>
      <c r="AA565" s="307"/>
      <c r="AB565" s="300"/>
      <c r="AC565" s="308"/>
      <c r="AD565" s="304"/>
      <c r="AF565" s="300"/>
      <c r="AG565" s="300"/>
      <c r="AH565" s="309"/>
      <c r="AI565" s="309"/>
      <c r="AJ565" s="310"/>
      <c r="AK565" s="311"/>
      <c r="AL565" s="311"/>
      <c r="AM565" s="311"/>
      <c r="AN565" s="311"/>
      <c r="AO565" s="309"/>
      <c r="AY565" s="309"/>
      <c r="AZ565" s="312"/>
      <c r="BD565" s="300"/>
    </row>
    <row r="566" ht="14.25" hidden="1" customHeight="1">
      <c r="A566" s="300"/>
      <c r="B566" s="301"/>
      <c r="C566" s="300"/>
      <c r="D566" s="302"/>
      <c r="G566" s="303"/>
      <c r="H566" s="304"/>
      <c r="I566" s="304"/>
      <c r="J566" s="300" t="s">
        <v>4421</v>
      </c>
      <c r="K566" s="300"/>
      <c r="L566" s="300"/>
      <c r="M566" s="300"/>
      <c r="N566" s="300"/>
      <c r="O566" s="300">
        <f t="shared" si="44"/>
        <v>0</v>
      </c>
      <c r="Q566" s="305">
        <v>0.0</v>
      </c>
      <c r="R566" s="305"/>
      <c r="S566" s="306"/>
      <c r="T566" s="305"/>
      <c r="U566" s="305"/>
      <c r="V566" s="305"/>
      <c r="W566" s="305"/>
      <c r="X566" s="305"/>
      <c r="Y566" s="305"/>
      <c r="Z566" s="300"/>
      <c r="AA566" s="307"/>
      <c r="AB566" s="300"/>
      <c r="AC566" s="308"/>
      <c r="AD566" s="304"/>
      <c r="AF566" s="300"/>
      <c r="AG566" s="300"/>
      <c r="AH566" s="309"/>
      <c r="AI566" s="309"/>
      <c r="AJ566" s="310"/>
      <c r="AK566" s="311"/>
      <c r="AL566" s="311"/>
      <c r="AM566" s="311"/>
      <c r="AN566" s="311"/>
      <c r="AO566" s="309"/>
      <c r="AY566" s="309"/>
      <c r="AZ566" s="312"/>
      <c r="BD566" s="300"/>
    </row>
    <row r="567" ht="14.25" hidden="1" customHeight="1">
      <c r="A567" s="300"/>
      <c r="B567" s="301"/>
      <c r="C567" s="300"/>
      <c r="D567" s="302"/>
      <c r="G567" s="303"/>
      <c r="H567" s="304"/>
      <c r="I567" s="304"/>
      <c r="J567" s="300" t="s">
        <v>4422</v>
      </c>
      <c r="K567" s="300"/>
      <c r="L567" s="300"/>
      <c r="M567" s="300"/>
      <c r="N567" s="300"/>
      <c r="O567" s="300">
        <f t="shared" si="44"/>
        <v>0</v>
      </c>
      <c r="Q567" s="305">
        <v>0.0</v>
      </c>
      <c r="R567" s="305"/>
      <c r="S567" s="306"/>
      <c r="T567" s="305"/>
      <c r="U567" s="305"/>
      <c r="V567" s="305"/>
      <c r="W567" s="305"/>
      <c r="X567" s="305"/>
      <c r="Y567" s="305"/>
      <c r="Z567" s="300"/>
      <c r="AA567" s="307"/>
      <c r="AB567" s="300"/>
      <c r="AC567" s="308"/>
      <c r="AD567" s="304"/>
      <c r="AF567" s="300"/>
      <c r="AG567" s="300"/>
      <c r="AH567" s="309"/>
      <c r="AI567" s="309"/>
      <c r="AJ567" s="310"/>
      <c r="AK567" s="311"/>
      <c r="AL567" s="311"/>
      <c r="AM567" s="311"/>
      <c r="AN567" s="311"/>
      <c r="AO567" s="309"/>
      <c r="AY567" s="309"/>
      <c r="AZ567" s="312"/>
      <c r="BD567" s="300"/>
    </row>
    <row r="568" ht="14.25" hidden="1" customHeight="1">
      <c r="A568" s="300"/>
      <c r="B568" s="301"/>
      <c r="C568" s="300"/>
      <c r="D568" s="302"/>
      <c r="G568" s="303"/>
      <c r="H568" s="304"/>
      <c r="I568" s="304"/>
      <c r="J568" s="300" t="s">
        <v>4423</v>
      </c>
      <c r="K568" s="300"/>
      <c r="L568" s="300"/>
      <c r="M568" s="300"/>
      <c r="N568" s="300"/>
      <c r="O568" s="300">
        <f t="shared" si="44"/>
        <v>0</v>
      </c>
      <c r="Q568" s="305">
        <v>0.0</v>
      </c>
      <c r="R568" s="305"/>
      <c r="S568" s="306"/>
      <c r="T568" s="305"/>
      <c r="U568" s="305"/>
      <c r="V568" s="305"/>
      <c r="W568" s="305"/>
      <c r="X568" s="305"/>
      <c r="Y568" s="305"/>
      <c r="Z568" s="300"/>
      <c r="AA568" s="307"/>
      <c r="AB568" s="300"/>
      <c r="AC568" s="308"/>
      <c r="AD568" s="304"/>
      <c r="AF568" s="300"/>
      <c r="AG568" s="300"/>
      <c r="AH568" s="309"/>
      <c r="AI568" s="309"/>
      <c r="AJ568" s="310"/>
      <c r="AK568" s="311"/>
      <c r="AL568" s="311"/>
      <c r="AM568" s="311"/>
      <c r="AN568" s="311"/>
      <c r="AO568" s="309"/>
      <c r="AY568" s="309"/>
      <c r="AZ568" s="312"/>
      <c r="BD568" s="300"/>
    </row>
    <row r="569" ht="14.25" hidden="1" customHeight="1">
      <c r="A569" s="300"/>
      <c r="B569" s="301"/>
      <c r="C569" s="300"/>
      <c r="D569" s="302"/>
      <c r="G569" s="303"/>
      <c r="H569" s="304"/>
      <c r="I569" s="304"/>
      <c r="J569" s="300" t="s">
        <v>4424</v>
      </c>
      <c r="K569" s="300"/>
      <c r="L569" s="300"/>
      <c r="M569" s="300"/>
      <c r="N569" s="300"/>
      <c r="O569" s="300">
        <f t="shared" si="44"/>
        <v>0</v>
      </c>
      <c r="Q569" s="305">
        <v>0.0</v>
      </c>
      <c r="R569" s="305"/>
      <c r="S569" s="306"/>
      <c r="T569" s="305"/>
      <c r="U569" s="305"/>
      <c r="V569" s="305"/>
      <c r="W569" s="305"/>
      <c r="X569" s="305"/>
      <c r="Y569" s="305"/>
      <c r="Z569" s="300"/>
      <c r="AA569" s="307"/>
      <c r="AB569" s="300"/>
      <c r="AC569" s="308"/>
      <c r="AD569" s="304"/>
      <c r="AF569" s="300"/>
      <c r="AG569" s="300"/>
      <c r="AH569" s="309"/>
      <c r="AI569" s="309"/>
      <c r="AJ569" s="310"/>
      <c r="AK569" s="311"/>
      <c r="AL569" s="311"/>
      <c r="AM569" s="311"/>
      <c r="AN569" s="311"/>
      <c r="AO569" s="309"/>
      <c r="AY569" s="309"/>
      <c r="AZ569" s="312"/>
      <c r="BD569" s="300"/>
    </row>
    <row r="570" ht="14.25" hidden="1" customHeight="1">
      <c r="A570" s="300"/>
      <c r="B570" s="301"/>
      <c r="C570" s="300"/>
      <c r="D570" s="302"/>
      <c r="G570" s="303"/>
      <c r="H570" s="304"/>
      <c r="I570" s="304"/>
      <c r="J570" s="300" t="s">
        <v>3513</v>
      </c>
      <c r="K570" s="300"/>
      <c r="L570" s="300"/>
      <c r="M570" s="300"/>
      <c r="N570" s="300"/>
      <c r="O570" s="300">
        <f t="shared" si="44"/>
        <v>0</v>
      </c>
      <c r="Q570" s="305">
        <v>0.0</v>
      </c>
      <c r="R570" s="305"/>
      <c r="S570" s="306"/>
      <c r="T570" s="305"/>
      <c r="U570" s="305"/>
      <c r="V570" s="305"/>
      <c r="W570" s="305"/>
      <c r="X570" s="305"/>
      <c r="Y570" s="305"/>
      <c r="Z570" s="300"/>
      <c r="AA570" s="307"/>
      <c r="AB570" s="300"/>
      <c r="AC570" s="308"/>
      <c r="AD570" s="304"/>
      <c r="AF570" s="300"/>
      <c r="AG570" s="300"/>
      <c r="AH570" s="309"/>
      <c r="AI570" s="309"/>
      <c r="AJ570" s="310"/>
      <c r="AK570" s="311"/>
      <c r="AL570" s="311"/>
      <c r="AM570" s="311"/>
      <c r="AN570" s="311"/>
      <c r="AO570" s="309"/>
      <c r="AY570" s="309"/>
      <c r="AZ570" s="312"/>
      <c r="BD570" s="300"/>
    </row>
    <row r="571" ht="14.25" hidden="1" customHeight="1">
      <c r="A571" s="300"/>
      <c r="B571" s="301"/>
      <c r="C571" s="300"/>
      <c r="D571" s="302"/>
      <c r="G571" s="303"/>
      <c r="H571" s="304"/>
      <c r="I571" s="304"/>
      <c r="J571" s="300" t="s">
        <v>4425</v>
      </c>
      <c r="K571" s="300"/>
      <c r="L571" s="300"/>
      <c r="M571" s="300"/>
      <c r="N571" s="300"/>
      <c r="O571" s="300">
        <f t="shared" si="44"/>
        <v>0</v>
      </c>
      <c r="Q571" s="305">
        <v>0.0</v>
      </c>
      <c r="R571" s="305"/>
      <c r="S571" s="306"/>
      <c r="T571" s="305"/>
      <c r="U571" s="305"/>
      <c r="V571" s="305"/>
      <c r="W571" s="305"/>
      <c r="X571" s="305"/>
      <c r="Y571" s="305"/>
      <c r="Z571" s="300"/>
      <c r="AA571" s="307"/>
      <c r="AB571" s="300"/>
      <c r="AC571" s="308"/>
      <c r="AD571" s="304"/>
      <c r="AF571" s="300"/>
      <c r="AG571" s="300"/>
      <c r="AH571" s="309"/>
      <c r="AI571" s="309"/>
      <c r="AJ571" s="310"/>
      <c r="AK571" s="311"/>
      <c r="AL571" s="311"/>
      <c r="AM571" s="311"/>
      <c r="AN571" s="311"/>
      <c r="AO571" s="309"/>
      <c r="AY571" s="309"/>
      <c r="AZ571" s="312"/>
      <c r="BD571" s="300"/>
    </row>
    <row r="572" ht="14.25" hidden="1" customHeight="1">
      <c r="A572" s="300"/>
      <c r="B572" s="301"/>
      <c r="C572" s="300"/>
      <c r="D572" s="302"/>
      <c r="G572" s="303"/>
      <c r="H572" s="304"/>
      <c r="I572" s="304"/>
      <c r="J572" s="300" t="s">
        <v>4426</v>
      </c>
      <c r="K572" s="300"/>
      <c r="L572" s="300"/>
      <c r="M572" s="300"/>
      <c r="N572" s="300"/>
      <c r="O572" s="300">
        <f t="shared" si="44"/>
        <v>0</v>
      </c>
      <c r="Q572" s="305">
        <v>0.0</v>
      </c>
      <c r="R572" s="305"/>
      <c r="S572" s="306"/>
      <c r="T572" s="305"/>
      <c r="U572" s="305"/>
      <c r="V572" s="305"/>
      <c r="W572" s="305"/>
      <c r="X572" s="305"/>
      <c r="Y572" s="305"/>
      <c r="Z572" s="300"/>
      <c r="AA572" s="307"/>
      <c r="AB572" s="300"/>
      <c r="AC572" s="308"/>
      <c r="AD572" s="304"/>
      <c r="AF572" s="300"/>
      <c r="AG572" s="300"/>
      <c r="AH572" s="309"/>
      <c r="AI572" s="309"/>
      <c r="AJ572" s="310"/>
      <c r="AK572" s="311"/>
      <c r="AL572" s="311"/>
      <c r="AM572" s="311"/>
      <c r="AN572" s="311"/>
      <c r="AO572" s="309"/>
      <c r="AY572" s="309"/>
      <c r="AZ572" s="312"/>
      <c r="BD572" s="300"/>
    </row>
    <row r="573" ht="14.25" hidden="1" customHeight="1">
      <c r="A573" s="300"/>
      <c r="B573" s="301"/>
      <c r="C573" s="300"/>
      <c r="D573" s="302"/>
      <c r="G573" s="303"/>
      <c r="H573" s="304"/>
      <c r="I573" s="304"/>
      <c r="J573" s="300" t="s">
        <v>4427</v>
      </c>
      <c r="K573" s="300"/>
      <c r="L573" s="300"/>
      <c r="M573" s="300"/>
      <c r="N573" s="300"/>
      <c r="O573" s="300">
        <f t="shared" si="44"/>
        <v>0</v>
      </c>
      <c r="Q573" s="305">
        <v>0.0</v>
      </c>
      <c r="R573" s="305"/>
      <c r="S573" s="306"/>
      <c r="T573" s="305"/>
      <c r="U573" s="305"/>
      <c r="V573" s="305"/>
      <c r="W573" s="305"/>
      <c r="X573" s="305"/>
      <c r="Y573" s="305"/>
      <c r="Z573" s="300"/>
      <c r="AA573" s="307"/>
      <c r="AB573" s="300"/>
      <c r="AC573" s="308"/>
      <c r="AD573" s="304"/>
      <c r="AF573" s="300"/>
      <c r="AG573" s="300"/>
      <c r="AH573" s="309"/>
      <c r="AI573" s="309"/>
      <c r="AJ573" s="310"/>
      <c r="AK573" s="311"/>
      <c r="AL573" s="311"/>
      <c r="AM573" s="311"/>
      <c r="AN573" s="311"/>
      <c r="AO573" s="309"/>
      <c r="AY573" s="309"/>
      <c r="AZ573" s="312"/>
      <c r="BD573" s="300"/>
    </row>
    <row r="574" ht="14.25" hidden="1" customHeight="1">
      <c r="A574" s="300"/>
      <c r="B574" s="301"/>
      <c r="C574" s="300"/>
      <c r="D574" s="302"/>
      <c r="G574" s="303"/>
      <c r="H574" s="304"/>
      <c r="I574" s="304"/>
      <c r="J574" s="300" t="s">
        <v>4428</v>
      </c>
      <c r="K574" s="300"/>
      <c r="L574" s="300"/>
      <c r="M574" s="300"/>
      <c r="N574" s="300"/>
      <c r="O574" s="300">
        <f t="shared" si="44"/>
        <v>0</v>
      </c>
      <c r="Q574" s="305">
        <v>0.0</v>
      </c>
      <c r="R574" s="305"/>
      <c r="S574" s="306"/>
      <c r="T574" s="305"/>
      <c r="U574" s="305"/>
      <c r="V574" s="305"/>
      <c r="W574" s="305"/>
      <c r="X574" s="305"/>
      <c r="Y574" s="305"/>
      <c r="Z574" s="300"/>
      <c r="AA574" s="307"/>
      <c r="AB574" s="300"/>
      <c r="AC574" s="308"/>
      <c r="AD574" s="304"/>
      <c r="AF574" s="300"/>
      <c r="AG574" s="300"/>
      <c r="AH574" s="309"/>
      <c r="AI574" s="309"/>
      <c r="AJ574" s="310"/>
      <c r="AK574" s="311"/>
      <c r="AL574" s="311"/>
      <c r="AM574" s="311"/>
      <c r="AN574" s="311"/>
      <c r="AO574" s="309"/>
      <c r="AY574" s="309"/>
      <c r="AZ574" s="312"/>
      <c r="BD574" s="300"/>
    </row>
    <row r="575" ht="14.25" hidden="1" customHeight="1">
      <c r="A575" s="300"/>
      <c r="B575" s="301"/>
      <c r="C575" s="300"/>
      <c r="D575" s="302"/>
      <c r="G575" s="303"/>
      <c r="H575" s="304"/>
      <c r="I575" s="304"/>
      <c r="J575" s="300" t="s">
        <v>4429</v>
      </c>
      <c r="K575" s="300"/>
      <c r="L575" s="300"/>
      <c r="M575" s="300"/>
      <c r="N575" s="300"/>
      <c r="O575" s="300">
        <f t="shared" si="44"/>
        <v>0</v>
      </c>
      <c r="Q575" s="305">
        <v>0.0</v>
      </c>
      <c r="R575" s="305"/>
      <c r="S575" s="306"/>
      <c r="T575" s="305"/>
      <c r="U575" s="305"/>
      <c r="V575" s="305"/>
      <c r="W575" s="305"/>
      <c r="X575" s="305"/>
      <c r="Y575" s="305"/>
      <c r="Z575" s="300"/>
      <c r="AA575" s="307"/>
      <c r="AB575" s="300"/>
      <c r="AC575" s="308"/>
      <c r="AD575" s="304"/>
      <c r="AF575" s="300"/>
      <c r="AG575" s="300"/>
      <c r="AH575" s="309"/>
      <c r="AI575" s="309"/>
      <c r="AJ575" s="310"/>
      <c r="AK575" s="311"/>
      <c r="AL575" s="311"/>
      <c r="AM575" s="311"/>
      <c r="AN575" s="311"/>
      <c r="AO575" s="309"/>
      <c r="AY575" s="309"/>
      <c r="AZ575" s="312"/>
      <c r="BD575" s="300"/>
    </row>
    <row r="576" ht="14.25" hidden="1" customHeight="1">
      <c r="A576" s="300"/>
      <c r="B576" s="301"/>
      <c r="C576" s="300"/>
      <c r="D576" s="302"/>
      <c r="G576" s="303"/>
      <c r="H576" s="304"/>
      <c r="I576" s="304"/>
      <c r="J576" s="300" t="s">
        <v>4430</v>
      </c>
      <c r="K576" s="300"/>
      <c r="L576" s="300"/>
      <c r="M576" s="300"/>
      <c r="N576" s="300"/>
      <c r="O576" s="300">
        <f t="shared" si="44"/>
        <v>0</v>
      </c>
      <c r="Q576" s="305">
        <v>0.0</v>
      </c>
      <c r="R576" s="305"/>
      <c r="S576" s="306"/>
      <c r="T576" s="305"/>
      <c r="U576" s="305"/>
      <c r="V576" s="305"/>
      <c r="W576" s="305"/>
      <c r="X576" s="305"/>
      <c r="Y576" s="305"/>
      <c r="Z576" s="300"/>
      <c r="AA576" s="307"/>
      <c r="AB576" s="300"/>
      <c r="AC576" s="308"/>
      <c r="AD576" s="304"/>
      <c r="AF576" s="300"/>
      <c r="AG576" s="300"/>
      <c r="AH576" s="309"/>
      <c r="AI576" s="309"/>
      <c r="AJ576" s="310"/>
      <c r="AK576" s="311"/>
      <c r="AL576" s="311"/>
      <c r="AM576" s="311"/>
      <c r="AN576" s="311"/>
      <c r="AO576" s="309"/>
      <c r="AY576" s="309"/>
      <c r="AZ576" s="312"/>
      <c r="BD576" s="300"/>
    </row>
    <row r="577" ht="14.25" hidden="1" customHeight="1">
      <c r="A577" s="300"/>
      <c r="B577" s="301"/>
      <c r="C577" s="300"/>
      <c r="D577" s="302"/>
      <c r="G577" s="303"/>
      <c r="H577" s="304"/>
      <c r="I577" s="304"/>
      <c r="J577" s="300" t="s">
        <v>4431</v>
      </c>
      <c r="K577" s="300"/>
      <c r="L577" s="300"/>
      <c r="M577" s="300"/>
      <c r="N577" s="300"/>
      <c r="O577" s="300">
        <f t="shared" si="44"/>
        <v>0</v>
      </c>
      <c r="Q577" s="305">
        <v>0.0</v>
      </c>
      <c r="R577" s="305"/>
      <c r="S577" s="306"/>
      <c r="T577" s="305"/>
      <c r="U577" s="305"/>
      <c r="V577" s="305"/>
      <c r="W577" s="305"/>
      <c r="X577" s="305"/>
      <c r="Y577" s="305"/>
      <c r="Z577" s="300"/>
      <c r="AA577" s="307"/>
      <c r="AB577" s="300"/>
      <c r="AC577" s="308"/>
      <c r="AD577" s="304"/>
      <c r="AF577" s="300"/>
      <c r="AG577" s="300"/>
      <c r="AH577" s="309"/>
      <c r="AI577" s="309"/>
      <c r="AJ577" s="310"/>
      <c r="AK577" s="311"/>
      <c r="AL577" s="311"/>
      <c r="AM577" s="311"/>
      <c r="AN577" s="311"/>
      <c r="AO577" s="309"/>
      <c r="AY577" s="309"/>
      <c r="AZ577" s="312"/>
      <c r="BD577" s="300"/>
    </row>
    <row r="578" ht="14.25" hidden="1" customHeight="1">
      <c r="A578" s="300"/>
      <c r="B578" s="301"/>
      <c r="C578" s="300"/>
      <c r="D578" s="302"/>
      <c r="G578" s="303"/>
      <c r="H578" s="304"/>
      <c r="I578" s="304"/>
      <c r="J578" s="300" t="s">
        <v>4432</v>
      </c>
      <c r="K578" s="300"/>
      <c r="L578" s="300"/>
      <c r="M578" s="300"/>
      <c r="N578" s="300"/>
      <c r="O578" s="300">
        <f t="shared" si="44"/>
        <v>0</v>
      </c>
      <c r="Q578" s="305">
        <v>0.0</v>
      </c>
      <c r="R578" s="305"/>
      <c r="S578" s="306"/>
      <c r="T578" s="305"/>
      <c r="U578" s="305"/>
      <c r="V578" s="305"/>
      <c r="W578" s="305"/>
      <c r="X578" s="305"/>
      <c r="Y578" s="305"/>
      <c r="Z578" s="300"/>
      <c r="AA578" s="307"/>
      <c r="AB578" s="300"/>
      <c r="AC578" s="308"/>
      <c r="AD578" s="304"/>
      <c r="AF578" s="300"/>
      <c r="AG578" s="300"/>
      <c r="AH578" s="309"/>
      <c r="AI578" s="309"/>
      <c r="AJ578" s="310"/>
      <c r="AK578" s="311"/>
      <c r="AL578" s="311"/>
      <c r="AM578" s="311"/>
      <c r="AN578" s="311"/>
      <c r="AO578" s="309"/>
      <c r="AY578" s="309"/>
      <c r="AZ578" s="312"/>
      <c r="BD578" s="300"/>
    </row>
    <row r="579" ht="14.25" hidden="1" customHeight="1">
      <c r="A579" s="300"/>
      <c r="B579" s="301"/>
      <c r="C579" s="300"/>
      <c r="D579" s="302"/>
      <c r="G579" s="303"/>
      <c r="H579" s="304"/>
      <c r="I579" s="304"/>
      <c r="J579" s="300" t="s">
        <v>4433</v>
      </c>
      <c r="K579" s="300"/>
      <c r="L579" s="300"/>
      <c r="M579" s="300"/>
      <c r="N579" s="300"/>
      <c r="O579" s="300">
        <f t="shared" si="44"/>
        <v>0</v>
      </c>
      <c r="Q579" s="305">
        <v>0.0</v>
      </c>
      <c r="R579" s="305"/>
      <c r="S579" s="306"/>
      <c r="T579" s="305"/>
      <c r="U579" s="305"/>
      <c r="V579" s="305"/>
      <c r="W579" s="305"/>
      <c r="X579" s="305"/>
      <c r="Y579" s="305"/>
      <c r="Z579" s="300"/>
      <c r="AA579" s="307"/>
      <c r="AB579" s="300"/>
      <c r="AC579" s="308"/>
      <c r="AD579" s="304"/>
      <c r="AF579" s="300"/>
      <c r="AG579" s="300"/>
      <c r="AH579" s="309"/>
      <c r="AI579" s="309"/>
      <c r="AJ579" s="310"/>
      <c r="AK579" s="311"/>
      <c r="AL579" s="311"/>
      <c r="AM579" s="311"/>
      <c r="AN579" s="311"/>
      <c r="AO579" s="309"/>
      <c r="AY579" s="309"/>
      <c r="AZ579" s="312"/>
      <c r="BD579" s="300"/>
    </row>
    <row r="580" ht="14.25" hidden="1" customHeight="1">
      <c r="A580" s="300"/>
      <c r="B580" s="301"/>
      <c r="C580" s="300"/>
      <c r="D580" s="302"/>
      <c r="G580" s="303"/>
      <c r="H580" s="304"/>
      <c r="I580" s="304"/>
      <c r="J580" s="300" t="s">
        <v>4434</v>
      </c>
      <c r="K580" s="300"/>
      <c r="L580" s="300"/>
      <c r="M580" s="300"/>
      <c r="N580" s="300"/>
      <c r="O580" s="300">
        <f t="shared" si="44"/>
        <v>0</v>
      </c>
      <c r="Q580" s="305">
        <v>0.0</v>
      </c>
      <c r="R580" s="305"/>
      <c r="S580" s="306"/>
      <c r="T580" s="305"/>
      <c r="U580" s="305"/>
      <c r="V580" s="305"/>
      <c r="W580" s="305"/>
      <c r="X580" s="305"/>
      <c r="Y580" s="305"/>
      <c r="Z580" s="300"/>
      <c r="AA580" s="307"/>
      <c r="AB580" s="300"/>
      <c r="AC580" s="308"/>
      <c r="AD580" s="304"/>
      <c r="AF580" s="300"/>
      <c r="AG580" s="300"/>
      <c r="AH580" s="309"/>
      <c r="AI580" s="309"/>
      <c r="AJ580" s="310"/>
      <c r="AK580" s="311"/>
      <c r="AL580" s="311"/>
      <c r="AM580" s="311"/>
      <c r="AN580" s="311"/>
      <c r="AO580" s="309"/>
      <c r="AY580" s="309"/>
      <c r="AZ580" s="312"/>
      <c r="BD580" s="300"/>
    </row>
    <row r="581" ht="14.25" hidden="1" customHeight="1">
      <c r="A581" s="300"/>
      <c r="B581" s="301"/>
      <c r="C581" s="300"/>
      <c r="D581" s="302"/>
      <c r="G581" s="303"/>
      <c r="H581" s="304"/>
      <c r="I581" s="304"/>
      <c r="J581" s="300" t="s">
        <v>4435</v>
      </c>
      <c r="K581" s="300"/>
      <c r="L581" s="300"/>
      <c r="M581" s="300"/>
      <c r="N581" s="300"/>
      <c r="O581" s="300">
        <f t="shared" si="44"/>
        <v>0</v>
      </c>
      <c r="Q581" s="305">
        <v>0.0</v>
      </c>
      <c r="R581" s="305"/>
      <c r="S581" s="306"/>
      <c r="T581" s="305"/>
      <c r="U581" s="305"/>
      <c r="V581" s="305"/>
      <c r="W581" s="305"/>
      <c r="X581" s="305"/>
      <c r="Y581" s="305"/>
      <c r="Z581" s="300"/>
      <c r="AA581" s="307"/>
      <c r="AB581" s="300"/>
      <c r="AC581" s="308"/>
      <c r="AD581" s="304"/>
      <c r="AF581" s="300"/>
      <c r="AG581" s="300"/>
      <c r="AH581" s="309"/>
      <c r="AI581" s="309"/>
      <c r="AJ581" s="310"/>
      <c r="AK581" s="311"/>
      <c r="AL581" s="311"/>
      <c r="AM581" s="311"/>
      <c r="AN581" s="311"/>
      <c r="AO581" s="309"/>
      <c r="AY581" s="309"/>
      <c r="AZ581" s="312"/>
      <c r="BD581" s="300"/>
    </row>
    <row r="582" ht="14.25" hidden="1" customHeight="1">
      <c r="A582" s="300"/>
      <c r="B582" s="301"/>
      <c r="C582" s="300"/>
      <c r="D582" s="302"/>
      <c r="G582" s="303"/>
      <c r="H582" s="304"/>
      <c r="I582" s="304"/>
      <c r="J582" s="300" t="s">
        <v>4436</v>
      </c>
      <c r="K582" s="300"/>
      <c r="L582" s="300"/>
      <c r="M582" s="300"/>
      <c r="N582" s="300"/>
      <c r="O582" s="300">
        <f t="shared" si="44"/>
        <v>0</v>
      </c>
      <c r="Q582" s="305">
        <v>0.0</v>
      </c>
      <c r="R582" s="305"/>
      <c r="S582" s="306"/>
      <c r="T582" s="305"/>
      <c r="U582" s="305"/>
      <c r="V582" s="305"/>
      <c r="W582" s="305"/>
      <c r="X582" s="305"/>
      <c r="Y582" s="305"/>
      <c r="Z582" s="300"/>
      <c r="AA582" s="307"/>
      <c r="AB582" s="300"/>
      <c r="AC582" s="308"/>
      <c r="AD582" s="304"/>
      <c r="AF582" s="300"/>
      <c r="AG582" s="300"/>
      <c r="AH582" s="309"/>
      <c r="AI582" s="309"/>
      <c r="AJ582" s="310"/>
      <c r="AK582" s="311"/>
      <c r="AL582" s="311"/>
      <c r="AM582" s="311"/>
      <c r="AN582" s="311"/>
      <c r="AO582" s="309"/>
      <c r="AY582" s="309"/>
      <c r="AZ582" s="312"/>
      <c r="BD582" s="300"/>
    </row>
    <row r="583" ht="14.25" hidden="1" customHeight="1">
      <c r="A583" s="300"/>
      <c r="B583" s="301"/>
      <c r="C583" s="300"/>
      <c r="D583" s="302"/>
      <c r="G583" s="303"/>
      <c r="H583" s="304"/>
      <c r="I583" s="304"/>
      <c r="J583" s="300" t="s">
        <v>4437</v>
      </c>
      <c r="K583" s="300"/>
      <c r="L583" s="300"/>
      <c r="M583" s="300"/>
      <c r="N583" s="300"/>
      <c r="O583" s="300">
        <f t="shared" si="44"/>
        <v>0</v>
      </c>
      <c r="Q583" s="305">
        <v>0.0</v>
      </c>
      <c r="R583" s="305"/>
      <c r="S583" s="306"/>
      <c r="T583" s="305"/>
      <c r="U583" s="305"/>
      <c r="V583" s="305"/>
      <c r="W583" s="305"/>
      <c r="X583" s="305"/>
      <c r="Y583" s="305"/>
      <c r="Z583" s="300"/>
      <c r="AA583" s="307"/>
      <c r="AB583" s="300"/>
      <c r="AC583" s="308"/>
      <c r="AD583" s="304"/>
      <c r="AF583" s="300"/>
      <c r="AG583" s="300"/>
      <c r="AH583" s="309"/>
      <c r="AI583" s="309"/>
      <c r="AJ583" s="310"/>
      <c r="AK583" s="311"/>
      <c r="AL583" s="311"/>
      <c r="AM583" s="311"/>
      <c r="AN583" s="311"/>
      <c r="AO583" s="309"/>
      <c r="AY583" s="309"/>
      <c r="AZ583" s="312"/>
      <c r="BD583" s="300"/>
    </row>
    <row r="584" ht="14.25" hidden="1" customHeight="1">
      <c r="A584" s="300"/>
      <c r="B584" s="301"/>
      <c r="C584" s="300"/>
      <c r="D584" s="302"/>
      <c r="G584" s="303"/>
      <c r="H584" s="304"/>
      <c r="I584" s="304"/>
      <c r="J584" s="300" t="s">
        <v>4438</v>
      </c>
      <c r="K584" s="300"/>
      <c r="L584" s="300"/>
      <c r="M584" s="300"/>
      <c r="N584" s="300"/>
      <c r="O584" s="300">
        <f t="shared" si="44"/>
        <v>0</v>
      </c>
      <c r="Q584" s="305">
        <v>0.0</v>
      </c>
      <c r="R584" s="305"/>
      <c r="S584" s="306"/>
      <c r="T584" s="305"/>
      <c r="U584" s="305"/>
      <c r="V584" s="305"/>
      <c r="W584" s="305"/>
      <c r="X584" s="305"/>
      <c r="Y584" s="305"/>
      <c r="Z584" s="300"/>
      <c r="AA584" s="307"/>
      <c r="AB584" s="300"/>
      <c r="AC584" s="308"/>
      <c r="AD584" s="304"/>
      <c r="AF584" s="300"/>
      <c r="AG584" s="300"/>
      <c r="AH584" s="309"/>
      <c r="AI584" s="309"/>
      <c r="AJ584" s="310"/>
      <c r="AK584" s="311"/>
      <c r="AL584" s="311"/>
      <c r="AM584" s="311"/>
      <c r="AN584" s="311"/>
      <c r="AO584" s="309"/>
      <c r="AY584" s="309"/>
      <c r="AZ584" s="312"/>
      <c r="BD584" s="300"/>
    </row>
    <row r="585" ht="14.25" hidden="1" customHeight="1">
      <c r="A585" s="300"/>
      <c r="B585" s="301"/>
      <c r="C585" s="300"/>
      <c r="D585" s="302"/>
      <c r="G585" s="303"/>
      <c r="H585" s="304"/>
      <c r="I585" s="304"/>
      <c r="J585" s="300" t="s">
        <v>4439</v>
      </c>
      <c r="K585" s="300"/>
      <c r="L585" s="300"/>
      <c r="M585" s="300"/>
      <c r="N585" s="300"/>
      <c r="O585" s="300">
        <f t="shared" si="44"/>
        <v>0</v>
      </c>
      <c r="Q585" s="305">
        <v>0.0</v>
      </c>
      <c r="R585" s="305"/>
      <c r="S585" s="306"/>
      <c r="T585" s="305"/>
      <c r="U585" s="305"/>
      <c r="V585" s="305"/>
      <c r="W585" s="305"/>
      <c r="X585" s="305"/>
      <c r="Y585" s="305"/>
      <c r="Z585" s="300"/>
      <c r="AA585" s="307"/>
      <c r="AB585" s="300"/>
      <c r="AC585" s="308"/>
      <c r="AD585" s="304"/>
      <c r="AF585" s="300"/>
      <c r="AG585" s="300"/>
      <c r="AH585" s="309"/>
      <c r="AI585" s="309"/>
      <c r="AJ585" s="310"/>
      <c r="AK585" s="311"/>
      <c r="AL585" s="311"/>
      <c r="AM585" s="311"/>
      <c r="AN585" s="311"/>
      <c r="AO585" s="309"/>
      <c r="AY585" s="309"/>
      <c r="AZ585" s="312"/>
      <c r="BD585" s="300"/>
    </row>
    <row r="586" ht="14.25" hidden="1" customHeight="1">
      <c r="A586" s="300"/>
      <c r="B586" s="301"/>
      <c r="C586" s="300"/>
      <c r="D586" s="302"/>
      <c r="G586" s="303"/>
      <c r="H586" s="304"/>
      <c r="I586" s="304"/>
      <c r="J586" s="300" t="s">
        <v>4440</v>
      </c>
      <c r="K586" s="300"/>
      <c r="L586" s="300"/>
      <c r="M586" s="300"/>
      <c r="N586" s="300"/>
      <c r="O586" s="300">
        <f t="shared" si="44"/>
        <v>0</v>
      </c>
      <c r="Q586" s="305">
        <v>0.0</v>
      </c>
      <c r="R586" s="305"/>
      <c r="S586" s="306"/>
      <c r="T586" s="305"/>
      <c r="U586" s="305"/>
      <c r="V586" s="305"/>
      <c r="W586" s="305"/>
      <c r="X586" s="305"/>
      <c r="Y586" s="305"/>
      <c r="Z586" s="300"/>
      <c r="AA586" s="307"/>
      <c r="AB586" s="300"/>
      <c r="AC586" s="308"/>
      <c r="AD586" s="304"/>
      <c r="AF586" s="300"/>
      <c r="AG586" s="300"/>
      <c r="AH586" s="309"/>
      <c r="AI586" s="309"/>
      <c r="AJ586" s="310"/>
      <c r="AK586" s="311"/>
      <c r="AL586" s="311"/>
      <c r="AM586" s="311"/>
      <c r="AN586" s="311"/>
      <c r="AO586" s="309"/>
      <c r="AY586" s="309"/>
      <c r="AZ586" s="312"/>
      <c r="BD586" s="300"/>
    </row>
    <row r="587" ht="14.25" hidden="1" customHeight="1">
      <c r="A587" s="300"/>
      <c r="B587" s="301"/>
      <c r="C587" s="300"/>
      <c r="D587" s="302"/>
      <c r="G587" s="303"/>
      <c r="H587" s="304"/>
      <c r="I587" s="304"/>
      <c r="J587" s="300" t="s">
        <v>4441</v>
      </c>
      <c r="K587" s="300"/>
      <c r="L587" s="300"/>
      <c r="M587" s="300"/>
      <c r="N587" s="300"/>
      <c r="O587" s="300">
        <f t="shared" si="44"/>
        <v>0</v>
      </c>
      <c r="Q587" s="305">
        <v>0.0</v>
      </c>
      <c r="R587" s="305"/>
      <c r="S587" s="306"/>
      <c r="T587" s="305"/>
      <c r="U587" s="305"/>
      <c r="V587" s="305"/>
      <c r="W587" s="305"/>
      <c r="X587" s="305"/>
      <c r="Y587" s="305"/>
      <c r="Z587" s="300"/>
      <c r="AA587" s="307"/>
      <c r="AB587" s="300"/>
      <c r="AC587" s="308"/>
      <c r="AD587" s="304"/>
      <c r="AF587" s="300"/>
      <c r="AG587" s="300"/>
      <c r="AH587" s="309"/>
      <c r="AI587" s="309"/>
      <c r="AJ587" s="310"/>
      <c r="AK587" s="311"/>
      <c r="AL587" s="311"/>
      <c r="AM587" s="311"/>
      <c r="AN587" s="311"/>
      <c r="AO587" s="309"/>
      <c r="AY587" s="309"/>
      <c r="AZ587" s="312"/>
      <c r="BD587" s="300"/>
    </row>
    <row r="588" ht="14.25" hidden="1" customHeight="1">
      <c r="A588" s="300"/>
      <c r="B588" s="301"/>
      <c r="C588" s="300"/>
      <c r="D588" s="302"/>
      <c r="G588" s="303"/>
      <c r="H588" s="304"/>
      <c r="I588" s="304"/>
      <c r="J588" s="300" t="s">
        <v>4442</v>
      </c>
      <c r="K588" s="300"/>
      <c r="L588" s="300"/>
      <c r="M588" s="300"/>
      <c r="N588" s="300"/>
      <c r="O588" s="300">
        <f t="shared" si="44"/>
        <v>0</v>
      </c>
      <c r="Q588" s="305">
        <v>0.0</v>
      </c>
      <c r="R588" s="305"/>
      <c r="S588" s="306"/>
      <c r="T588" s="305"/>
      <c r="U588" s="305"/>
      <c r="V588" s="305"/>
      <c r="W588" s="305"/>
      <c r="X588" s="305"/>
      <c r="Y588" s="305"/>
      <c r="Z588" s="300"/>
      <c r="AA588" s="307"/>
      <c r="AB588" s="300"/>
      <c r="AC588" s="308"/>
      <c r="AD588" s="304"/>
      <c r="AF588" s="300"/>
      <c r="AG588" s="300"/>
      <c r="AH588" s="309"/>
      <c r="AI588" s="309"/>
      <c r="AJ588" s="310"/>
      <c r="AK588" s="311"/>
      <c r="AL588" s="311"/>
      <c r="AM588" s="311"/>
      <c r="AN588" s="311"/>
      <c r="AO588" s="309"/>
      <c r="AY588" s="309"/>
      <c r="AZ588" s="312"/>
      <c r="BD588" s="300"/>
    </row>
    <row r="589" ht="14.25" hidden="1" customHeight="1">
      <c r="A589" s="300"/>
      <c r="B589" s="301"/>
      <c r="C589" s="300"/>
      <c r="D589" s="302"/>
      <c r="G589" s="303"/>
      <c r="H589" s="304"/>
      <c r="I589" s="304"/>
      <c r="J589" s="300" t="s">
        <v>4443</v>
      </c>
      <c r="K589" s="300"/>
      <c r="L589" s="300"/>
      <c r="M589" s="300"/>
      <c r="N589" s="300"/>
      <c r="O589" s="300">
        <f t="shared" si="44"/>
        <v>0</v>
      </c>
      <c r="Q589" s="305">
        <v>0.0</v>
      </c>
      <c r="R589" s="305"/>
      <c r="S589" s="306"/>
      <c r="T589" s="305"/>
      <c r="U589" s="305"/>
      <c r="V589" s="305"/>
      <c r="W589" s="305"/>
      <c r="X589" s="305"/>
      <c r="Y589" s="305"/>
      <c r="Z589" s="300"/>
      <c r="AA589" s="307"/>
      <c r="AB589" s="300"/>
      <c r="AC589" s="308"/>
      <c r="AD589" s="304"/>
      <c r="AF589" s="300"/>
      <c r="AG589" s="300"/>
      <c r="AH589" s="309"/>
      <c r="AI589" s="309"/>
      <c r="AJ589" s="310"/>
      <c r="AK589" s="311"/>
      <c r="AL589" s="311"/>
      <c r="AM589" s="311"/>
      <c r="AN589" s="311"/>
      <c r="AO589" s="309"/>
      <c r="AY589" s="309"/>
      <c r="AZ589" s="312"/>
      <c r="BD589" s="300"/>
    </row>
    <row r="590" ht="14.25" hidden="1" customHeight="1">
      <c r="A590" s="300"/>
      <c r="B590" s="301"/>
      <c r="C590" s="300"/>
      <c r="D590" s="302"/>
      <c r="G590" s="303"/>
      <c r="H590" s="304"/>
      <c r="I590" s="304"/>
      <c r="J590" s="300" t="s">
        <v>4444</v>
      </c>
      <c r="K590" s="300"/>
      <c r="L590" s="300"/>
      <c r="M590" s="300"/>
      <c r="N590" s="300"/>
      <c r="O590" s="300">
        <f t="shared" si="44"/>
        <v>0</v>
      </c>
      <c r="Q590" s="305">
        <v>0.0</v>
      </c>
      <c r="R590" s="305"/>
      <c r="S590" s="306"/>
      <c r="T590" s="305"/>
      <c r="U590" s="305"/>
      <c r="V590" s="305"/>
      <c r="W590" s="305"/>
      <c r="X590" s="305"/>
      <c r="Y590" s="305"/>
      <c r="Z590" s="300"/>
      <c r="AA590" s="307"/>
      <c r="AB590" s="300"/>
      <c r="AC590" s="308"/>
      <c r="AD590" s="304"/>
      <c r="AF590" s="300"/>
      <c r="AG590" s="300"/>
      <c r="AH590" s="309"/>
      <c r="AI590" s="309"/>
      <c r="AJ590" s="310"/>
      <c r="AK590" s="311"/>
      <c r="AL590" s="311"/>
      <c r="AM590" s="311"/>
      <c r="AN590" s="311"/>
      <c r="AO590" s="309"/>
      <c r="AY590" s="309"/>
      <c r="AZ590" s="312"/>
      <c r="BD590" s="300"/>
    </row>
    <row r="591" ht="14.25" hidden="1" customHeight="1">
      <c r="A591" s="300"/>
      <c r="B591" s="301"/>
      <c r="C591" s="300"/>
      <c r="D591" s="302"/>
      <c r="G591" s="303"/>
      <c r="H591" s="304"/>
      <c r="I591" s="304"/>
      <c r="J591" s="300" t="s">
        <v>4445</v>
      </c>
      <c r="K591" s="300"/>
      <c r="L591" s="300"/>
      <c r="M591" s="300"/>
      <c r="N591" s="300"/>
      <c r="O591" s="300">
        <f t="shared" si="44"/>
        <v>0</v>
      </c>
      <c r="Q591" s="305">
        <v>0.0</v>
      </c>
      <c r="R591" s="305"/>
      <c r="S591" s="306"/>
      <c r="T591" s="305"/>
      <c r="U591" s="305"/>
      <c r="V591" s="305"/>
      <c r="W591" s="305"/>
      <c r="X591" s="305"/>
      <c r="Y591" s="305"/>
      <c r="Z591" s="300"/>
      <c r="AA591" s="307"/>
      <c r="AB591" s="300"/>
      <c r="AC591" s="308"/>
      <c r="AD591" s="304"/>
      <c r="AF591" s="300"/>
      <c r="AG591" s="300"/>
      <c r="AH591" s="309"/>
      <c r="AI591" s="309"/>
      <c r="AJ591" s="310"/>
      <c r="AK591" s="311"/>
      <c r="AL591" s="311"/>
      <c r="AM591" s="311"/>
      <c r="AN591" s="311"/>
      <c r="AO591" s="309"/>
      <c r="AY591" s="309"/>
      <c r="AZ591" s="312"/>
      <c r="BD591" s="300"/>
    </row>
    <row r="592" ht="14.25" hidden="1" customHeight="1">
      <c r="A592" s="300"/>
      <c r="B592" s="301"/>
      <c r="C592" s="300"/>
      <c r="D592" s="302"/>
      <c r="G592" s="303"/>
      <c r="H592" s="304"/>
      <c r="I592" s="304"/>
      <c r="J592" s="300" t="s">
        <v>4446</v>
      </c>
      <c r="K592" s="300"/>
      <c r="L592" s="300"/>
      <c r="M592" s="300"/>
      <c r="N592" s="300"/>
      <c r="O592" s="300">
        <f t="shared" si="44"/>
        <v>0</v>
      </c>
      <c r="Q592" s="305">
        <v>0.0</v>
      </c>
      <c r="R592" s="305"/>
      <c r="S592" s="306"/>
      <c r="T592" s="305"/>
      <c r="U592" s="305"/>
      <c r="V592" s="305"/>
      <c r="W592" s="305"/>
      <c r="X592" s="305"/>
      <c r="Y592" s="305"/>
      <c r="Z592" s="300"/>
      <c r="AA592" s="307"/>
      <c r="AB592" s="300"/>
      <c r="AC592" s="308"/>
      <c r="AD592" s="304"/>
      <c r="AF592" s="300"/>
      <c r="AG592" s="300"/>
      <c r="AH592" s="309"/>
      <c r="AI592" s="309"/>
      <c r="AJ592" s="310"/>
      <c r="AK592" s="311"/>
      <c r="AL592" s="311"/>
      <c r="AM592" s="311"/>
      <c r="AN592" s="311"/>
      <c r="AO592" s="309"/>
      <c r="AY592" s="309"/>
      <c r="AZ592" s="312"/>
      <c r="BD592" s="300"/>
    </row>
    <row r="593" ht="14.25" hidden="1" customHeight="1">
      <c r="A593" s="300"/>
      <c r="B593" s="301"/>
      <c r="C593" s="300"/>
      <c r="D593" s="302"/>
      <c r="G593" s="303"/>
      <c r="H593" s="304"/>
      <c r="I593" s="304"/>
      <c r="J593" s="300" t="s">
        <v>4447</v>
      </c>
      <c r="K593" s="300"/>
      <c r="L593" s="300"/>
      <c r="M593" s="300"/>
      <c r="N593" s="300"/>
      <c r="O593" s="300">
        <f t="shared" si="44"/>
        <v>0</v>
      </c>
      <c r="Q593" s="305">
        <v>0.0</v>
      </c>
      <c r="R593" s="305"/>
      <c r="S593" s="306"/>
      <c r="T593" s="305"/>
      <c r="U593" s="305"/>
      <c r="V593" s="305"/>
      <c r="W593" s="305"/>
      <c r="X593" s="305"/>
      <c r="Y593" s="305"/>
      <c r="Z593" s="300"/>
      <c r="AA593" s="307"/>
      <c r="AB593" s="300"/>
      <c r="AC593" s="308"/>
      <c r="AD593" s="304"/>
      <c r="AF593" s="300"/>
      <c r="AG593" s="300"/>
      <c r="AH593" s="309"/>
      <c r="AI593" s="309"/>
      <c r="AJ593" s="310"/>
      <c r="AK593" s="311"/>
      <c r="AL593" s="311"/>
      <c r="AM593" s="311"/>
      <c r="AN593" s="311"/>
      <c r="AO593" s="309"/>
      <c r="AY593" s="309"/>
      <c r="AZ593" s="312"/>
      <c r="BD593" s="300"/>
    </row>
    <row r="594" ht="14.25" hidden="1" customHeight="1">
      <c r="A594" s="300"/>
      <c r="B594" s="301"/>
      <c r="C594" s="300"/>
      <c r="D594" s="302"/>
      <c r="G594" s="303"/>
      <c r="H594" s="304"/>
      <c r="I594" s="304"/>
      <c r="J594" s="300" t="s">
        <v>4448</v>
      </c>
      <c r="K594" s="300"/>
      <c r="L594" s="300"/>
      <c r="M594" s="300"/>
      <c r="N594" s="300"/>
      <c r="O594" s="300">
        <f t="shared" si="44"/>
        <v>0</v>
      </c>
      <c r="Q594" s="305">
        <v>0.0</v>
      </c>
      <c r="R594" s="305"/>
      <c r="S594" s="306"/>
      <c r="T594" s="305"/>
      <c r="U594" s="305"/>
      <c r="V594" s="305"/>
      <c r="W594" s="305"/>
      <c r="X594" s="305"/>
      <c r="Y594" s="305"/>
      <c r="Z594" s="300"/>
      <c r="AA594" s="307"/>
      <c r="AB594" s="300"/>
      <c r="AC594" s="308"/>
      <c r="AD594" s="304"/>
      <c r="AF594" s="300"/>
      <c r="AG594" s="300"/>
      <c r="AH594" s="309"/>
      <c r="AI594" s="309"/>
      <c r="AJ594" s="310"/>
      <c r="AK594" s="311"/>
      <c r="AL594" s="311"/>
      <c r="AM594" s="311"/>
      <c r="AN594" s="311"/>
      <c r="AO594" s="309"/>
      <c r="AY594" s="309"/>
      <c r="AZ594" s="312"/>
      <c r="BD594" s="300"/>
    </row>
    <row r="595" ht="14.25" hidden="1" customHeight="1">
      <c r="A595" s="300"/>
      <c r="B595" s="301"/>
      <c r="C595" s="300"/>
      <c r="D595" s="302"/>
      <c r="G595" s="303"/>
      <c r="H595" s="304"/>
      <c r="I595" s="304"/>
      <c r="J595" s="300" t="s">
        <v>4449</v>
      </c>
      <c r="K595" s="300"/>
      <c r="L595" s="300"/>
      <c r="M595" s="300"/>
      <c r="N595" s="300"/>
      <c r="O595" s="300">
        <f t="shared" si="44"/>
        <v>0</v>
      </c>
      <c r="Q595" s="305">
        <v>0.0</v>
      </c>
      <c r="R595" s="305"/>
      <c r="S595" s="306"/>
      <c r="T595" s="305"/>
      <c r="U595" s="305"/>
      <c r="V595" s="305"/>
      <c r="W595" s="305"/>
      <c r="X595" s="305"/>
      <c r="Y595" s="305"/>
      <c r="Z595" s="300"/>
      <c r="AA595" s="307"/>
      <c r="AB595" s="300"/>
      <c r="AC595" s="308"/>
      <c r="AD595" s="304"/>
      <c r="AF595" s="300"/>
      <c r="AG595" s="300"/>
      <c r="AH595" s="309"/>
      <c r="AI595" s="309"/>
      <c r="AJ595" s="310"/>
      <c r="AK595" s="311"/>
      <c r="AL595" s="311"/>
      <c r="AM595" s="311"/>
      <c r="AN595" s="311"/>
      <c r="AO595" s="309"/>
      <c r="AY595" s="309"/>
      <c r="AZ595" s="312"/>
      <c r="BD595" s="300"/>
    </row>
    <row r="596" ht="14.25" hidden="1" customHeight="1">
      <c r="A596" s="300"/>
      <c r="B596" s="301"/>
      <c r="C596" s="300"/>
      <c r="D596" s="302"/>
      <c r="G596" s="303"/>
      <c r="H596" s="304"/>
      <c r="I596" s="304"/>
      <c r="J596" s="300" t="s">
        <v>4450</v>
      </c>
      <c r="K596" s="300"/>
      <c r="L596" s="300"/>
      <c r="M596" s="300"/>
      <c r="N596" s="300"/>
      <c r="O596" s="300">
        <f t="shared" si="44"/>
        <v>0</v>
      </c>
      <c r="Q596" s="305">
        <v>0.0</v>
      </c>
      <c r="R596" s="305"/>
      <c r="S596" s="306"/>
      <c r="T596" s="305"/>
      <c r="U596" s="305"/>
      <c r="V596" s="305"/>
      <c r="W596" s="305"/>
      <c r="X596" s="305"/>
      <c r="Y596" s="305"/>
      <c r="Z596" s="300"/>
      <c r="AA596" s="307"/>
      <c r="AB596" s="300"/>
      <c r="AC596" s="308"/>
      <c r="AD596" s="304"/>
      <c r="AF596" s="300"/>
      <c r="AG596" s="300"/>
      <c r="AH596" s="309"/>
      <c r="AI596" s="309"/>
      <c r="AJ596" s="310"/>
      <c r="AK596" s="311"/>
      <c r="AL596" s="311"/>
      <c r="AM596" s="311"/>
      <c r="AN596" s="311"/>
      <c r="AO596" s="309"/>
      <c r="AY596" s="309"/>
      <c r="AZ596" s="312"/>
      <c r="BD596" s="300"/>
    </row>
    <row r="597" ht="14.25" hidden="1" customHeight="1">
      <c r="A597" s="300"/>
      <c r="B597" s="301"/>
      <c r="C597" s="300"/>
      <c r="D597" s="302"/>
      <c r="G597" s="303"/>
      <c r="H597" s="304"/>
      <c r="I597" s="304"/>
      <c r="J597" s="300" t="s">
        <v>4451</v>
      </c>
      <c r="K597" s="300"/>
      <c r="L597" s="300"/>
      <c r="M597" s="300"/>
      <c r="N597" s="300"/>
      <c r="O597" s="300">
        <f t="shared" si="44"/>
        <v>0</v>
      </c>
      <c r="Q597" s="305">
        <v>0.0</v>
      </c>
      <c r="R597" s="305"/>
      <c r="S597" s="306"/>
      <c r="T597" s="305"/>
      <c r="U597" s="305"/>
      <c r="V597" s="305"/>
      <c r="W597" s="305"/>
      <c r="X597" s="305"/>
      <c r="Y597" s="305"/>
      <c r="Z597" s="300"/>
      <c r="AA597" s="307"/>
      <c r="AB597" s="300"/>
      <c r="AC597" s="308"/>
      <c r="AD597" s="304"/>
      <c r="AF597" s="300"/>
      <c r="AG597" s="300"/>
      <c r="AH597" s="309"/>
      <c r="AI597" s="309"/>
      <c r="AJ597" s="310"/>
      <c r="AK597" s="311"/>
      <c r="AL597" s="311"/>
      <c r="AM597" s="311"/>
      <c r="AN597" s="311"/>
      <c r="AO597" s="309"/>
      <c r="AY597" s="309"/>
      <c r="AZ597" s="312"/>
      <c r="BD597" s="300"/>
    </row>
    <row r="598" ht="14.25" hidden="1" customHeight="1">
      <c r="A598" s="300"/>
      <c r="B598" s="301"/>
      <c r="C598" s="300"/>
      <c r="D598" s="302"/>
      <c r="G598" s="303"/>
      <c r="H598" s="304"/>
      <c r="I598" s="304"/>
      <c r="J598" s="300" t="s">
        <v>4452</v>
      </c>
      <c r="K598" s="300"/>
      <c r="L598" s="300"/>
      <c r="M598" s="300"/>
      <c r="N598" s="300"/>
      <c r="O598" s="300">
        <f t="shared" si="44"/>
        <v>0</v>
      </c>
      <c r="Q598" s="305">
        <v>0.0</v>
      </c>
      <c r="R598" s="305"/>
      <c r="S598" s="306"/>
      <c r="T598" s="305"/>
      <c r="U598" s="305"/>
      <c r="V598" s="305"/>
      <c r="W598" s="305"/>
      <c r="X598" s="305"/>
      <c r="Y598" s="305"/>
      <c r="Z598" s="300"/>
      <c r="AA598" s="307"/>
      <c r="AB598" s="300"/>
      <c r="AC598" s="308"/>
      <c r="AD598" s="304"/>
      <c r="AF598" s="300"/>
      <c r="AG598" s="300"/>
      <c r="AH598" s="309"/>
      <c r="AI598" s="309"/>
      <c r="AJ598" s="310"/>
      <c r="AK598" s="311"/>
      <c r="AL598" s="311"/>
      <c r="AM598" s="311"/>
      <c r="AN598" s="311"/>
      <c r="AO598" s="309"/>
      <c r="AY598" s="309"/>
      <c r="AZ598" s="312"/>
      <c r="BD598" s="300"/>
    </row>
    <row r="599" ht="14.25" hidden="1" customHeight="1">
      <c r="A599" s="300"/>
      <c r="B599" s="301"/>
      <c r="C599" s="300"/>
      <c r="D599" s="302"/>
      <c r="G599" s="303"/>
      <c r="H599" s="304"/>
      <c r="I599" s="304"/>
      <c r="J599" s="300" t="s">
        <v>4453</v>
      </c>
      <c r="K599" s="300"/>
      <c r="L599" s="300"/>
      <c r="M599" s="300"/>
      <c r="N599" s="300"/>
      <c r="O599" s="300">
        <f t="shared" si="44"/>
        <v>0</v>
      </c>
      <c r="Q599" s="305">
        <v>0.0</v>
      </c>
      <c r="R599" s="305"/>
      <c r="S599" s="306"/>
      <c r="T599" s="305"/>
      <c r="U599" s="305"/>
      <c r="V599" s="305"/>
      <c r="W599" s="305"/>
      <c r="X599" s="305"/>
      <c r="Y599" s="305"/>
      <c r="Z599" s="300"/>
      <c r="AA599" s="307"/>
      <c r="AB599" s="300"/>
      <c r="AC599" s="308"/>
      <c r="AD599" s="304"/>
      <c r="AF599" s="300"/>
      <c r="AG599" s="300"/>
      <c r="AH599" s="309"/>
      <c r="AI599" s="309"/>
      <c r="AJ599" s="310"/>
      <c r="AK599" s="311"/>
      <c r="AL599" s="311"/>
      <c r="AM599" s="311"/>
      <c r="AN599" s="311"/>
      <c r="AO599" s="309"/>
      <c r="AY599" s="309"/>
      <c r="AZ599" s="312"/>
      <c r="BD599" s="300"/>
    </row>
    <row r="600" ht="14.25" hidden="1" customHeight="1">
      <c r="A600" s="300"/>
      <c r="B600" s="301"/>
      <c r="C600" s="300"/>
      <c r="D600" s="302"/>
      <c r="G600" s="303"/>
      <c r="H600" s="304"/>
      <c r="I600" s="304"/>
      <c r="J600" s="300" t="s">
        <v>4454</v>
      </c>
      <c r="K600" s="300"/>
      <c r="L600" s="300"/>
      <c r="M600" s="300"/>
      <c r="N600" s="300"/>
      <c r="O600" s="300">
        <f t="shared" si="44"/>
        <v>0</v>
      </c>
      <c r="Q600" s="305">
        <v>0.0</v>
      </c>
      <c r="R600" s="305"/>
      <c r="S600" s="306"/>
      <c r="T600" s="305"/>
      <c r="U600" s="305"/>
      <c r="V600" s="305"/>
      <c r="W600" s="305"/>
      <c r="X600" s="305"/>
      <c r="Y600" s="305"/>
      <c r="Z600" s="300"/>
      <c r="AA600" s="307"/>
      <c r="AB600" s="300"/>
      <c r="AC600" s="308"/>
      <c r="AD600" s="304"/>
      <c r="AF600" s="300"/>
      <c r="AG600" s="300"/>
      <c r="AH600" s="309"/>
      <c r="AI600" s="309"/>
      <c r="AJ600" s="310"/>
      <c r="AK600" s="311"/>
      <c r="AL600" s="311"/>
      <c r="AM600" s="311"/>
      <c r="AN600" s="311"/>
      <c r="AO600" s="309"/>
      <c r="AY600" s="309"/>
      <c r="AZ600" s="312"/>
      <c r="BD600" s="300"/>
    </row>
    <row r="601" ht="14.25" hidden="1" customHeight="1">
      <c r="A601" s="300"/>
      <c r="B601" s="301"/>
      <c r="C601" s="300"/>
      <c r="D601" s="302"/>
      <c r="G601" s="303"/>
      <c r="H601" s="304"/>
      <c r="I601" s="304"/>
      <c r="J601" s="300" t="s">
        <v>4455</v>
      </c>
      <c r="K601" s="300"/>
      <c r="L601" s="300"/>
      <c r="M601" s="300"/>
      <c r="N601" s="300"/>
      <c r="O601" s="300">
        <f t="shared" si="44"/>
        <v>0</v>
      </c>
      <c r="Q601" s="305">
        <v>0.0</v>
      </c>
      <c r="R601" s="305"/>
      <c r="S601" s="306"/>
      <c r="T601" s="305"/>
      <c r="U601" s="305"/>
      <c r="V601" s="305"/>
      <c r="W601" s="305"/>
      <c r="X601" s="305"/>
      <c r="Y601" s="305"/>
      <c r="Z601" s="300"/>
      <c r="AA601" s="307"/>
      <c r="AB601" s="300"/>
      <c r="AC601" s="308"/>
      <c r="AD601" s="304"/>
      <c r="AF601" s="300"/>
      <c r="AG601" s="300"/>
      <c r="AH601" s="309"/>
      <c r="AI601" s="309"/>
      <c r="AJ601" s="310"/>
      <c r="AK601" s="311"/>
      <c r="AL601" s="311"/>
      <c r="AM601" s="311"/>
      <c r="AN601" s="311"/>
      <c r="AO601" s="309"/>
      <c r="AY601" s="309"/>
      <c r="AZ601" s="312"/>
      <c r="BD601" s="300"/>
    </row>
    <row r="602" ht="14.25" hidden="1" customHeight="1">
      <c r="A602" s="300"/>
      <c r="B602" s="301"/>
      <c r="C602" s="300"/>
      <c r="D602" s="302"/>
      <c r="G602" s="303"/>
      <c r="H602" s="304"/>
      <c r="I602" s="304"/>
      <c r="J602" s="300" t="s">
        <v>4456</v>
      </c>
      <c r="K602" s="300"/>
      <c r="L602" s="300"/>
      <c r="M602" s="300"/>
      <c r="N602" s="300"/>
      <c r="O602" s="300">
        <f t="shared" si="44"/>
        <v>0</v>
      </c>
      <c r="Q602" s="305">
        <v>0.0</v>
      </c>
      <c r="R602" s="305"/>
      <c r="S602" s="306"/>
      <c r="T602" s="305"/>
      <c r="U602" s="305"/>
      <c r="V602" s="305"/>
      <c r="W602" s="305"/>
      <c r="X602" s="305"/>
      <c r="Y602" s="305"/>
      <c r="Z602" s="300"/>
      <c r="AA602" s="307"/>
      <c r="AB602" s="300"/>
      <c r="AC602" s="308"/>
      <c r="AD602" s="304"/>
      <c r="AF602" s="300"/>
      <c r="AG602" s="300"/>
      <c r="AH602" s="309"/>
      <c r="AI602" s="309"/>
      <c r="AJ602" s="310"/>
      <c r="AK602" s="311"/>
      <c r="AL602" s="311"/>
      <c r="AM602" s="311"/>
      <c r="AN602" s="311"/>
      <c r="AO602" s="309"/>
      <c r="AY602" s="309"/>
      <c r="AZ602" s="312"/>
      <c r="BD602" s="300"/>
    </row>
    <row r="603" ht="14.25" hidden="1" customHeight="1">
      <c r="A603" s="300"/>
      <c r="B603" s="301"/>
      <c r="C603" s="300"/>
      <c r="D603" s="302"/>
      <c r="G603" s="303"/>
      <c r="H603" s="304"/>
      <c r="I603" s="304"/>
      <c r="J603" s="300"/>
      <c r="K603" s="300"/>
      <c r="L603" s="300"/>
      <c r="M603" s="300"/>
      <c r="N603" s="300"/>
      <c r="O603" s="300">
        <f t="shared" si="44"/>
        <v>0</v>
      </c>
      <c r="Q603" s="305">
        <v>0.0</v>
      </c>
      <c r="R603" s="305"/>
      <c r="S603" s="306"/>
      <c r="T603" s="305"/>
      <c r="U603" s="305"/>
      <c r="V603" s="305"/>
      <c r="W603" s="305"/>
      <c r="X603" s="305"/>
      <c r="Y603" s="305"/>
      <c r="Z603" s="300"/>
      <c r="AA603" s="307"/>
      <c r="AB603" s="300"/>
      <c r="AC603" s="308"/>
      <c r="AD603" s="304"/>
      <c r="AF603" s="300"/>
      <c r="AG603" s="300"/>
      <c r="AH603" s="309"/>
      <c r="AI603" s="309"/>
      <c r="AJ603" s="310"/>
      <c r="AK603" s="311"/>
      <c r="AL603" s="311"/>
      <c r="AM603" s="311"/>
      <c r="AN603" s="311"/>
      <c r="AO603" s="309"/>
      <c r="AY603" s="309"/>
      <c r="AZ603" s="312"/>
      <c r="BD603" s="300"/>
    </row>
    <row r="604" ht="14.25" hidden="1" customHeight="1">
      <c r="A604" s="300"/>
      <c r="B604" s="301"/>
      <c r="C604" s="300"/>
      <c r="D604" s="302"/>
      <c r="G604" s="303"/>
      <c r="H604" s="304"/>
      <c r="I604" s="304"/>
      <c r="J604" s="300"/>
      <c r="K604" s="300"/>
      <c r="L604" s="300"/>
      <c r="M604" s="300"/>
      <c r="N604" s="300"/>
      <c r="O604" s="300">
        <f t="shared" si="44"/>
        <v>0</v>
      </c>
      <c r="Q604" s="305">
        <v>0.0</v>
      </c>
      <c r="R604" s="305"/>
      <c r="S604" s="306"/>
      <c r="T604" s="305"/>
      <c r="U604" s="305"/>
      <c r="V604" s="305"/>
      <c r="W604" s="305"/>
      <c r="X604" s="305"/>
      <c r="Y604" s="305"/>
      <c r="Z604" s="300"/>
      <c r="AA604" s="307"/>
      <c r="AB604" s="300"/>
      <c r="AC604" s="308"/>
      <c r="AD604" s="304"/>
      <c r="AF604" s="300"/>
      <c r="AG604" s="300"/>
      <c r="AH604" s="309"/>
      <c r="AI604" s="309"/>
      <c r="AJ604" s="310"/>
      <c r="AK604" s="311"/>
      <c r="AL604" s="311"/>
      <c r="AM604" s="311"/>
      <c r="AN604" s="311"/>
      <c r="AO604" s="309"/>
      <c r="AY604" s="309"/>
      <c r="AZ604" s="312"/>
      <c r="BD604" s="300"/>
    </row>
    <row r="605" ht="14.25" customHeight="1">
      <c r="A605" s="300"/>
      <c r="B605" s="301"/>
      <c r="C605" s="300"/>
      <c r="D605" s="302"/>
      <c r="G605" s="303"/>
      <c r="H605" s="304"/>
      <c r="I605" s="304"/>
      <c r="J605" s="300"/>
      <c r="K605" s="300"/>
      <c r="L605" s="300"/>
      <c r="M605" s="300"/>
      <c r="N605" s="300"/>
      <c r="O605" s="300">
        <f t="shared" si="44"/>
        <v>0</v>
      </c>
      <c r="Q605" s="305">
        <v>0.0</v>
      </c>
      <c r="R605" s="305"/>
      <c r="S605" s="306"/>
      <c r="T605" s="305"/>
      <c r="U605" s="305"/>
      <c r="V605" s="305"/>
      <c r="W605" s="305"/>
      <c r="X605" s="305"/>
      <c r="Y605" s="305"/>
      <c r="Z605" s="300"/>
      <c r="AA605" s="307"/>
      <c r="AB605" s="300"/>
      <c r="AC605" s="308"/>
      <c r="AD605" s="304"/>
      <c r="AF605" s="300"/>
      <c r="AG605" s="300"/>
      <c r="AH605" s="309"/>
      <c r="AI605" s="309"/>
      <c r="AJ605" s="310"/>
      <c r="AK605" s="311"/>
      <c r="AL605" s="311"/>
      <c r="AM605" s="311"/>
      <c r="AN605" s="311"/>
      <c r="AO605" s="309"/>
      <c r="AY605" s="309"/>
      <c r="AZ605" s="312"/>
      <c r="BD605" s="300"/>
    </row>
    <row r="606" ht="14.25" customHeight="1">
      <c r="A606" s="300"/>
      <c r="B606" s="301"/>
      <c r="C606" s="300"/>
      <c r="D606" s="302"/>
      <c r="G606" s="303"/>
      <c r="H606" s="304"/>
      <c r="I606" s="304"/>
      <c r="J606" s="300"/>
      <c r="K606" s="300"/>
      <c r="L606" s="300"/>
      <c r="M606" s="300"/>
      <c r="N606" s="300"/>
      <c r="O606" s="300">
        <f t="shared" si="44"/>
        <v>0</v>
      </c>
      <c r="Q606" s="305">
        <v>0.0</v>
      </c>
      <c r="R606" s="305"/>
      <c r="S606" s="306"/>
      <c r="T606" s="305"/>
      <c r="U606" s="305"/>
      <c r="V606" s="305"/>
      <c r="W606" s="305"/>
      <c r="X606" s="305"/>
      <c r="Y606" s="305"/>
      <c r="Z606" s="300"/>
      <c r="AA606" s="307"/>
      <c r="AB606" s="300"/>
      <c r="AC606" s="308"/>
      <c r="AD606" s="304"/>
      <c r="AF606" s="300"/>
      <c r="AG606" s="300"/>
      <c r="AH606" s="309"/>
      <c r="AI606" s="309"/>
      <c r="AJ606" s="310"/>
      <c r="AK606" s="311"/>
      <c r="AL606" s="311"/>
      <c r="AM606" s="311"/>
      <c r="AN606" s="311"/>
      <c r="AO606" s="309"/>
      <c r="AY606" s="309"/>
      <c r="AZ606" s="312"/>
      <c r="BD606" s="300"/>
    </row>
    <row r="607" ht="14.25" customHeight="1">
      <c r="A607" s="300"/>
      <c r="B607" s="301"/>
      <c r="C607" s="300"/>
      <c r="D607" s="302"/>
      <c r="G607" s="303"/>
      <c r="H607" s="304"/>
      <c r="I607" s="304"/>
      <c r="J607" s="300"/>
      <c r="K607" s="300"/>
      <c r="L607" s="300"/>
      <c r="M607" s="300"/>
      <c r="N607" s="300"/>
      <c r="O607" s="300">
        <f t="shared" si="44"/>
        <v>0</v>
      </c>
      <c r="Q607" s="305">
        <v>0.0</v>
      </c>
      <c r="R607" s="305"/>
      <c r="S607" s="306"/>
      <c r="T607" s="305"/>
      <c r="U607" s="305"/>
      <c r="V607" s="305"/>
      <c r="W607" s="305"/>
      <c r="X607" s="305"/>
      <c r="Y607" s="305"/>
      <c r="Z607" s="300"/>
      <c r="AA607" s="307"/>
      <c r="AB607" s="300"/>
      <c r="AC607" s="308"/>
      <c r="AD607" s="304"/>
      <c r="AF607" s="300"/>
      <c r="AG607" s="300"/>
      <c r="AH607" s="309"/>
      <c r="AI607" s="309"/>
      <c r="AJ607" s="310"/>
      <c r="AK607" s="311"/>
      <c r="AL607" s="311"/>
      <c r="AM607" s="311"/>
      <c r="AN607" s="311"/>
      <c r="AO607" s="309"/>
      <c r="AY607" s="309"/>
      <c r="AZ607" s="312"/>
      <c r="BD607" s="300"/>
    </row>
    <row r="608" ht="14.25" customHeight="1">
      <c r="A608" s="300"/>
      <c r="B608" s="301"/>
      <c r="C608" s="300"/>
      <c r="D608" s="302"/>
      <c r="G608" s="303"/>
      <c r="H608" s="304"/>
      <c r="I608" s="304"/>
      <c r="J608" s="300"/>
      <c r="K608" s="300"/>
      <c r="L608" s="300"/>
      <c r="M608" s="300"/>
      <c r="N608" s="300"/>
      <c r="O608" s="300">
        <f t="shared" si="44"/>
        <v>0</v>
      </c>
      <c r="Q608" s="305">
        <v>0.0</v>
      </c>
      <c r="R608" s="305"/>
      <c r="S608" s="306"/>
      <c r="T608" s="305"/>
      <c r="U608" s="305"/>
      <c r="V608" s="305"/>
      <c r="W608" s="305"/>
      <c r="X608" s="305"/>
      <c r="Y608" s="305"/>
      <c r="Z608" s="300"/>
      <c r="AA608" s="307"/>
      <c r="AB608" s="300"/>
      <c r="AC608" s="308"/>
      <c r="AD608" s="304"/>
      <c r="AF608" s="300"/>
      <c r="AG608" s="300"/>
      <c r="AH608" s="309"/>
      <c r="AI608" s="309"/>
      <c r="AJ608" s="310"/>
      <c r="AK608" s="311"/>
      <c r="AL608" s="311"/>
      <c r="AM608" s="311"/>
      <c r="AN608" s="311"/>
      <c r="AO608" s="309"/>
      <c r="AY608" s="309"/>
      <c r="AZ608" s="312"/>
      <c r="BD608" s="300"/>
    </row>
    <row r="609" ht="14.25" customHeight="1">
      <c r="A609" s="300"/>
      <c r="B609" s="301"/>
      <c r="C609" s="300"/>
      <c r="D609" s="302"/>
      <c r="G609" s="303"/>
      <c r="H609" s="304"/>
      <c r="I609" s="304"/>
      <c r="J609" s="300"/>
      <c r="K609" s="300"/>
      <c r="L609" s="300"/>
      <c r="M609" s="300"/>
      <c r="N609" s="300"/>
      <c r="O609" s="300">
        <f t="shared" si="44"/>
        <v>0</v>
      </c>
      <c r="Q609" s="305">
        <v>0.0</v>
      </c>
      <c r="R609" s="305"/>
      <c r="S609" s="306"/>
      <c r="T609" s="305"/>
      <c r="U609" s="305"/>
      <c r="V609" s="305"/>
      <c r="W609" s="305"/>
      <c r="X609" s="305"/>
      <c r="Y609" s="305"/>
      <c r="Z609" s="300"/>
      <c r="AA609" s="307"/>
      <c r="AB609" s="300"/>
      <c r="AC609" s="308"/>
      <c r="AD609" s="304"/>
      <c r="AF609" s="300"/>
      <c r="AG609" s="300"/>
      <c r="AH609" s="309"/>
      <c r="AI609" s="309"/>
      <c r="AJ609" s="310"/>
      <c r="AK609" s="311"/>
      <c r="AL609" s="311"/>
      <c r="AM609" s="311"/>
      <c r="AN609" s="311"/>
      <c r="AO609" s="309"/>
      <c r="AY609" s="309"/>
      <c r="AZ609" s="312"/>
      <c r="BD609" s="300"/>
    </row>
    <row r="610" ht="14.25" customHeight="1">
      <c r="A610" s="300"/>
      <c r="B610" s="301"/>
      <c r="C610" s="300"/>
      <c r="D610" s="302"/>
      <c r="G610" s="303"/>
      <c r="H610" s="304"/>
      <c r="I610" s="304"/>
      <c r="J610" s="300"/>
      <c r="K610" s="300"/>
      <c r="L610" s="300"/>
      <c r="M610" s="300"/>
      <c r="N610" s="300"/>
      <c r="O610" s="300">
        <f t="shared" si="44"/>
        <v>0</v>
      </c>
      <c r="Q610" s="305">
        <v>0.0</v>
      </c>
      <c r="R610" s="305"/>
      <c r="S610" s="306"/>
      <c r="T610" s="305"/>
      <c r="U610" s="305"/>
      <c r="V610" s="305"/>
      <c r="W610" s="305"/>
      <c r="X610" s="305"/>
      <c r="Y610" s="305"/>
      <c r="Z610" s="300"/>
      <c r="AA610" s="307"/>
      <c r="AB610" s="300"/>
      <c r="AC610" s="308"/>
      <c r="AD610" s="304"/>
      <c r="AF610" s="300"/>
      <c r="AG610" s="300"/>
      <c r="AH610" s="309"/>
      <c r="AI610" s="309"/>
      <c r="AJ610" s="310"/>
      <c r="AK610" s="311"/>
      <c r="AL610" s="311"/>
      <c r="AM610" s="311"/>
      <c r="AN610" s="311"/>
      <c r="AO610" s="309"/>
      <c r="AY610" s="309"/>
      <c r="AZ610" s="312"/>
      <c r="BD610" s="300"/>
    </row>
    <row r="611" ht="14.25" customHeight="1">
      <c r="A611" s="300"/>
      <c r="B611" s="301"/>
      <c r="C611" s="300"/>
      <c r="D611" s="302"/>
      <c r="G611" s="303"/>
      <c r="H611" s="304"/>
      <c r="I611" s="304"/>
      <c r="J611" s="300"/>
      <c r="K611" s="300"/>
      <c r="L611" s="300"/>
      <c r="M611" s="300"/>
      <c r="N611" s="300"/>
      <c r="O611" s="300">
        <f t="shared" si="44"/>
        <v>0</v>
      </c>
      <c r="Q611" s="305">
        <v>0.0</v>
      </c>
      <c r="R611" s="305"/>
      <c r="S611" s="306"/>
      <c r="T611" s="305"/>
      <c r="U611" s="305"/>
      <c r="V611" s="305"/>
      <c r="W611" s="305"/>
      <c r="X611" s="305"/>
      <c r="Y611" s="305"/>
      <c r="Z611" s="300"/>
      <c r="AA611" s="307"/>
      <c r="AB611" s="300"/>
      <c r="AC611" s="308"/>
      <c r="AD611" s="304"/>
      <c r="AF611" s="300"/>
      <c r="AG611" s="300"/>
      <c r="AH611" s="309"/>
      <c r="AI611" s="309"/>
      <c r="AJ611" s="310"/>
      <c r="AK611" s="311"/>
      <c r="AL611" s="311"/>
      <c r="AM611" s="311"/>
      <c r="AN611" s="311"/>
      <c r="AO611" s="309"/>
      <c r="AY611" s="309"/>
      <c r="AZ611" s="312"/>
      <c r="BD611" s="300"/>
    </row>
    <row r="612" ht="14.25" customHeight="1">
      <c r="A612" s="300"/>
      <c r="B612" s="301"/>
      <c r="C612" s="300"/>
      <c r="D612" s="302"/>
      <c r="G612" s="303"/>
      <c r="H612" s="304"/>
      <c r="I612" s="304"/>
      <c r="J612" s="300"/>
      <c r="K612" s="300"/>
      <c r="L612" s="300"/>
      <c r="M612" s="300"/>
      <c r="N612" s="300"/>
      <c r="O612" s="300">
        <f t="shared" si="44"/>
        <v>0</v>
      </c>
      <c r="Q612" s="305">
        <v>0.0</v>
      </c>
      <c r="R612" s="305"/>
      <c r="S612" s="306"/>
      <c r="T612" s="305"/>
      <c r="U612" s="305"/>
      <c r="V612" s="305"/>
      <c r="W612" s="305"/>
      <c r="X612" s="305"/>
      <c r="Y612" s="305"/>
      <c r="Z612" s="300"/>
      <c r="AA612" s="307"/>
      <c r="AB612" s="300"/>
      <c r="AC612" s="308"/>
      <c r="AD612" s="304"/>
      <c r="AF612" s="300"/>
      <c r="AG612" s="300"/>
      <c r="AH612" s="309"/>
      <c r="AI612" s="309"/>
      <c r="AJ612" s="310"/>
      <c r="AK612" s="311"/>
      <c r="AL612" s="311"/>
      <c r="AM612" s="311"/>
      <c r="AN612" s="311"/>
      <c r="AO612" s="309"/>
      <c r="AY612" s="309"/>
      <c r="AZ612" s="312"/>
      <c r="BD612" s="300"/>
    </row>
    <row r="613" ht="14.25" customHeight="1">
      <c r="A613" s="300"/>
      <c r="B613" s="301"/>
      <c r="C613" s="300"/>
      <c r="D613" s="302"/>
      <c r="G613" s="303"/>
      <c r="H613" s="304"/>
      <c r="I613" s="304"/>
      <c r="J613" s="300"/>
      <c r="K613" s="300"/>
      <c r="L613" s="300"/>
      <c r="M613" s="300"/>
      <c r="N613" s="300"/>
      <c r="O613" s="300">
        <f t="shared" si="44"/>
        <v>0</v>
      </c>
      <c r="Q613" s="305">
        <v>0.0</v>
      </c>
      <c r="R613" s="305"/>
      <c r="S613" s="306"/>
      <c r="T613" s="305"/>
      <c r="U613" s="305"/>
      <c r="V613" s="305"/>
      <c r="W613" s="305"/>
      <c r="X613" s="305"/>
      <c r="Y613" s="305"/>
      <c r="Z613" s="300"/>
      <c r="AA613" s="307"/>
      <c r="AB613" s="300"/>
      <c r="AC613" s="308"/>
      <c r="AD613" s="304"/>
      <c r="AF613" s="300"/>
      <c r="AG613" s="300"/>
      <c r="AH613" s="309"/>
      <c r="AI613" s="309"/>
      <c r="AJ613" s="310"/>
      <c r="AK613" s="311"/>
      <c r="AL613" s="311"/>
      <c r="AM613" s="311"/>
      <c r="AN613" s="311"/>
      <c r="AO613" s="309"/>
      <c r="AY613" s="309"/>
      <c r="AZ613" s="312"/>
      <c r="BD613" s="300"/>
    </row>
    <row r="614" ht="14.25" customHeight="1">
      <c r="A614" s="300"/>
      <c r="B614" s="301"/>
      <c r="C614" s="300"/>
      <c r="D614" s="302"/>
      <c r="G614" s="303"/>
      <c r="H614" s="304"/>
      <c r="I614" s="304"/>
      <c r="J614" s="300"/>
      <c r="K614" s="300"/>
      <c r="L614" s="300"/>
      <c r="M614" s="300"/>
      <c r="N614" s="300"/>
      <c r="O614" s="300">
        <f t="shared" si="44"/>
        <v>0</v>
      </c>
      <c r="Q614" s="305">
        <v>0.0</v>
      </c>
      <c r="R614" s="305"/>
      <c r="S614" s="306"/>
      <c r="T614" s="305"/>
      <c r="U614" s="305"/>
      <c r="V614" s="305"/>
      <c r="W614" s="305"/>
      <c r="X614" s="305"/>
      <c r="Y614" s="305"/>
      <c r="Z614" s="300"/>
      <c r="AA614" s="307"/>
      <c r="AB614" s="300"/>
      <c r="AC614" s="308"/>
      <c r="AD614" s="304"/>
      <c r="AF614" s="300"/>
      <c r="AG614" s="300"/>
      <c r="AH614" s="309"/>
      <c r="AI614" s="309"/>
      <c r="AJ614" s="310"/>
      <c r="AK614" s="311"/>
      <c r="AL614" s="311"/>
      <c r="AM614" s="311"/>
      <c r="AN614" s="311"/>
      <c r="AO614" s="309"/>
      <c r="AY614" s="309"/>
      <c r="AZ614" s="312"/>
      <c r="BD614" s="300"/>
    </row>
    <row r="615" ht="14.25" customHeight="1">
      <c r="A615" s="300"/>
      <c r="B615" s="301"/>
      <c r="C615" s="300"/>
      <c r="D615" s="302"/>
      <c r="G615" s="303"/>
      <c r="H615" s="304"/>
      <c r="I615" s="304"/>
      <c r="J615" s="300"/>
      <c r="K615" s="300"/>
      <c r="L615" s="300"/>
      <c r="M615" s="300"/>
      <c r="N615" s="300"/>
      <c r="O615" s="300">
        <f t="shared" si="44"/>
        <v>0</v>
      </c>
      <c r="Q615" s="305">
        <v>0.0</v>
      </c>
      <c r="R615" s="305"/>
      <c r="S615" s="306"/>
      <c r="T615" s="305"/>
      <c r="U615" s="305"/>
      <c r="V615" s="305"/>
      <c r="W615" s="305"/>
      <c r="X615" s="305"/>
      <c r="Y615" s="305"/>
      <c r="Z615" s="300"/>
      <c r="AA615" s="307"/>
      <c r="AB615" s="300"/>
      <c r="AC615" s="308"/>
      <c r="AD615" s="304"/>
      <c r="AF615" s="300"/>
      <c r="AG615" s="300"/>
      <c r="AH615" s="309"/>
      <c r="AI615" s="309"/>
      <c r="AJ615" s="310"/>
      <c r="AK615" s="311"/>
      <c r="AL615" s="311"/>
      <c r="AM615" s="311"/>
      <c r="AN615" s="311"/>
      <c r="AO615" s="309"/>
      <c r="AY615" s="309"/>
      <c r="AZ615" s="312"/>
      <c r="BD615" s="300"/>
    </row>
    <row r="616" ht="14.25" customHeight="1">
      <c r="A616" s="300"/>
      <c r="B616" s="301"/>
      <c r="C616" s="300"/>
      <c r="D616" s="302"/>
      <c r="G616" s="303"/>
      <c r="H616" s="304"/>
      <c r="I616" s="304"/>
      <c r="J616" s="300"/>
      <c r="K616" s="300"/>
      <c r="L616" s="300"/>
      <c r="M616" s="300"/>
      <c r="N616" s="300"/>
      <c r="O616" s="300">
        <f t="shared" si="44"/>
        <v>0</v>
      </c>
      <c r="Q616" s="305">
        <v>0.0</v>
      </c>
      <c r="R616" s="305"/>
      <c r="S616" s="306"/>
      <c r="T616" s="305"/>
      <c r="U616" s="305"/>
      <c r="V616" s="305"/>
      <c r="W616" s="305"/>
      <c r="X616" s="305"/>
      <c r="Y616" s="305"/>
      <c r="Z616" s="300"/>
      <c r="AA616" s="307"/>
      <c r="AB616" s="300"/>
      <c r="AC616" s="308"/>
      <c r="AD616" s="304"/>
      <c r="AF616" s="300"/>
      <c r="AG616" s="300"/>
      <c r="AH616" s="309"/>
      <c r="AI616" s="309"/>
      <c r="AJ616" s="310"/>
      <c r="AK616" s="311"/>
      <c r="AL616" s="311"/>
      <c r="AM616" s="311"/>
      <c r="AN616" s="311"/>
      <c r="AO616" s="309"/>
      <c r="AY616" s="309"/>
      <c r="AZ616" s="312"/>
      <c r="BD616" s="300"/>
    </row>
    <row r="617" ht="14.25" customHeight="1">
      <c r="A617" s="300"/>
      <c r="B617" s="301"/>
      <c r="C617" s="300"/>
      <c r="D617" s="302"/>
      <c r="G617" s="303"/>
      <c r="H617" s="304"/>
      <c r="I617" s="304"/>
      <c r="J617" s="300"/>
      <c r="K617" s="300"/>
      <c r="L617" s="300"/>
      <c r="M617" s="300"/>
      <c r="N617" s="300"/>
      <c r="O617" s="300">
        <f t="shared" si="44"/>
        <v>0</v>
      </c>
      <c r="Q617" s="305">
        <v>0.0</v>
      </c>
      <c r="R617" s="305"/>
      <c r="S617" s="306"/>
      <c r="T617" s="305"/>
      <c r="U617" s="305"/>
      <c r="V617" s="305"/>
      <c r="W617" s="305"/>
      <c r="X617" s="305"/>
      <c r="Y617" s="305"/>
      <c r="Z617" s="300"/>
      <c r="AA617" s="307"/>
      <c r="AB617" s="300"/>
      <c r="AC617" s="308"/>
      <c r="AD617" s="304"/>
      <c r="AF617" s="300"/>
      <c r="AG617" s="300"/>
      <c r="AH617" s="309"/>
      <c r="AI617" s="309"/>
      <c r="AJ617" s="310"/>
      <c r="AK617" s="311"/>
      <c r="AL617" s="311"/>
      <c r="AM617" s="311"/>
      <c r="AN617" s="311"/>
      <c r="AO617" s="309"/>
      <c r="AY617" s="309"/>
      <c r="AZ617" s="312"/>
      <c r="BD617" s="300"/>
    </row>
    <row r="618" ht="14.25" customHeight="1">
      <c r="A618" s="300"/>
      <c r="B618" s="301"/>
      <c r="C618" s="300"/>
      <c r="D618" s="302"/>
      <c r="G618" s="303"/>
      <c r="H618" s="304"/>
      <c r="I618" s="304"/>
      <c r="J618" s="300"/>
      <c r="K618" s="300"/>
      <c r="L618" s="300"/>
      <c r="M618" s="300"/>
      <c r="N618" s="300"/>
      <c r="O618" s="300">
        <f t="shared" si="44"/>
        <v>0</v>
      </c>
      <c r="Q618" s="305">
        <v>0.0</v>
      </c>
      <c r="R618" s="305"/>
      <c r="S618" s="306"/>
      <c r="T618" s="305"/>
      <c r="U618" s="305"/>
      <c r="V618" s="305"/>
      <c r="W618" s="305"/>
      <c r="X618" s="305"/>
      <c r="Y618" s="305"/>
      <c r="Z618" s="300"/>
      <c r="AA618" s="307"/>
      <c r="AB618" s="300"/>
      <c r="AC618" s="308"/>
      <c r="AD618" s="304"/>
      <c r="AF618" s="300"/>
      <c r="AG618" s="300"/>
      <c r="AH618" s="309"/>
      <c r="AI618" s="309"/>
      <c r="AJ618" s="310"/>
      <c r="AK618" s="311"/>
      <c r="AL618" s="311"/>
      <c r="AM618" s="311"/>
      <c r="AN618" s="311"/>
      <c r="AO618" s="309"/>
      <c r="AY618" s="309"/>
      <c r="AZ618" s="312"/>
      <c r="BD618" s="300"/>
    </row>
    <row r="619" ht="14.25" customHeight="1">
      <c r="A619" s="300"/>
      <c r="B619" s="301"/>
      <c r="C619" s="300"/>
      <c r="D619" s="302"/>
      <c r="G619" s="303"/>
      <c r="H619" s="304"/>
      <c r="I619" s="304"/>
      <c r="J619" s="300"/>
      <c r="K619" s="300"/>
      <c r="L619" s="300"/>
      <c r="M619" s="300"/>
      <c r="N619" s="300"/>
      <c r="O619" s="300">
        <f t="shared" si="44"/>
        <v>0</v>
      </c>
      <c r="Q619" s="305">
        <v>0.0</v>
      </c>
      <c r="R619" s="305"/>
      <c r="S619" s="306"/>
      <c r="T619" s="305"/>
      <c r="U619" s="305"/>
      <c r="V619" s="305"/>
      <c r="W619" s="305"/>
      <c r="X619" s="305"/>
      <c r="Y619" s="305"/>
      <c r="Z619" s="300"/>
      <c r="AA619" s="307"/>
      <c r="AB619" s="300"/>
      <c r="AC619" s="308"/>
      <c r="AD619" s="304"/>
      <c r="AF619" s="300"/>
      <c r="AG619" s="300"/>
      <c r="AH619" s="309"/>
      <c r="AI619" s="309"/>
      <c r="AJ619" s="310"/>
      <c r="AK619" s="311"/>
      <c r="AL619" s="311"/>
      <c r="AM619" s="311"/>
      <c r="AN619" s="311"/>
      <c r="AO619" s="309"/>
      <c r="AY619" s="309"/>
      <c r="AZ619" s="312"/>
      <c r="BD619" s="300"/>
    </row>
    <row r="620" ht="14.25" customHeight="1">
      <c r="A620" s="300"/>
      <c r="B620" s="301"/>
      <c r="C620" s="300"/>
      <c r="D620" s="302"/>
      <c r="G620" s="303"/>
      <c r="H620" s="304"/>
      <c r="I620" s="304"/>
      <c r="J620" s="300"/>
      <c r="K620" s="300"/>
      <c r="L620" s="300"/>
      <c r="M620" s="300"/>
      <c r="N620" s="300"/>
      <c r="O620" s="300">
        <f t="shared" si="44"/>
        <v>0</v>
      </c>
      <c r="Q620" s="305">
        <v>0.0</v>
      </c>
      <c r="R620" s="305"/>
      <c r="S620" s="306"/>
      <c r="T620" s="305"/>
      <c r="U620" s="305"/>
      <c r="V620" s="305"/>
      <c r="W620" s="305"/>
      <c r="X620" s="305"/>
      <c r="Y620" s="305"/>
      <c r="Z620" s="300"/>
      <c r="AA620" s="307"/>
      <c r="AB620" s="300"/>
      <c r="AC620" s="308"/>
      <c r="AD620" s="304"/>
      <c r="AF620" s="300"/>
      <c r="AG620" s="300"/>
      <c r="AH620" s="309"/>
      <c r="AI620" s="309"/>
      <c r="AJ620" s="310"/>
      <c r="AK620" s="311"/>
      <c r="AL620" s="311"/>
      <c r="AM620" s="311"/>
      <c r="AN620" s="311"/>
      <c r="AO620" s="309"/>
      <c r="AY620" s="309"/>
      <c r="AZ620" s="312"/>
      <c r="BD620" s="300"/>
    </row>
    <row r="621" ht="14.25" customHeight="1">
      <c r="A621" s="300"/>
      <c r="B621" s="301"/>
      <c r="C621" s="300"/>
      <c r="D621" s="302"/>
      <c r="G621" s="303"/>
      <c r="H621" s="304"/>
      <c r="I621" s="304"/>
      <c r="J621" s="300"/>
      <c r="K621" s="300"/>
      <c r="L621" s="300"/>
      <c r="M621" s="300"/>
      <c r="N621" s="300"/>
      <c r="O621" s="300">
        <f t="shared" si="44"/>
        <v>0</v>
      </c>
      <c r="Q621" s="305">
        <v>0.0</v>
      </c>
      <c r="R621" s="305"/>
      <c r="S621" s="306"/>
      <c r="T621" s="305"/>
      <c r="U621" s="305"/>
      <c r="V621" s="305"/>
      <c r="W621" s="305"/>
      <c r="X621" s="305"/>
      <c r="Y621" s="305"/>
      <c r="Z621" s="300"/>
      <c r="AA621" s="307"/>
      <c r="AB621" s="300"/>
      <c r="AC621" s="308"/>
      <c r="AD621" s="304"/>
      <c r="AF621" s="300"/>
      <c r="AG621" s="300"/>
      <c r="AH621" s="309"/>
      <c r="AI621" s="309"/>
      <c r="AJ621" s="310"/>
      <c r="AK621" s="311"/>
      <c r="AL621" s="311"/>
      <c r="AM621" s="311"/>
      <c r="AN621" s="311"/>
      <c r="AO621" s="309"/>
      <c r="AY621" s="309"/>
      <c r="AZ621" s="312"/>
      <c r="BD621" s="300"/>
    </row>
    <row r="622" ht="14.25" customHeight="1">
      <c r="A622" s="300"/>
      <c r="B622" s="301"/>
      <c r="C622" s="300"/>
      <c r="D622" s="302"/>
      <c r="G622" s="303"/>
      <c r="H622" s="304"/>
      <c r="I622" s="304"/>
      <c r="J622" s="300"/>
      <c r="K622" s="300"/>
      <c r="L622" s="300"/>
      <c r="M622" s="300"/>
      <c r="N622" s="300"/>
      <c r="O622" s="300">
        <f t="shared" si="44"/>
        <v>0</v>
      </c>
      <c r="Q622" s="305">
        <v>0.0</v>
      </c>
      <c r="R622" s="305"/>
      <c r="S622" s="306"/>
      <c r="T622" s="305"/>
      <c r="U622" s="305"/>
      <c r="V622" s="305"/>
      <c r="W622" s="305"/>
      <c r="X622" s="305"/>
      <c r="Y622" s="305"/>
      <c r="Z622" s="300"/>
      <c r="AA622" s="307"/>
      <c r="AB622" s="300"/>
      <c r="AC622" s="308"/>
      <c r="AD622" s="304"/>
      <c r="AF622" s="300"/>
      <c r="AG622" s="300"/>
      <c r="AH622" s="309"/>
      <c r="AI622" s="309"/>
      <c r="AJ622" s="310"/>
      <c r="AK622" s="311"/>
      <c r="AL622" s="311"/>
      <c r="AM622" s="311"/>
      <c r="AN622" s="311"/>
      <c r="AO622" s="309"/>
      <c r="AY622" s="309"/>
      <c r="AZ622" s="312"/>
      <c r="BD622" s="300"/>
    </row>
    <row r="623" ht="14.25" customHeight="1">
      <c r="A623" s="300"/>
      <c r="B623" s="301"/>
      <c r="C623" s="300"/>
      <c r="D623" s="302"/>
      <c r="G623" s="303"/>
      <c r="H623" s="304"/>
      <c r="I623" s="304"/>
      <c r="J623" s="300"/>
      <c r="K623" s="300"/>
      <c r="L623" s="300"/>
      <c r="M623" s="300"/>
      <c r="N623" s="300"/>
      <c r="O623" s="300">
        <f t="shared" si="44"/>
        <v>0</v>
      </c>
      <c r="Q623" s="305">
        <v>0.0</v>
      </c>
      <c r="R623" s="305"/>
      <c r="S623" s="306"/>
      <c r="T623" s="305"/>
      <c r="U623" s="305"/>
      <c r="V623" s="305"/>
      <c r="W623" s="305"/>
      <c r="X623" s="305"/>
      <c r="Y623" s="305"/>
      <c r="Z623" s="300"/>
      <c r="AA623" s="307"/>
      <c r="AB623" s="300"/>
      <c r="AC623" s="308"/>
      <c r="AD623" s="304"/>
      <c r="AF623" s="300"/>
      <c r="AG623" s="300"/>
      <c r="AH623" s="309"/>
      <c r="AI623" s="309"/>
      <c r="AJ623" s="310"/>
      <c r="AK623" s="311"/>
      <c r="AL623" s="311"/>
      <c r="AM623" s="311"/>
      <c r="AN623" s="311"/>
      <c r="AO623" s="309"/>
      <c r="AY623" s="309"/>
      <c r="AZ623" s="312"/>
      <c r="BD623" s="300"/>
    </row>
    <row r="624" ht="14.25" customHeight="1">
      <c r="A624" s="300"/>
      <c r="B624" s="301"/>
      <c r="C624" s="300"/>
      <c r="D624" s="302"/>
      <c r="G624" s="303"/>
      <c r="H624" s="304"/>
      <c r="I624" s="304"/>
      <c r="J624" s="300"/>
      <c r="K624" s="300"/>
      <c r="L624" s="300"/>
      <c r="M624" s="300"/>
      <c r="N624" s="300"/>
      <c r="O624" s="300">
        <f t="shared" si="44"/>
        <v>0</v>
      </c>
      <c r="Q624" s="305">
        <v>0.0</v>
      </c>
      <c r="R624" s="305"/>
      <c r="S624" s="306"/>
      <c r="T624" s="305"/>
      <c r="U624" s="305"/>
      <c r="V624" s="305"/>
      <c r="W624" s="305"/>
      <c r="X624" s="305"/>
      <c r="Y624" s="305"/>
      <c r="Z624" s="300"/>
      <c r="AA624" s="307"/>
      <c r="AB624" s="300"/>
      <c r="AC624" s="308"/>
      <c r="AD624" s="304"/>
      <c r="AF624" s="300"/>
      <c r="AG624" s="300"/>
      <c r="AH624" s="309"/>
      <c r="AI624" s="309"/>
      <c r="AJ624" s="310"/>
      <c r="AK624" s="311"/>
      <c r="AL624" s="311"/>
      <c r="AM624" s="311"/>
      <c r="AN624" s="311"/>
      <c r="AO624" s="309"/>
      <c r="AY624" s="309"/>
      <c r="AZ624" s="312"/>
      <c r="BD624" s="300"/>
    </row>
    <row r="625" ht="14.25" customHeight="1">
      <c r="A625" s="300"/>
      <c r="B625" s="301"/>
      <c r="C625" s="300"/>
      <c r="D625" s="302"/>
      <c r="G625" s="303"/>
      <c r="H625" s="304"/>
      <c r="I625" s="304"/>
      <c r="J625" s="300"/>
      <c r="K625" s="300"/>
      <c r="L625" s="300"/>
      <c r="M625" s="300"/>
      <c r="N625" s="300"/>
      <c r="O625" s="300">
        <f t="shared" si="44"/>
        <v>0</v>
      </c>
      <c r="Q625" s="305">
        <v>0.0</v>
      </c>
      <c r="R625" s="305"/>
      <c r="S625" s="306"/>
      <c r="T625" s="305"/>
      <c r="U625" s="305"/>
      <c r="V625" s="305"/>
      <c r="W625" s="305"/>
      <c r="X625" s="305"/>
      <c r="Y625" s="305"/>
      <c r="Z625" s="300"/>
      <c r="AA625" s="307"/>
      <c r="AB625" s="300"/>
      <c r="AC625" s="308"/>
      <c r="AD625" s="304"/>
      <c r="AF625" s="300"/>
      <c r="AG625" s="300"/>
      <c r="AH625" s="309"/>
      <c r="AI625" s="309"/>
      <c r="AJ625" s="310"/>
      <c r="AK625" s="311"/>
      <c r="AL625" s="311"/>
      <c r="AM625" s="311"/>
      <c r="AN625" s="311"/>
      <c r="AO625" s="309"/>
      <c r="AY625" s="309"/>
      <c r="AZ625" s="312"/>
      <c r="BD625" s="300"/>
    </row>
    <row r="626" ht="14.25" customHeight="1">
      <c r="A626" s="300"/>
      <c r="B626" s="301"/>
      <c r="C626" s="300"/>
      <c r="D626" s="302"/>
      <c r="G626" s="303"/>
      <c r="H626" s="304"/>
      <c r="I626" s="304"/>
      <c r="J626" s="300"/>
      <c r="K626" s="300"/>
      <c r="L626" s="300"/>
      <c r="M626" s="300"/>
      <c r="N626" s="300"/>
      <c r="O626" s="300">
        <f t="shared" si="44"/>
        <v>0</v>
      </c>
      <c r="Q626" s="305">
        <v>0.0</v>
      </c>
      <c r="R626" s="305"/>
      <c r="S626" s="306"/>
      <c r="T626" s="305"/>
      <c r="U626" s="305"/>
      <c r="V626" s="305"/>
      <c r="W626" s="305"/>
      <c r="X626" s="305"/>
      <c r="Y626" s="305"/>
      <c r="Z626" s="300"/>
      <c r="AA626" s="307"/>
      <c r="AB626" s="300"/>
      <c r="AC626" s="308"/>
      <c r="AD626" s="304"/>
      <c r="AF626" s="300"/>
      <c r="AG626" s="300"/>
      <c r="AH626" s="309"/>
      <c r="AI626" s="309"/>
      <c r="AJ626" s="310"/>
      <c r="AK626" s="311"/>
      <c r="AL626" s="311"/>
      <c r="AM626" s="311"/>
      <c r="AN626" s="311"/>
      <c r="AO626" s="309"/>
      <c r="AY626" s="309"/>
      <c r="AZ626" s="312"/>
      <c r="BD626" s="300"/>
    </row>
    <row r="627" ht="14.25" customHeight="1">
      <c r="A627" s="300"/>
      <c r="B627" s="301"/>
      <c r="C627" s="300"/>
      <c r="D627" s="302"/>
      <c r="G627" s="303"/>
      <c r="H627" s="304"/>
      <c r="I627" s="304"/>
      <c r="J627" s="300"/>
      <c r="K627" s="300"/>
      <c r="L627" s="300"/>
      <c r="M627" s="300"/>
      <c r="N627" s="300"/>
      <c r="O627" s="300">
        <f t="shared" si="44"/>
        <v>0</v>
      </c>
      <c r="Q627" s="305">
        <v>0.0</v>
      </c>
      <c r="R627" s="305"/>
      <c r="S627" s="306"/>
      <c r="T627" s="305"/>
      <c r="U627" s="305"/>
      <c r="V627" s="305"/>
      <c r="W627" s="305"/>
      <c r="X627" s="305"/>
      <c r="Y627" s="305"/>
      <c r="Z627" s="300"/>
      <c r="AA627" s="307"/>
      <c r="AB627" s="300"/>
      <c r="AC627" s="308"/>
      <c r="AD627" s="304"/>
      <c r="AF627" s="300"/>
      <c r="AG627" s="300"/>
      <c r="AH627" s="309"/>
      <c r="AI627" s="309"/>
      <c r="AJ627" s="310"/>
      <c r="AK627" s="311"/>
      <c r="AL627" s="311"/>
      <c r="AM627" s="311"/>
      <c r="AN627" s="311"/>
      <c r="AO627" s="309"/>
      <c r="AY627" s="309"/>
      <c r="AZ627" s="312"/>
      <c r="BD627" s="300"/>
    </row>
    <row r="628" ht="14.25" customHeight="1">
      <c r="A628" s="300"/>
      <c r="B628" s="301"/>
      <c r="C628" s="300"/>
      <c r="D628" s="302"/>
      <c r="G628" s="303"/>
      <c r="H628" s="304"/>
      <c r="I628" s="304"/>
      <c r="J628" s="300"/>
      <c r="K628" s="300"/>
      <c r="L628" s="300"/>
      <c r="M628" s="300"/>
      <c r="N628" s="300"/>
      <c r="O628" s="300">
        <f t="shared" si="44"/>
        <v>0</v>
      </c>
      <c r="Q628" s="305">
        <v>0.0</v>
      </c>
      <c r="R628" s="305"/>
      <c r="S628" s="306"/>
      <c r="T628" s="305"/>
      <c r="U628" s="305"/>
      <c r="V628" s="305"/>
      <c r="W628" s="305"/>
      <c r="X628" s="305"/>
      <c r="Y628" s="305"/>
      <c r="Z628" s="300"/>
      <c r="AA628" s="307"/>
      <c r="AB628" s="300"/>
      <c r="AC628" s="308"/>
      <c r="AD628" s="304"/>
      <c r="AF628" s="300"/>
      <c r="AG628" s="300"/>
      <c r="AH628" s="309"/>
      <c r="AI628" s="309"/>
      <c r="AJ628" s="310"/>
      <c r="AK628" s="311"/>
      <c r="AL628" s="311"/>
      <c r="AM628" s="311"/>
      <c r="AN628" s="311"/>
      <c r="AO628" s="309"/>
      <c r="AY628" s="309"/>
      <c r="AZ628" s="312"/>
      <c r="BD628" s="300"/>
    </row>
    <row r="629" ht="14.25" customHeight="1">
      <c r="A629" s="300"/>
      <c r="B629" s="301"/>
      <c r="C629" s="300"/>
      <c r="D629" s="302"/>
      <c r="G629" s="303"/>
      <c r="H629" s="304"/>
      <c r="I629" s="304"/>
      <c r="J629" s="300"/>
      <c r="K629" s="300"/>
      <c r="L629" s="300"/>
      <c r="M629" s="300"/>
      <c r="N629" s="300"/>
      <c r="O629" s="300">
        <f t="shared" si="44"/>
        <v>0</v>
      </c>
      <c r="Q629" s="305">
        <v>0.0</v>
      </c>
      <c r="R629" s="305"/>
      <c r="S629" s="306"/>
      <c r="T629" s="305"/>
      <c r="U629" s="305"/>
      <c r="V629" s="305"/>
      <c r="W629" s="305"/>
      <c r="X629" s="305"/>
      <c r="Y629" s="305"/>
      <c r="Z629" s="300"/>
      <c r="AA629" s="307"/>
      <c r="AB629" s="300"/>
      <c r="AC629" s="308"/>
      <c r="AD629" s="304"/>
      <c r="AF629" s="300"/>
      <c r="AG629" s="300"/>
      <c r="AH629" s="309"/>
      <c r="AI629" s="309"/>
      <c r="AJ629" s="310"/>
      <c r="AK629" s="311"/>
      <c r="AL629" s="311"/>
      <c r="AM629" s="311"/>
      <c r="AN629" s="311"/>
      <c r="AO629" s="309"/>
      <c r="AY629" s="309"/>
      <c r="AZ629" s="312"/>
      <c r="BD629" s="300"/>
    </row>
    <row r="630" ht="14.25" customHeight="1">
      <c r="A630" s="300"/>
      <c r="B630" s="301"/>
      <c r="C630" s="300"/>
      <c r="D630" s="302"/>
      <c r="G630" s="303"/>
      <c r="H630" s="304"/>
      <c r="I630" s="304"/>
      <c r="J630" s="300"/>
      <c r="K630" s="300"/>
      <c r="L630" s="300"/>
      <c r="M630" s="300"/>
      <c r="N630" s="300"/>
      <c r="O630" s="300">
        <f t="shared" si="44"/>
        <v>0</v>
      </c>
      <c r="Q630" s="305">
        <v>0.0</v>
      </c>
      <c r="R630" s="305"/>
      <c r="S630" s="306"/>
      <c r="T630" s="305"/>
      <c r="U630" s="305"/>
      <c r="V630" s="305"/>
      <c r="W630" s="305"/>
      <c r="X630" s="305"/>
      <c r="Y630" s="305"/>
      <c r="Z630" s="300"/>
      <c r="AA630" s="307"/>
      <c r="AB630" s="300"/>
      <c r="AC630" s="308"/>
      <c r="AD630" s="304"/>
      <c r="AF630" s="300"/>
      <c r="AG630" s="300"/>
      <c r="AH630" s="309"/>
      <c r="AI630" s="309"/>
      <c r="AJ630" s="310"/>
      <c r="AK630" s="311"/>
      <c r="AL630" s="311"/>
      <c r="AM630" s="311"/>
      <c r="AN630" s="311"/>
      <c r="AO630" s="309"/>
      <c r="AY630" s="309"/>
      <c r="AZ630" s="312"/>
      <c r="BD630" s="300"/>
    </row>
    <row r="631" ht="14.25" customHeight="1">
      <c r="A631" s="300"/>
      <c r="B631" s="301"/>
      <c r="C631" s="300"/>
      <c r="D631" s="302"/>
      <c r="G631" s="303"/>
      <c r="H631" s="304"/>
      <c r="I631" s="304"/>
      <c r="J631" s="300"/>
      <c r="K631" s="300"/>
      <c r="L631" s="300"/>
      <c r="M631" s="300"/>
      <c r="N631" s="300"/>
      <c r="O631" s="300">
        <f t="shared" si="44"/>
        <v>0</v>
      </c>
      <c r="Q631" s="305">
        <v>0.0</v>
      </c>
      <c r="R631" s="305"/>
      <c r="S631" s="306"/>
      <c r="T631" s="305"/>
      <c r="U631" s="305"/>
      <c r="V631" s="305"/>
      <c r="W631" s="305"/>
      <c r="X631" s="305"/>
      <c r="Y631" s="305"/>
      <c r="Z631" s="300"/>
      <c r="AA631" s="307"/>
      <c r="AB631" s="300"/>
      <c r="AC631" s="308"/>
      <c r="AD631" s="304"/>
      <c r="AF631" s="300"/>
      <c r="AG631" s="300"/>
      <c r="AH631" s="309"/>
      <c r="AI631" s="309"/>
      <c r="AJ631" s="310"/>
      <c r="AK631" s="311"/>
      <c r="AL631" s="311"/>
      <c r="AM631" s="311"/>
      <c r="AN631" s="311"/>
      <c r="AO631" s="309"/>
      <c r="AY631" s="309"/>
      <c r="AZ631" s="312"/>
      <c r="BD631" s="300"/>
    </row>
    <row r="632" ht="14.25" customHeight="1">
      <c r="A632" s="300"/>
      <c r="B632" s="301"/>
      <c r="C632" s="300"/>
      <c r="D632" s="302"/>
      <c r="G632" s="303"/>
      <c r="H632" s="304"/>
      <c r="I632" s="304"/>
      <c r="J632" s="300"/>
      <c r="K632" s="300"/>
      <c r="L632" s="300"/>
      <c r="M632" s="300"/>
      <c r="N632" s="300"/>
      <c r="O632" s="300">
        <f t="shared" si="44"/>
        <v>0</v>
      </c>
      <c r="Q632" s="305">
        <v>0.0</v>
      </c>
      <c r="R632" s="305"/>
      <c r="S632" s="306"/>
      <c r="T632" s="305"/>
      <c r="U632" s="305"/>
      <c r="V632" s="305"/>
      <c r="W632" s="305"/>
      <c r="X632" s="305"/>
      <c r="Y632" s="305"/>
      <c r="Z632" s="300"/>
      <c r="AA632" s="307"/>
      <c r="AB632" s="300"/>
      <c r="AC632" s="308"/>
      <c r="AD632" s="304"/>
      <c r="AF632" s="300"/>
      <c r="AG632" s="300"/>
      <c r="AH632" s="309"/>
      <c r="AI632" s="309"/>
      <c r="AJ632" s="310"/>
      <c r="AK632" s="311"/>
      <c r="AL632" s="311"/>
      <c r="AM632" s="311"/>
      <c r="AN632" s="311"/>
      <c r="AO632" s="309"/>
      <c r="AY632" s="309"/>
      <c r="AZ632" s="312"/>
      <c r="BD632" s="300"/>
    </row>
    <row r="633" ht="14.25" customHeight="1">
      <c r="A633" s="300"/>
      <c r="B633" s="301"/>
      <c r="C633" s="300"/>
      <c r="D633" s="302"/>
      <c r="G633" s="303"/>
      <c r="H633" s="304"/>
      <c r="I633" s="304"/>
      <c r="J633" s="300"/>
      <c r="K633" s="300"/>
      <c r="L633" s="300"/>
      <c r="M633" s="300"/>
      <c r="N633" s="300"/>
      <c r="O633" s="300">
        <f t="shared" si="44"/>
        <v>0</v>
      </c>
      <c r="Q633" s="305">
        <v>0.0</v>
      </c>
      <c r="R633" s="305"/>
      <c r="S633" s="306"/>
      <c r="T633" s="305"/>
      <c r="U633" s="305"/>
      <c r="V633" s="305"/>
      <c r="W633" s="305"/>
      <c r="X633" s="305"/>
      <c r="Y633" s="305"/>
      <c r="Z633" s="300"/>
      <c r="AA633" s="307"/>
      <c r="AB633" s="300"/>
      <c r="AC633" s="308"/>
      <c r="AD633" s="304"/>
      <c r="AF633" s="300"/>
      <c r="AG633" s="300"/>
      <c r="AH633" s="309"/>
      <c r="AI633" s="309"/>
      <c r="AJ633" s="310"/>
      <c r="AK633" s="311"/>
      <c r="AL633" s="311"/>
      <c r="AM633" s="311"/>
      <c r="AN633" s="311"/>
      <c r="AO633" s="309"/>
      <c r="AY633" s="309"/>
      <c r="AZ633" s="312"/>
      <c r="BD633" s="300"/>
    </row>
    <row r="634" ht="14.25" customHeight="1">
      <c r="A634" s="300"/>
      <c r="B634" s="301"/>
      <c r="C634" s="300"/>
      <c r="D634" s="302"/>
      <c r="G634" s="303"/>
      <c r="H634" s="304"/>
      <c r="I634" s="304"/>
      <c r="J634" s="300"/>
      <c r="K634" s="300"/>
      <c r="L634" s="300"/>
      <c r="M634" s="300"/>
      <c r="N634" s="300"/>
      <c r="O634" s="300">
        <f t="shared" si="44"/>
        <v>0</v>
      </c>
      <c r="Q634" s="305">
        <v>0.0</v>
      </c>
      <c r="R634" s="305"/>
      <c r="S634" s="306"/>
      <c r="T634" s="305"/>
      <c r="U634" s="305"/>
      <c r="V634" s="305"/>
      <c r="W634" s="305"/>
      <c r="X634" s="305"/>
      <c r="Y634" s="305"/>
      <c r="Z634" s="300"/>
      <c r="AA634" s="307"/>
      <c r="AB634" s="300"/>
      <c r="AC634" s="308"/>
      <c r="AD634" s="304"/>
      <c r="AF634" s="300"/>
      <c r="AG634" s="300"/>
      <c r="AH634" s="309"/>
      <c r="AI634" s="309"/>
      <c r="AJ634" s="310"/>
      <c r="AK634" s="311"/>
      <c r="AL634" s="311"/>
      <c r="AM634" s="311"/>
      <c r="AN634" s="311"/>
      <c r="AO634" s="309"/>
      <c r="AY634" s="309"/>
      <c r="AZ634" s="312"/>
      <c r="BD634" s="300"/>
    </row>
    <row r="635" ht="14.25" customHeight="1">
      <c r="A635" s="300"/>
      <c r="B635" s="301"/>
      <c r="C635" s="300"/>
      <c r="D635" s="302"/>
      <c r="G635" s="303"/>
      <c r="H635" s="304"/>
      <c r="I635" s="304"/>
      <c r="J635" s="300"/>
      <c r="K635" s="300"/>
      <c r="L635" s="300"/>
      <c r="M635" s="300"/>
      <c r="N635" s="300"/>
      <c r="O635" s="300">
        <f t="shared" si="44"/>
        <v>0</v>
      </c>
      <c r="Q635" s="305">
        <v>0.0</v>
      </c>
      <c r="R635" s="305"/>
      <c r="S635" s="306"/>
      <c r="T635" s="305"/>
      <c r="U635" s="305"/>
      <c r="V635" s="305"/>
      <c r="W635" s="305"/>
      <c r="X635" s="305"/>
      <c r="Y635" s="305"/>
      <c r="Z635" s="300"/>
      <c r="AA635" s="307"/>
      <c r="AB635" s="300"/>
      <c r="AC635" s="308"/>
      <c r="AD635" s="304"/>
      <c r="AF635" s="300"/>
      <c r="AG635" s="300"/>
      <c r="AH635" s="309"/>
      <c r="AI635" s="309"/>
      <c r="AJ635" s="310"/>
      <c r="AK635" s="311"/>
      <c r="AL635" s="311"/>
      <c r="AM635" s="311"/>
      <c r="AN635" s="311"/>
      <c r="AO635" s="309"/>
      <c r="AY635" s="309"/>
      <c r="AZ635" s="312"/>
      <c r="BD635" s="300"/>
    </row>
    <row r="636" ht="14.25" customHeight="1">
      <c r="A636" s="300"/>
      <c r="B636" s="301"/>
      <c r="C636" s="300"/>
      <c r="D636" s="302"/>
      <c r="G636" s="303"/>
      <c r="H636" s="304"/>
      <c r="I636" s="304"/>
      <c r="J636" s="300"/>
      <c r="K636" s="300"/>
      <c r="L636" s="300"/>
      <c r="M636" s="300"/>
      <c r="N636" s="300"/>
      <c r="O636" s="300">
        <f t="shared" si="44"/>
        <v>0</v>
      </c>
      <c r="Q636" s="305">
        <v>0.0</v>
      </c>
      <c r="R636" s="305"/>
      <c r="S636" s="306"/>
      <c r="T636" s="305"/>
      <c r="U636" s="305"/>
      <c r="V636" s="305"/>
      <c r="W636" s="305"/>
      <c r="X636" s="305"/>
      <c r="Y636" s="305"/>
      <c r="Z636" s="300"/>
      <c r="AA636" s="307"/>
      <c r="AB636" s="300"/>
      <c r="AC636" s="308"/>
      <c r="AD636" s="304"/>
      <c r="AF636" s="300"/>
      <c r="AG636" s="300"/>
      <c r="AH636" s="309"/>
      <c r="AI636" s="309"/>
      <c r="AJ636" s="310"/>
      <c r="AK636" s="311"/>
      <c r="AL636" s="311"/>
      <c r="AM636" s="311"/>
      <c r="AN636" s="311"/>
      <c r="AO636" s="309"/>
      <c r="AY636" s="309"/>
      <c r="AZ636" s="312"/>
      <c r="BD636" s="300"/>
    </row>
    <row r="637" ht="14.25" customHeight="1">
      <c r="A637" s="300"/>
      <c r="B637" s="301"/>
      <c r="C637" s="300"/>
      <c r="D637" s="302"/>
      <c r="G637" s="303"/>
      <c r="H637" s="304"/>
      <c r="I637" s="304"/>
      <c r="J637" s="300"/>
      <c r="K637" s="300"/>
      <c r="L637" s="300"/>
      <c r="M637" s="300"/>
      <c r="N637" s="300"/>
      <c r="O637" s="300">
        <f t="shared" si="44"/>
        <v>0</v>
      </c>
      <c r="Q637" s="305">
        <v>0.0</v>
      </c>
      <c r="R637" s="305"/>
      <c r="S637" s="306"/>
      <c r="T637" s="305"/>
      <c r="U637" s="305"/>
      <c r="V637" s="305"/>
      <c r="W637" s="305"/>
      <c r="X637" s="305"/>
      <c r="Y637" s="305"/>
      <c r="Z637" s="300"/>
      <c r="AA637" s="307"/>
      <c r="AB637" s="300"/>
      <c r="AC637" s="308"/>
      <c r="AD637" s="304"/>
      <c r="AF637" s="300"/>
      <c r="AG637" s="300"/>
      <c r="AH637" s="309"/>
      <c r="AI637" s="309"/>
      <c r="AJ637" s="310"/>
      <c r="AK637" s="311"/>
      <c r="AL637" s="311"/>
      <c r="AM637" s="311"/>
      <c r="AN637" s="311"/>
      <c r="AO637" s="309"/>
      <c r="AY637" s="309"/>
      <c r="AZ637" s="312"/>
      <c r="BD637" s="300"/>
    </row>
    <row r="638" ht="14.25" customHeight="1">
      <c r="A638" s="300"/>
      <c r="B638" s="301"/>
      <c r="C638" s="300"/>
      <c r="D638" s="302"/>
      <c r="G638" s="303"/>
      <c r="H638" s="304"/>
      <c r="I638" s="304"/>
      <c r="J638" s="300"/>
      <c r="K638" s="300"/>
      <c r="L638" s="300"/>
      <c r="M638" s="300"/>
      <c r="N638" s="300"/>
      <c r="O638" s="300">
        <f t="shared" si="44"/>
        <v>0</v>
      </c>
      <c r="Q638" s="305">
        <v>0.0</v>
      </c>
      <c r="R638" s="305"/>
      <c r="S638" s="306"/>
      <c r="T638" s="305"/>
      <c r="U638" s="305"/>
      <c r="V638" s="305"/>
      <c r="W638" s="305"/>
      <c r="X638" s="305"/>
      <c r="Y638" s="305"/>
      <c r="Z638" s="300"/>
      <c r="AA638" s="307"/>
      <c r="AB638" s="300"/>
      <c r="AC638" s="308"/>
      <c r="AD638" s="304"/>
      <c r="AF638" s="300"/>
      <c r="AG638" s="300"/>
      <c r="AH638" s="309"/>
      <c r="AI638" s="309"/>
      <c r="AJ638" s="310"/>
      <c r="AK638" s="311"/>
      <c r="AL638" s="311"/>
      <c r="AM638" s="311"/>
      <c r="AN638" s="311"/>
      <c r="AO638" s="309"/>
      <c r="AY638" s="309"/>
      <c r="AZ638" s="312"/>
      <c r="BD638" s="300"/>
    </row>
    <row r="639" ht="14.25" customHeight="1">
      <c r="A639" s="300"/>
      <c r="B639" s="301"/>
      <c r="C639" s="300"/>
      <c r="D639" s="302"/>
      <c r="G639" s="303"/>
      <c r="H639" s="304"/>
      <c r="I639" s="304"/>
      <c r="J639" s="300"/>
      <c r="K639" s="300"/>
      <c r="L639" s="300"/>
      <c r="M639" s="300"/>
      <c r="N639" s="300"/>
      <c r="O639" s="300">
        <f t="shared" si="44"/>
        <v>0</v>
      </c>
      <c r="Q639" s="305">
        <v>0.0</v>
      </c>
      <c r="R639" s="305"/>
      <c r="S639" s="306"/>
      <c r="T639" s="305"/>
      <c r="U639" s="305"/>
      <c r="V639" s="305"/>
      <c r="W639" s="305"/>
      <c r="X639" s="305"/>
      <c r="Y639" s="305"/>
      <c r="Z639" s="300"/>
      <c r="AA639" s="307"/>
      <c r="AB639" s="300"/>
      <c r="AC639" s="308"/>
      <c r="AD639" s="304"/>
      <c r="AF639" s="300"/>
      <c r="AG639" s="300"/>
      <c r="AH639" s="309"/>
      <c r="AI639" s="309"/>
      <c r="AJ639" s="310"/>
      <c r="AK639" s="311"/>
      <c r="AL639" s="311"/>
      <c r="AM639" s="311"/>
      <c r="AN639" s="311"/>
      <c r="AO639" s="309"/>
      <c r="AY639" s="309"/>
      <c r="AZ639" s="312"/>
      <c r="BD639" s="300"/>
    </row>
    <row r="640" ht="14.25" customHeight="1">
      <c r="A640" s="300"/>
      <c r="B640" s="301"/>
      <c r="C640" s="300"/>
      <c r="D640" s="302"/>
      <c r="G640" s="303"/>
      <c r="H640" s="304"/>
      <c r="I640" s="304"/>
      <c r="J640" s="300"/>
      <c r="K640" s="300"/>
      <c r="L640" s="300"/>
      <c r="M640" s="300"/>
      <c r="N640" s="300"/>
      <c r="O640" s="300">
        <f t="shared" si="44"/>
        <v>0</v>
      </c>
      <c r="Q640" s="305">
        <v>0.0</v>
      </c>
      <c r="R640" s="305"/>
      <c r="S640" s="306"/>
      <c r="T640" s="305"/>
      <c r="U640" s="305"/>
      <c r="V640" s="305"/>
      <c r="W640" s="305"/>
      <c r="X640" s="305"/>
      <c r="Y640" s="305"/>
      <c r="Z640" s="300"/>
      <c r="AA640" s="307"/>
      <c r="AB640" s="300"/>
      <c r="AC640" s="308"/>
      <c r="AD640" s="304"/>
      <c r="AF640" s="300"/>
      <c r="AG640" s="300"/>
      <c r="AH640" s="309"/>
      <c r="AI640" s="309"/>
      <c r="AJ640" s="310"/>
      <c r="AK640" s="311"/>
      <c r="AL640" s="311"/>
      <c r="AM640" s="311"/>
      <c r="AN640" s="311"/>
      <c r="AO640" s="309"/>
      <c r="AY640" s="309"/>
      <c r="AZ640" s="312"/>
      <c r="BD640" s="300"/>
    </row>
    <row r="641" ht="14.25" customHeight="1">
      <c r="A641" s="300"/>
      <c r="B641" s="301"/>
      <c r="C641" s="300"/>
      <c r="D641" s="302"/>
      <c r="G641" s="303"/>
      <c r="H641" s="304"/>
      <c r="I641" s="304"/>
      <c r="J641" s="300"/>
      <c r="K641" s="300"/>
      <c r="L641" s="300"/>
      <c r="M641" s="300"/>
      <c r="N641" s="300"/>
      <c r="O641" s="300">
        <f t="shared" si="44"/>
        <v>0</v>
      </c>
      <c r="Q641" s="305">
        <v>0.0</v>
      </c>
      <c r="R641" s="305"/>
      <c r="S641" s="306"/>
      <c r="T641" s="305"/>
      <c r="U641" s="305"/>
      <c r="V641" s="305"/>
      <c r="W641" s="305"/>
      <c r="X641" s="305"/>
      <c r="Y641" s="305"/>
      <c r="Z641" s="300"/>
      <c r="AA641" s="307"/>
      <c r="AB641" s="300"/>
      <c r="AC641" s="308"/>
      <c r="AD641" s="304"/>
      <c r="AF641" s="300"/>
      <c r="AG641" s="300"/>
      <c r="AH641" s="309"/>
      <c r="AI641" s="309"/>
      <c r="AJ641" s="310"/>
      <c r="AK641" s="311"/>
      <c r="AL641" s="311"/>
      <c r="AM641" s="311"/>
      <c r="AN641" s="311"/>
      <c r="AO641" s="309"/>
      <c r="AY641" s="309"/>
      <c r="AZ641" s="312"/>
      <c r="BD641" s="300"/>
    </row>
    <row r="642" ht="14.25" customHeight="1">
      <c r="A642" s="300"/>
      <c r="B642" s="301"/>
      <c r="C642" s="300"/>
      <c r="D642" s="302"/>
      <c r="G642" s="303"/>
      <c r="H642" s="304"/>
      <c r="I642" s="304"/>
      <c r="J642" s="300"/>
      <c r="K642" s="300"/>
      <c r="L642" s="300"/>
      <c r="M642" s="300"/>
      <c r="N642" s="300"/>
      <c r="O642" s="300">
        <f t="shared" si="44"/>
        <v>0</v>
      </c>
      <c r="Q642" s="305">
        <v>0.0</v>
      </c>
      <c r="R642" s="305"/>
      <c r="S642" s="306"/>
      <c r="T642" s="305"/>
      <c r="U642" s="305"/>
      <c r="V642" s="305"/>
      <c r="W642" s="305"/>
      <c r="X642" s="305"/>
      <c r="Y642" s="305"/>
      <c r="Z642" s="300"/>
      <c r="AA642" s="307"/>
      <c r="AB642" s="300"/>
      <c r="AC642" s="308"/>
      <c r="AD642" s="304"/>
      <c r="AF642" s="300"/>
      <c r="AG642" s="300"/>
      <c r="AH642" s="309"/>
      <c r="AI642" s="309"/>
      <c r="AJ642" s="310"/>
      <c r="AK642" s="311"/>
      <c r="AL642" s="311"/>
      <c r="AM642" s="311"/>
      <c r="AN642" s="311"/>
      <c r="AO642" s="309"/>
      <c r="AY642" s="309"/>
      <c r="AZ642" s="312"/>
      <c r="BD642" s="300"/>
    </row>
    <row r="643" ht="14.25" customHeight="1">
      <c r="A643" s="300"/>
      <c r="B643" s="301"/>
      <c r="C643" s="300"/>
      <c r="D643" s="302"/>
      <c r="G643" s="303"/>
      <c r="H643" s="304"/>
      <c r="I643" s="304"/>
      <c r="J643" s="300"/>
      <c r="K643" s="300"/>
      <c r="L643" s="300"/>
      <c r="M643" s="300"/>
      <c r="N643" s="300"/>
      <c r="O643" s="300">
        <f t="shared" si="44"/>
        <v>0</v>
      </c>
      <c r="Q643" s="305">
        <v>0.0</v>
      </c>
      <c r="R643" s="305"/>
      <c r="S643" s="306"/>
      <c r="T643" s="305"/>
      <c r="U643" s="305"/>
      <c r="V643" s="305"/>
      <c r="W643" s="305"/>
      <c r="X643" s="305"/>
      <c r="Y643" s="305"/>
      <c r="Z643" s="300"/>
      <c r="AA643" s="307"/>
      <c r="AB643" s="300"/>
      <c r="AC643" s="308"/>
      <c r="AD643" s="304"/>
      <c r="AF643" s="300"/>
      <c r="AG643" s="300"/>
      <c r="AH643" s="309"/>
      <c r="AI643" s="309"/>
      <c r="AJ643" s="310"/>
      <c r="AK643" s="311"/>
      <c r="AL643" s="311"/>
      <c r="AM643" s="311"/>
      <c r="AN643" s="311"/>
      <c r="AO643" s="309"/>
      <c r="AY643" s="309"/>
      <c r="AZ643" s="312"/>
      <c r="BD643" s="300"/>
    </row>
    <row r="644" ht="14.25" customHeight="1">
      <c r="A644" s="300"/>
      <c r="B644" s="301"/>
      <c r="C644" s="300"/>
      <c r="D644" s="302"/>
      <c r="G644" s="303"/>
      <c r="H644" s="304"/>
      <c r="I644" s="304"/>
      <c r="J644" s="300"/>
      <c r="K644" s="300"/>
      <c r="L644" s="300"/>
      <c r="M644" s="300"/>
      <c r="N644" s="300"/>
      <c r="O644" s="300">
        <f t="shared" si="44"/>
        <v>0</v>
      </c>
      <c r="Q644" s="305">
        <v>0.0</v>
      </c>
      <c r="R644" s="305"/>
      <c r="S644" s="306"/>
      <c r="T644" s="305"/>
      <c r="U644" s="305"/>
      <c r="V644" s="305"/>
      <c r="W644" s="305"/>
      <c r="X644" s="305"/>
      <c r="Y644" s="305"/>
      <c r="Z644" s="300"/>
      <c r="AA644" s="307"/>
      <c r="AB644" s="300"/>
      <c r="AC644" s="308"/>
      <c r="AD644" s="304"/>
      <c r="AF644" s="300"/>
      <c r="AG644" s="300"/>
      <c r="AH644" s="309"/>
      <c r="AI644" s="309"/>
      <c r="AJ644" s="310"/>
      <c r="AK644" s="311"/>
      <c r="AL644" s="311"/>
      <c r="AM644" s="311"/>
      <c r="AN644" s="311"/>
      <c r="AO644" s="309"/>
      <c r="AY644" s="309"/>
      <c r="AZ644" s="312"/>
      <c r="BD644" s="300"/>
    </row>
    <row r="645" ht="14.25" customHeight="1">
      <c r="A645" s="300"/>
      <c r="B645" s="301"/>
      <c r="C645" s="300"/>
      <c r="D645" s="302"/>
      <c r="G645" s="303"/>
      <c r="H645" s="304"/>
      <c r="I645" s="304"/>
      <c r="J645" s="300"/>
      <c r="K645" s="300"/>
      <c r="L645" s="300"/>
      <c r="M645" s="300"/>
      <c r="N645" s="300"/>
      <c r="O645" s="300">
        <f t="shared" si="44"/>
        <v>0</v>
      </c>
      <c r="Q645" s="305">
        <v>0.0</v>
      </c>
      <c r="R645" s="305"/>
      <c r="S645" s="306"/>
      <c r="T645" s="305"/>
      <c r="U645" s="305"/>
      <c r="V645" s="305"/>
      <c r="W645" s="305"/>
      <c r="X645" s="305"/>
      <c r="Y645" s="305"/>
      <c r="Z645" s="300"/>
      <c r="AA645" s="307"/>
      <c r="AB645" s="300"/>
      <c r="AC645" s="308"/>
      <c r="AD645" s="304"/>
      <c r="AF645" s="300"/>
      <c r="AG645" s="300"/>
      <c r="AH645" s="309"/>
      <c r="AI645" s="309"/>
      <c r="AJ645" s="310"/>
      <c r="AK645" s="311"/>
      <c r="AL645" s="311"/>
      <c r="AM645" s="311"/>
      <c r="AN645" s="311"/>
      <c r="AO645" s="309"/>
      <c r="AY645" s="309"/>
      <c r="AZ645" s="312"/>
      <c r="BD645" s="300"/>
    </row>
    <row r="646" ht="14.25" customHeight="1">
      <c r="A646" s="300"/>
      <c r="B646" s="301"/>
      <c r="C646" s="300"/>
      <c r="D646" s="302"/>
      <c r="G646" s="303"/>
      <c r="H646" s="304"/>
      <c r="I646" s="304"/>
      <c r="J646" s="300"/>
      <c r="K646" s="300"/>
      <c r="L646" s="300"/>
      <c r="M646" s="300"/>
      <c r="N646" s="300"/>
      <c r="O646" s="300">
        <f t="shared" si="44"/>
        <v>0</v>
      </c>
      <c r="Q646" s="305">
        <v>0.0</v>
      </c>
      <c r="R646" s="305"/>
      <c r="S646" s="306"/>
      <c r="T646" s="305"/>
      <c r="U646" s="305"/>
      <c r="V646" s="305"/>
      <c r="W646" s="305"/>
      <c r="X646" s="305"/>
      <c r="Y646" s="305"/>
      <c r="Z646" s="300"/>
      <c r="AA646" s="307"/>
      <c r="AB646" s="300"/>
      <c r="AC646" s="308"/>
      <c r="AD646" s="304"/>
      <c r="AF646" s="300"/>
      <c r="AG646" s="300"/>
      <c r="AH646" s="309"/>
      <c r="AI646" s="309"/>
      <c r="AJ646" s="310"/>
      <c r="AK646" s="311"/>
      <c r="AL646" s="311"/>
      <c r="AM646" s="311"/>
      <c r="AN646" s="311"/>
      <c r="AO646" s="309"/>
      <c r="AY646" s="309"/>
      <c r="AZ646" s="312"/>
      <c r="BD646" s="300"/>
    </row>
    <row r="647" ht="14.25" customHeight="1">
      <c r="A647" s="300"/>
      <c r="B647" s="301"/>
      <c r="C647" s="300"/>
      <c r="D647" s="302"/>
      <c r="G647" s="303"/>
      <c r="H647" s="304"/>
      <c r="I647" s="304"/>
      <c r="J647" s="300"/>
      <c r="K647" s="300"/>
      <c r="L647" s="300"/>
      <c r="M647" s="300"/>
      <c r="N647" s="300"/>
      <c r="O647" s="300">
        <f t="shared" si="44"/>
        <v>0</v>
      </c>
      <c r="Q647" s="305">
        <v>0.0</v>
      </c>
      <c r="R647" s="305"/>
      <c r="S647" s="306"/>
      <c r="T647" s="305"/>
      <c r="U647" s="305"/>
      <c r="V647" s="305"/>
      <c r="W647" s="305"/>
      <c r="X647" s="305"/>
      <c r="Y647" s="305"/>
      <c r="Z647" s="300"/>
      <c r="AA647" s="307"/>
      <c r="AB647" s="300"/>
      <c r="AC647" s="308"/>
      <c r="AD647" s="304"/>
      <c r="AF647" s="300"/>
      <c r="AG647" s="300"/>
      <c r="AH647" s="309"/>
      <c r="AI647" s="309"/>
      <c r="AJ647" s="310"/>
      <c r="AK647" s="311"/>
      <c r="AL647" s="311"/>
      <c r="AM647" s="311"/>
      <c r="AN647" s="311"/>
      <c r="AO647" s="309"/>
      <c r="AY647" s="309"/>
      <c r="AZ647" s="312"/>
      <c r="BD647" s="300"/>
    </row>
    <row r="648" ht="14.25" customHeight="1">
      <c r="A648" s="300"/>
      <c r="B648" s="301"/>
      <c r="C648" s="300"/>
      <c r="D648" s="302"/>
      <c r="G648" s="303"/>
      <c r="H648" s="304"/>
      <c r="I648" s="304"/>
      <c r="J648" s="300"/>
      <c r="K648" s="300"/>
      <c r="L648" s="300"/>
      <c r="M648" s="300"/>
      <c r="N648" s="300"/>
      <c r="O648" s="300">
        <f t="shared" si="44"/>
        <v>0</v>
      </c>
      <c r="Q648" s="305">
        <v>0.0</v>
      </c>
      <c r="R648" s="305"/>
      <c r="S648" s="306"/>
      <c r="T648" s="305"/>
      <c r="U648" s="305"/>
      <c r="V648" s="305"/>
      <c r="W648" s="305"/>
      <c r="X648" s="305"/>
      <c r="Y648" s="305"/>
      <c r="Z648" s="300"/>
      <c r="AA648" s="307"/>
      <c r="AB648" s="300"/>
      <c r="AC648" s="308"/>
      <c r="AD648" s="304"/>
      <c r="AF648" s="300"/>
      <c r="AG648" s="300"/>
      <c r="AH648" s="309"/>
      <c r="AI648" s="309"/>
      <c r="AJ648" s="310"/>
      <c r="AK648" s="311"/>
      <c r="AL648" s="311"/>
      <c r="AM648" s="311"/>
      <c r="AN648" s="311"/>
      <c r="AO648" s="309"/>
      <c r="AY648" s="309"/>
      <c r="AZ648" s="312"/>
      <c r="BD648" s="300"/>
    </row>
    <row r="649" ht="14.25" customHeight="1">
      <c r="A649" s="300"/>
      <c r="B649" s="301"/>
      <c r="C649" s="300"/>
      <c r="D649" s="302"/>
      <c r="G649" s="303"/>
      <c r="H649" s="304"/>
      <c r="I649" s="304"/>
      <c r="J649" s="300"/>
      <c r="K649" s="300"/>
      <c r="L649" s="300"/>
      <c r="M649" s="300"/>
      <c r="N649" s="300"/>
      <c r="O649" s="300">
        <f t="shared" si="44"/>
        <v>0</v>
      </c>
      <c r="Q649" s="305">
        <v>0.0</v>
      </c>
      <c r="R649" s="305"/>
      <c r="S649" s="306"/>
      <c r="T649" s="305"/>
      <c r="U649" s="305"/>
      <c r="V649" s="305"/>
      <c r="W649" s="305"/>
      <c r="X649" s="305"/>
      <c r="Y649" s="305"/>
      <c r="Z649" s="300"/>
      <c r="AA649" s="307"/>
      <c r="AB649" s="300"/>
      <c r="AC649" s="308"/>
      <c r="AD649" s="304"/>
      <c r="AF649" s="300"/>
      <c r="AG649" s="300"/>
      <c r="AH649" s="309"/>
      <c r="AI649" s="309"/>
      <c r="AJ649" s="310"/>
      <c r="AK649" s="311"/>
      <c r="AL649" s="311"/>
      <c r="AM649" s="311"/>
      <c r="AN649" s="311"/>
      <c r="AO649" s="309"/>
      <c r="AY649" s="309"/>
      <c r="AZ649" s="312"/>
      <c r="BD649" s="300"/>
    </row>
    <row r="650" ht="14.25" customHeight="1">
      <c r="A650" s="300"/>
      <c r="B650" s="301"/>
      <c r="C650" s="300"/>
      <c r="D650" s="302"/>
      <c r="G650" s="303"/>
      <c r="H650" s="304"/>
      <c r="I650" s="304"/>
      <c r="J650" s="300"/>
      <c r="K650" s="300"/>
      <c r="L650" s="300"/>
      <c r="M650" s="300"/>
      <c r="N650" s="300"/>
      <c r="O650" s="300">
        <f t="shared" si="44"/>
        <v>0</v>
      </c>
      <c r="Q650" s="305">
        <v>0.0</v>
      </c>
      <c r="R650" s="305"/>
      <c r="S650" s="306"/>
      <c r="T650" s="305"/>
      <c r="U650" s="305"/>
      <c r="V650" s="305"/>
      <c r="W650" s="305"/>
      <c r="X650" s="305"/>
      <c r="Y650" s="305"/>
      <c r="Z650" s="300"/>
      <c r="AA650" s="307"/>
      <c r="AB650" s="300"/>
      <c r="AC650" s="308"/>
      <c r="AD650" s="304"/>
      <c r="AF650" s="300"/>
      <c r="AG650" s="300"/>
      <c r="AH650" s="309"/>
      <c r="AI650" s="309"/>
      <c r="AJ650" s="310"/>
      <c r="AK650" s="311"/>
      <c r="AL650" s="311"/>
      <c r="AM650" s="311"/>
      <c r="AN650" s="311"/>
      <c r="AO650" s="309"/>
      <c r="AY650" s="309"/>
      <c r="AZ650" s="312"/>
      <c r="BD650" s="300"/>
    </row>
    <row r="651" ht="14.25" customHeight="1">
      <c r="A651" s="300"/>
      <c r="B651" s="301"/>
      <c r="C651" s="300"/>
      <c r="D651" s="302"/>
      <c r="G651" s="303"/>
      <c r="H651" s="304"/>
      <c r="I651" s="304"/>
      <c r="J651" s="300"/>
      <c r="K651" s="300"/>
      <c r="L651" s="300"/>
      <c r="M651" s="300"/>
      <c r="N651" s="300"/>
      <c r="O651" s="300">
        <f t="shared" si="44"/>
        <v>0</v>
      </c>
      <c r="Q651" s="305">
        <v>0.0</v>
      </c>
      <c r="R651" s="305"/>
      <c r="S651" s="306"/>
      <c r="T651" s="305"/>
      <c r="U651" s="305"/>
      <c r="V651" s="305"/>
      <c r="W651" s="305"/>
      <c r="X651" s="305"/>
      <c r="Y651" s="305"/>
      <c r="Z651" s="300"/>
      <c r="AA651" s="307"/>
      <c r="AB651" s="300"/>
      <c r="AC651" s="308"/>
      <c r="AD651" s="304"/>
      <c r="AF651" s="300"/>
      <c r="AG651" s="300"/>
      <c r="AH651" s="309"/>
      <c r="AI651" s="309"/>
      <c r="AJ651" s="310"/>
      <c r="AK651" s="311"/>
      <c r="AL651" s="311"/>
      <c r="AM651" s="311"/>
      <c r="AN651" s="311"/>
      <c r="AO651" s="309"/>
      <c r="AY651" s="309"/>
      <c r="AZ651" s="312"/>
      <c r="BD651" s="300"/>
    </row>
    <row r="652" ht="14.25" customHeight="1">
      <c r="A652" s="300"/>
      <c r="B652" s="301"/>
      <c r="C652" s="300"/>
      <c r="D652" s="302"/>
      <c r="G652" s="303"/>
      <c r="H652" s="304"/>
      <c r="I652" s="304"/>
      <c r="J652" s="300"/>
      <c r="K652" s="300"/>
      <c r="L652" s="300"/>
      <c r="M652" s="300"/>
      <c r="N652" s="300"/>
      <c r="O652" s="300">
        <f t="shared" si="44"/>
        <v>0</v>
      </c>
      <c r="Q652" s="305">
        <v>0.0</v>
      </c>
      <c r="R652" s="305"/>
      <c r="S652" s="306"/>
      <c r="T652" s="305"/>
      <c r="U652" s="305"/>
      <c r="V652" s="305"/>
      <c r="W652" s="305"/>
      <c r="X652" s="305"/>
      <c r="Y652" s="305"/>
      <c r="Z652" s="300"/>
      <c r="AA652" s="307"/>
      <c r="AB652" s="300"/>
      <c r="AC652" s="308"/>
      <c r="AD652" s="304"/>
      <c r="AF652" s="300"/>
      <c r="AG652" s="300"/>
      <c r="AH652" s="309"/>
      <c r="AI652" s="309"/>
      <c r="AJ652" s="310"/>
      <c r="AK652" s="311"/>
      <c r="AL652" s="311"/>
      <c r="AM652" s="311"/>
      <c r="AN652" s="311"/>
      <c r="AO652" s="309"/>
      <c r="AY652" s="309"/>
      <c r="AZ652" s="312"/>
      <c r="BD652" s="300"/>
    </row>
    <row r="653" ht="14.25" customHeight="1">
      <c r="A653" s="300"/>
      <c r="B653" s="301"/>
      <c r="C653" s="300"/>
      <c r="D653" s="302"/>
      <c r="G653" s="303"/>
      <c r="H653" s="304"/>
      <c r="I653" s="304"/>
      <c r="J653" s="300"/>
      <c r="K653" s="300"/>
      <c r="L653" s="300"/>
      <c r="M653" s="300"/>
      <c r="N653" s="300"/>
      <c r="O653" s="300">
        <f t="shared" si="44"/>
        <v>0</v>
      </c>
      <c r="Q653" s="305">
        <v>0.0</v>
      </c>
      <c r="R653" s="305"/>
      <c r="S653" s="306"/>
      <c r="T653" s="305"/>
      <c r="U653" s="305"/>
      <c r="V653" s="305"/>
      <c r="W653" s="305"/>
      <c r="X653" s="305"/>
      <c r="Y653" s="305"/>
      <c r="Z653" s="300"/>
      <c r="AA653" s="307"/>
      <c r="AB653" s="300"/>
      <c r="AC653" s="308"/>
      <c r="AD653" s="304"/>
      <c r="AF653" s="300"/>
      <c r="AG653" s="300"/>
      <c r="AH653" s="309"/>
      <c r="AI653" s="309"/>
      <c r="AJ653" s="310"/>
      <c r="AK653" s="311"/>
      <c r="AL653" s="311"/>
      <c r="AM653" s="311"/>
      <c r="AN653" s="311"/>
      <c r="AO653" s="309"/>
      <c r="AY653" s="309"/>
      <c r="AZ653" s="312"/>
      <c r="BD653" s="300"/>
    </row>
    <row r="654" ht="14.25" customHeight="1">
      <c r="A654" s="300"/>
      <c r="B654" s="301"/>
      <c r="C654" s="300"/>
      <c r="D654" s="302"/>
      <c r="G654" s="303"/>
      <c r="H654" s="304"/>
      <c r="I654" s="304"/>
      <c r="J654" s="300"/>
      <c r="K654" s="300"/>
      <c r="L654" s="300"/>
      <c r="M654" s="300"/>
      <c r="N654" s="300"/>
      <c r="O654" s="300">
        <f t="shared" si="44"/>
        <v>0</v>
      </c>
      <c r="Q654" s="305">
        <v>0.0</v>
      </c>
      <c r="R654" s="305"/>
      <c r="S654" s="306"/>
      <c r="T654" s="305"/>
      <c r="U654" s="305"/>
      <c r="V654" s="305"/>
      <c r="W654" s="305"/>
      <c r="X654" s="305"/>
      <c r="Y654" s="305"/>
      <c r="Z654" s="300"/>
      <c r="AA654" s="307"/>
      <c r="AB654" s="300"/>
      <c r="AC654" s="308"/>
      <c r="AD654" s="304"/>
      <c r="AF654" s="300"/>
      <c r="AG654" s="300"/>
      <c r="AH654" s="309"/>
      <c r="AI654" s="309"/>
      <c r="AJ654" s="310"/>
      <c r="AK654" s="311"/>
      <c r="AL654" s="311"/>
      <c r="AM654" s="311"/>
      <c r="AN654" s="311"/>
      <c r="AO654" s="309"/>
      <c r="AY654" s="309"/>
      <c r="AZ654" s="312"/>
      <c r="BD654" s="300"/>
    </row>
    <row r="655" ht="14.25" customHeight="1">
      <c r="A655" s="300"/>
      <c r="B655" s="301"/>
      <c r="C655" s="300"/>
      <c r="D655" s="302"/>
      <c r="G655" s="303"/>
      <c r="H655" s="304"/>
      <c r="I655" s="304"/>
      <c r="J655" s="300"/>
      <c r="K655" s="300"/>
      <c r="L655" s="300"/>
      <c r="M655" s="300"/>
      <c r="N655" s="300"/>
      <c r="O655" s="300">
        <f t="shared" si="44"/>
        <v>0</v>
      </c>
      <c r="Q655" s="305">
        <v>0.0</v>
      </c>
      <c r="R655" s="305"/>
      <c r="S655" s="306"/>
      <c r="T655" s="305"/>
      <c r="U655" s="305"/>
      <c r="V655" s="305"/>
      <c r="W655" s="305"/>
      <c r="X655" s="305"/>
      <c r="Y655" s="305"/>
      <c r="Z655" s="300"/>
      <c r="AA655" s="307"/>
      <c r="AB655" s="300"/>
      <c r="AC655" s="308"/>
      <c r="AD655" s="304"/>
      <c r="AF655" s="300"/>
      <c r="AG655" s="300"/>
      <c r="AH655" s="309"/>
      <c r="AI655" s="309"/>
      <c r="AJ655" s="310"/>
      <c r="AK655" s="311"/>
      <c r="AL655" s="311"/>
      <c r="AM655" s="311"/>
      <c r="AN655" s="311"/>
      <c r="AO655" s="309"/>
      <c r="AY655" s="309"/>
      <c r="AZ655" s="312"/>
      <c r="BD655" s="300"/>
    </row>
    <row r="656" ht="14.25" customHeight="1">
      <c r="A656" s="300"/>
      <c r="B656" s="301"/>
      <c r="C656" s="300"/>
      <c r="D656" s="302"/>
      <c r="G656" s="303"/>
      <c r="H656" s="304"/>
      <c r="I656" s="304"/>
      <c r="J656" s="300"/>
      <c r="K656" s="300"/>
      <c r="L656" s="300"/>
      <c r="M656" s="300"/>
      <c r="N656" s="300"/>
      <c r="O656" s="300">
        <f t="shared" si="44"/>
        <v>0</v>
      </c>
      <c r="Q656" s="305">
        <v>0.0</v>
      </c>
      <c r="R656" s="305"/>
      <c r="S656" s="306"/>
      <c r="T656" s="305"/>
      <c r="U656" s="305"/>
      <c r="V656" s="305"/>
      <c r="W656" s="305"/>
      <c r="X656" s="305"/>
      <c r="Y656" s="305"/>
      <c r="Z656" s="300"/>
      <c r="AA656" s="307"/>
      <c r="AB656" s="300"/>
      <c r="AC656" s="308"/>
      <c r="AD656" s="304"/>
      <c r="AF656" s="300"/>
      <c r="AG656" s="300"/>
      <c r="AH656" s="309"/>
      <c r="AI656" s="309"/>
      <c r="AJ656" s="310"/>
      <c r="AK656" s="311"/>
      <c r="AL656" s="311"/>
      <c r="AM656" s="311"/>
      <c r="AN656" s="311"/>
      <c r="AO656" s="309"/>
      <c r="AY656" s="309"/>
      <c r="AZ656" s="312"/>
      <c r="BD656" s="300"/>
    </row>
    <row r="657" ht="14.25" customHeight="1">
      <c r="A657" s="300"/>
      <c r="B657" s="301"/>
      <c r="C657" s="300"/>
      <c r="D657" s="302"/>
      <c r="G657" s="303"/>
      <c r="H657" s="304"/>
      <c r="I657" s="304"/>
      <c r="J657" s="300"/>
      <c r="K657" s="300"/>
      <c r="L657" s="300"/>
      <c r="M657" s="300"/>
      <c r="N657" s="300"/>
      <c r="O657" s="300">
        <f t="shared" si="44"/>
        <v>0</v>
      </c>
      <c r="Q657" s="305">
        <v>0.0</v>
      </c>
      <c r="R657" s="305"/>
      <c r="S657" s="306"/>
      <c r="T657" s="305"/>
      <c r="U657" s="305"/>
      <c r="V657" s="305"/>
      <c r="W657" s="305"/>
      <c r="X657" s="305"/>
      <c r="Y657" s="305"/>
      <c r="Z657" s="300"/>
      <c r="AA657" s="307"/>
      <c r="AB657" s="300"/>
      <c r="AC657" s="308"/>
      <c r="AD657" s="304"/>
      <c r="AF657" s="300"/>
      <c r="AG657" s="300"/>
      <c r="AH657" s="309"/>
      <c r="AI657" s="309"/>
      <c r="AJ657" s="310"/>
      <c r="AK657" s="311"/>
      <c r="AL657" s="311"/>
      <c r="AM657" s="311"/>
      <c r="AN657" s="311"/>
      <c r="AO657" s="309"/>
      <c r="AY657" s="309"/>
      <c r="AZ657" s="312"/>
      <c r="BD657" s="300"/>
    </row>
    <row r="658" ht="14.25" customHeight="1">
      <c r="A658" s="300"/>
      <c r="B658" s="301"/>
      <c r="C658" s="300"/>
      <c r="D658" s="302"/>
      <c r="G658" s="303"/>
      <c r="H658" s="304"/>
      <c r="I658" s="304"/>
      <c r="J658" s="300"/>
      <c r="K658" s="300"/>
      <c r="L658" s="300"/>
      <c r="M658" s="300"/>
      <c r="N658" s="300"/>
      <c r="O658" s="300">
        <f t="shared" si="44"/>
        <v>0</v>
      </c>
      <c r="Q658" s="305">
        <v>0.0</v>
      </c>
      <c r="R658" s="305"/>
      <c r="S658" s="306"/>
      <c r="T658" s="305"/>
      <c r="U658" s="305"/>
      <c r="V658" s="305"/>
      <c r="W658" s="305"/>
      <c r="X658" s="305"/>
      <c r="Y658" s="305"/>
      <c r="Z658" s="300"/>
      <c r="AA658" s="307"/>
      <c r="AB658" s="300"/>
      <c r="AC658" s="308"/>
      <c r="AD658" s="304"/>
      <c r="AF658" s="300"/>
      <c r="AG658" s="300"/>
      <c r="AH658" s="309"/>
      <c r="AI658" s="309"/>
      <c r="AJ658" s="310"/>
      <c r="AK658" s="311"/>
      <c r="AL658" s="311"/>
      <c r="AM658" s="311"/>
      <c r="AN658" s="311"/>
      <c r="AO658" s="309"/>
      <c r="AY658" s="309"/>
      <c r="AZ658" s="312"/>
      <c r="BD658" s="300"/>
    </row>
    <row r="659" ht="14.25" customHeight="1">
      <c r="A659" s="300"/>
      <c r="B659" s="301"/>
      <c r="C659" s="300"/>
      <c r="D659" s="302"/>
      <c r="G659" s="303"/>
      <c r="H659" s="304"/>
      <c r="I659" s="304"/>
      <c r="J659" s="300"/>
      <c r="K659" s="300"/>
      <c r="L659" s="300"/>
      <c r="M659" s="300"/>
      <c r="N659" s="300"/>
      <c r="O659" s="300">
        <f t="shared" si="44"/>
        <v>0</v>
      </c>
      <c r="Q659" s="305">
        <v>0.0</v>
      </c>
      <c r="R659" s="305"/>
      <c r="S659" s="306"/>
      <c r="T659" s="305"/>
      <c r="U659" s="305"/>
      <c r="V659" s="305"/>
      <c r="W659" s="305"/>
      <c r="X659" s="305"/>
      <c r="Y659" s="305"/>
      <c r="Z659" s="300"/>
      <c r="AA659" s="307"/>
      <c r="AB659" s="300"/>
      <c r="AC659" s="308"/>
      <c r="AD659" s="304"/>
      <c r="AF659" s="300"/>
      <c r="AG659" s="300"/>
      <c r="AH659" s="309"/>
      <c r="AI659" s="309"/>
      <c r="AJ659" s="310"/>
      <c r="AK659" s="311"/>
      <c r="AL659" s="311"/>
      <c r="AM659" s="311"/>
      <c r="AN659" s="311"/>
      <c r="AO659" s="309"/>
      <c r="AY659" s="309"/>
      <c r="AZ659" s="312"/>
      <c r="BD659" s="300"/>
    </row>
    <row r="660" ht="14.25" customHeight="1">
      <c r="A660" s="300"/>
      <c r="B660" s="301"/>
      <c r="C660" s="300"/>
      <c r="D660" s="302"/>
      <c r="G660" s="303"/>
      <c r="H660" s="304"/>
      <c r="I660" s="304"/>
      <c r="J660" s="300"/>
      <c r="K660" s="300"/>
      <c r="L660" s="300"/>
      <c r="M660" s="300"/>
      <c r="N660" s="300"/>
      <c r="O660" s="300">
        <f t="shared" si="44"/>
        <v>0</v>
      </c>
      <c r="Q660" s="305">
        <v>0.0</v>
      </c>
      <c r="R660" s="305"/>
      <c r="S660" s="306"/>
      <c r="T660" s="305"/>
      <c r="U660" s="305"/>
      <c r="V660" s="305"/>
      <c r="W660" s="305"/>
      <c r="X660" s="305"/>
      <c r="Y660" s="305"/>
      <c r="Z660" s="300"/>
      <c r="AA660" s="307"/>
      <c r="AB660" s="300"/>
      <c r="AC660" s="308"/>
      <c r="AD660" s="304"/>
      <c r="AF660" s="300"/>
      <c r="AG660" s="300"/>
      <c r="AH660" s="309"/>
      <c r="AI660" s="309"/>
      <c r="AJ660" s="310"/>
      <c r="AK660" s="311"/>
      <c r="AL660" s="311"/>
      <c r="AM660" s="311"/>
      <c r="AN660" s="311"/>
      <c r="AO660" s="309"/>
      <c r="AY660" s="309"/>
      <c r="AZ660" s="312"/>
      <c r="BD660" s="300"/>
    </row>
    <row r="661" ht="14.25" customHeight="1">
      <c r="A661" s="300"/>
      <c r="B661" s="301"/>
      <c r="C661" s="300"/>
      <c r="D661" s="302"/>
      <c r="G661" s="303"/>
      <c r="H661" s="304"/>
      <c r="I661" s="304"/>
      <c r="J661" s="300"/>
      <c r="K661" s="300"/>
      <c r="L661" s="300"/>
      <c r="M661" s="300"/>
      <c r="N661" s="300"/>
      <c r="O661" s="300">
        <f t="shared" si="44"/>
        <v>0</v>
      </c>
      <c r="Q661" s="305">
        <v>0.0</v>
      </c>
      <c r="R661" s="305"/>
      <c r="S661" s="306"/>
      <c r="T661" s="305"/>
      <c r="U661" s="305"/>
      <c r="V661" s="305"/>
      <c r="W661" s="305"/>
      <c r="X661" s="305"/>
      <c r="Y661" s="305"/>
      <c r="Z661" s="300"/>
      <c r="AA661" s="307"/>
      <c r="AB661" s="300"/>
      <c r="AC661" s="308"/>
      <c r="AD661" s="304"/>
      <c r="AF661" s="300"/>
      <c r="AG661" s="300"/>
      <c r="AH661" s="309"/>
      <c r="AI661" s="309"/>
      <c r="AJ661" s="310"/>
      <c r="AK661" s="311"/>
      <c r="AL661" s="311"/>
      <c r="AM661" s="311"/>
      <c r="AN661" s="311"/>
      <c r="AO661" s="309"/>
      <c r="AY661" s="309"/>
      <c r="AZ661" s="312"/>
      <c r="BD661" s="300"/>
    </row>
    <row r="662" ht="14.25" customHeight="1">
      <c r="A662" s="300"/>
      <c r="B662" s="301"/>
      <c r="C662" s="300"/>
      <c r="D662" s="302"/>
      <c r="G662" s="303"/>
      <c r="H662" s="304"/>
      <c r="I662" s="304"/>
      <c r="J662" s="300"/>
      <c r="K662" s="300"/>
      <c r="L662" s="300"/>
      <c r="M662" s="300"/>
      <c r="N662" s="300"/>
      <c r="O662" s="300">
        <f t="shared" si="44"/>
        <v>0</v>
      </c>
      <c r="Q662" s="305">
        <v>0.0</v>
      </c>
      <c r="R662" s="305"/>
      <c r="S662" s="306"/>
      <c r="T662" s="305"/>
      <c r="U662" s="305"/>
      <c r="V662" s="305"/>
      <c r="W662" s="305"/>
      <c r="X662" s="305"/>
      <c r="Y662" s="305"/>
      <c r="Z662" s="300"/>
      <c r="AA662" s="307"/>
      <c r="AB662" s="300"/>
      <c r="AC662" s="308"/>
      <c r="AD662" s="304"/>
      <c r="AF662" s="300"/>
      <c r="AG662" s="300"/>
      <c r="AH662" s="309"/>
      <c r="AI662" s="309"/>
      <c r="AJ662" s="310"/>
      <c r="AK662" s="311"/>
      <c r="AL662" s="311"/>
      <c r="AM662" s="311"/>
      <c r="AN662" s="311"/>
      <c r="AO662" s="309"/>
      <c r="AY662" s="309"/>
      <c r="AZ662" s="312"/>
      <c r="BD662" s="300"/>
    </row>
    <row r="663" ht="14.25" customHeight="1">
      <c r="A663" s="300"/>
      <c r="B663" s="301"/>
      <c r="C663" s="300"/>
      <c r="D663" s="302"/>
      <c r="G663" s="303"/>
      <c r="H663" s="304"/>
      <c r="I663" s="304"/>
      <c r="J663" s="300"/>
      <c r="K663" s="300"/>
      <c r="L663" s="300"/>
      <c r="M663" s="300"/>
      <c r="N663" s="300"/>
      <c r="O663" s="300">
        <f t="shared" si="44"/>
        <v>0</v>
      </c>
      <c r="Q663" s="305">
        <v>0.0</v>
      </c>
      <c r="R663" s="305"/>
      <c r="S663" s="306"/>
      <c r="T663" s="305"/>
      <c r="U663" s="305"/>
      <c r="V663" s="305"/>
      <c r="W663" s="305"/>
      <c r="X663" s="305"/>
      <c r="Y663" s="305"/>
      <c r="Z663" s="300"/>
      <c r="AA663" s="307"/>
      <c r="AB663" s="300"/>
      <c r="AC663" s="308"/>
      <c r="AD663" s="304"/>
      <c r="AF663" s="300"/>
      <c r="AG663" s="300"/>
      <c r="AH663" s="309"/>
      <c r="AI663" s="309"/>
      <c r="AJ663" s="310"/>
      <c r="AK663" s="311"/>
      <c r="AL663" s="311"/>
      <c r="AM663" s="311"/>
      <c r="AN663" s="311"/>
      <c r="AO663" s="309"/>
      <c r="AY663" s="309"/>
      <c r="AZ663" s="312"/>
      <c r="BD663" s="300"/>
    </row>
    <row r="664" ht="14.25" customHeight="1">
      <c r="A664" s="300"/>
      <c r="B664" s="301"/>
      <c r="C664" s="300"/>
      <c r="D664" s="302"/>
      <c r="G664" s="303"/>
      <c r="H664" s="304"/>
      <c r="I664" s="304"/>
      <c r="J664" s="300"/>
      <c r="K664" s="300"/>
      <c r="L664" s="300"/>
      <c r="M664" s="300"/>
      <c r="N664" s="300"/>
      <c r="O664" s="300">
        <f t="shared" si="44"/>
        <v>0</v>
      </c>
      <c r="Q664" s="305">
        <v>0.0</v>
      </c>
      <c r="R664" s="305"/>
      <c r="S664" s="306"/>
      <c r="T664" s="305"/>
      <c r="U664" s="305"/>
      <c r="V664" s="305"/>
      <c r="W664" s="305"/>
      <c r="X664" s="305"/>
      <c r="Y664" s="305"/>
      <c r="Z664" s="300"/>
      <c r="AA664" s="307"/>
      <c r="AB664" s="300"/>
      <c r="AC664" s="308"/>
      <c r="AD664" s="304"/>
      <c r="AF664" s="300"/>
      <c r="AG664" s="300"/>
      <c r="AH664" s="309"/>
      <c r="AI664" s="309"/>
      <c r="AJ664" s="310"/>
      <c r="AK664" s="311"/>
      <c r="AL664" s="311"/>
      <c r="AM664" s="311"/>
      <c r="AN664" s="311"/>
      <c r="AO664" s="309"/>
      <c r="AY664" s="309"/>
      <c r="AZ664" s="312"/>
      <c r="BD664" s="300"/>
    </row>
    <row r="665" ht="14.25" customHeight="1">
      <c r="A665" s="300"/>
      <c r="B665" s="301"/>
      <c r="C665" s="300"/>
      <c r="D665" s="302"/>
      <c r="G665" s="303"/>
      <c r="H665" s="304"/>
      <c r="I665" s="304"/>
      <c r="J665" s="300"/>
      <c r="K665" s="300"/>
      <c r="L665" s="300"/>
      <c r="M665" s="300"/>
      <c r="N665" s="300"/>
      <c r="O665" s="300">
        <f t="shared" si="44"/>
        <v>0</v>
      </c>
      <c r="Q665" s="305">
        <v>0.0</v>
      </c>
      <c r="R665" s="305"/>
      <c r="S665" s="306"/>
      <c r="T665" s="305"/>
      <c r="U665" s="305"/>
      <c r="V665" s="305"/>
      <c r="W665" s="305"/>
      <c r="X665" s="305"/>
      <c r="Y665" s="305"/>
      <c r="Z665" s="300"/>
      <c r="AA665" s="307"/>
      <c r="AB665" s="300"/>
      <c r="AC665" s="308"/>
      <c r="AD665" s="304"/>
      <c r="AF665" s="300"/>
      <c r="AG665" s="300"/>
      <c r="AH665" s="309"/>
      <c r="AI665" s="309"/>
      <c r="AJ665" s="310"/>
      <c r="AK665" s="311"/>
      <c r="AL665" s="311"/>
      <c r="AM665" s="311"/>
      <c r="AN665" s="311"/>
      <c r="AO665" s="309"/>
      <c r="AY665" s="309"/>
      <c r="AZ665" s="312"/>
      <c r="BD665" s="300"/>
    </row>
    <row r="666" ht="14.25" customHeight="1">
      <c r="A666" s="300"/>
      <c r="B666" s="301"/>
      <c r="C666" s="300"/>
      <c r="D666" s="302"/>
      <c r="G666" s="303"/>
      <c r="H666" s="304"/>
      <c r="I666" s="304"/>
      <c r="J666" s="300"/>
      <c r="K666" s="300"/>
      <c r="L666" s="300"/>
      <c r="M666" s="300"/>
      <c r="N666" s="300"/>
      <c r="O666" s="300">
        <f t="shared" si="44"/>
        <v>0</v>
      </c>
      <c r="Q666" s="305">
        <v>0.0</v>
      </c>
      <c r="R666" s="305"/>
      <c r="S666" s="306"/>
      <c r="T666" s="305"/>
      <c r="U666" s="305"/>
      <c r="V666" s="305"/>
      <c r="W666" s="305"/>
      <c r="X666" s="305"/>
      <c r="Y666" s="305"/>
      <c r="Z666" s="300"/>
      <c r="AA666" s="307"/>
      <c r="AB666" s="300"/>
      <c r="AC666" s="308"/>
      <c r="AD666" s="304"/>
      <c r="AF666" s="300"/>
      <c r="AG666" s="300"/>
      <c r="AH666" s="309"/>
      <c r="AI666" s="309"/>
      <c r="AJ666" s="310"/>
      <c r="AK666" s="311"/>
      <c r="AL666" s="311"/>
      <c r="AM666" s="311"/>
      <c r="AN666" s="311"/>
      <c r="AO666" s="309"/>
      <c r="AY666" s="309"/>
      <c r="AZ666" s="312"/>
      <c r="BD666" s="300"/>
    </row>
    <row r="667" ht="14.25" customHeight="1">
      <c r="A667" s="300"/>
      <c r="B667" s="301"/>
      <c r="C667" s="300"/>
      <c r="D667" s="302"/>
      <c r="G667" s="303"/>
      <c r="H667" s="304"/>
      <c r="I667" s="304"/>
      <c r="J667" s="300"/>
      <c r="K667" s="300"/>
      <c r="L667" s="300"/>
      <c r="M667" s="300"/>
      <c r="N667" s="300"/>
      <c r="O667" s="300">
        <f t="shared" si="44"/>
        <v>0</v>
      </c>
      <c r="Q667" s="305">
        <v>0.0</v>
      </c>
      <c r="R667" s="305"/>
      <c r="S667" s="306"/>
      <c r="T667" s="305"/>
      <c r="U667" s="305"/>
      <c r="V667" s="305"/>
      <c r="W667" s="305"/>
      <c r="X667" s="305"/>
      <c r="Y667" s="305"/>
      <c r="Z667" s="300"/>
      <c r="AA667" s="307"/>
      <c r="AB667" s="300"/>
      <c r="AC667" s="308"/>
      <c r="AD667" s="304"/>
      <c r="AF667" s="300"/>
      <c r="AG667" s="300"/>
      <c r="AH667" s="309"/>
      <c r="AI667" s="309"/>
      <c r="AJ667" s="310"/>
      <c r="AK667" s="311"/>
      <c r="AL667" s="311"/>
      <c r="AM667" s="311"/>
      <c r="AN667" s="311"/>
      <c r="AO667" s="309"/>
      <c r="AY667" s="309"/>
      <c r="AZ667" s="312"/>
      <c r="BD667" s="300"/>
    </row>
    <row r="668" ht="14.25" customHeight="1">
      <c r="A668" s="300"/>
      <c r="B668" s="301"/>
      <c r="C668" s="300"/>
      <c r="D668" s="302"/>
      <c r="G668" s="303"/>
      <c r="H668" s="304"/>
      <c r="I668" s="304"/>
      <c r="J668" s="300"/>
      <c r="K668" s="300"/>
      <c r="L668" s="300"/>
      <c r="M668" s="300"/>
      <c r="N668" s="300"/>
      <c r="O668" s="300">
        <f t="shared" si="44"/>
        <v>0</v>
      </c>
      <c r="Q668" s="305">
        <v>0.0</v>
      </c>
      <c r="R668" s="305"/>
      <c r="S668" s="306"/>
      <c r="T668" s="305"/>
      <c r="U668" s="305"/>
      <c r="V668" s="305"/>
      <c r="W668" s="305"/>
      <c r="X668" s="305"/>
      <c r="Y668" s="305"/>
      <c r="Z668" s="300"/>
      <c r="AA668" s="307"/>
      <c r="AB668" s="300"/>
      <c r="AC668" s="308"/>
      <c r="AD668" s="304"/>
      <c r="AF668" s="300"/>
      <c r="AG668" s="300"/>
      <c r="AH668" s="309"/>
      <c r="AI668" s="309"/>
      <c r="AJ668" s="310"/>
      <c r="AK668" s="311"/>
      <c r="AL668" s="311"/>
      <c r="AM668" s="311"/>
      <c r="AN668" s="311"/>
      <c r="AO668" s="309"/>
      <c r="AY668" s="309"/>
      <c r="AZ668" s="312"/>
      <c r="BD668" s="300"/>
    </row>
    <row r="669" ht="14.25" customHeight="1">
      <c r="A669" s="300"/>
      <c r="B669" s="301"/>
      <c r="C669" s="300"/>
      <c r="D669" s="302"/>
      <c r="G669" s="303"/>
      <c r="H669" s="304"/>
      <c r="I669" s="304"/>
      <c r="J669" s="300"/>
      <c r="K669" s="300"/>
      <c r="L669" s="300"/>
      <c r="M669" s="300"/>
      <c r="N669" s="300"/>
      <c r="O669" s="300">
        <f t="shared" si="44"/>
        <v>0</v>
      </c>
      <c r="Q669" s="305">
        <v>0.0</v>
      </c>
      <c r="R669" s="305"/>
      <c r="S669" s="306"/>
      <c r="T669" s="305"/>
      <c r="U669" s="305"/>
      <c r="V669" s="305"/>
      <c r="W669" s="305"/>
      <c r="X669" s="305"/>
      <c r="Y669" s="305"/>
      <c r="Z669" s="300"/>
      <c r="AA669" s="307"/>
      <c r="AB669" s="300"/>
      <c r="AC669" s="308"/>
      <c r="AD669" s="304"/>
      <c r="AF669" s="300"/>
      <c r="AG669" s="300"/>
      <c r="AH669" s="309"/>
      <c r="AI669" s="309"/>
      <c r="AJ669" s="310"/>
      <c r="AK669" s="311"/>
      <c r="AL669" s="311"/>
      <c r="AM669" s="311"/>
      <c r="AN669" s="311"/>
      <c r="AO669" s="309"/>
      <c r="AY669" s="309"/>
      <c r="AZ669" s="312"/>
      <c r="BD669" s="300"/>
    </row>
    <row r="670" ht="14.25" customHeight="1">
      <c r="A670" s="300"/>
      <c r="B670" s="301"/>
      <c r="C670" s="300"/>
      <c r="D670" s="302"/>
      <c r="G670" s="303"/>
      <c r="H670" s="304"/>
      <c r="I670" s="304"/>
      <c r="J670" s="300"/>
      <c r="K670" s="300"/>
      <c r="L670" s="300"/>
      <c r="M670" s="300"/>
      <c r="N670" s="300"/>
      <c r="O670" s="300">
        <f t="shared" si="44"/>
        <v>0</v>
      </c>
      <c r="Q670" s="305">
        <v>0.0</v>
      </c>
      <c r="R670" s="305"/>
      <c r="S670" s="306"/>
      <c r="T670" s="305"/>
      <c r="U670" s="305"/>
      <c r="V670" s="305"/>
      <c r="W670" s="305"/>
      <c r="X670" s="305"/>
      <c r="Y670" s="305"/>
      <c r="Z670" s="300"/>
      <c r="AA670" s="307"/>
      <c r="AB670" s="300"/>
      <c r="AC670" s="308"/>
      <c r="AD670" s="304"/>
      <c r="AF670" s="300"/>
      <c r="AG670" s="300"/>
      <c r="AH670" s="309"/>
      <c r="AI670" s="309"/>
      <c r="AJ670" s="310"/>
      <c r="AK670" s="311"/>
      <c r="AL670" s="311"/>
      <c r="AM670" s="311"/>
      <c r="AN670" s="311"/>
      <c r="AO670" s="309"/>
      <c r="AY670" s="309"/>
      <c r="AZ670" s="312"/>
      <c r="BD670" s="300"/>
    </row>
    <row r="671" ht="14.25" customHeight="1">
      <c r="A671" s="300"/>
      <c r="B671" s="301"/>
      <c r="C671" s="300"/>
      <c r="D671" s="302"/>
      <c r="G671" s="303"/>
      <c r="H671" s="304"/>
      <c r="I671" s="304"/>
      <c r="J671" s="300"/>
      <c r="K671" s="300"/>
      <c r="L671" s="300"/>
      <c r="M671" s="300"/>
      <c r="N671" s="300"/>
      <c r="O671" s="300">
        <f t="shared" si="44"/>
        <v>0</v>
      </c>
      <c r="Q671" s="305">
        <v>0.0</v>
      </c>
      <c r="R671" s="305"/>
      <c r="S671" s="306"/>
      <c r="T671" s="305"/>
      <c r="U671" s="305"/>
      <c r="V671" s="305"/>
      <c r="W671" s="305"/>
      <c r="X671" s="305"/>
      <c r="Y671" s="305"/>
      <c r="Z671" s="300"/>
      <c r="AA671" s="307"/>
      <c r="AB671" s="300"/>
      <c r="AC671" s="308"/>
      <c r="AD671" s="304"/>
      <c r="AF671" s="300"/>
      <c r="AG671" s="300"/>
      <c r="AH671" s="309"/>
      <c r="AI671" s="309"/>
      <c r="AJ671" s="310"/>
      <c r="AK671" s="311"/>
      <c r="AL671" s="311"/>
      <c r="AM671" s="311"/>
      <c r="AN671" s="311"/>
      <c r="AO671" s="309"/>
      <c r="AY671" s="309"/>
      <c r="AZ671" s="312"/>
      <c r="BD671" s="300"/>
    </row>
    <row r="672" ht="14.25" customHeight="1">
      <c r="A672" s="300"/>
      <c r="B672" s="301"/>
      <c r="C672" s="300"/>
      <c r="D672" s="302"/>
      <c r="G672" s="303"/>
      <c r="H672" s="304"/>
      <c r="I672" s="304"/>
      <c r="J672" s="300"/>
      <c r="K672" s="300"/>
      <c r="L672" s="300"/>
      <c r="M672" s="300"/>
      <c r="N672" s="300"/>
      <c r="O672" s="300">
        <f t="shared" si="44"/>
        <v>0</v>
      </c>
      <c r="Q672" s="305">
        <v>0.0</v>
      </c>
      <c r="R672" s="305"/>
      <c r="S672" s="306"/>
      <c r="T672" s="305"/>
      <c r="U672" s="305"/>
      <c r="V672" s="305"/>
      <c r="W672" s="305"/>
      <c r="X672" s="305"/>
      <c r="Y672" s="305"/>
      <c r="Z672" s="300"/>
      <c r="AA672" s="307"/>
      <c r="AB672" s="300"/>
      <c r="AC672" s="308"/>
      <c r="AD672" s="304"/>
      <c r="AF672" s="300"/>
      <c r="AG672" s="300"/>
      <c r="AH672" s="309"/>
      <c r="AI672" s="309"/>
      <c r="AJ672" s="310"/>
      <c r="AK672" s="311"/>
      <c r="AL672" s="311"/>
      <c r="AM672" s="311"/>
      <c r="AN672" s="311"/>
      <c r="AO672" s="309"/>
      <c r="AY672" s="309"/>
      <c r="AZ672" s="312"/>
      <c r="BD672" s="300"/>
    </row>
    <row r="673" ht="14.25" customHeight="1">
      <c r="A673" s="300"/>
      <c r="B673" s="301"/>
      <c r="C673" s="300"/>
      <c r="D673" s="302"/>
      <c r="G673" s="303"/>
      <c r="H673" s="304"/>
      <c r="I673" s="304"/>
      <c r="J673" s="300"/>
      <c r="K673" s="300"/>
      <c r="L673" s="300"/>
      <c r="M673" s="300"/>
      <c r="N673" s="300"/>
      <c r="O673" s="300">
        <f t="shared" si="44"/>
        <v>0</v>
      </c>
      <c r="Q673" s="305">
        <v>0.0</v>
      </c>
      <c r="R673" s="305"/>
      <c r="S673" s="306"/>
      <c r="T673" s="305"/>
      <c r="U673" s="305"/>
      <c r="V673" s="305"/>
      <c r="W673" s="305"/>
      <c r="X673" s="305"/>
      <c r="Y673" s="305"/>
      <c r="Z673" s="300"/>
      <c r="AA673" s="307"/>
      <c r="AB673" s="300"/>
      <c r="AC673" s="308"/>
      <c r="AD673" s="304"/>
      <c r="AF673" s="300"/>
      <c r="AG673" s="300"/>
      <c r="AH673" s="309"/>
      <c r="AI673" s="309"/>
      <c r="AJ673" s="310"/>
      <c r="AK673" s="311"/>
      <c r="AL673" s="311"/>
      <c r="AM673" s="311"/>
      <c r="AN673" s="311"/>
      <c r="AO673" s="309"/>
      <c r="AY673" s="309"/>
      <c r="AZ673" s="312"/>
      <c r="BD673" s="300"/>
    </row>
    <row r="674" ht="14.25" customHeight="1">
      <c r="A674" s="300"/>
      <c r="B674" s="301"/>
      <c r="C674" s="300"/>
      <c r="D674" s="302"/>
      <c r="G674" s="303"/>
      <c r="H674" s="304"/>
      <c r="I674" s="304"/>
      <c r="J674" s="300"/>
      <c r="K674" s="300"/>
      <c r="L674" s="300"/>
      <c r="M674" s="300"/>
      <c r="N674" s="300"/>
      <c r="O674" s="300">
        <f t="shared" si="44"/>
        <v>0</v>
      </c>
      <c r="Q674" s="305">
        <v>0.0</v>
      </c>
      <c r="R674" s="305"/>
      <c r="S674" s="306"/>
      <c r="T674" s="305"/>
      <c r="U674" s="305"/>
      <c r="V674" s="305"/>
      <c r="W674" s="305"/>
      <c r="X674" s="305"/>
      <c r="Y674" s="305"/>
      <c r="Z674" s="300"/>
      <c r="AA674" s="307"/>
      <c r="AB674" s="300"/>
      <c r="AC674" s="308"/>
      <c r="AD674" s="304"/>
      <c r="AF674" s="300"/>
      <c r="AG674" s="300"/>
      <c r="AH674" s="309"/>
      <c r="AI674" s="309"/>
      <c r="AJ674" s="310"/>
      <c r="AK674" s="311"/>
      <c r="AL674" s="311"/>
      <c r="AM674" s="311"/>
      <c r="AN674" s="311"/>
      <c r="AO674" s="309"/>
      <c r="AY674" s="309"/>
      <c r="AZ674" s="312"/>
      <c r="BD674" s="300"/>
    </row>
    <row r="675" ht="14.25" customHeight="1">
      <c r="A675" s="300"/>
      <c r="B675" s="301"/>
      <c r="C675" s="300"/>
      <c r="D675" s="302"/>
      <c r="G675" s="303"/>
      <c r="H675" s="304"/>
      <c r="I675" s="304"/>
      <c r="J675" s="300"/>
      <c r="K675" s="300"/>
      <c r="L675" s="300"/>
      <c r="M675" s="300"/>
      <c r="N675" s="300"/>
      <c r="O675" s="300">
        <f t="shared" si="44"/>
        <v>0</v>
      </c>
      <c r="Q675" s="305">
        <v>0.0</v>
      </c>
      <c r="R675" s="305"/>
      <c r="S675" s="306"/>
      <c r="T675" s="305"/>
      <c r="U675" s="305"/>
      <c r="V675" s="305"/>
      <c r="W675" s="305"/>
      <c r="X675" s="305"/>
      <c r="Y675" s="305"/>
      <c r="Z675" s="300"/>
      <c r="AA675" s="307"/>
      <c r="AB675" s="300"/>
      <c r="AC675" s="308"/>
      <c r="AD675" s="304"/>
      <c r="AF675" s="300"/>
      <c r="AG675" s="300"/>
      <c r="AH675" s="309"/>
      <c r="AI675" s="309"/>
      <c r="AJ675" s="310"/>
      <c r="AK675" s="311"/>
      <c r="AL675" s="311"/>
      <c r="AM675" s="311"/>
      <c r="AN675" s="311"/>
      <c r="AO675" s="309"/>
      <c r="AY675" s="309"/>
      <c r="AZ675" s="312"/>
      <c r="BD675" s="300"/>
    </row>
    <row r="676" ht="14.25" customHeight="1">
      <c r="A676" s="300"/>
      <c r="B676" s="301"/>
      <c r="C676" s="300"/>
      <c r="D676" s="302"/>
      <c r="G676" s="303"/>
      <c r="H676" s="304"/>
      <c r="I676" s="304"/>
      <c r="J676" s="300"/>
      <c r="K676" s="300"/>
      <c r="L676" s="300"/>
      <c r="M676" s="300"/>
      <c r="N676" s="300"/>
      <c r="O676" s="300">
        <f t="shared" si="44"/>
        <v>0</v>
      </c>
      <c r="Q676" s="305">
        <v>0.0</v>
      </c>
      <c r="R676" s="305"/>
      <c r="S676" s="306"/>
      <c r="T676" s="305"/>
      <c r="U676" s="305"/>
      <c r="V676" s="305"/>
      <c r="W676" s="305"/>
      <c r="X676" s="305"/>
      <c r="Y676" s="305"/>
      <c r="Z676" s="300"/>
      <c r="AA676" s="307"/>
      <c r="AB676" s="300"/>
      <c r="AC676" s="308"/>
      <c r="AD676" s="304"/>
      <c r="AF676" s="300"/>
      <c r="AG676" s="300"/>
      <c r="AH676" s="309"/>
      <c r="AI676" s="309"/>
      <c r="AJ676" s="310"/>
      <c r="AK676" s="311"/>
      <c r="AL676" s="311"/>
      <c r="AM676" s="311"/>
      <c r="AN676" s="311"/>
      <c r="AO676" s="309"/>
      <c r="AY676" s="309"/>
      <c r="AZ676" s="312"/>
      <c r="BD676" s="300"/>
    </row>
    <row r="677" ht="14.25" customHeight="1">
      <c r="A677" s="300"/>
      <c r="B677" s="301"/>
      <c r="C677" s="300"/>
      <c r="D677" s="302"/>
      <c r="G677" s="303"/>
      <c r="H677" s="304"/>
      <c r="I677" s="304"/>
      <c r="J677" s="300"/>
      <c r="K677" s="300"/>
      <c r="L677" s="300"/>
      <c r="M677" s="300"/>
      <c r="N677" s="300"/>
      <c r="O677" s="300">
        <f t="shared" si="44"/>
        <v>0</v>
      </c>
      <c r="Q677" s="305">
        <v>0.0</v>
      </c>
      <c r="R677" s="305"/>
      <c r="S677" s="306"/>
      <c r="T677" s="305"/>
      <c r="U677" s="305"/>
      <c r="V677" s="305"/>
      <c r="W677" s="305"/>
      <c r="X677" s="305"/>
      <c r="Y677" s="305"/>
      <c r="Z677" s="300"/>
      <c r="AA677" s="307"/>
      <c r="AB677" s="300"/>
      <c r="AC677" s="308"/>
      <c r="AD677" s="304"/>
      <c r="AF677" s="300"/>
      <c r="AG677" s="300"/>
      <c r="AH677" s="309"/>
      <c r="AI677" s="309"/>
      <c r="AJ677" s="310"/>
      <c r="AK677" s="311"/>
      <c r="AL677" s="311"/>
      <c r="AM677" s="311"/>
      <c r="AN677" s="311"/>
      <c r="AO677" s="309"/>
      <c r="AY677" s="309"/>
      <c r="AZ677" s="312"/>
      <c r="BD677" s="300"/>
    </row>
    <row r="678" ht="14.25" customHeight="1">
      <c r="A678" s="300"/>
      <c r="B678" s="301"/>
      <c r="C678" s="300"/>
      <c r="D678" s="302"/>
      <c r="G678" s="303"/>
      <c r="H678" s="304"/>
      <c r="I678" s="304"/>
      <c r="J678" s="300"/>
      <c r="K678" s="300"/>
      <c r="L678" s="300"/>
      <c r="M678" s="300"/>
      <c r="N678" s="300"/>
      <c r="O678" s="300">
        <f t="shared" si="44"/>
        <v>0</v>
      </c>
      <c r="Q678" s="305">
        <v>0.0</v>
      </c>
      <c r="R678" s="305"/>
      <c r="S678" s="306"/>
      <c r="T678" s="305"/>
      <c r="U678" s="305"/>
      <c r="V678" s="305"/>
      <c r="W678" s="305"/>
      <c r="X678" s="305"/>
      <c r="Y678" s="305"/>
      <c r="Z678" s="300"/>
      <c r="AA678" s="307"/>
      <c r="AB678" s="300"/>
      <c r="AC678" s="308"/>
      <c r="AD678" s="304"/>
      <c r="AF678" s="300"/>
      <c r="AG678" s="300"/>
      <c r="AH678" s="309"/>
      <c r="AI678" s="309"/>
      <c r="AJ678" s="310"/>
      <c r="AK678" s="311"/>
      <c r="AL678" s="311"/>
      <c r="AM678" s="311"/>
      <c r="AN678" s="311"/>
      <c r="AO678" s="309"/>
      <c r="AY678" s="309"/>
      <c r="AZ678" s="312"/>
      <c r="BD678" s="300"/>
    </row>
    <row r="679" ht="14.25" customHeight="1">
      <c r="A679" s="300"/>
      <c r="B679" s="301"/>
      <c r="C679" s="300"/>
      <c r="D679" s="302"/>
      <c r="G679" s="303"/>
      <c r="H679" s="304"/>
      <c r="I679" s="304"/>
      <c r="J679" s="300"/>
      <c r="K679" s="300"/>
      <c r="L679" s="300"/>
      <c r="M679" s="300"/>
      <c r="N679" s="300"/>
      <c r="O679" s="300">
        <f t="shared" si="44"/>
        <v>0</v>
      </c>
      <c r="Q679" s="305">
        <v>0.0</v>
      </c>
      <c r="R679" s="305"/>
      <c r="S679" s="306"/>
      <c r="T679" s="305"/>
      <c r="U679" s="305"/>
      <c r="V679" s="305"/>
      <c r="W679" s="305"/>
      <c r="X679" s="305"/>
      <c r="Y679" s="305"/>
      <c r="Z679" s="300"/>
      <c r="AA679" s="307"/>
      <c r="AB679" s="300"/>
      <c r="AC679" s="308"/>
      <c r="AD679" s="304"/>
      <c r="AF679" s="300"/>
      <c r="AG679" s="300"/>
      <c r="AH679" s="309"/>
      <c r="AI679" s="309"/>
      <c r="AJ679" s="310"/>
      <c r="AK679" s="311"/>
      <c r="AL679" s="311"/>
      <c r="AM679" s="311"/>
      <c r="AN679" s="311"/>
      <c r="AO679" s="309"/>
      <c r="AY679" s="309"/>
      <c r="AZ679" s="312"/>
      <c r="BD679" s="300"/>
    </row>
    <row r="680" ht="14.25" customHeight="1">
      <c r="A680" s="300"/>
      <c r="B680" s="301"/>
      <c r="C680" s="300"/>
      <c r="D680" s="302"/>
      <c r="G680" s="303"/>
      <c r="H680" s="304"/>
      <c r="I680" s="304"/>
      <c r="J680" s="300"/>
      <c r="K680" s="300"/>
      <c r="L680" s="300"/>
      <c r="M680" s="300"/>
      <c r="N680" s="300"/>
      <c r="O680" s="300">
        <f t="shared" si="44"/>
        <v>0</v>
      </c>
      <c r="Q680" s="305">
        <v>0.0</v>
      </c>
      <c r="R680" s="305"/>
      <c r="S680" s="306"/>
      <c r="T680" s="305"/>
      <c r="U680" s="305"/>
      <c r="V680" s="305"/>
      <c r="W680" s="305"/>
      <c r="X680" s="305"/>
      <c r="Y680" s="305"/>
      <c r="Z680" s="300"/>
      <c r="AA680" s="307"/>
      <c r="AB680" s="300"/>
      <c r="AC680" s="308"/>
      <c r="AD680" s="304"/>
      <c r="AF680" s="300"/>
      <c r="AG680" s="300"/>
      <c r="AH680" s="309"/>
      <c r="AI680" s="309"/>
      <c r="AJ680" s="310"/>
      <c r="AK680" s="311"/>
      <c r="AL680" s="311"/>
      <c r="AM680" s="311"/>
      <c r="AN680" s="311"/>
      <c r="AO680" s="309"/>
      <c r="AY680" s="309"/>
      <c r="AZ680" s="312"/>
      <c r="BD680" s="300"/>
    </row>
    <row r="681" ht="14.25" customHeight="1">
      <c r="A681" s="300"/>
      <c r="B681" s="301"/>
      <c r="C681" s="300"/>
      <c r="D681" s="302"/>
      <c r="G681" s="303"/>
      <c r="H681" s="304"/>
      <c r="I681" s="304"/>
      <c r="J681" s="300"/>
      <c r="K681" s="300"/>
      <c r="L681" s="300"/>
      <c r="M681" s="300"/>
      <c r="N681" s="300"/>
      <c r="O681" s="300">
        <f t="shared" si="44"/>
        <v>0</v>
      </c>
      <c r="Q681" s="305">
        <v>0.0</v>
      </c>
      <c r="R681" s="305"/>
      <c r="S681" s="306"/>
      <c r="T681" s="305"/>
      <c r="U681" s="305"/>
      <c r="V681" s="305"/>
      <c r="W681" s="305"/>
      <c r="X681" s="305"/>
      <c r="Y681" s="305"/>
      <c r="Z681" s="300"/>
      <c r="AA681" s="307"/>
      <c r="AB681" s="300"/>
      <c r="AC681" s="308"/>
      <c r="AD681" s="304"/>
      <c r="AF681" s="300"/>
      <c r="AG681" s="300"/>
      <c r="AH681" s="309"/>
      <c r="AI681" s="309"/>
      <c r="AJ681" s="310"/>
      <c r="AK681" s="311"/>
      <c r="AL681" s="311"/>
      <c r="AM681" s="311"/>
      <c r="AN681" s="311"/>
      <c r="AO681" s="309"/>
      <c r="AY681" s="309"/>
      <c r="AZ681" s="312"/>
      <c r="BD681" s="300"/>
    </row>
    <row r="682" ht="14.25" customHeight="1">
      <c r="A682" s="300"/>
      <c r="B682" s="301"/>
      <c r="C682" s="300"/>
      <c r="D682" s="302"/>
      <c r="G682" s="303"/>
      <c r="H682" s="304"/>
      <c r="I682" s="304"/>
      <c r="J682" s="300"/>
      <c r="K682" s="300"/>
      <c r="L682" s="300"/>
      <c r="M682" s="300"/>
      <c r="N682" s="300"/>
      <c r="O682" s="300">
        <f t="shared" si="44"/>
        <v>0</v>
      </c>
      <c r="Q682" s="305">
        <v>0.0</v>
      </c>
      <c r="R682" s="305"/>
      <c r="S682" s="306"/>
      <c r="T682" s="305"/>
      <c r="U682" s="305"/>
      <c r="V682" s="305"/>
      <c r="W682" s="305"/>
      <c r="X682" s="305"/>
      <c r="Y682" s="305"/>
      <c r="Z682" s="300"/>
      <c r="AA682" s="307"/>
      <c r="AB682" s="300"/>
      <c r="AC682" s="308"/>
      <c r="AD682" s="304"/>
      <c r="AF682" s="300"/>
      <c r="AG682" s="300"/>
      <c r="AH682" s="309"/>
      <c r="AI682" s="309"/>
      <c r="AJ682" s="310"/>
      <c r="AK682" s="311"/>
      <c r="AL682" s="311"/>
      <c r="AM682" s="311"/>
      <c r="AN682" s="311"/>
      <c r="AO682" s="309"/>
      <c r="AY682" s="309"/>
      <c r="AZ682" s="312"/>
      <c r="BD682" s="300"/>
    </row>
    <row r="683" ht="14.25" customHeight="1">
      <c r="A683" s="300"/>
      <c r="B683" s="301"/>
      <c r="C683" s="300"/>
      <c r="D683" s="302"/>
      <c r="G683" s="303"/>
      <c r="H683" s="304"/>
      <c r="I683" s="304"/>
      <c r="J683" s="300"/>
      <c r="K683" s="300"/>
      <c r="L683" s="300"/>
      <c r="M683" s="300"/>
      <c r="N683" s="300"/>
      <c r="O683" s="300">
        <f t="shared" si="44"/>
        <v>0</v>
      </c>
      <c r="Q683" s="305">
        <v>0.0</v>
      </c>
      <c r="R683" s="305"/>
      <c r="S683" s="306"/>
      <c r="T683" s="305"/>
      <c r="U683" s="305"/>
      <c r="V683" s="305"/>
      <c r="W683" s="305"/>
      <c r="X683" s="305"/>
      <c r="Y683" s="305"/>
      <c r="Z683" s="300"/>
      <c r="AA683" s="307"/>
      <c r="AB683" s="300"/>
      <c r="AC683" s="308"/>
      <c r="AD683" s="304"/>
      <c r="AF683" s="300"/>
      <c r="AG683" s="300"/>
      <c r="AH683" s="309"/>
      <c r="AI683" s="309"/>
      <c r="AJ683" s="310"/>
      <c r="AK683" s="311"/>
      <c r="AL683" s="311"/>
      <c r="AM683" s="311"/>
      <c r="AN683" s="311"/>
      <c r="AO683" s="309"/>
      <c r="AY683" s="309"/>
      <c r="AZ683" s="312"/>
      <c r="BD683" s="300"/>
    </row>
    <row r="684" ht="14.25" customHeight="1">
      <c r="A684" s="300"/>
      <c r="B684" s="301"/>
      <c r="C684" s="300"/>
      <c r="D684" s="302"/>
      <c r="G684" s="303"/>
      <c r="H684" s="304"/>
      <c r="I684" s="304"/>
      <c r="J684" s="300"/>
      <c r="K684" s="300"/>
      <c r="L684" s="300"/>
      <c r="M684" s="300"/>
      <c r="N684" s="300"/>
      <c r="O684" s="300">
        <f t="shared" si="44"/>
        <v>0</v>
      </c>
      <c r="Q684" s="305">
        <v>0.0</v>
      </c>
      <c r="R684" s="305"/>
      <c r="S684" s="306"/>
      <c r="T684" s="305"/>
      <c r="U684" s="305"/>
      <c r="V684" s="305"/>
      <c r="W684" s="305"/>
      <c r="X684" s="305"/>
      <c r="Y684" s="305"/>
      <c r="Z684" s="300"/>
      <c r="AA684" s="307"/>
      <c r="AB684" s="300"/>
      <c r="AC684" s="308"/>
      <c r="AD684" s="304"/>
      <c r="AF684" s="300"/>
      <c r="AG684" s="300"/>
      <c r="AH684" s="309"/>
      <c r="AI684" s="309"/>
      <c r="AJ684" s="310"/>
      <c r="AK684" s="311"/>
      <c r="AL684" s="311"/>
      <c r="AM684" s="311"/>
      <c r="AN684" s="311"/>
      <c r="AO684" s="309"/>
      <c r="AY684" s="309"/>
      <c r="AZ684" s="312"/>
      <c r="BD684" s="300"/>
    </row>
    <row r="685" ht="14.25" customHeight="1">
      <c r="A685" s="300"/>
      <c r="B685" s="301"/>
      <c r="C685" s="300"/>
      <c r="D685" s="302"/>
      <c r="G685" s="303"/>
      <c r="H685" s="304"/>
      <c r="I685" s="304"/>
      <c r="J685" s="300"/>
      <c r="K685" s="300"/>
      <c r="L685" s="300"/>
      <c r="M685" s="300"/>
      <c r="N685" s="300"/>
      <c r="O685" s="300">
        <f t="shared" si="44"/>
        <v>0</v>
      </c>
      <c r="Q685" s="305">
        <v>0.0</v>
      </c>
      <c r="R685" s="305"/>
      <c r="S685" s="306"/>
      <c r="T685" s="305"/>
      <c r="U685" s="305"/>
      <c r="V685" s="305"/>
      <c r="W685" s="305"/>
      <c r="X685" s="305"/>
      <c r="Y685" s="305"/>
      <c r="Z685" s="300"/>
      <c r="AA685" s="307"/>
      <c r="AB685" s="300"/>
      <c r="AC685" s="308"/>
      <c r="AD685" s="304"/>
      <c r="AF685" s="300"/>
      <c r="AG685" s="300"/>
      <c r="AH685" s="309"/>
      <c r="AI685" s="309"/>
      <c r="AJ685" s="310"/>
      <c r="AK685" s="311"/>
      <c r="AL685" s="311"/>
      <c r="AM685" s="311"/>
      <c r="AN685" s="311"/>
      <c r="AO685" s="309"/>
      <c r="AY685" s="309"/>
      <c r="AZ685" s="312"/>
      <c r="BD685" s="300"/>
    </row>
    <row r="686" ht="14.25" customHeight="1">
      <c r="A686" s="300"/>
      <c r="B686" s="301"/>
      <c r="C686" s="300"/>
      <c r="D686" s="302"/>
      <c r="G686" s="303"/>
      <c r="H686" s="304"/>
      <c r="I686" s="304"/>
      <c r="J686" s="300"/>
      <c r="K686" s="300"/>
      <c r="L686" s="300"/>
      <c r="M686" s="300"/>
      <c r="N686" s="300"/>
      <c r="O686" s="300">
        <f t="shared" si="44"/>
        <v>0</v>
      </c>
      <c r="Q686" s="305">
        <v>0.0</v>
      </c>
      <c r="R686" s="305"/>
      <c r="S686" s="306"/>
      <c r="T686" s="305"/>
      <c r="U686" s="305"/>
      <c r="V686" s="305"/>
      <c r="W686" s="305"/>
      <c r="X686" s="305"/>
      <c r="Y686" s="305"/>
      <c r="Z686" s="300"/>
      <c r="AA686" s="307"/>
      <c r="AB686" s="300"/>
      <c r="AC686" s="308"/>
      <c r="AD686" s="304"/>
      <c r="AF686" s="300"/>
      <c r="AG686" s="300"/>
      <c r="AH686" s="309"/>
      <c r="AI686" s="309"/>
      <c r="AJ686" s="310"/>
      <c r="AK686" s="311"/>
      <c r="AL686" s="311"/>
      <c r="AM686" s="311"/>
      <c r="AN686" s="311"/>
      <c r="AO686" s="309"/>
      <c r="AY686" s="309"/>
      <c r="AZ686" s="312"/>
      <c r="BD686" s="300"/>
    </row>
    <row r="687" ht="14.25" customHeight="1">
      <c r="A687" s="300"/>
      <c r="B687" s="301"/>
      <c r="C687" s="300"/>
      <c r="D687" s="302"/>
      <c r="G687" s="303"/>
      <c r="H687" s="304"/>
      <c r="I687" s="304"/>
      <c r="J687" s="300"/>
      <c r="K687" s="300"/>
      <c r="L687" s="300"/>
      <c r="M687" s="300"/>
      <c r="N687" s="300"/>
      <c r="O687" s="300">
        <f t="shared" si="44"/>
        <v>0</v>
      </c>
      <c r="Q687" s="305">
        <v>0.0</v>
      </c>
      <c r="R687" s="305"/>
      <c r="S687" s="306"/>
      <c r="T687" s="305"/>
      <c r="U687" s="305"/>
      <c r="V687" s="305"/>
      <c r="W687" s="305"/>
      <c r="X687" s="305"/>
      <c r="Y687" s="305"/>
      <c r="Z687" s="300"/>
      <c r="AA687" s="307"/>
      <c r="AB687" s="300"/>
      <c r="AC687" s="308"/>
      <c r="AD687" s="304"/>
      <c r="AF687" s="300"/>
      <c r="AG687" s="300"/>
      <c r="AH687" s="309"/>
      <c r="AI687" s="309"/>
      <c r="AJ687" s="310"/>
      <c r="AK687" s="311"/>
      <c r="AL687" s="311"/>
      <c r="AM687" s="311"/>
      <c r="AN687" s="311"/>
      <c r="AO687" s="309"/>
      <c r="AY687" s="309"/>
      <c r="AZ687" s="312"/>
      <c r="BD687" s="300"/>
    </row>
    <row r="688" ht="14.25" customHeight="1">
      <c r="A688" s="300"/>
      <c r="B688" s="301"/>
      <c r="C688" s="300"/>
      <c r="D688" s="302"/>
      <c r="G688" s="303"/>
      <c r="H688" s="304"/>
      <c r="I688" s="304"/>
      <c r="J688" s="300"/>
      <c r="K688" s="300"/>
      <c r="L688" s="300"/>
      <c r="M688" s="300"/>
      <c r="N688" s="300"/>
      <c r="O688" s="300">
        <f t="shared" si="44"/>
        <v>0</v>
      </c>
      <c r="Q688" s="305">
        <v>0.0</v>
      </c>
      <c r="R688" s="305"/>
      <c r="S688" s="306"/>
      <c r="T688" s="305"/>
      <c r="U688" s="305"/>
      <c r="V688" s="305"/>
      <c r="W688" s="305"/>
      <c r="X688" s="305"/>
      <c r="Y688" s="305"/>
      <c r="Z688" s="300"/>
      <c r="AA688" s="307"/>
      <c r="AB688" s="300"/>
      <c r="AC688" s="308"/>
      <c r="AD688" s="304"/>
      <c r="AF688" s="300"/>
      <c r="AG688" s="300"/>
      <c r="AH688" s="309"/>
      <c r="AI688" s="309"/>
      <c r="AJ688" s="310"/>
      <c r="AK688" s="311"/>
      <c r="AL688" s="311"/>
      <c r="AM688" s="311"/>
      <c r="AN688" s="311"/>
      <c r="AO688" s="309"/>
      <c r="AY688" s="309"/>
      <c r="AZ688" s="312"/>
      <c r="BD688" s="300"/>
    </row>
    <row r="689" ht="14.25" customHeight="1">
      <c r="A689" s="300"/>
      <c r="B689" s="301"/>
      <c r="C689" s="300"/>
      <c r="D689" s="302"/>
      <c r="G689" s="303"/>
      <c r="H689" s="304"/>
      <c r="I689" s="304"/>
      <c r="J689" s="300"/>
      <c r="K689" s="300"/>
      <c r="L689" s="300"/>
      <c r="M689" s="300"/>
      <c r="N689" s="300"/>
      <c r="O689" s="300">
        <f t="shared" si="44"/>
        <v>0</v>
      </c>
      <c r="Q689" s="305">
        <v>0.0</v>
      </c>
      <c r="R689" s="305"/>
      <c r="S689" s="306"/>
      <c r="T689" s="305"/>
      <c r="U689" s="305"/>
      <c r="V689" s="305"/>
      <c r="W689" s="305"/>
      <c r="X689" s="305"/>
      <c r="Y689" s="305"/>
      <c r="Z689" s="300"/>
      <c r="AA689" s="307"/>
      <c r="AB689" s="300"/>
      <c r="AC689" s="308"/>
      <c r="AD689" s="304"/>
      <c r="AF689" s="300"/>
      <c r="AG689" s="300"/>
      <c r="AH689" s="309"/>
      <c r="AI689" s="309"/>
      <c r="AJ689" s="310"/>
      <c r="AK689" s="311"/>
      <c r="AL689" s="311"/>
      <c r="AM689" s="311"/>
      <c r="AN689" s="311"/>
      <c r="AO689" s="309"/>
      <c r="AY689" s="309"/>
      <c r="AZ689" s="312"/>
      <c r="BD689" s="300"/>
    </row>
    <row r="690" ht="14.25" customHeight="1">
      <c r="A690" s="300"/>
      <c r="B690" s="301"/>
      <c r="C690" s="300"/>
      <c r="D690" s="302"/>
      <c r="G690" s="303"/>
      <c r="H690" s="304"/>
      <c r="I690" s="304"/>
      <c r="J690" s="300"/>
      <c r="K690" s="300"/>
      <c r="L690" s="300"/>
      <c r="M690" s="300"/>
      <c r="N690" s="300"/>
      <c r="O690" s="300">
        <f t="shared" si="44"/>
        <v>0</v>
      </c>
      <c r="Q690" s="305">
        <v>0.0</v>
      </c>
      <c r="R690" s="305"/>
      <c r="S690" s="306"/>
      <c r="T690" s="305"/>
      <c r="U690" s="305"/>
      <c r="V690" s="305"/>
      <c r="W690" s="305"/>
      <c r="X690" s="305"/>
      <c r="Y690" s="305"/>
      <c r="Z690" s="300"/>
      <c r="AA690" s="307"/>
      <c r="AB690" s="300"/>
      <c r="AC690" s="308"/>
      <c r="AD690" s="304"/>
      <c r="AF690" s="300"/>
      <c r="AG690" s="300"/>
      <c r="AH690" s="309"/>
      <c r="AI690" s="309"/>
      <c r="AJ690" s="310"/>
      <c r="AK690" s="311"/>
      <c r="AL690" s="311"/>
      <c r="AM690" s="311"/>
      <c r="AN690" s="311"/>
      <c r="AO690" s="309"/>
      <c r="AY690" s="309"/>
      <c r="AZ690" s="312"/>
      <c r="BD690" s="300"/>
    </row>
    <row r="691" ht="14.25" customHeight="1">
      <c r="A691" s="300"/>
      <c r="B691" s="301"/>
      <c r="C691" s="300"/>
      <c r="D691" s="302"/>
      <c r="G691" s="303"/>
      <c r="H691" s="304"/>
      <c r="I691" s="304"/>
      <c r="J691" s="300"/>
      <c r="K691" s="300"/>
      <c r="L691" s="300"/>
      <c r="M691" s="300"/>
      <c r="N691" s="300"/>
      <c r="O691" s="300">
        <f t="shared" si="44"/>
        <v>0</v>
      </c>
      <c r="Q691" s="305">
        <v>0.0</v>
      </c>
      <c r="R691" s="305"/>
      <c r="S691" s="306"/>
      <c r="T691" s="305"/>
      <c r="U691" s="305"/>
      <c r="V691" s="305"/>
      <c r="W691" s="305"/>
      <c r="X691" s="305"/>
      <c r="Y691" s="305"/>
      <c r="Z691" s="300"/>
      <c r="AA691" s="307"/>
      <c r="AB691" s="300"/>
      <c r="AC691" s="308"/>
      <c r="AD691" s="304"/>
      <c r="AF691" s="300"/>
      <c r="AG691" s="300"/>
      <c r="AH691" s="309"/>
      <c r="AI691" s="309"/>
      <c r="AJ691" s="310"/>
      <c r="AK691" s="311"/>
      <c r="AL691" s="311"/>
      <c r="AM691" s="311"/>
      <c r="AN691" s="311"/>
      <c r="AO691" s="309"/>
      <c r="AY691" s="309"/>
      <c r="AZ691" s="312"/>
      <c r="BD691" s="300"/>
    </row>
    <row r="692" ht="14.25" customHeight="1">
      <c r="A692" s="300"/>
      <c r="B692" s="301"/>
      <c r="C692" s="300"/>
      <c r="D692" s="302"/>
      <c r="G692" s="303"/>
      <c r="H692" s="304"/>
      <c r="I692" s="304"/>
      <c r="J692" s="300"/>
      <c r="K692" s="300"/>
      <c r="L692" s="300"/>
      <c r="M692" s="300"/>
      <c r="N692" s="300"/>
      <c r="O692" s="300">
        <f t="shared" si="44"/>
        <v>0</v>
      </c>
      <c r="Q692" s="305">
        <v>0.0</v>
      </c>
      <c r="R692" s="305"/>
      <c r="S692" s="306"/>
      <c r="T692" s="305"/>
      <c r="U692" s="305"/>
      <c r="V692" s="305"/>
      <c r="W692" s="305"/>
      <c r="X692" s="305"/>
      <c r="Y692" s="305"/>
      <c r="Z692" s="300"/>
      <c r="AA692" s="307"/>
      <c r="AB692" s="300"/>
      <c r="AC692" s="308"/>
      <c r="AD692" s="304"/>
      <c r="AF692" s="300"/>
      <c r="AG692" s="300"/>
      <c r="AH692" s="309"/>
      <c r="AI692" s="309"/>
      <c r="AJ692" s="310"/>
      <c r="AK692" s="311"/>
      <c r="AL692" s="311"/>
      <c r="AM692" s="311"/>
      <c r="AN692" s="311"/>
      <c r="AO692" s="309"/>
      <c r="AY692" s="309"/>
      <c r="AZ692" s="312"/>
      <c r="BD692" s="300"/>
    </row>
    <row r="693" ht="14.25" customHeight="1">
      <c r="A693" s="300"/>
      <c r="B693" s="301"/>
      <c r="C693" s="300"/>
      <c r="D693" s="302"/>
      <c r="G693" s="303"/>
      <c r="H693" s="304"/>
      <c r="I693" s="304"/>
      <c r="J693" s="300"/>
      <c r="K693" s="300"/>
      <c r="L693" s="300"/>
      <c r="M693" s="300"/>
      <c r="N693" s="300"/>
      <c r="O693" s="300">
        <f t="shared" si="44"/>
        <v>0</v>
      </c>
      <c r="Q693" s="305">
        <v>0.0</v>
      </c>
      <c r="R693" s="305"/>
      <c r="S693" s="306"/>
      <c r="T693" s="305"/>
      <c r="U693" s="305"/>
      <c r="V693" s="305"/>
      <c r="W693" s="305"/>
      <c r="X693" s="305"/>
      <c r="Y693" s="305"/>
      <c r="Z693" s="300"/>
      <c r="AA693" s="307"/>
      <c r="AB693" s="300"/>
      <c r="AC693" s="308"/>
      <c r="AD693" s="304"/>
      <c r="AF693" s="300"/>
      <c r="AG693" s="300"/>
      <c r="AH693" s="309"/>
      <c r="AI693" s="309"/>
      <c r="AJ693" s="310"/>
      <c r="AK693" s="311"/>
      <c r="AL693" s="311"/>
      <c r="AM693" s="311"/>
      <c r="AN693" s="311"/>
      <c r="AO693" s="309"/>
      <c r="AY693" s="309"/>
      <c r="AZ693" s="312"/>
      <c r="BD693" s="300"/>
    </row>
    <row r="694" ht="14.25" customHeight="1">
      <c r="A694" s="300"/>
      <c r="B694" s="301"/>
      <c r="C694" s="300"/>
      <c r="D694" s="302"/>
      <c r="G694" s="303"/>
      <c r="H694" s="304"/>
      <c r="I694" s="304"/>
      <c r="J694" s="300"/>
      <c r="K694" s="300"/>
      <c r="L694" s="300"/>
      <c r="M694" s="300"/>
      <c r="N694" s="300"/>
      <c r="O694" s="300">
        <f t="shared" si="44"/>
        <v>0</v>
      </c>
      <c r="Q694" s="305">
        <v>0.0</v>
      </c>
      <c r="R694" s="305"/>
      <c r="S694" s="306"/>
      <c r="T694" s="305"/>
      <c r="U694" s="305"/>
      <c r="V694" s="305"/>
      <c r="W694" s="305"/>
      <c r="X694" s="305"/>
      <c r="Y694" s="305"/>
      <c r="Z694" s="300"/>
      <c r="AA694" s="307"/>
      <c r="AB694" s="300"/>
      <c r="AC694" s="308"/>
      <c r="AD694" s="304"/>
      <c r="AF694" s="300"/>
      <c r="AG694" s="300"/>
      <c r="AH694" s="309"/>
      <c r="AI694" s="309"/>
      <c r="AJ694" s="310"/>
      <c r="AK694" s="311"/>
      <c r="AL694" s="311"/>
      <c r="AM694" s="311"/>
      <c r="AN694" s="311"/>
      <c r="AO694" s="309"/>
      <c r="AY694" s="309"/>
      <c r="AZ694" s="312"/>
      <c r="BD694" s="300"/>
    </row>
    <row r="695" ht="14.25" customHeight="1">
      <c r="A695" s="300"/>
      <c r="B695" s="301"/>
      <c r="C695" s="300"/>
      <c r="D695" s="302"/>
      <c r="G695" s="303"/>
      <c r="H695" s="304"/>
      <c r="I695" s="304"/>
      <c r="J695" s="300"/>
      <c r="K695" s="300"/>
      <c r="L695" s="300"/>
      <c r="M695" s="300"/>
      <c r="N695" s="300"/>
      <c r="O695" s="300">
        <f t="shared" si="44"/>
        <v>0</v>
      </c>
      <c r="Q695" s="305">
        <v>0.0</v>
      </c>
      <c r="R695" s="305"/>
      <c r="S695" s="306"/>
      <c r="T695" s="305"/>
      <c r="U695" s="305"/>
      <c r="V695" s="305"/>
      <c r="W695" s="305"/>
      <c r="X695" s="305"/>
      <c r="Y695" s="305"/>
      <c r="Z695" s="300"/>
      <c r="AA695" s="307"/>
      <c r="AB695" s="300"/>
      <c r="AC695" s="308"/>
      <c r="AD695" s="304"/>
      <c r="AF695" s="300"/>
      <c r="AG695" s="300"/>
      <c r="AH695" s="309"/>
      <c r="AI695" s="309"/>
      <c r="AJ695" s="310"/>
      <c r="AK695" s="311"/>
      <c r="AL695" s="311"/>
      <c r="AM695" s="311"/>
      <c r="AN695" s="311"/>
      <c r="AO695" s="309"/>
      <c r="AY695" s="309"/>
      <c r="AZ695" s="312"/>
      <c r="BD695" s="300"/>
    </row>
    <row r="696" ht="14.25" customHeight="1">
      <c r="A696" s="300"/>
      <c r="B696" s="301"/>
      <c r="C696" s="300"/>
      <c r="D696" s="302"/>
      <c r="G696" s="303"/>
      <c r="H696" s="304"/>
      <c r="I696" s="304"/>
      <c r="J696" s="300"/>
      <c r="K696" s="300"/>
      <c r="L696" s="300"/>
      <c r="M696" s="300"/>
      <c r="N696" s="300"/>
      <c r="O696" s="300">
        <f t="shared" si="44"/>
        <v>0</v>
      </c>
      <c r="Q696" s="305">
        <v>0.0</v>
      </c>
      <c r="R696" s="305"/>
      <c r="S696" s="306"/>
      <c r="T696" s="305"/>
      <c r="U696" s="305"/>
      <c r="V696" s="305"/>
      <c r="W696" s="305"/>
      <c r="X696" s="305"/>
      <c r="Y696" s="305"/>
      <c r="Z696" s="300"/>
      <c r="AA696" s="307"/>
      <c r="AB696" s="300"/>
      <c r="AC696" s="308"/>
      <c r="AD696" s="304"/>
      <c r="AF696" s="300"/>
      <c r="AG696" s="300"/>
      <c r="AH696" s="309"/>
      <c r="AI696" s="309"/>
      <c r="AJ696" s="310"/>
      <c r="AK696" s="311"/>
      <c r="AL696" s="311"/>
      <c r="AM696" s="311"/>
      <c r="AN696" s="311"/>
      <c r="AO696" s="309"/>
      <c r="AY696" s="309"/>
      <c r="AZ696" s="312"/>
      <c r="BD696" s="300"/>
    </row>
    <row r="697" ht="14.25" customHeight="1">
      <c r="A697" s="300"/>
      <c r="B697" s="301"/>
      <c r="C697" s="300"/>
      <c r="D697" s="302"/>
      <c r="G697" s="303"/>
      <c r="H697" s="304"/>
      <c r="I697" s="304"/>
      <c r="J697" s="300"/>
      <c r="K697" s="300"/>
      <c r="L697" s="300"/>
      <c r="M697" s="300"/>
      <c r="N697" s="300"/>
      <c r="O697" s="300">
        <f t="shared" si="44"/>
        <v>0</v>
      </c>
      <c r="Q697" s="305">
        <v>0.0</v>
      </c>
      <c r="R697" s="305"/>
      <c r="S697" s="306"/>
      <c r="T697" s="305"/>
      <c r="U697" s="305"/>
      <c r="V697" s="305"/>
      <c r="W697" s="305"/>
      <c r="X697" s="305"/>
      <c r="Y697" s="305"/>
      <c r="Z697" s="300"/>
      <c r="AA697" s="307"/>
      <c r="AB697" s="300"/>
      <c r="AC697" s="308"/>
      <c r="AD697" s="304"/>
      <c r="AF697" s="300"/>
      <c r="AG697" s="300"/>
      <c r="AH697" s="309"/>
      <c r="AI697" s="309"/>
      <c r="AJ697" s="310"/>
      <c r="AK697" s="311"/>
      <c r="AL697" s="311"/>
      <c r="AM697" s="311"/>
      <c r="AN697" s="311"/>
      <c r="AO697" s="309"/>
      <c r="AY697" s="309"/>
      <c r="AZ697" s="312"/>
      <c r="BD697" s="300"/>
    </row>
    <row r="698" ht="14.25" customHeight="1">
      <c r="A698" s="300"/>
      <c r="B698" s="301"/>
      <c r="C698" s="300"/>
      <c r="D698" s="302"/>
      <c r="G698" s="303"/>
      <c r="H698" s="304"/>
      <c r="I698" s="304"/>
      <c r="J698" s="300"/>
      <c r="K698" s="300"/>
      <c r="L698" s="300"/>
      <c r="M698" s="300"/>
      <c r="N698" s="300"/>
      <c r="O698" s="300">
        <f t="shared" si="44"/>
        <v>0</v>
      </c>
      <c r="Q698" s="305">
        <v>0.0</v>
      </c>
      <c r="R698" s="305"/>
      <c r="S698" s="306"/>
      <c r="T698" s="305"/>
      <c r="U698" s="305"/>
      <c r="V698" s="305"/>
      <c r="W698" s="305"/>
      <c r="X698" s="305"/>
      <c r="Y698" s="305"/>
      <c r="Z698" s="300"/>
      <c r="AA698" s="307"/>
      <c r="AB698" s="300"/>
      <c r="AC698" s="308"/>
      <c r="AD698" s="304"/>
      <c r="AF698" s="300"/>
      <c r="AG698" s="300"/>
      <c r="AH698" s="309"/>
      <c r="AI698" s="309"/>
      <c r="AJ698" s="310"/>
      <c r="AK698" s="311"/>
      <c r="AL698" s="311"/>
      <c r="AM698" s="311"/>
      <c r="AN698" s="311"/>
      <c r="AO698" s="309"/>
      <c r="AY698" s="309"/>
      <c r="AZ698" s="312"/>
      <c r="BD698" s="300"/>
    </row>
    <row r="699" ht="14.25" customHeight="1">
      <c r="A699" s="300"/>
      <c r="B699" s="301"/>
      <c r="C699" s="300"/>
      <c r="D699" s="302"/>
      <c r="G699" s="303"/>
      <c r="H699" s="304"/>
      <c r="I699" s="304"/>
      <c r="J699" s="300"/>
      <c r="K699" s="300"/>
      <c r="L699" s="300"/>
      <c r="M699" s="300"/>
      <c r="N699" s="300"/>
      <c r="O699" s="300">
        <f t="shared" si="44"/>
        <v>0</v>
      </c>
      <c r="Q699" s="305">
        <v>0.0</v>
      </c>
      <c r="R699" s="305"/>
      <c r="S699" s="306"/>
      <c r="T699" s="305"/>
      <c r="U699" s="305"/>
      <c r="V699" s="305"/>
      <c r="W699" s="305"/>
      <c r="X699" s="305"/>
      <c r="Y699" s="305"/>
      <c r="Z699" s="300"/>
      <c r="AA699" s="307"/>
      <c r="AB699" s="300"/>
      <c r="AC699" s="308"/>
      <c r="AD699" s="304"/>
      <c r="AF699" s="300"/>
      <c r="AG699" s="300"/>
      <c r="AH699" s="309"/>
      <c r="AI699" s="309"/>
      <c r="AJ699" s="310"/>
      <c r="AK699" s="311"/>
      <c r="AL699" s="311"/>
      <c r="AM699" s="311"/>
      <c r="AN699" s="311"/>
      <c r="AO699" s="309"/>
      <c r="AY699" s="309"/>
      <c r="AZ699" s="312"/>
      <c r="BD699" s="300"/>
    </row>
    <row r="700" ht="14.25" customHeight="1">
      <c r="A700" s="300"/>
      <c r="B700" s="301"/>
      <c r="C700" s="300"/>
      <c r="D700" s="302"/>
      <c r="G700" s="303"/>
      <c r="H700" s="304"/>
      <c r="I700" s="304"/>
      <c r="J700" s="300"/>
      <c r="K700" s="300"/>
      <c r="L700" s="300"/>
      <c r="M700" s="300"/>
      <c r="N700" s="300"/>
      <c r="O700" s="300">
        <f t="shared" si="44"/>
        <v>0</v>
      </c>
      <c r="Q700" s="305">
        <v>0.0</v>
      </c>
      <c r="R700" s="305"/>
      <c r="S700" s="306"/>
      <c r="T700" s="305"/>
      <c r="U700" s="305"/>
      <c r="V700" s="305"/>
      <c r="W700" s="305"/>
      <c r="X700" s="305"/>
      <c r="Y700" s="305"/>
      <c r="Z700" s="300"/>
      <c r="AA700" s="307"/>
      <c r="AB700" s="300"/>
      <c r="AC700" s="308"/>
      <c r="AD700" s="304"/>
      <c r="AF700" s="300"/>
      <c r="AG700" s="300"/>
      <c r="AH700" s="309"/>
      <c r="AI700" s="309"/>
      <c r="AJ700" s="310"/>
      <c r="AK700" s="311"/>
      <c r="AL700" s="311"/>
      <c r="AM700" s="311"/>
      <c r="AN700" s="311"/>
      <c r="AO700" s="309"/>
      <c r="AY700" s="309"/>
      <c r="AZ700" s="312"/>
      <c r="BD700" s="300"/>
    </row>
    <row r="701" ht="14.25" customHeight="1">
      <c r="A701" s="300"/>
      <c r="B701" s="301"/>
      <c r="C701" s="300"/>
      <c r="D701" s="302"/>
      <c r="G701" s="303"/>
      <c r="H701" s="304"/>
      <c r="I701" s="304"/>
      <c r="J701" s="300"/>
      <c r="K701" s="300"/>
      <c r="L701" s="300"/>
      <c r="M701" s="300"/>
      <c r="N701" s="300"/>
      <c r="O701" s="300">
        <f t="shared" si="44"/>
        <v>0</v>
      </c>
      <c r="Q701" s="305">
        <v>0.0</v>
      </c>
      <c r="R701" s="305"/>
      <c r="S701" s="306"/>
      <c r="T701" s="305"/>
      <c r="U701" s="305"/>
      <c r="V701" s="305"/>
      <c r="W701" s="305"/>
      <c r="X701" s="305"/>
      <c r="Y701" s="305"/>
      <c r="Z701" s="300"/>
      <c r="AA701" s="307"/>
      <c r="AB701" s="300"/>
      <c r="AC701" s="308"/>
      <c r="AD701" s="304"/>
      <c r="AF701" s="300"/>
      <c r="AG701" s="300"/>
      <c r="AH701" s="309"/>
      <c r="AI701" s="309"/>
      <c r="AJ701" s="310"/>
      <c r="AK701" s="311"/>
      <c r="AL701" s="311"/>
      <c r="AM701" s="311"/>
      <c r="AN701" s="311"/>
      <c r="AO701" s="309"/>
      <c r="AY701" s="309"/>
      <c r="AZ701" s="312"/>
      <c r="BD701" s="300"/>
    </row>
    <row r="702" ht="14.25" customHeight="1">
      <c r="A702" s="300"/>
      <c r="B702" s="301"/>
      <c r="C702" s="300"/>
      <c r="D702" s="302"/>
      <c r="G702" s="303"/>
      <c r="H702" s="304"/>
      <c r="I702" s="304"/>
      <c r="J702" s="300"/>
      <c r="K702" s="300"/>
      <c r="L702" s="300"/>
      <c r="M702" s="300"/>
      <c r="N702" s="300"/>
      <c r="O702" s="300">
        <f t="shared" si="44"/>
        <v>0</v>
      </c>
      <c r="Q702" s="305">
        <v>0.0</v>
      </c>
      <c r="R702" s="305"/>
      <c r="S702" s="306"/>
      <c r="T702" s="305"/>
      <c r="U702" s="305"/>
      <c r="V702" s="305"/>
      <c r="W702" s="305"/>
      <c r="X702" s="305"/>
      <c r="Y702" s="305"/>
      <c r="Z702" s="300"/>
      <c r="AA702" s="307"/>
      <c r="AB702" s="300"/>
      <c r="AC702" s="308"/>
      <c r="AD702" s="304"/>
      <c r="AF702" s="300"/>
      <c r="AG702" s="300"/>
      <c r="AH702" s="309"/>
      <c r="AI702" s="309"/>
      <c r="AJ702" s="310"/>
      <c r="AK702" s="311"/>
      <c r="AL702" s="311"/>
      <c r="AM702" s="311"/>
      <c r="AN702" s="311"/>
      <c r="AO702" s="309"/>
      <c r="AY702" s="309"/>
      <c r="AZ702" s="312"/>
      <c r="BD702" s="300"/>
    </row>
    <row r="703" ht="14.25" customHeight="1">
      <c r="A703" s="300"/>
      <c r="B703" s="301"/>
      <c r="C703" s="300"/>
      <c r="D703" s="302"/>
      <c r="G703" s="303"/>
      <c r="H703" s="304"/>
      <c r="I703" s="304"/>
      <c r="J703" s="300"/>
      <c r="K703" s="300"/>
      <c r="L703" s="300"/>
      <c r="M703" s="300"/>
      <c r="N703" s="300"/>
      <c r="O703" s="300">
        <f t="shared" si="44"/>
        <v>0</v>
      </c>
      <c r="Q703" s="305">
        <v>0.0</v>
      </c>
      <c r="R703" s="305"/>
      <c r="S703" s="306"/>
      <c r="T703" s="305"/>
      <c r="U703" s="305"/>
      <c r="V703" s="305"/>
      <c r="W703" s="305"/>
      <c r="X703" s="305"/>
      <c r="Y703" s="305"/>
      <c r="Z703" s="300"/>
      <c r="AA703" s="307"/>
      <c r="AB703" s="300"/>
      <c r="AC703" s="308"/>
      <c r="AD703" s="304"/>
      <c r="AF703" s="300"/>
      <c r="AG703" s="300"/>
      <c r="AH703" s="309"/>
      <c r="AI703" s="309"/>
      <c r="AJ703" s="310"/>
      <c r="AK703" s="311"/>
      <c r="AL703" s="311"/>
      <c r="AM703" s="311"/>
      <c r="AN703" s="311"/>
      <c r="AO703" s="309"/>
      <c r="AY703" s="309"/>
      <c r="AZ703" s="312"/>
      <c r="BD703" s="300"/>
    </row>
    <row r="704" ht="14.25" customHeight="1">
      <c r="A704" s="300"/>
      <c r="B704" s="301"/>
      <c r="C704" s="300"/>
      <c r="D704" s="302"/>
      <c r="G704" s="303"/>
      <c r="H704" s="304"/>
      <c r="I704" s="304"/>
      <c r="J704" s="300"/>
      <c r="K704" s="300"/>
      <c r="L704" s="300"/>
      <c r="M704" s="300"/>
      <c r="N704" s="300"/>
      <c r="O704" s="300">
        <f t="shared" si="44"/>
        <v>0</v>
      </c>
      <c r="Q704" s="305">
        <v>0.0</v>
      </c>
      <c r="R704" s="305"/>
      <c r="S704" s="306"/>
      <c r="T704" s="305"/>
      <c r="U704" s="305"/>
      <c r="V704" s="305"/>
      <c r="W704" s="305"/>
      <c r="X704" s="305"/>
      <c r="Y704" s="305"/>
      <c r="Z704" s="300"/>
      <c r="AA704" s="307"/>
      <c r="AB704" s="300"/>
      <c r="AC704" s="308"/>
      <c r="AD704" s="304"/>
      <c r="AF704" s="300"/>
      <c r="AG704" s="300"/>
      <c r="AH704" s="309"/>
      <c r="AI704" s="309"/>
      <c r="AJ704" s="310"/>
      <c r="AK704" s="311"/>
      <c r="AL704" s="311"/>
      <c r="AM704" s="311"/>
      <c r="AN704" s="311"/>
      <c r="AO704" s="309"/>
      <c r="AY704" s="309"/>
      <c r="AZ704" s="312"/>
      <c r="BD704" s="300"/>
    </row>
    <row r="705" ht="14.25" customHeight="1">
      <c r="A705" s="300"/>
      <c r="B705" s="301"/>
      <c r="C705" s="300"/>
      <c r="D705" s="302"/>
      <c r="G705" s="303"/>
      <c r="H705" s="304"/>
      <c r="I705" s="304"/>
      <c r="J705" s="300"/>
      <c r="K705" s="300"/>
      <c r="L705" s="300"/>
      <c r="M705" s="300"/>
      <c r="N705" s="300"/>
      <c r="O705" s="300">
        <f t="shared" si="44"/>
        <v>0</v>
      </c>
      <c r="Q705" s="305">
        <v>0.0</v>
      </c>
      <c r="R705" s="305"/>
      <c r="S705" s="306"/>
      <c r="T705" s="305"/>
      <c r="U705" s="305"/>
      <c r="V705" s="305"/>
      <c r="W705" s="305"/>
      <c r="X705" s="305"/>
      <c r="Y705" s="305"/>
      <c r="Z705" s="300"/>
      <c r="AA705" s="307"/>
      <c r="AB705" s="300"/>
      <c r="AC705" s="308"/>
      <c r="AD705" s="304"/>
      <c r="AF705" s="300"/>
      <c r="AG705" s="300"/>
      <c r="AH705" s="309"/>
      <c r="AI705" s="309"/>
      <c r="AJ705" s="310"/>
      <c r="AK705" s="311"/>
      <c r="AL705" s="311"/>
      <c r="AM705" s="311"/>
      <c r="AN705" s="311"/>
      <c r="AO705" s="309"/>
      <c r="AY705" s="309"/>
      <c r="AZ705" s="312"/>
      <c r="BD705" s="300"/>
    </row>
    <row r="706" ht="14.25" customHeight="1">
      <c r="A706" s="300"/>
      <c r="B706" s="301"/>
      <c r="C706" s="300"/>
      <c r="D706" s="302"/>
      <c r="G706" s="303"/>
      <c r="H706" s="304"/>
      <c r="I706" s="304"/>
      <c r="J706" s="300"/>
      <c r="K706" s="300"/>
      <c r="L706" s="300"/>
      <c r="M706" s="300"/>
      <c r="N706" s="300"/>
      <c r="O706" s="300">
        <f t="shared" si="44"/>
        <v>0</v>
      </c>
      <c r="Q706" s="305">
        <v>0.0</v>
      </c>
      <c r="R706" s="305"/>
      <c r="S706" s="306"/>
      <c r="T706" s="305"/>
      <c r="U706" s="305"/>
      <c r="V706" s="305"/>
      <c r="W706" s="305"/>
      <c r="X706" s="305"/>
      <c r="Y706" s="305"/>
      <c r="Z706" s="300"/>
      <c r="AA706" s="307"/>
      <c r="AB706" s="300"/>
      <c r="AC706" s="308"/>
      <c r="AD706" s="304"/>
      <c r="AF706" s="300"/>
      <c r="AG706" s="300"/>
      <c r="AH706" s="309"/>
      <c r="AI706" s="309"/>
      <c r="AJ706" s="310"/>
      <c r="AK706" s="311"/>
      <c r="AL706" s="311"/>
      <c r="AM706" s="311"/>
      <c r="AN706" s="311"/>
      <c r="AO706" s="309"/>
      <c r="AY706" s="309"/>
      <c r="AZ706" s="312"/>
      <c r="BD706" s="300"/>
    </row>
    <row r="707" ht="14.25" customHeight="1">
      <c r="A707" s="300"/>
      <c r="B707" s="301"/>
      <c r="C707" s="300"/>
      <c r="D707" s="302"/>
      <c r="G707" s="303"/>
      <c r="H707" s="304"/>
      <c r="I707" s="304"/>
      <c r="J707" s="300"/>
      <c r="K707" s="300"/>
      <c r="L707" s="300"/>
      <c r="M707" s="300"/>
      <c r="N707" s="300"/>
      <c r="O707" s="300">
        <f t="shared" si="44"/>
        <v>0</v>
      </c>
      <c r="Q707" s="305">
        <v>0.0</v>
      </c>
      <c r="R707" s="305"/>
      <c r="S707" s="306"/>
      <c r="T707" s="305"/>
      <c r="U707" s="305"/>
      <c r="V707" s="305"/>
      <c r="W707" s="305"/>
      <c r="X707" s="305"/>
      <c r="Y707" s="305"/>
      <c r="Z707" s="300"/>
      <c r="AA707" s="307"/>
      <c r="AB707" s="300"/>
      <c r="AC707" s="308"/>
      <c r="AD707" s="304"/>
      <c r="AF707" s="300"/>
      <c r="AG707" s="300"/>
      <c r="AH707" s="309"/>
      <c r="AI707" s="309"/>
      <c r="AJ707" s="310"/>
      <c r="AK707" s="311"/>
      <c r="AL707" s="311"/>
      <c r="AM707" s="311"/>
      <c r="AN707" s="311"/>
      <c r="AO707" s="309"/>
      <c r="AY707" s="309"/>
      <c r="AZ707" s="312"/>
      <c r="BD707" s="300"/>
    </row>
    <row r="708" ht="14.25" customHeight="1">
      <c r="A708" s="300"/>
      <c r="B708" s="301"/>
      <c r="C708" s="300"/>
      <c r="D708" s="302"/>
      <c r="G708" s="303"/>
      <c r="H708" s="304"/>
      <c r="I708" s="304"/>
      <c r="J708" s="300"/>
      <c r="K708" s="300"/>
      <c r="L708" s="300"/>
      <c r="M708" s="300"/>
      <c r="N708" s="300"/>
      <c r="O708" s="300">
        <f t="shared" si="44"/>
        <v>0</v>
      </c>
      <c r="Q708" s="305">
        <v>0.0</v>
      </c>
      <c r="R708" s="305"/>
      <c r="S708" s="306"/>
      <c r="T708" s="305"/>
      <c r="U708" s="305"/>
      <c r="V708" s="305"/>
      <c r="W708" s="305"/>
      <c r="X708" s="305"/>
      <c r="Y708" s="305"/>
      <c r="Z708" s="300"/>
      <c r="AA708" s="307"/>
      <c r="AB708" s="300"/>
      <c r="AC708" s="308"/>
      <c r="AD708" s="304"/>
      <c r="AF708" s="300"/>
      <c r="AG708" s="300"/>
      <c r="AH708" s="309"/>
      <c r="AI708" s="309"/>
      <c r="AJ708" s="310"/>
      <c r="AK708" s="311"/>
      <c r="AL708" s="311"/>
      <c r="AM708" s="311"/>
      <c r="AN708" s="311"/>
      <c r="AO708" s="309"/>
      <c r="AY708" s="309"/>
      <c r="AZ708" s="312"/>
      <c r="BD708" s="300"/>
    </row>
    <row r="709" ht="14.25" customHeight="1">
      <c r="A709" s="300"/>
      <c r="B709" s="301"/>
      <c r="C709" s="300"/>
      <c r="D709" s="302"/>
      <c r="G709" s="303"/>
      <c r="H709" s="304"/>
      <c r="I709" s="304"/>
      <c r="J709" s="300"/>
      <c r="K709" s="300"/>
      <c r="L709" s="300"/>
      <c r="M709" s="300"/>
      <c r="N709" s="300"/>
      <c r="O709" s="300">
        <f t="shared" si="44"/>
        <v>0</v>
      </c>
      <c r="Q709" s="305">
        <v>0.0</v>
      </c>
      <c r="R709" s="305"/>
      <c r="S709" s="306"/>
      <c r="T709" s="305"/>
      <c r="U709" s="305"/>
      <c r="V709" s="305"/>
      <c r="W709" s="305"/>
      <c r="X709" s="305"/>
      <c r="Y709" s="305"/>
      <c r="Z709" s="300"/>
      <c r="AA709" s="307"/>
      <c r="AB709" s="300"/>
      <c r="AC709" s="308"/>
      <c r="AD709" s="304"/>
      <c r="AF709" s="300"/>
      <c r="AG709" s="300"/>
      <c r="AH709" s="309"/>
      <c r="AI709" s="309"/>
      <c r="AJ709" s="310"/>
      <c r="AK709" s="311"/>
      <c r="AL709" s="311"/>
      <c r="AM709" s="311"/>
      <c r="AN709" s="311"/>
      <c r="AO709" s="309"/>
      <c r="AY709" s="309"/>
      <c r="AZ709" s="312"/>
      <c r="BD709" s="300"/>
    </row>
    <row r="710" ht="14.25" customHeight="1">
      <c r="A710" s="300"/>
      <c r="B710" s="301"/>
      <c r="C710" s="300"/>
      <c r="D710" s="302"/>
      <c r="G710" s="303"/>
      <c r="H710" s="304"/>
      <c r="I710" s="304"/>
      <c r="J710" s="300"/>
      <c r="K710" s="300"/>
      <c r="L710" s="300"/>
      <c r="M710" s="300"/>
      <c r="N710" s="300"/>
      <c r="O710" s="300">
        <f t="shared" si="44"/>
        <v>0</v>
      </c>
      <c r="Q710" s="305">
        <v>0.0</v>
      </c>
      <c r="R710" s="305"/>
      <c r="S710" s="306"/>
      <c r="T710" s="305"/>
      <c r="U710" s="305"/>
      <c r="V710" s="305"/>
      <c r="W710" s="305"/>
      <c r="X710" s="305"/>
      <c r="Y710" s="305"/>
      <c r="Z710" s="300"/>
      <c r="AA710" s="307"/>
      <c r="AB710" s="300"/>
      <c r="AC710" s="308"/>
      <c r="AD710" s="304"/>
      <c r="AF710" s="300"/>
      <c r="AG710" s="300"/>
      <c r="AH710" s="309"/>
      <c r="AI710" s="309"/>
      <c r="AJ710" s="310"/>
      <c r="AK710" s="311"/>
      <c r="AL710" s="311"/>
      <c r="AM710" s="311"/>
      <c r="AN710" s="311"/>
      <c r="AO710" s="309"/>
      <c r="AY710" s="309"/>
      <c r="AZ710" s="312"/>
      <c r="BD710" s="300"/>
    </row>
    <row r="711" ht="14.25" customHeight="1">
      <c r="A711" s="300"/>
      <c r="B711" s="301"/>
      <c r="C711" s="300"/>
      <c r="D711" s="302"/>
      <c r="G711" s="303"/>
      <c r="H711" s="304"/>
      <c r="I711" s="304"/>
      <c r="J711" s="300"/>
      <c r="K711" s="300"/>
      <c r="L711" s="300"/>
      <c r="M711" s="300"/>
      <c r="N711" s="300"/>
      <c r="O711" s="300">
        <f t="shared" si="44"/>
        <v>0</v>
      </c>
      <c r="Q711" s="305">
        <v>0.0</v>
      </c>
      <c r="R711" s="305"/>
      <c r="S711" s="306"/>
      <c r="T711" s="305"/>
      <c r="U711" s="305"/>
      <c r="V711" s="305"/>
      <c r="W711" s="305"/>
      <c r="X711" s="305"/>
      <c r="Y711" s="305"/>
      <c r="Z711" s="300"/>
      <c r="AA711" s="307"/>
      <c r="AB711" s="300"/>
      <c r="AC711" s="308"/>
      <c r="AD711" s="304"/>
      <c r="AF711" s="300"/>
      <c r="AG711" s="300"/>
      <c r="AH711" s="309"/>
      <c r="AI711" s="309"/>
      <c r="AJ711" s="310"/>
      <c r="AK711" s="311"/>
      <c r="AL711" s="311"/>
      <c r="AM711" s="311"/>
      <c r="AN711" s="311"/>
      <c r="AO711" s="309"/>
      <c r="AY711" s="309"/>
      <c r="AZ711" s="312"/>
      <c r="BD711" s="300"/>
    </row>
    <row r="712" ht="14.25" customHeight="1">
      <c r="A712" s="300"/>
      <c r="B712" s="301"/>
      <c r="C712" s="300"/>
      <c r="D712" s="302"/>
      <c r="G712" s="303"/>
      <c r="H712" s="304"/>
      <c r="I712" s="304"/>
      <c r="J712" s="300"/>
      <c r="K712" s="300"/>
      <c r="L712" s="300"/>
      <c r="M712" s="300"/>
      <c r="N712" s="300"/>
      <c r="O712" s="300">
        <f t="shared" si="44"/>
        <v>0</v>
      </c>
      <c r="Q712" s="305">
        <v>0.0</v>
      </c>
      <c r="R712" s="305"/>
      <c r="S712" s="306"/>
      <c r="T712" s="305"/>
      <c r="U712" s="305"/>
      <c r="V712" s="305"/>
      <c r="W712" s="305"/>
      <c r="X712" s="305"/>
      <c r="Y712" s="305"/>
      <c r="Z712" s="300"/>
      <c r="AA712" s="307"/>
      <c r="AB712" s="300"/>
      <c r="AC712" s="308"/>
      <c r="AD712" s="304"/>
      <c r="AF712" s="300"/>
      <c r="AG712" s="300"/>
      <c r="AH712" s="309"/>
      <c r="AI712" s="309"/>
      <c r="AJ712" s="310"/>
      <c r="AK712" s="311"/>
      <c r="AL712" s="311"/>
      <c r="AM712" s="311"/>
      <c r="AN712" s="311"/>
      <c r="AO712" s="309"/>
      <c r="AY712" s="309"/>
      <c r="AZ712" s="312"/>
      <c r="BD712" s="300"/>
    </row>
    <row r="713" ht="14.25" customHeight="1">
      <c r="A713" s="300"/>
      <c r="B713" s="301"/>
      <c r="C713" s="300"/>
      <c r="D713" s="302"/>
      <c r="G713" s="303"/>
      <c r="H713" s="304"/>
      <c r="I713" s="304"/>
      <c r="J713" s="300"/>
      <c r="K713" s="300"/>
      <c r="L713" s="300"/>
      <c r="M713" s="300"/>
      <c r="N713" s="300"/>
      <c r="O713" s="300">
        <f t="shared" si="44"/>
        <v>0</v>
      </c>
      <c r="Q713" s="305">
        <v>0.0</v>
      </c>
      <c r="R713" s="305"/>
      <c r="S713" s="306"/>
      <c r="T713" s="305"/>
      <c r="U713" s="305"/>
      <c r="V713" s="305"/>
      <c r="W713" s="305"/>
      <c r="X713" s="305"/>
      <c r="Y713" s="305"/>
      <c r="Z713" s="300"/>
      <c r="AA713" s="307"/>
      <c r="AB713" s="300"/>
      <c r="AC713" s="308"/>
      <c r="AD713" s="304"/>
      <c r="AF713" s="300"/>
      <c r="AG713" s="300"/>
      <c r="AH713" s="309"/>
      <c r="AI713" s="309"/>
      <c r="AJ713" s="310"/>
      <c r="AK713" s="311"/>
      <c r="AL713" s="311"/>
      <c r="AM713" s="311"/>
      <c r="AN713" s="311"/>
      <c r="AO713" s="309"/>
      <c r="AY713" s="309"/>
      <c r="AZ713" s="312"/>
      <c r="BD713" s="300"/>
    </row>
    <row r="714" ht="14.25" customHeight="1">
      <c r="A714" s="300"/>
      <c r="B714" s="301"/>
      <c r="C714" s="300"/>
      <c r="D714" s="302"/>
      <c r="G714" s="303"/>
      <c r="H714" s="304"/>
      <c r="I714" s="304"/>
      <c r="J714" s="300"/>
      <c r="K714" s="300"/>
      <c r="L714" s="300"/>
      <c r="M714" s="300"/>
      <c r="N714" s="300"/>
      <c r="O714" s="300">
        <f t="shared" si="44"/>
        <v>0</v>
      </c>
      <c r="Q714" s="305">
        <v>0.0</v>
      </c>
      <c r="R714" s="305"/>
      <c r="S714" s="306"/>
      <c r="T714" s="305"/>
      <c r="U714" s="305"/>
      <c r="V714" s="305"/>
      <c r="W714" s="305"/>
      <c r="X714" s="305"/>
      <c r="Y714" s="305"/>
      <c r="Z714" s="300"/>
      <c r="AA714" s="307"/>
      <c r="AB714" s="300"/>
      <c r="AC714" s="308"/>
      <c r="AD714" s="304"/>
      <c r="AF714" s="300"/>
      <c r="AG714" s="300"/>
      <c r="AH714" s="309"/>
      <c r="AI714" s="309"/>
      <c r="AJ714" s="310"/>
      <c r="AK714" s="311"/>
      <c r="AL714" s="311"/>
      <c r="AM714" s="311"/>
      <c r="AN714" s="311"/>
      <c r="AO714" s="309"/>
      <c r="AY714" s="309"/>
      <c r="AZ714" s="312"/>
      <c r="BD714" s="300"/>
    </row>
    <row r="715" ht="14.25" customHeight="1">
      <c r="A715" s="300"/>
      <c r="B715" s="301"/>
      <c r="C715" s="300"/>
      <c r="D715" s="302"/>
      <c r="G715" s="303"/>
      <c r="H715" s="304"/>
      <c r="I715" s="304"/>
      <c r="J715" s="300"/>
      <c r="K715" s="300"/>
      <c r="L715" s="300"/>
      <c r="M715" s="300"/>
      <c r="N715" s="300"/>
      <c r="O715" s="300">
        <f t="shared" si="44"/>
        <v>0</v>
      </c>
      <c r="Q715" s="305">
        <v>0.0</v>
      </c>
      <c r="R715" s="305"/>
      <c r="S715" s="306"/>
      <c r="T715" s="305"/>
      <c r="U715" s="305"/>
      <c r="V715" s="305"/>
      <c r="W715" s="305"/>
      <c r="X715" s="305"/>
      <c r="Y715" s="305"/>
      <c r="Z715" s="300"/>
      <c r="AA715" s="307"/>
      <c r="AB715" s="300"/>
      <c r="AC715" s="308"/>
      <c r="AD715" s="304"/>
      <c r="AF715" s="300"/>
      <c r="AG715" s="300"/>
      <c r="AH715" s="309"/>
      <c r="AI715" s="309"/>
      <c r="AJ715" s="310"/>
      <c r="AK715" s="311"/>
      <c r="AL715" s="311"/>
      <c r="AM715" s="311"/>
      <c r="AN715" s="311"/>
      <c r="AO715" s="309"/>
      <c r="AY715" s="309"/>
      <c r="AZ715" s="312"/>
      <c r="BD715" s="300"/>
    </row>
    <row r="716" ht="14.25" customHeight="1">
      <c r="A716" s="300"/>
      <c r="B716" s="301"/>
      <c r="C716" s="300"/>
      <c r="D716" s="302"/>
      <c r="G716" s="303"/>
      <c r="H716" s="304"/>
      <c r="I716" s="304"/>
      <c r="J716" s="300"/>
      <c r="K716" s="300"/>
      <c r="L716" s="300"/>
      <c r="M716" s="300"/>
      <c r="N716" s="300"/>
      <c r="O716" s="300">
        <f t="shared" si="44"/>
        <v>0</v>
      </c>
      <c r="Q716" s="305">
        <v>0.0</v>
      </c>
      <c r="R716" s="305"/>
      <c r="S716" s="306"/>
      <c r="T716" s="305"/>
      <c r="U716" s="305"/>
      <c r="V716" s="305"/>
      <c r="W716" s="305"/>
      <c r="X716" s="305"/>
      <c r="Y716" s="305"/>
      <c r="Z716" s="300"/>
      <c r="AA716" s="307"/>
      <c r="AB716" s="300"/>
      <c r="AC716" s="308"/>
      <c r="AD716" s="304"/>
      <c r="AF716" s="300"/>
      <c r="AG716" s="300"/>
      <c r="AH716" s="309"/>
      <c r="AI716" s="309"/>
      <c r="AJ716" s="310"/>
      <c r="AK716" s="311"/>
      <c r="AL716" s="311"/>
      <c r="AM716" s="311"/>
      <c r="AN716" s="311"/>
      <c r="AO716" s="309"/>
      <c r="AY716" s="309"/>
      <c r="AZ716" s="312"/>
      <c r="BD716" s="300"/>
    </row>
    <row r="717" ht="14.25" customHeight="1">
      <c r="A717" s="300"/>
      <c r="B717" s="301"/>
      <c r="C717" s="300"/>
      <c r="D717" s="302"/>
      <c r="G717" s="303"/>
      <c r="H717" s="304"/>
      <c r="I717" s="304"/>
      <c r="J717" s="300"/>
      <c r="K717" s="300"/>
      <c r="L717" s="300"/>
      <c r="M717" s="300"/>
      <c r="N717" s="300"/>
      <c r="O717" s="300">
        <f t="shared" si="44"/>
        <v>0</v>
      </c>
      <c r="Q717" s="305">
        <v>0.0</v>
      </c>
      <c r="R717" s="305"/>
      <c r="S717" s="306"/>
      <c r="T717" s="305"/>
      <c r="U717" s="305"/>
      <c r="V717" s="305"/>
      <c r="W717" s="305"/>
      <c r="X717" s="305"/>
      <c r="Y717" s="305"/>
      <c r="Z717" s="300"/>
      <c r="AA717" s="307"/>
      <c r="AB717" s="300"/>
      <c r="AC717" s="308"/>
      <c r="AD717" s="304"/>
      <c r="AF717" s="300"/>
      <c r="AG717" s="300"/>
      <c r="AH717" s="309"/>
      <c r="AI717" s="309"/>
      <c r="AJ717" s="310"/>
      <c r="AK717" s="311"/>
      <c r="AL717" s="311"/>
      <c r="AM717" s="311"/>
      <c r="AN717" s="311"/>
      <c r="AO717" s="309"/>
      <c r="AY717" s="309"/>
      <c r="AZ717" s="312"/>
      <c r="BD717" s="300"/>
    </row>
    <row r="718" ht="14.25" customHeight="1">
      <c r="A718" s="300"/>
      <c r="B718" s="301"/>
      <c r="C718" s="300"/>
      <c r="D718" s="302"/>
      <c r="G718" s="303"/>
      <c r="H718" s="304"/>
      <c r="I718" s="304"/>
      <c r="J718" s="300"/>
      <c r="K718" s="300"/>
      <c r="L718" s="300"/>
      <c r="M718" s="300"/>
      <c r="N718" s="300"/>
      <c r="O718" s="300">
        <f t="shared" si="44"/>
        <v>0</v>
      </c>
      <c r="Q718" s="305">
        <v>0.0</v>
      </c>
      <c r="R718" s="305"/>
      <c r="S718" s="306"/>
      <c r="T718" s="305"/>
      <c r="U718" s="305"/>
      <c r="V718" s="305"/>
      <c r="W718" s="305"/>
      <c r="X718" s="305"/>
      <c r="Y718" s="305"/>
      <c r="Z718" s="300"/>
      <c r="AA718" s="307"/>
      <c r="AB718" s="300"/>
      <c r="AC718" s="308"/>
      <c r="AD718" s="304"/>
      <c r="AF718" s="300"/>
      <c r="AG718" s="300"/>
      <c r="AH718" s="309"/>
      <c r="AI718" s="309"/>
      <c r="AJ718" s="310"/>
      <c r="AK718" s="311"/>
      <c r="AL718" s="311"/>
      <c r="AM718" s="311"/>
      <c r="AN718" s="311"/>
      <c r="AO718" s="309"/>
      <c r="AY718" s="309"/>
      <c r="AZ718" s="312"/>
      <c r="BD718" s="300"/>
    </row>
    <row r="719" ht="14.25" customHeight="1">
      <c r="A719" s="300"/>
      <c r="B719" s="301"/>
      <c r="C719" s="300"/>
      <c r="D719" s="302"/>
      <c r="G719" s="303"/>
      <c r="H719" s="304"/>
      <c r="I719" s="304"/>
      <c r="J719" s="300"/>
      <c r="K719" s="300"/>
      <c r="L719" s="300"/>
      <c r="M719" s="300"/>
      <c r="N719" s="300"/>
      <c r="O719" s="300">
        <f t="shared" si="44"/>
        <v>0</v>
      </c>
      <c r="Q719" s="305">
        <v>0.0</v>
      </c>
      <c r="R719" s="305"/>
      <c r="S719" s="306"/>
      <c r="T719" s="305"/>
      <c r="U719" s="305"/>
      <c r="V719" s="305"/>
      <c r="W719" s="305"/>
      <c r="X719" s="305"/>
      <c r="Y719" s="305"/>
      <c r="Z719" s="300"/>
      <c r="AA719" s="307"/>
      <c r="AB719" s="300"/>
      <c r="AC719" s="308"/>
      <c r="AD719" s="304"/>
      <c r="AF719" s="300"/>
      <c r="AG719" s="300"/>
      <c r="AH719" s="309"/>
      <c r="AI719" s="309"/>
      <c r="AJ719" s="310"/>
      <c r="AK719" s="311"/>
      <c r="AL719" s="311"/>
      <c r="AM719" s="311"/>
      <c r="AN719" s="311"/>
      <c r="AO719" s="309"/>
      <c r="AY719" s="309"/>
      <c r="AZ719" s="312"/>
      <c r="BD719" s="300"/>
    </row>
    <row r="720" ht="14.25" customHeight="1">
      <c r="A720" s="300"/>
      <c r="B720" s="301"/>
      <c r="C720" s="300"/>
      <c r="D720" s="302"/>
      <c r="G720" s="303"/>
      <c r="H720" s="304"/>
      <c r="I720" s="304"/>
      <c r="J720" s="300"/>
      <c r="K720" s="300"/>
      <c r="L720" s="300"/>
      <c r="M720" s="300"/>
      <c r="N720" s="300"/>
      <c r="O720" s="300">
        <f t="shared" si="44"/>
        <v>0</v>
      </c>
      <c r="Q720" s="305">
        <v>0.0</v>
      </c>
      <c r="R720" s="305"/>
      <c r="S720" s="306"/>
      <c r="T720" s="305"/>
      <c r="U720" s="305"/>
      <c r="V720" s="305"/>
      <c r="W720" s="305"/>
      <c r="X720" s="305"/>
      <c r="Y720" s="305"/>
      <c r="Z720" s="300"/>
      <c r="AA720" s="307"/>
      <c r="AB720" s="300"/>
      <c r="AC720" s="308"/>
      <c r="AD720" s="304"/>
      <c r="AF720" s="300"/>
      <c r="AG720" s="300"/>
      <c r="AH720" s="309"/>
      <c r="AI720" s="309"/>
      <c r="AJ720" s="310"/>
      <c r="AK720" s="311"/>
      <c r="AL720" s="311"/>
      <c r="AM720" s="311"/>
      <c r="AN720" s="311"/>
      <c r="AO720" s="309"/>
      <c r="AY720" s="309"/>
      <c r="AZ720" s="312"/>
      <c r="BD720" s="300"/>
    </row>
    <row r="721" ht="14.25" customHeight="1">
      <c r="A721" s="300"/>
      <c r="B721" s="301"/>
      <c r="C721" s="300"/>
      <c r="D721" s="302"/>
      <c r="G721" s="303"/>
      <c r="H721" s="304"/>
      <c r="I721" s="304"/>
      <c r="J721" s="300"/>
      <c r="K721" s="300"/>
      <c r="L721" s="300"/>
      <c r="M721" s="300"/>
      <c r="N721" s="300"/>
      <c r="O721" s="300">
        <f t="shared" si="44"/>
        <v>0</v>
      </c>
      <c r="Q721" s="305">
        <v>0.0</v>
      </c>
      <c r="R721" s="305"/>
      <c r="S721" s="306"/>
      <c r="T721" s="305"/>
      <c r="U721" s="305"/>
      <c r="V721" s="305"/>
      <c r="W721" s="305"/>
      <c r="X721" s="305"/>
      <c r="Y721" s="305"/>
      <c r="Z721" s="300"/>
      <c r="AA721" s="307"/>
      <c r="AB721" s="300"/>
      <c r="AC721" s="308"/>
      <c r="AD721" s="304"/>
      <c r="AF721" s="300"/>
      <c r="AG721" s="300"/>
      <c r="AH721" s="309"/>
      <c r="AI721" s="309"/>
      <c r="AJ721" s="310"/>
      <c r="AK721" s="311"/>
      <c r="AL721" s="311"/>
      <c r="AM721" s="311"/>
      <c r="AN721" s="311"/>
      <c r="AO721" s="309"/>
      <c r="AY721" s="309"/>
      <c r="AZ721" s="312"/>
      <c r="BD721" s="300"/>
    </row>
    <row r="722" ht="14.25" customHeight="1">
      <c r="A722" s="300"/>
      <c r="B722" s="301"/>
      <c r="C722" s="300"/>
      <c r="D722" s="302"/>
      <c r="G722" s="303"/>
      <c r="H722" s="304"/>
      <c r="I722" s="304"/>
      <c r="J722" s="300"/>
      <c r="K722" s="300"/>
      <c r="L722" s="300"/>
      <c r="M722" s="300"/>
      <c r="N722" s="300"/>
      <c r="O722" s="300">
        <f t="shared" si="44"/>
        <v>0</v>
      </c>
      <c r="Q722" s="305">
        <v>0.0</v>
      </c>
      <c r="R722" s="305"/>
      <c r="S722" s="306"/>
      <c r="T722" s="305"/>
      <c r="U722" s="305"/>
      <c r="V722" s="305"/>
      <c r="W722" s="305"/>
      <c r="X722" s="305"/>
      <c r="Y722" s="305"/>
      <c r="Z722" s="300"/>
      <c r="AA722" s="307"/>
      <c r="AB722" s="300"/>
      <c r="AC722" s="308"/>
      <c r="AD722" s="304"/>
      <c r="AF722" s="300"/>
      <c r="AG722" s="300"/>
      <c r="AH722" s="309"/>
      <c r="AI722" s="309"/>
      <c r="AJ722" s="310"/>
      <c r="AK722" s="311"/>
      <c r="AL722" s="311"/>
      <c r="AM722" s="311"/>
      <c r="AN722" s="311"/>
      <c r="AO722" s="309"/>
      <c r="AY722" s="309"/>
      <c r="AZ722" s="312"/>
      <c r="BD722" s="300"/>
    </row>
    <row r="723" ht="14.25" customHeight="1">
      <c r="A723" s="300"/>
      <c r="B723" s="301"/>
      <c r="C723" s="300"/>
      <c r="D723" s="302"/>
      <c r="G723" s="303"/>
      <c r="H723" s="304"/>
      <c r="I723" s="304"/>
      <c r="J723" s="300"/>
      <c r="K723" s="300"/>
      <c r="L723" s="300"/>
      <c r="M723" s="300"/>
      <c r="N723" s="300"/>
      <c r="O723" s="300">
        <f t="shared" si="44"/>
        <v>0</v>
      </c>
      <c r="Q723" s="305">
        <v>0.0</v>
      </c>
      <c r="R723" s="305"/>
      <c r="S723" s="306"/>
      <c r="T723" s="305"/>
      <c r="U723" s="305"/>
      <c r="V723" s="305"/>
      <c r="W723" s="305"/>
      <c r="X723" s="305"/>
      <c r="Y723" s="305"/>
      <c r="Z723" s="300"/>
      <c r="AA723" s="307"/>
      <c r="AB723" s="300"/>
      <c r="AC723" s="308"/>
      <c r="AD723" s="304"/>
      <c r="AF723" s="300"/>
      <c r="AG723" s="300"/>
      <c r="AH723" s="309"/>
      <c r="AI723" s="309"/>
      <c r="AJ723" s="310"/>
      <c r="AK723" s="311"/>
      <c r="AL723" s="311"/>
      <c r="AM723" s="311"/>
      <c r="AN723" s="311"/>
      <c r="AO723" s="309"/>
      <c r="AY723" s="309"/>
      <c r="AZ723" s="312"/>
      <c r="BD723" s="300"/>
    </row>
    <row r="724" ht="14.25" customHeight="1">
      <c r="A724" s="300"/>
      <c r="B724" s="301"/>
      <c r="C724" s="300"/>
      <c r="D724" s="302"/>
      <c r="G724" s="303"/>
      <c r="H724" s="304"/>
      <c r="I724" s="304"/>
      <c r="J724" s="300"/>
      <c r="K724" s="300"/>
      <c r="L724" s="300"/>
      <c r="M724" s="300"/>
      <c r="N724" s="300"/>
      <c r="O724" s="300">
        <f t="shared" si="44"/>
        <v>0</v>
      </c>
      <c r="Q724" s="305">
        <v>0.0</v>
      </c>
      <c r="R724" s="305"/>
      <c r="S724" s="306"/>
      <c r="T724" s="305"/>
      <c r="U724" s="305"/>
      <c r="V724" s="305"/>
      <c r="W724" s="305"/>
      <c r="X724" s="305"/>
      <c r="Y724" s="305"/>
      <c r="Z724" s="300"/>
      <c r="AA724" s="307"/>
      <c r="AB724" s="300"/>
      <c r="AC724" s="308"/>
      <c r="AD724" s="304"/>
      <c r="AF724" s="300"/>
      <c r="AG724" s="300"/>
      <c r="AH724" s="309"/>
      <c r="AI724" s="309"/>
      <c r="AJ724" s="310"/>
      <c r="AK724" s="311"/>
      <c r="AL724" s="311"/>
      <c r="AM724" s="311"/>
      <c r="AN724" s="311"/>
      <c r="AO724" s="309"/>
      <c r="AY724" s="309"/>
      <c r="AZ724" s="312"/>
      <c r="BD724" s="300"/>
    </row>
    <row r="725" ht="14.25" customHeight="1">
      <c r="A725" s="300"/>
      <c r="B725" s="301"/>
      <c r="C725" s="300"/>
      <c r="D725" s="302"/>
      <c r="G725" s="303"/>
      <c r="H725" s="304"/>
      <c r="I725" s="304"/>
      <c r="J725" s="300"/>
      <c r="K725" s="300"/>
      <c r="L725" s="300"/>
      <c r="M725" s="300"/>
      <c r="N725" s="300"/>
      <c r="O725" s="300">
        <f t="shared" si="44"/>
        <v>0</v>
      </c>
      <c r="Q725" s="305">
        <v>0.0</v>
      </c>
      <c r="R725" s="305"/>
      <c r="S725" s="306"/>
      <c r="T725" s="305"/>
      <c r="U725" s="305"/>
      <c r="V725" s="305"/>
      <c r="W725" s="305"/>
      <c r="X725" s="305"/>
      <c r="Y725" s="305"/>
      <c r="Z725" s="300"/>
      <c r="AA725" s="307"/>
      <c r="AB725" s="300"/>
      <c r="AC725" s="308"/>
      <c r="AD725" s="304"/>
      <c r="AF725" s="300"/>
      <c r="AG725" s="300"/>
      <c r="AH725" s="309"/>
      <c r="AI725" s="309"/>
      <c r="AJ725" s="310"/>
      <c r="AK725" s="311"/>
      <c r="AL725" s="311"/>
      <c r="AM725" s="311"/>
      <c r="AN725" s="311"/>
      <c r="AO725" s="309"/>
      <c r="AY725" s="309"/>
      <c r="AZ725" s="312"/>
      <c r="BD725" s="300"/>
    </row>
    <row r="726" ht="14.25" customHeight="1">
      <c r="A726" s="300"/>
      <c r="B726" s="301"/>
      <c r="C726" s="300"/>
      <c r="D726" s="302"/>
      <c r="G726" s="303"/>
      <c r="H726" s="304"/>
      <c r="I726" s="304"/>
      <c r="J726" s="300"/>
      <c r="K726" s="300"/>
      <c r="L726" s="300"/>
      <c r="M726" s="300"/>
      <c r="N726" s="300"/>
      <c r="O726" s="300">
        <f t="shared" si="44"/>
        <v>0</v>
      </c>
      <c r="Q726" s="305">
        <v>0.0</v>
      </c>
      <c r="R726" s="305"/>
      <c r="S726" s="306"/>
      <c r="T726" s="305"/>
      <c r="U726" s="305"/>
      <c r="V726" s="305"/>
      <c r="W726" s="305"/>
      <c r="X726" s="305"/>
      <c r="Y726" s="305"/>
      <c r="Z726" s="300"/>
      <c r="AA726" s="307"/>
      <c r="AB726" s="300"/>
      <c r="AC726" s="308"/>
      <c r="AD726" s="304"/>
      <c r="AF726" s="300"/>
      <c r="AG726" s="300"/>
      <c r="AH726" s="309"/>
      <c r="AI726" s="309"/>
      <c r="AJ726" s="310"/>
      <c r="AK726" s="311"/>
      <c r="AL726" s="311"/>
      <c r="AM726" s="311"/>
      <c r="AN726" s="311"/>
      <c r="AO726" s="309"/>
      <c r="AY726" s="309"/>
      <c r="AZ726" s="312"/>
      <c r="BD726" s="300"/>
    </row>
    <row r="727" ht="14.25" customHeight="1">
      <c r="A727" s="300"/>
      <c r="B727" s="301"/>
      <c r="C727" s="300"/>
      <c r="D727" s="302"/>
      <c r="G727" s="303"/>
      <c r="H727" s="304"/>
      <c r="I727" s="304"/>
      <c r="J727" s="300"/>
      <c r="K727" s="300"/>
      <c r="L727" s="300"/>
      <c r="M727" s="300"/>
      <c r="N727" s="300"/>
      <c r="O727" s="300">
        <f t="shared" si="44"/>
        <v>0</v>
      </c>
      <c r="Q727" s="305">
        <v>0.0</v>
      </c>
      <c r="R727" s="305"/>
      <c r="S727" s="306"/>
      <c r="T727" s="305"/>
      <c r="U727" s="305"/>
      <c r="V727" s="305"/>
      <c r="W727" s="305"/>
      <c r="X727" s="305"/>
      <c r="Y727" s="305"/>
      <c r="Z727" s="300"/>
      <c r="AA727" s="307"/>
      <c r="AB727" s="300"/>
      <c r="AC727" s="308"/>
      <c r="AD727" s="304"/>
      <c r="AF727" s="300"/>
      <c r="AG727" s="300"/>
      <c r="AH727" s="309"/>
      <c r="AI727" s="309"/>
      <c r="AJ727" s="310"/>
      <c r="AK727" s="311"/>
      <c r="AL727" s="311"/>
      <c r="AM727" s="311"/>
      <c r="AN727" s="311"/>
      <c r="AO727" s="309"/>
      <c r="AY727" s="309"/>
      <c r="AZ727" s="312"/>
      <c r="BD727" s="300"/>
    </row>
    <row r="728" ht="14.25" customHeight="1">
      <c r="A728" s="300"/>
      <c r="B728" s="301"/>
      <c r="C728" s="300"/>
      <c r="D728" s="302"/>
      <c r="G728" s="303"/>
      <c r="H728" s="304"/>
      <c r="I728" s="304"/>
      <c r="J728" s="300"/>
      <c r="K728" s="300"/>
      <c r="L728" s="300"/>
      <c r="M728" s="300"/>
      <c r="N728" s="300"/>
      <c r="O728" s="300">
        <f t="shared" si="44"/>
        <v>0</v>
      </c>
      <c r="Q728" s="305">
        <v>0.0</v>
      </c>
      <c r="R728" s="305"/>
      <c r="S728" s="306"/>
      <c r="T728" s="305"/>
      <c r="U728" s="305"/>
      <c r="V728" s="305"/>
      <c r="W728" s="305"/>
      <c r="X728" s="305"/>
      <c r="Y728" s="305"/>
      <c r="Z728" s="300"/>
      <c r="AA728" s="307"/>
      <c r="AB728" s="300"/>
      <c r="AC728" s="308"/>
      <c r="AD728" s="304"/>
      <c r="AF728" s="300"/>
      <c r="AG728" s="300"/>
      <c r="AH728" s="309"/>
      <c r="AI728" s="309"/>
      <c r="AJ728" s="310"/>
      <c r="AK728" s="311"/>
      <c r="AL728" s="311"/>
      <c r="AM728" s="311"/>
      <c r="AN728" s="311"/>
      <c r="AO728" s="309"/>
      <c r="AY728" s="309"/>
      <c r="AZ728" s="312"/>
      <c r="BD728" s="300"/>
    </row>
    <row r="729" ht="14.25" customHeight="1">
      <c r="A729" s="300"/>
      <c r="B729" s="301"/>
      <c r="C729" s="300"/>
      <c r="D729" s="302"/>
      <c r="G729" s="303"/>
      <c r="H729" s="304"/>
      <c r="I729" s="304"/>
      <c r="J729" s="300"/>
      <c r="K729" s="300"/>
      <c r="L729" s="300"/>
      <c r="M729" s="300"/>
      <c r="N729" s="300"/>
      <c r="O729" s="300">
        <f t="shared" si="44"/>
        <v>0</v>
      </c>
      <c r="Q729" s="305">
        <v>0.0</v>
      </c>
      <c r="R729" s="305"/>
      <c r="S729" s="306"/>
      <c r="T729" s="305"/>
      <c r="U729" s="305"/>
      <c r="V729" s="305"/>
      <c r="W729" s="305"/>
      <c r="X729" s="305"/>
      <c r="Y729" s="305"/>
      <c r="Z729" s="300"/>
      <c r="AA729" s="307"/>
      <c r="AB729" s="300"/>
      <c r="AC729" s="308"/>
      <c r="AD729" s="304"/>
      <c r="AF729" s="300"/>
      <c r="AG729" s="300"/>
      <c r="AH729" s="309"/>
      <c r="AI729" s="309"/>
      <c r="AJ729" s="310"/>
      <c r="AK729" s="311"/>
      <c r="AL729" s="311"/>
      <c r="AM729" s="311"/>
      <c r="AN729" s="311"/>
      <c r="AO729" s="309"/>
      <c r="AY729" s="309"/>
      <c r="AZ729" s="312"/>
      <c r="BD729" s="300"/>
    </row>
    <row r="730" ht="14.25" customHeight="1">
      <c r="A730" s="300"/>
      <c r="B730" s="301"/>
      <c r="C730" s="300"/>
      <c r="D730" s="302"/>
      <c r="G730" s="303"/>
      <c r="H730" s="304"/>
      <c r="I730" s="304"/>
      <c r="J730" s="300"/>
      <c r="K730" s="300"/>
      <c r="L730" s="300"/>
      <c r="M730" s="300"/>
      <c r="N730" s="300"/>
      <c r="O730" s="300">
        <f t="shared" si="44"/>
        <v>0</v>
      </c>
      <c r="Q730" s="305">
        <v>0.0</v>
      </c>
      <c r="R730" s="305"/>
      <c r="S730" s="306"/>
      <c r="T730" s="305"/>
      <c r="U730" s="305"/>
      <c r="V730" s="305"/>
      <c r="W730" s="305"/>
      <c r="X730" s="305"/>
      <c r="Y730" s="305"/>
      <c r="Z730" s="300"/>
      <c r="AA730" s="307"/>
      <c r="AB730" s="300"/>
      <c r="AC730" s="308"/>
      <c r="AD730" s="304"/>
      <c r="AF730" s="300"/>
      <c r="AG730" s="300"/>
      <c r="AH730" s="309"/>
      <c r="AI730" s="309"/>
      <c r="AJ730" s="310"/>
      <c r="AK730" s="311"/>
      <c r="AL730" s="311"/>
      <c r="AM730" s="311"/>
      <c r="AN730" s="311"/>
      <c r="AO730" s="309"/>
      <c r="AY730" s="309"/>
      <c r="AZ730" s="312"/>
      <c r="BD730" s="300"/>
    </row>
    <row r="731" ht="14.25" customHeight="1">
      <c r="A731" s="300"/>
      <c r="B731" s="301"/>
      <c r="C731" s="300"/>
      <c r="D731" s="302"/>
      <c r="G731" s="303"/>
      <c r="H731" s="304"/>
      <c r="I731" s="304"/>
      <c r="J731" s="300"/>
      <c r="K731" s="300"/>
      <c r="L731" s="300"/>
      <c r="M731" s="300"/>
      <c r="N731" s="300"/>
      <c r="O731" s="300">
        <f t="shared" si="44"/>
        <v>0</v>
      </c>
      <c r="Q731" s="305">
        <v>0.0</v>
      </c>
      <c r="R731" s="305"/>
      <c r="S731" s="306"/>
      <c r="T731" s="305"/>
      <c r="U731" s="305"/>
      <c r="V731" s="305"/>
      <c r="W731" s="305"/>
      <c r="X731" s="305"/>
      <c r="Y731" s="305"/>
      <c r="Z731" s="300"/>
      <c r="AA731" s="307"/>
      <c r="AB731" s="300"/>
      <c r="AC731" s="308"/>
      <c r="AD731" s="304"/>
      <c r="AF731" s="300"/>
      <c r="AG731" s="300"/>
      <c r="AH731" s="309"/>
      <c r="AI731" s="309"/>
      <c r="AJ731" s="310"/>
      <c r="AK731" s="311"/>
      <c r="AL731" s="311"/>
      <c r="AM731" s="311"/>
      <c r="AN731" s="311"/>
      <c r="AO731" s="309"/>
      <c r="AY731" s="309"/>
      <c r="AZ731" s="312"/>
      <c r="BD731" s="300"/>
    </row>
    <row r="732" ht="14.25" customHeight="1">
      <c r="A732" s="300"/>
      <c r="B732" s="301"/>
      <c r="C732" s="300"/>
      <c r="D732" s="302"/>
      <c r="G732" s="303"/>
      <c r="H732" s="304"/>
      <c r="I732" s="304"/>
      <c r="J732" s="300"/>
      <c r="K732" s="300"/>
      <c r="L732" s="300"/>
      <c r="M732" s="300"/>
      <c r="N732" s="300"/>
      <c r="O732" s="300">
        <f t="shared" si="44"/>
        <v>0</v>
      </c>
      <c r="Q732" s="305">
        <v>0.0</v>
      </c>
      <c r="R732" s="305"/>
      <c r="S732" s="306"/>
      <c r="T732" s="305"/>
      <c r="U732" s="305"/>
      <c r="V732" s="305"/>
      <c r="W732" s="305"/>
      <c r="X732" s="305"/>
      <c r="Y732" s="305"/>
      <c r="Z732" s="300"/>
      <c r="AA732" s="307"/>
      <c r="AB732" s="300"/>
      <c r="AC732" s="308"/>
      <c r="AD732" s="304"/>
      <c r="AF732" s="300"/>
      <c r="AG732" s="300"/>
      <c r="AH732" s="309"/>
      <c r="AI732" s="309"/>
      <c r="AJ732" s="310"/>
      <c r="AK732" s="311"/>
      <c r="AL732" s="311"/>
      <c r="AM732" s="311"/>
      <c r="AN732" s="311"/>
      <c r="AO732" s="309"/>
      <c r="AY732" s="309"/>
      <c r="AZ732" s="312"/>
      <c r="BD732" s="300"/>
    </row>
    <row r="733" ht="14.25" customHeight="1">
      <c r="A733" s="300"/>
      <c r="B733" s="301"/>
      <c r="C733" s="300"/>
      <c r="D733" s="302"/>
      <c r="G733" s="303"/>
      <c r="H733" s="304"/>
      <c r="I733" s="304"/>
      <c r="J733" s="300"/>
      <c r="K733" s="300"/>
      <c r="L733" s="300"/>
      <c r="M733" s="300"/>
      <c r="N733" s="300"/>
      <c r="O733" s="300">
        <f t="shared" si="44"/>
        <v>0</v>
      </c>
      <c r="Q733" s="305">
        <v>0.0</v>
      </c>
      <c r="R733" s="305"/>
      <c r="S733" s="306"/>
      <c r="T733" s="305"/>
      <c r="U733" s="305"/>
      <c r="V733" s="305"/>
      <c r="W733" s="305"/>
      <c r="X733" s="305"/>
      <c r="Y733" s="305"/>
      <c r="Z733" s="300"/>
      <c r="AA733" s="307"/>
      <c r="AB733" s="300"/>
      <c r="AC733" s="308"/>
      <c r="AD733" s="304"/>
      <c r="AF733" s="300"/>
      <c r="AG733" s="300"/>
      <c r="AH733" s="309"/>
      <c r="AI733" s="309"/>
      <c r="AJ733" s="310"/>
      <c r="AK733" s="311"/>
      <c r="AL733" s="311"/>
      <c r="AM733" s="311"/>
      <c r="AN733" s="311"/>
      <c r="AO733" s="309"/>
      <c r="AY733" s="309"/>
      <c r="AZ733" s="312"/>
      <c r="BD733" s="300"/>
    </row>
    <row r="734" ht="14.25" customHeight="1">
      <c r="A734" s="300"/>
      <c r="B734" s="301"/>
      <c r="C734" s="300"/>
      <c r="D734" s="302"/>
      <c r="G734" s="303"/>
      <c r="H734" s="304"/>
      <c r="I734" s="304"/>
      <c r="J734" s="300"/>
      <c r="K734" s="300"/>
      <c r="L734" s="300"/>
      <c r="M734" s="300"/>
      <c r="N734" s="300"/>
      <c r="O734" s="300">
        <f t="shared" si="44"/>
        <v>0</v>
      </c>
      <c r="Q734" s="305">
        <v>0.0</v>
      </c>
      <c r="R734" s="305"/>
      <c r="S734" s="306"/>
      <c r="T734" s="305"/>
      <c r="U734" s="305"/>
      <c r="V734" s="305"/>
      <c r="W734" s="305"/>
      <c r="X734" s="305"/>
      <c r="Y734" s="305"/>
      <c r="Z734" s="300"/>
      <c r="AA734" s="307"/>
      <c r="AB734" s="300"/>
      <c r="AC734" s="308"/>
      <c r="AD734" s="304"/>
      <c r="AF734" s="300"/>
      <c r="AG734" s="300"/>
      <c r="AH734" s="309"/>
      <c r="AI734" s="309"/>
      <c r="AJ734" s="310"/>
      <c r="AK734" s="311"/>
      <c r="AL734" s="311"/>
      <c r="AM734" s="311"/>
      <c r="AN734" s="311"/>
      <c r="AO734" s="309"/>
      <c r="AY734" s="309"/>
      <c r="AZ734" s="312"/>
      <c r="BD734" s="300"/>
    </row>
    <row r="735" ht="14.25" customHeight="1">
      <c r="A735" s="300"/>
      <c r="B735" s="301"/>
      <c r="C735" s="300"/>
      <c r="D735" s="302"/>
      <c r="G735" s="303"/>
      <c r="H735" s="304"/>
      <c r="I735" s="304"/>
      <c r="J735" s="300"/>
      <c r="K735" s="300"/>
      <c r="L735" s="300"/>
      <c r="M735" s="300"/>
      <c r="N735" s="300"/>
      <c r="O735" s="300">
        <f t="shared" si="44"/>
        <v>0</v>
      </c>
      <c r="Q735" s="305">
        <v>0.0</v>
      </c>
      <c r="R735" s="305"/>
      <c r="S735" s="306"/>
      <c r="T735" s="305"/>
      <c r="U735" s="305"/>
      <c r="V735" s="305"/>
      <c r="W735" s="305"/>
      <c r="X735" s="305"/>
      <c r="Y735" s="305"/>
      <c r="Z735" s="300"/>
      <c r="AA735" s="307"/>
      <c r="AB735" s="300"/>
      <c r="AC735" s="308"/>
      <c r="AD735" s="304"/>
      <c r="AF735" s="300"/>
      <c r="AG735" s="300"/>
      <c r="AH735" s="309"/>
      <c r="AI735" s="309"/>
      <c r="AJ735" s="310"/>
      <c r="AK735" s="311"/>
      <c r="AL735" s="311"/>
      <c r="AM735" s="311"/>
      <c r="AN735" s="311"/>
      <c r="AO735" s="309"/>
      <c r="AY735" s="309"/>
      <c r="AZ735" s="312"/>
      <c r="BD735" s="300"/>
    </row>
    <row r="736" ht="14.25" customHeight="1">
      <c r="A736" s="300"/>
      <c r="B736" s="301"/>
      <c r="C736" s="300"/>
      <c r="D736" s="302"/>
      <c r="G736" s="303"/>
      <c r="H736" s="304"/>
      <c r="I736" s="304"/>
      <c r="J736" s="300"/>
      <c r="K736" s="300"/>
      <c r="L736" s="300"/>
      <c r="M736" s="300"/>
      <c r="N736" s="300"/>
      <c r="O736" s="300">
        <f t="shared" si="44"/>
        <v>0</v>
      </c>
      <c r="Q736" s="305">
        <v>0.0</v>
      </c>
      <c r="R736" s="305"/>
      <c r="S736" s="306"/>
      <c r="T736" s="305"/>
      <c r="U736" s="305"/>
      <c r="V736" s="305"/>
      <c r="W736" s="305"/>
      <c r="X736" s="305"/>
      <c r="Y736" s="305"/>
      <c r="Z736" s="300"/>
      <c r="AA736" s="307"/>
      <c r="AB736" s="300"/>
      <c r="AC736" s="308"/>
      <c r="AD736" s="304"/>
      <c r="AF736" s="300"/>
      <c r="AG736" s="300"/>
      <c r="AH736" s="309"/>
      <c r="AI736" s="309"/>
      <c r="AJ736" s="310"/>
      <c r="AK736" s="311"/>
      <c r="AL736" s="311"/>
      <c r="AM736" s="311"/>
      <c r="AN736" s="311"/>
      <c r="AO736" s="309"/>
      <c r="AY736" s="309"/>
      <c r="AZ736" s="312"/>
      <c r="BD736" s="300"/>
    </row>
    <row r="737" ht="14.25" customHeight="1">
      <c r="A737" s="300"/>
      <c r="B737" s="301"/>
      <c r="C737" s="300"/>
      <c r="D737" s="302"/>
      <c r="G737" s="303"/>
      <c r="H737" s="304"/>
      <c r="I737" s="304"/>
      <c r="J737" s="300"/>
      <c r="K737" s="300"/>
      <c r="L737" s="300"/>
      <c r="M737" s="300"/>
      <c r="N737" s="300"/>
      <c r="O737" s="300">
        <f t="shared" si="44"/>
        <v>0</v>
      </c>
      <c r="Q737" s="305">
        <v>0.0</v>
      </c>
      <c r="R737" s="305"/>
      <c r="S737" s="306"/>
      <c r="T737" s="305"/>
      <c r="U737" s="305"/>
      <c r="V737" s="305"/>
      <c r="W737" s="305"/>
      <c r="X737" s="305"/>
      <c r="Y737" s="305"/>
      <c r="Z737" s="300"/>
      <c r="AA737" s="307"/>
      <c r="AB737" s="300"/>
      <c r="AC737" s="308"/>
      <c r="AD737" s="304"/>
      <c r="AF737" s="300"/>
      <c r="AG737" s="300"/>
      <c r="AH737" s="309"/>
      <c r="AI737" s="309"/>
      <c r="AJ737" s="310"/>
      <c r="AK737" s="311"/>
      <c r="AL737" s="311"/>
      <c r="AM737" s="311"/>
      <c r="AN737" s="311"/>
      <c r="AO737" s="309"/>
      <c r="AY737" s="309"/>
      <c r="AZ737" s="312"/>
      <c r="BD737" s="300"/>
    </row>
    <row r="738" ht="14.25" customHeight="1">
      <c r="A738" s="300"/>
      <c r="B738" s="301"/>
      <c r="C738" s="300"/>
      <c r="D738" s="302"/>
      <c r="G738" s="303"/>
      <c r="H738" s="304"/>
      <c r="I738" s="304"/>
      <c r="J738" s="300"/>
      <c r="K738" s="300"/>
      <c r="L738" s="300"/>
      <c r="M738" s="300"/>
      <c r="N738" s="300"/>
      <c r="O738" s="300">
        <f t="shared" si="44"/>
        <v>0</v>
      </c>
      <c r="Q738" s="305">
        <v>0.0</v>
      </c>
      <c r="R738" s="305"/>
      <c r="S738" s="306"/>
      <c r="T738" s="305"/>
      <c r="U738" s="305"/>
      <c r="V738" s="305"/>
      <c r="W738" s="305"/>
      <c r="X738" s="305"/>
      <c r="Y738" s="305"/>
      <c r="Z738" s="300"/>
      <c r="AA738" s="307"/>
      <c r="AB738" s="300"/>
      <c r="AC738" s="308"/>
      <c r="AD738" s="304"/>
      <c r="AF738" s="300"/>
      <c r="AG738" s="300"/>
      <c r="AH738" s="309"/>
      <c r="AI738" s="309"/>
      <c r="AJ738" s="310"/>
      <c r="AK738" s="311"/>
      <c r="AL738" s="311"/>
      <c r="AM738" s="311"/>
      <c r="AN738" s="311"/>
      <c r="AO738" s="309"/>
      <c r="AY738" s="309"/>
      <c r="AZ738" s="312"/>
      <c r="BD738" s="300"/>
    </row>
    <row r="739" ht="14.25" customHeight="1">
      <c r="A739" s="300"/>
      <c r="B739" s="301"/>
      <c r="C739" s="300"/>
      <c r="D739" s="302"/>
      <c r="G739" s="303"/>
      <c r="H739" s="304"/>
      <c r="I739" s="304"/>
      <c r="J739" s="300"/>
      <c r="K739" s="300"/>
      <c r="L739" s="300"/>
      <c r="M739" s="300"/>
      <c r="N739" s="300"/>
      <c r="O739" s="300">
        <f t="shared" si="44"/>
        <v>0</v>
      </c>
      <c r="Q739" s="305">
        <v>0.0</v>
      </c>
      <c r="R739" s="305"/>
      <c r="S739" s="306"/>
      <c r="T739" s="305"/>
      <c r="U739" s="305"/>
      <c r="V739" s="305"/>
      <c r="W739" s="305"/>
      <c r="X739" s="305"/>
      <c r="Y739" s="305"/>
      <c r="Z739" s="300"/>
      <c r="AA739" s="307"/>
      <c r="AB739" s="300"/>
      <c r="AC739" s="308"/>
      <c r="AD739" s="304"/>
      <c r="AF739" s="300"/>
      <c r="AG739" s="300"/>
      <c r="AH739" s="309"/>
      <c r="AI739" s="309"/>
      <c r="AJ739" s="310"/>
      <c r="AK739" s="311"/>
      <c r="AL739" s="311"/>
      <c r="AM739" s="311"/>
      <c r="AN739" s="311"/>
      <c r="AO739" s="309"/>
      <c r="AY739" s="309"/>
      <c r="AZ739" s="312"/>
      <c r="BD739" s="300"/>
    </row>
    <row r="740" ht="14.25" customHeight="1">
      <c r="A740" s="300"/>
      <c r="B740" s="301"/>
      <c r="C740" s="300"/>
      <c r="D740" s="302"/>
      <c r="G740" s="303"/>
      <c r="H740" s="304"/>
      <c r="I740" s="304"/>
      <c r="J740" s="300"/>
      <c r="K740" s="300"/>
      <c r="L740" s="300"/>
      <c r="M740" s="300"/>
      <c r="N740" s="300"/>
      <c r="O740" s="300">
        <f t="shared" si="44"/>
        <v>0</v>
      </c>
      <c r="Q740" s="305">
        <v>0.0</v>
      </c>
      <c r="R740" s="305"/>
      <c r="S740" s="306"/>
      <c r="T740" s="305"/>
      <c r="U740" s="305"/>
      <c r="V740" s="305"/>
      <c r="W740" s="305"/>
      <c r="X740" s="305"/>
      <c r="Y740" s="305"/>
      <c r="Z740" s="300"/>
      <c r="AA740" s="307"/>
      <c r="AB740" s="300"/>
      <c r="AC740" s="308"/>
      <c r="AD740" s="304"/>
      <c r="AF740" s="300"/>
      <c r="AG740" s="300"/>
      <c r="AH740" s="309"/>
      <c r="AI740" s="309"/>
      <c r="AJ740" s="310"/>
      <c r="AK740" s="311"/>
      <c r="AL740" s="311"/>
      <c r="AM740" s="311"/>
      <c r="AN740" s="311"/>
      <c r="AO740" s="309"/>
      <c r="AY740" s="309"/>
      <c r="AZ740" s="312"/>
      <c r="BD740" s="300"/>
    </row>
    <row r="741" ht="14.25" customHeight="1">
      <c r="A741" s="300"/>
      <c r="B741" s="301"/>
      <c r="C741" s="300"/>
      <c r="D741" s="302"/>
      <c r="G741" s="303"/>
      <c r="H741" s="304"/>
      <c r="I741" s="304"/>
      <c r="J741" s="300"/>
      <c r="K741" s="300"/>
      <c r="L741" s="300"/>
      <c r="M741" s="300"/>
      <c r="N741" s="300"/>
      <c r="O741" s="300">
        <f t="shared" si="44"/>
        <v>0</v>
      </c>
      <c r="Q741" s="305">
        <v>0.0</v>
      </c>
      <c r="R741" s="305"/>
      <c r="S741" s="306"/>
      <c r="T741" s="305"/>
      <c r="U741" s="305"/>
      <c r="V741" s="305"/>
      <c r="W741" s="305"/>
      <c r="X741" s="305"/>
      <c r="Y741" s="305"/>
      <c r="Z741" s="300"/>
      <c r="AA741" s="307"/>
      <c r="AB741" s="300"/>
      <c r="AC741" s="308"/>
      <c r="AD741" s="304"/>
      <c r="AF741" s="300"/>
      <c r="AG741" s="300"/>
      <c r="AH741" s="309"/>
      <c r="AI741" s="309"/>
      <c r="AJ741" s="310"/>
      <c r="AK741" s="311"/>
      <c r="AL741" s="311"/>
      <c r="AM741" s="311"/>
      <c r="AN741" s="311"/>
      <c r="AO741" s="309"/>
      <c r="AY741" s="309"/>
      <c r="AZ741" s="312"/>
      <c r="BD741" s="300"/>
    </row>
    <row r="742" ht="14.25" customHeight="1">
      <c r="A742" s="300"/>
      <c r="B742" s="301"/>
      <c r="C742" s="300"/>
      <c r="D742" s="302"/>
      <c r="G742" s="303"/>
      <c r="H742" s="304"/>
      <c r="I742" s="304"/>
      <c r="J742" s="300"/>
      <c r="K742" s="300"/>
      <c r="L742" s="300"/>
      <c r="M742" s="300"/>
      <c r="N742" s="300"/>
      <c r="O742" s="300">
        <f t="shared" si="44"/>
        <v>0</v>
      </c>
      <c r="Q742" s="305">
        <v>0.0</v>
      </c>
      <c r="R742" s="305"/>
      <c r="S742" s="306"/>
      <c r="T742" s="305"/>
      <c r="U742" s="305"/>
      <c r="V742" s="305"/>
      <c r="W742" s="305"/>
      <c r="X742" s="305"/>
      <c r="Y742" s="305"/>
      <c r="Z742" s="300"/>
      <c r="AA742" s="307"/>
      <c r="AB742" s="300"/>
      <c r="AC742" s="308"/>
      <c r="AD742" s="304"/>
      <c r="AF742" s="300"/>
      <c r="AG742" s="300"/>
      <c r="AH742" s="309"/>
      <c r="AI742" s="309"/>
      <c r="AJ742" s="310"/>
      <c r="AK742" s="311"/>
      <c r="AL742" s="311"/>
      <c r="AM742" s="311"/>
      <c r="AN742" s="311"/>
      <c r="AO742" s="309"/>
      <c r="AY742" s="309"/>
      <c r="AZ742" s="312"/>
      <c r="BD742" s="300"/>
    </row>
    <row r="743" ht="14.25" customHeight="1">
      <c r="A743" s="300"/>
      <c r="B743" s="301"/>
      <c r="C743" s="300"/>
      <c r="D743" s="302"/>
      <c r="G743" s="303"/>
      <c r="H743" s="304"/>
      <c r="I743" s="304"/>
      <c r="J743" s="300"/>
      <c r="K743" s="300"/>
      <c r="L743" s="300"/>
      <c r="M743" s="300"/>
      <c r="N743" s="300"/>
      <c r="O743" s="300">
        <f t="shared" si="44"/>
        <v>0</v>
      </c>
      <c r="Q743" s="305">
        <v>0.0</v>
      </c>
      <c r="R743" s="305"/>
      <c r="S743" s="306"/>
      <c r="T743" s="305"/>
      <c r="U743" s="305"/>
      <c r="V743" s="305"/>
      <c r="W743" s="305"/>
      <c r="X743" s="305"/>
      <c r="Y743" s="305"/>
      <c r="Z743" s="300"/>
      <c r="AA743" s="307"/>
      <c r="AB743" s="300"/>
      <c r="AC743" s="308"/>
      <c r="AD743" s="304"/>
      <c r="AF743" s="300"/>
      <c r="AG743" s="300"/>
      <c r="AH743" s="309"/>
      <c r="AI743" s="309"/>
      <c r="AJ743" s="310"/>
      <c r="AK743" s="311"/>
      <c r="AL743" s="311"/>
      <c r="AM743" s="311"/>
      <c r="AN743" s="311"/>
      <c r="AO743" s="309"/>
      <c r="AY743" s="309"/>
      <c r="AZ743" s="312"/>
      <c r="BD743" s="300"/>
    </row>
    <row r="744" ht="14.25" customHeight="1">
      <c r="A744" s="300"/>
      <c r="B744" s="301"/>
      <c r="C744" s="300"/>
      <c r="D744" s="302"/>
      <c r="G744" s="303"/>
      <c r="H744" s="304"/>
      <c r="I744" s="304"/>
      <c r="J744" s="300"/>
      <c r="K744" s="300"/>
      <c r="L744" s="300"/>
      <c r="M744" s="300"/>
      <c r="N744" s="300"/>
      <c r="O744" s="300">
        <f t="shared" si="44"/>
        <v>0</v>
      </c>
      <c r="Q744" s="305">
        <v>0.0</v>
      </c>
      <c r="R744" s="305"/>
      <c r="S744" s="306"/>
      <c r="T744" s="305"/>
      <c r="U744" s="305"/>
      <c r="V744" s="305"/>
      <c r="W744" s="305"/>
      <c r="X744" s="305"/>
      <c r="Y744" s="305"/>
      <c r="Z744" s="300"/>
      <c r="AA744" s="307"/>
      <c r="AB744" s="300"/>
      <c r="AC744" s="308"/>
      <c r="AD744" s="304"/>
      <c r="AF744" s="300"/>
      <c r="AG744" s="300"/>
      <c r="AH744" s="309"/>
      <c r="AI744" s="309"/>
      <c r="AJ744" s="310"/>
      <c r="AK744" s="311"/>
      <c r="AL744" s="311"/>
      <c r="AM744" s="311"/>
      <c r="AN744" s="311"/>
      <c r="AO744" s="309"/>
      <c r="AY744" s="309"/>
      <c r="AZ744" s="312"/>
      <c r="BD744" s="300"/>
    </row>
    <row r="745" ht="14.25" customHeight="1">
      <c r="A745" s="300"/>
      <c r="B745" s="301"/>
      <c r="C745" s="300"/>
      <c r="D745" s="302"/>
      <c r="G745" s="303"/>
      <c r="H745" s="304"/>
      <c r="I745" s="304"/>
      <c r="J745" s="300"/>
      <c r="K745" s="300"/>
      <c r="L745" s="300"/>
      <c r="M745" s="300"/>
      <c r="N745" s="300"/>
      <c r="O745" s="300">
        <f t="shared" si="44"/>
        <v>0</v>
      </c>
      <c r="Q745" s="305">
        <v>0.0</v>
      </c>
      <c r="R745" s="305"/>
      <c r="S745" s="306"/>
      <c r="T745" s="305"/>
      <c r="U745" s="305"/>
      <c r="V745" s="305"/>
      <c r="W745" s="305"/>
      <c r="X745" s="305"/>
      <c r="Y745" s="305"/>
      <c r="Z745" s="300"/>
      <c r="AA745" s="307"/>
      <c r="AB745" s="300"/>
      <c r="AC745" s="308"/>
      <c r="AD745" s="304"/>
      <c r="AF745" s="300"/>
      <c r="AG745" s="300"/>
      <c r="AH745" s="309"/>
      <c r="AI745" s="309"/>
      <c r="AJ745" s="310"/>
      <c r="AK745" s="311"/>
      <c r="AL745" s="311"/>
      <c r="AM745" s="311"/>
      <c r="AN745" s="311"/>
      <c r="AO745" s="309"/>
      <c r="AY745" s="309"/>
      <c r="AZ745" s="312"/>
      <c r="BD745" s="300"/>
    </row>
    <row r="746" ht="14.25" customHeight="1">
      <c r="A746" s="300"/>
      <c r="B746" s="301"/>
      <c r="C746" s="300"/>
      <c r="D746" s="302"/>
      <c r="G746" s="303"/>
      <c r="H746" s="304"/>
      <c r="I746" s="304"/>
      <c r="J746" s="300"/>
      <c r="K746" s="300"/>
      <c r="L746" s="300"/>
      <c r="M746" s="300"/>
      <c r="N746" s="300"/>
      <c r="O746" s="300">
        <f t="shared" si="44"/>
        <v>0</v>
      </c>
      <c r="Q746" s="305">
        <v>0.0</v>
      </c>
      <c r="R746" s="305"/>
      <c r="S746" s="306"/>
      <c r="T746" s="305"/>
      <c r="U746" s="305"/>
      <c r="V746" s="305"/>
      <c r="W746" s="305"/>
      <c r="X746" s="305"/>
      <c r="Y746" s="305"/>
      <c r="Z746" s="300"/>
      <c r="AA746" s="307"/>
      <c r="AB746" s="300"/>
      <c r="AC746" s="308"/>
      <c r="AD746" s="304"/>
      <c r="AF746" s="300"/>
      <c r="AG746" s="300"/>
      <c r="AH746" s="309"/>
      <c r="AI746" s="309"/>
      <c r="AJ746" s="310"/>
      <c r="AK746" s="311"/>
      <c r="AL746" s="311"/>
      <c r="AM746" s="311"/>
      <c r="AN746" s="311"/>
      <c r="AO746" s="309"/>
      <c r="AY746" s="309"/>
      <c r="AZ746" s="312"/>
      <c r="BD746" s="300"/>
    </row>
    <row r="747" ht="14.25" customHeight="1">
      <c r="A747" s="300"/>
      <c r="B747" s="301"/>
      <c r="C747" s="300"/>
      <c r="D747" s="302"/>
      <c r="G747" s="303"/>
      <c r="H747" s="304"/>
      <c r="I747" s="304"/>
      <c r="J747" s="300"/>
      <c r="K747" s="300"/>
      <c r="L747" s="300"/>
      <c r="M747" s="300"/>
      <c r="N747" s="300"/>
      <c r="O747" s="300">
        <f t="shared" si="44"/>
        <v>0</v>
      </c>
      <c r="Q747" s="305">
        <v>0.0</v>
      </c>
      <c r="R747" s="305"/>
      <c r="S747" s="306"/>
      <c r="T747" s="305"/>
      <c r="U747" s="305"/>
      <c r="V747" s="305"/>
      <c r="W747" s="305"/>
      <c r="X747" s="305"/>
      <c r="Y747" s="305"/>
      <c r="Z747" s="300"/>
      <c r="AA747" s="307"/>
      <c r="AB747" s="300"/>
      <c r="AC747" s="308"/>
      <c r="AD747" s="304"/>
      <c r="AF747" s="300"/>
      <c r="AG747" s="300"/>
      <c r="AH747" s="309"/>
      <c r="AI747" s="309"/>
      <c r="AJ747" s="310"/>
      <c r="AK747" s="311"/>
      <c r="AL747" s="311"/>
      <c r="AM747" s="311"/>
      <c r="AN747" s="311"/>
      <c r="AO747" s="309"/>
      <c r="AY747" s="309"/>
      <c r="AZ747" s="312"/>
      <c r="BD747" s="300"/>
    </row>
    <row r="748" ht="14.25" customHeight="1">
      <c r="A748" s="300"/>
      <c r="B748" s="301"/>
      <c r="C748" s="300"/>
      <c r="D748" s="302"/>
      <c r="G748" s="303"/>
      <c r="H748" s="304"/>
      <c r="I748" s="304"/>
      <c r="J748" s="300"/>
      <c r="K748" s="300"/>
      <c r="L748" s="300"/>
      <c r="M748" s="300"/>
      <c r="N748" s="300"/>
      <c r="O748" s="300">
        <f t="shared" si="44"/>
        <v>0</v>
      </c>
      <c r="Q748" s="305">
        <v>0.0</v>
      </c>
      <c r="R748" s="305"/>
      <c r="S748" s="306"/>
      <c r="T748" s="305"/>
      <c r="U748" s="305"/>
      <c r="V748" s="305"/>
      <c r="W748" s="305"/>
      <c r="X748" s="305"/>
      <c r="Y748" s="305"/>
      <c r="Z748" s="300"/>
      <c r="AA748" s="307"/>
      <c r="AB748" s="300"/>
      <c r="AC748" s="308"/>
      <c r="AD748" s="304"/>
      <c r="AF748" s="300"/>
      <c r="AG748" s="300"/>
      <c r="AH748" s="309"/>
      <c r="AI748" s="309"/>
      <c r="AJ748" s="310"/>
      <c r="AK748" s="311"/>
      <c r="AL748" s="311"/>
      <c r="AM748" s="311"/>
      <c r="AN748" s="311"/>
      <c r="AO748" s="309"/>
      <c r="AY748" s="309"/>
      <c r="AZ748" s="312"/>
      <c r="BD748" s="300"/>
    </row>
    <row r="749" ht="14.25" customHeight="1">
      <c r="A749" s="300"/>
      <c r="B749" s="301"/>
      <c r="C749" s="300"/>
      <c r="D749" s="302"/>
      <c r="G749" s="303"/>
      <c r="H749" s="304"/>
      <c r="I749" s="304"/>
      <c r="J749" s="300"/>
      <c r="K749" s="300"/>
      <c r="L749" s="300"/>
      <c r="M749" s="300"/>
      <c r="N749" s="300"/>
      <c r="O749" s="300">
        <f t="shared" si="44"/>
        <v>0</v>
      </c>
      <c r="Q749" s="305">
        <v>0.0</v>
      </c>
      <c r="R749" s="305"/>
      <c r="S749" s="306"/>
      <c r="T749" s="305"/>
      <c r="U749" s="305"/>
      <c r="V749" s="305"/>
      <c r="W749" s="305"/>
      <c r="X749" s="305"/>
      <c r="Y749" s="305"/>
      <c r="Z749" s="300"/>
      <c r="AA749" s="307"/>
      <c r="AB749" s="300"/>
      <c r="AC749" s="308"/>
      <c r="AD749" s="304"/>
      <c r="AF749" s="300"/>
      <c r="AG749" s="300"/>
      <c r="AH749" s="309"/>
      <c r="AI749" s="309"/>
      <c r="AJ749" s="310"/>
      <c r="AK749" s="311"/>
      <c r="AL749" s="311"/>
      <c r="AM749" s="311"/>
      <c r="AN749" s="311"/>
      <c r="AO749" s="309"/>
      <c r="AY749" s="309"/>
      <c r="AZ749" s="312"/>
      <c r="BD749" s="300"/>
    </row>
    <row r="750" ht="14.25" customHeight="1">
      <c r="A750" s="300"/>
      <c r="B750" s="301"/>
      <c r="C750" s="300"/>
      <c r="D750" s="302"/>
      <c r="G750" s="303"/>
      <c r="H750" s="304"/>
      <c r="I750" s="304"/>
      <c r="J750" s="300"/>
      <c r="K750" s="300"/>
      <c r="L750" s="300"/>
      <c r="M750" s="300"/>
      <c r="N750" s="300"/>
      <c r="O750" s="300">
        <f t="shared" si="44"/>
        <v>0</v>
      </c>
      <c r="Q750" s="305">
        <v>0.0</v>
      </c>
      <c r="R750" s="305"/>
      <c r="S750" s="306"/>
      <c r="T750" s="305"/>
      <c r="U750" s="305"/>
      <c r="V750" s="305"/>
      <c r="W750" s="305"/>
      <c r="X750" s="305"/>
      <c r="Y750" s="305"/>
      <c r="Z750" s="300"/>
      <c r="AA750" s="307"/>
      <c r="AB750" s="300"/>
      <c r="AC750" s="308"/>
      <c r="AD750" s="304"/>
      <c r="AF750" s="300"/>
      <c r="AG750" s="300"/>
      <c r="AH750" s="309"/>
      <c r="AI750" s="309"/>
      <c r="AJ750" s="310"/>
      <c r="AK750" s="311"/>
      <c r="AL750" s="311"/>
      <c r="AM750" s="311"/>
      <c r="AN750" s="311"/>
      <c r="AO750" s="309"/>
      <c r="AY750" s="309"/>
      <c r="AZ750" s="312"/>
      <c r="BD750" s="300"/>
    </row>
    <row r="751" ht="14.25" customHeight="1">
      <c r="A751" s="300"/>
      <c r="B751" s="301"/>
      <c r="C751" s="300"/>
      <c r="D751" s="302"/>
      <c r="G751" s="303"/>
      <c r="H751" s="304"/>
      <c r="I751" s="304"/>
      <c r="J751" s="300"/>
      <c r="K751" s="300"/>
      <c r="L751" s="300"/>
      <c r="M751" s="300"/>
      <c r="N751" s="300"/>
      <c r="O751" s="300">
        <f t="shared" si="44"/>
        <v>0</v>
      </c>
      <c r="Q751" s="305">
        <v>0.0</v>
      </c>
      <c r="R751" s="305"/>
      <c r="S751" s="306"/>
      <c r="T751" s="305"/>
      <c r="U751" s="305"/>
      <c r="V751" s="305"/>
      <c r="W751" s="305"/>
      <c r="X751" s="305"/>
      <c r="Y751" s="305"/>
      <c r="Z751" s="300"/>
      <c r="AA751" s="307"/>
      <c r="AB751" s="300"/>
      <c r="AC751" s="308"/>
      <c r="AD751" s="304"/>
      <c r="AF751" s="300"/>
      <c r="AG751" s="300"/>
      <c r="AH751" s="309"/>
      <c r="AI751" s="309"/>
      <c r="AJ751" s="310"/>
      <c r="AK751" s="311"/>
      <c r="AL751" s="311"/>
      <c r="AM751" s="311"/>
      <c r="AN751" s="311"/>
      <c r="AO751" s="309"/>
      <c r="AY751" s="309"/>
      <c r="AZ751" s="312"/>
      <c r="BD751" s="300"/>
    </row>
    <row r="752" ht="14.25" customHeight="1">
      <c r="A752" s="300"/>
      <c r="B752" s="301"/>
      <c r="C752" s="300"/>
      <c r="D752" s="302"/>
      <c r="G752" s="303"/>
      <c r="H752" s="304"/>
      <c r="I752" s="304"/>
      <c r="J752" s="300"/>
      <c r="K752" s="300"/>
      <c r="L752" s="300"/>
      <c r="M752" s="300"/>
      <c r="N752" s="300"/>
      <c r="O752" s="300">
        <f t="shared" si="44"/>
        <v>0</v>
      </c>
      <c r="Q752" s="305">
        <v>0.0</v>
      </c>
      <c r="R752" s="305"/>
      <c r="S752" s="306"/>
      <c r="T752" s="305"/>
      <c r="U752" s="305"/>
      <c r="V752" s="305"/>
      <c r="W752" s="305"/>
      <c r="X752" s="305"/>
      <c r="Y752" s="305"/>
      <c r="Z752" s="300"/>
      <c r="AA752" s="307"/>
      <c r="AB752" s="300"/>
      <c r="AC752" s="308"/>
      <c r="AD752" s="304"/>
      <c r="AF752" s="300"/>
      <c r="AG752" s="300"/>
      <c r="AH752" s="309"/>
      <c r="AI752" s="309"/>
      <c r="AJ752" s="310"/>
      <c r="AK752" s="311"/>
      <c r="AL752" s="311"/>
      <c r="AM752" s="311"/>
      <c r="AN752" s="311"/>
      <c r="AO752" s="309"/>
      <c r="AY752" s="309"/>
      <c r="AZ752" s="312"/>
      <c r="BD752" s="300"/>
    </row>
    <row r="753" ht="14.25" customHeight="1">
      <c r="A753" s="300"/>
      <c r="B753" s="301"/>
      <c r="C753" s="300"/>
      <c r="D753" s="302"/>
      <c r="G753" s="303"/>
      <c r="H753" s="304"/>
      <c r="I753" s="304"/>
      <c r="J753" s="300"/>
      <c r="K753" s="300"/>
      <c r="L753" s="300"/>
      <c r="M753" s="300"/>
      <c r="N753" s="300"/>
      <c r="O753" s="300">
        <f t="shared" si="44"/>
        <v>0</v>
      </c>
      <c r="Q753" s="305">
        <v>0.0</v>
      </c>
      <c r="R753" s="305"/>
      <c r="S753" s="306"/>
      <c r="T753" s="305"/>
      <c r="U753" s="305"/>
      <c r="V753" s="305"/>
      <c r="W753" s="305"/>
      <c r="X753" s="305"/>
      <c r="Y753" s="305"/>
      <c r="Z753" s="300"/>
      <c r="AA753" s="307"/>
      <c r="AB753" s="300"/>
      <c r="AC753" s="308"/>
      <c r="AD753" s="304"/>
      <c r="AF753" s="300"/>
      <c r="AG753" s="300"/>
      <c r="AH753" s="309"/>
      <c r="AI753" s="309"/>
      <c r="AJ753" s="310"/>
      <c r="AK753" s="311"/>
      <c r="AL753" s="311"/>
      <c r="AM753" s="311"/>
      <c r="AN753" s="311"/>
      <c r="AO753" s="309"/>
      <c r="AY753" s="309"/>
      <c r="AZ753" s="312"/>
      <c r="BD753" s="300"/>
    </row>
    <row r="754" ht="14.25" customHeight="1">
      <c r="A754" s="300"/>
      <c r="B754" s="301"/>
      <c r="C754" s="300"/>
      <c r="D754" s="302"/>
      <c r="G754" s="303"/>
      <c r="H754" s="304"/>
      <c r="I754" s="304"/>
      <c r="J754" s="300"/>
      <c r="K754" s="300"/>
      <c r="L754" s="300"/>
      <c r="M754" s="300"/>
      <c r="N754" s="300"/>
      <c r="O754" s="300">
        <f t="shared" si="44"/>
        <v>0</v>
      </c>
      <c r="Q754" s="305">
        <v>0.0</v>
      </c>
      <c r="R754" s="305"/>
      <c r="S754" s="306"/>
      <c r="T754" s="305"/>
      <c r="U754" s="305"/>
      <c r="V754" s="305"/>
      <c r="W754" s="305"/>
      <c r="X754" s="305"/>
      <c r="Y754" s="305"/>
      <c r="Z754" s="300"/>
      <c r="AA754" s="307"/>
      <c r="AB754" s="300"/>
      <c r="AC754" s="308"/>
      <c r="AD754" s="304"/>
      <c r="AF754" s="300"/>
      <c r="AG754" s="300"/>
      <c r="AH754" s="309"/>
      <c r="AI754" s="309"/>
      <c r="AJ754" s="310"/>
      <c r="AK754" s="311"/>
      <c r="AL754" s="311"/>
      <c r="AM754" s="311"/>
      <c r="AN754" s="311"/>
      <c r="AO754" s="309"/>
      <c r="AY754" s="309"/>
      <c r="AZ754" s="312"/>
      <c r="BD754" s="300"/>
    </row>
    <row r="755" ht="14.25" customHeight="1">
      <c r="A755" s="300"/>
      <c r="B755" s="301"/>
      <c r="C755" s="300"/>
      <c r="D755" s="302"/>
      <c r="G755" s="303"/>
      <c r="H755" s="304"/>
      <c r="I755" s="304"/>
      <c r="J755" s="300"/>
      <c r="K755" s="300"/>
      <c r="L755" s="300"/>
      <c r="M755" s="300"/>
      <c r="N755" s="300"/>
      <c r="O755" s="300">
        <f t="shared" si="44"/>
        <v>0</v>
      </c>
      <c r="Q755" s="305">
        <v>0.0</v>
      </c>
      <c r="R755" s="305"/>
      <c r="S755" s="306"/>
      <c r="T755" s="305"/>
      <c r="U755" s="305"/>
      <c r="V755" s="305"/>
      <c r="W755" s="305"/>
      <c r="X755" s="305"/>
      <c r="Y755" s="305"/>
      <c r="Z755" s="300"/>
      <c r="AA755" s="307"/>
      <c r="AB755" s="300"/>
      <c r="AC755" s="308"/>
      <c r="AD755" s="304"/>
      <c r="AF755" s="300"/>
      <c r="AG755" s="300"/>
      <c r="AH755" s="309"/>
      <c r="AI755" s="309"/>
      <c r="AJ755" s="310"/>
      <c r="AK755" s="311"/>
      <c r="AL755" s="311"/>
      <c r="AM755" s="311"/>
      <c r="AN755" s="311"/>
      <c r="AO755" s="309"/>
      <c r="AY755" s="309"/>
      <c r="AZ755" s="312"/>
      <c r="BD755" s="300"/>
    </row>
    <row r="756" ht="14.25" customHeight="1">
      <c r="A756" s="300"/>
      <c r="B756" s="301"/>
      <c r="C756" s="300"/>
      <c r="D756" s="302"/>
      <c r="G756" s="303"/>
      <c r="H756" s="304"/>
      <c r="I756" s="304"/>
      <c r="J756" s="300"/>
      <c r="K756" s="300"/>
      <c r="L756" s="300"/>
      <c r="M756" s="300"/>
      <c r="N756" s="300"/>
      <c r="O756" s="300">
        <f t="shared" si="44"/>
        <v>0</v>
      </c>
      <c r="Q756" s="305">
        <v>0.0</v>
      </c>
      <c r="R756" s="305"/>
      <c r="S756" s="306"/>
      <c r="T756" s="305"/>
      <c r="U756" s="305"/>
      <c r="V756" s="305"/>
      <c r="W756" s="305"/>
      <c r="X756" s="305"/>
      <c r="Y756" s="305"/>
      <c r="Z756" s="300"/>
      <c r="AA756" s="307"/>
      <c r="AB756" s="300"/>
      <c r="AC756" s="308"/>
      <c r="AD756" s="304"/>
      <c r="AF756" s="300"/>
      <c r="AG756" s="300"/>
      <c r="AH756" s="309"/>
      <c r="AI756" s="309"/>
      <c r="AJ756" s="310"/>
      <c r="AK756" s="311"/>
      <c r="AL756" s="311"/>
      <c r="AM756" s="311"/>
      <c r="AN756" s="311"/>
      <c r="AO756" s="309"/>
      <c r="AY756" s="309"/>
      <c r="AZ756" s="312"/>
      <c r="BD756" s="300"/>
    </row>
    <row r="757" ht="14.25" customHeight="1">
      <c r="A757" s="300"/>
      <c r="B757" s="301"/>
      <c r="C757" s="300"/>
      <c r="D757" s="302"/>
      <c r="G757" s="303"/>
      <c r="H757" s="304"/>
      <c r="I757" s="304"/>
      <c r="J757" s="300"/>
      <c r="K757" s="300"/>
      <c r="L757" s="300"/>
      <c r="M757" s="300"/>
      <c r="N757" s="300"/>
      <c r="O757" s="300">
        <f t="shared" si="44"/>
        <v>0</v>
      </c>
      <c r="Q757" s="305">
        <v>0.0</v>
      </c>
      <c r="R757" s="305"/>
      <c r="S757" s="306"/>
      <c r="T757" s="305"/>
      <c r="U757" s="305"/>
      <c r="V757" s="305"/>
      <c r="W757" s="305"/>
      <c r="X757" s="305"/>
      <c r="Y757" s="305"/>
      <c r="Z757" s="300"/>
      <c r="AA757" s="307"/>
      <c r="AB757" s="300"/>
      <c r="AC757" s="308"/>
      <c r="AD757" s="304"/>
      <c r="AF757" s="300"/>
      <c r="AG757" s="300"/>
      <c r="AH757" s="309"/>
      <c r="AI757" s="309"/>
      <c r="AJ757" s="310"/>
      <c r="AK757" s="311"/>
      <c r="AL757" s="311"/>
      <c r="AM757" s="311"/>
      <c r="AN757" s="311"/>
      <c r="AO757" s="309"/>
      <c r="AY757" s="309"/>
      <c r="AZ757" s="312"/>
      <c r="BD757" s="300"/>
    </row>
    <row r="758" ht="14.25" customHeight="1">
      <c r="A758" s="300"/>
      <c r="B758" s="301"/>
      <c r="C758" s="300"/>
      <c r="D758" s="302"/>
      <c r="G758" s="303"/>
      <c r="H758" s="304"/>
      <c r="I758" s="304"/>
      <c r="J758" s="300"/>
      <c r="K758" s="300"/>
      <c r="L758" s="300"/>
      <c r="M758" s="300"/>
      <c r="N758" s="300"/>
      <c r="O758" s="300">
        <f t="shared" si="44"/>
        <v>0</v>
      </c>
      <c r="Q758" s="305">
        <v>0.0</v>
      </c>
      <c r="R758" s="305"/>
      <c r="S758" s="306"/>
      <c r="T758" s="305"/>
      <c r="U758" s="305"/>
      <c r="V758" s="305"/>
      <c r="W758" s="305"/>
      <c r="X758" s="305"/>
      <c r="Y758" s="305"/>
      <c r="Z758" s="300"/>
      <c r="AA758" s="307"/>
      <c r="AB758" s="300"/>
      <c r="AC758" s="308"/>
      <c r="AD758" s="304"/>
      <c r="AF758" s="300"/>
      <c r="AG758" s="300"/>
      <c r="AH758" s="309"/>
      <c r="AI758" s="309"/>
      <c r="AJ758" s="310"/>
      <c r="AK758" s="311"/>
      <c r="AL758" s="311"/>
      <c r="AM758" s="311"/>
      <c r="AN758" s="311"/>
      <c r="AO758" s="309"/>
      <c r="AY758" s="309"/>
      <c r="AZ758" s="312"/>
      <c r="BD758" s="300"/>
    </row>
    <row r="759" ht="14.25" customHeight="1">
      <c r="A759" s="300"/>
      <c r="B759" s="301"/>
      <c r="C759" s="300"/>
      <c r="D759" s="302"/>
      <c r="G759" s="303"/>
      <c r="H759" s="304"/>
      <c r="I759" s="304"/>
      <c r="J759" s="300"/>
      <c r="K759" s="300"/>
      <c r="L759" s="300"/>
      <c r="M759" s="300"/>
      <c r="N759" s="300"/>
      <c r="O759" s="300">
        <f t="shared" si="44"/>
        <v>0</v>
      </c>
      <c r="Q759" s="305">
        <v>0.0</v>
      </c>
      <c r="R759" s="305"/>
      <c r="S759" s="306"/>
      <c r="T759" s="305"/>
      <c r="U759" s="305"/>
      <c r="V759" s="305"/>
      <c r="W759" s="305"/>
      <c r="X759" s="305"/>
      <c r="Y759" s="305"/>
      <c r="Z759" s="300"/>
      <c r="AA759" s="307"/>
      <c r="AB759" s="300"/>
      <c r="AC759" s="308"/>
      <c r="AD759" s="304"/>
      <c r="AF759" s="300"/>
      <c r="AG759" s="300"/>
      <c r="AH759" s="309"/>
      <c r="AI759" s="309"/>
      <c r="AJ759" s="310"/>
      <c r="AK759" s="311"/>
      <c r="AL759" s="311"/>
      <c r="AM759" s="311"/>
      <c r="AN759" s="311"/>
      <c r="AO759" s="309"/>
      <c r="AY759" s="309"/>
      <c r="AZ759" s="312"/>
      <c r="BD759" s="300"/>
    </row>
    <row r="760" ht="14.25" customHeight="1">
      <c r="A760" s="300"/>
      <c r="B760" s="301"/>
      <c r="C760" s="300"/>
      <c r="D760" s="302"/>
      <c r="G760" s="303"/>
      <c r="H760" s="304"/>
      <c r="I760" s="304"/>
      <c r="J760" s="300"/>
      <c r="K760" s="300"/>
      <c r="L760" s="300"/>
      <c r="M760" s="300"/>
      <c r="N760" s="300"/>
      <c r="O760" s="300">
        <f t="shared" si="44"/>
        <v>0</v>
      </c>
      <c r="Q760" s="305">
        <v>0.0</v>
      </c>
      <c r="R760" s="305"/>
      <c r="S760" s="306"/>
      <c r="T760" s="305"/>
      <c r="U760" s="305"/>
      <c r="V760" s="305"/>
      <c r="W760" s="305"/>
      <c r="X760" s="305"/>
      <c r="Y760" s="305"/>
      <c r="Z760" s="300"/>
      <c r="AA760" s="307"/>
      <c r="AB760" s="300"/>
      <c r="AC760" s="308"/>
      <c r="AD760" s="304"/>
      <c r="AF760" s="300"/>
      <c r="AG760" s="300"/>
      <c r="AH760" s="309"/>
      <c r="AI760" s="309"/>
      <c r="AJ760" s="310"/>
      <c r="AK760" s="311"/>
      <c r="AL760" s="311"/>
      <c r="AM760" s="311"/>
      <c r="AN760" s="311"/>
      <c r="AO760" s="309"/>
      <c r="AY760" s="309"/>
      <c r="AZ760" s="312"/>
      <c r="BD760" s="300"/>
    </row>
    <row r="761" ht="14.25" customHeight="1">
      <c r="A761" s="300"/>
      <c r="B761" s="301"/>
      <c r="C761" s="300"/>
      <c r="D761" s="302"/>
      <c r="G761" s="303"/>
      <c r="H761" s="304"/>
      <c r="I761" s="304"/>
      <c r="J761" s="300"/>
      <c r="K761" s="300"/>
      <c r="L761" s="300"/>
      <c r="M761" s="300"/>
      <c r="N761" s="300"/>
      <c r="O761" s="300">
        <f t="shared" si="44"/>
        <v>0</v>
      </c>
      <c r="Q761" s="305">
        <v>0.0</v>
      </c>
      <c r="R761" s="305"/>
      <c r="S761" s="306"/>
      <c r="T761" s="305"/>
      <c r="U761" s="305"/>
      <c r="V761" s="305"/>
      <c r="W761" s="305"/>
      <c r="X761" s="305"/>
      <c r="Y761" s="305"/>
      <c r="Z761" s="300"/>
      <c r="AA761" s="307"/>
      <c r="AB761" s="300"/>
      <c r="AC761" s="308"/>
      <c r="AD761" s="304"/>
      <c r="AF761" s="300"/>
      <c r="AG761" s="300"/>
      <c r="AH761" s="309"/>
      <c r="AI761" s="309"/>
      <c r="AJ761" s="310"/>
      <c r="AK761" s="311"/>
      <c r="AL761" s="311"/>
      <c r="AM761" s="311"/>
      <c r="AN761" s="311"/>
      <c r="AO761" s="309"/>
      <c r="AY761" s="309"/>
      <c r="AZ761" s="312"/>
      <c r="BD761" s="300"/>
    </row>
    <row r="762" ht="14.25" customHeight="1">
      <c r="A762" s="300"/>
      <c r="B762" s="301"/>
      <c r="C762" s="300"/>
      <c r="D762" s="302"/>
      <c r="G762" s="303"/>
      <c r="H762" s="304"/>
      <c r="I762" s="304"/>
      <c r="J762" s="300"/>
      <c r="K762" s="300"/>
      <c r="L762" s="300"/>
      <c r="M762" s="300"/>
      <c r="N762" s="300"/>
      <c r="O762" s="300">
        <f t="shared" si="44"/>
        <v>0</v>
      </c>
      <c r="Q762" s="305">
        <v>0.0</v>
      </c>
      <c r="R762" s="305"/>
      <c r="S762" s="306"/>
      <c r="T762" s="305"/>
      <c r="U762" s="305"/>
      <c r="V762" s="305"/>
      <c r="W762" s="305"/>
      <c r="X762" s="305"/>
      <c r="Y762" s="305"/>
      <c r="Z762" s="300"/>
      <c r="AA762" s="307"/>
      <c r="AB762" s="300"/>
      <c r="AC762" s="308"/>
      <c r="AD762" s="304"/>
      <c r="AF762" s="300"/>
      <c r="AG762" s="300"/>
      <c r="AH762" s="309"/>
      <c r="AI762" s="309"/>
      <c r="AJ762" s="310"/>
      <c r="AK762" s="311"/>
      <c r="AL762" s="311"/>
      <c r="AM762" s="311"/>
      <c r="AN762" s="311"/>
      <c r="AO762" s="309"/>
      <c r="AY762" s="309"/>
      <c r="AZ762" s="312"/>
      <c r="BD762" s="300"/>
    </row>
    <row r="763" ht="14.25" customHeight="1">
      <c r="A763" s="300"/>
      <c r="B763" s="301"/>
      <c r="C763" s="300"/>
      <c r="D763" s="302"/>
      <c r="G763" s="303"/>
      <c r="H763" s="304"/>
      <c r="I763" s="304"/>
      <c r="J763" s="300"/>
      <c r="K763" s="300"/>
      <c r="L763" s="300"/>
      <c r="M763" s="300"/>
      <c r="N763" s="300"/>
      <c r="O763" s="300">
        <f t="shared" si="44"/>
        <v>0</v>
      </c>
      <c r="Q763" s="305">
        <v>0.0</v>
      </c>
      <c r="R763" s="305"/>
      <c r="S763" s="306"/>
      <c r="T763" s="305"/>
      <c r="U763" s="305"/>
      <c r="V763" s="305"/>
      <c r="W763" s="305"/>
      <c r="X763" s="305"/>
      <c r="Y763" s="305"/>
      <c r="Z763" s="300"/>
      <c r="AA763" s="307"/>
      <c r="AB763" s="300"/>
      <c r="AC763" s="308"/>
      <c r="AD763" s="304"/>
      <c r="AF763" s="300"/>
      <c r="AG763" s="300"/>
      <c r="AH763" s="309"/>
      <c r="AI763" s="309"/>
      <c r="AJ763" s="310"/>
      <c r="AK763" s="311"/>
      <c r="AL763" s="311"/>
      <c r="AM763" s="311"/>
      <c r="AN763" s="311"/>
      <c r="AO763" s="309"/>
      <c r="AY763" s="309"/>
      <c r="AZ763" s="312"/>
      <c r="BD763" s="300"/>
    </row>
    <row r="764" ht="14.25" customHeight="1">
      <c r="A764" s="300"/>
      <c r="B764" s="301"/>
      <c r="C764" s="300"/>
      <c r="D764" s="302"/>
      <c r="G764" s="303"/>
      <c r="H764" s="304"/>
      <c r="I764" s="304"/>
      <c r="J764" s="300"/>
      <c r="K764" s="300"/>
      <c r="L764" s="300"/>
      <c r="M764" s="300"/>
      <c r="N764" s="300"/>
      <c r="O764" s="300">
        <f t="shared" si="44"/>
        <v>0</v>
      </c>
      <c r="Q764" s="305">
        <v>0.0</v>
      </c>
      <c r="R764" s="305"/>
      <c r="S764" s="306"/>
      <c r="T764" s="305"/>
      <c r="U764" s="305"/>
      <c r="V764" s="305"/>
      <c r="W764" s="305"/>
      <c r="X764" s="305"/>
      <c r="Y764" s="305"/>
      <c r="Z764" s="300"/>
      <c r="AA764" s="307"/>
      <c r="AB764" s="300"/>
      <c r="AC764" s="308"/>
      <c r="AD764" s="304"/>
      <c r="AF764" s="300"/>
      <c r="AG764" s="300"/>
      <c r="AH764" s="309"/>
      <c r="AI764" s="309"/>
      <c r="AJ764" s="310"/>
      <c r="AK764" s="311"/>
      <c r="AL764" s="311"/>
      <c r="AM764" s="311"/>
      <c r="AN764" s="311"/>
      <c r="AO764" s="309"/>
      <c r="AY764" s="309"/>
      <c r="AZ764" s="312"/>
      <c r="BD764" s="300"/>
    </row>
    <row r="765" ht="14.25" customHeight="1">
      <c r="A765" s="300"/>
      <c r="B765" s="301"/>
      <c r="C765" s="300"/>
      <c r="D765" s="302"/>
      <c r="G765" s="303"/>
      <c r="H765" s="304"/>
      <c r="I765" s="304"/>
      <c r="J765" s="300"/>
      <c r="K765" s="300"/>
      <c r="L765" s="300"/>
      <c r="M765" s="300"/>
      <c r="N765" s="300"/>
      <c r="O765" s="300">
        <f t="shared" si="44"/>
        <v>0</v>
      </c>
      <c r="Q765" s="305">
        <v>0.0</v>
      </c>
      <c r="R765" s="305"/>
      <c r="S765" s="306"/>
      <c r="T765" s="305"/>
      <c r="U765" s="305"/>
      <c r="V765" s="305"/>
      <c r="W765" s="305"/>
      <c r="X765" s="305"/>
      <c r="Y765" s="305"/>
      <c r="Z765" s="300"/>
      <c r="AA765" s="307"/>
      <c r="AB765" s="300"/>
      <c r="AC765" s="308"/>
      <c r="AD765" s="304"/>
      <c r="AF765" s="300"/>
      <c r="AG765" s="300"/>
      <c r="AH765" s="309"/>
      <c r="AI765" s="309"/>
      <c r="AJ765" s="310"/>
      <c r="AK765" s="311"/>
      <c r="AL765" s="311"/>
      <c r="AM765" s="311"/>
      <c r="AN765" s="311"/>
      <c r="AO765" s="309"/>
      <c r="AY765" s="309"/>
      <c r="AZ765" s="312"/>
      <c r="BD765" s="300"/>
    </row>
    <row r="766" ht="14.25" customHeight="1">
      <c r="A766" s="300"/>
      <c r="B766" s="301"/>
      <c r="C766" s="300"/>
      <c r="D766" s="302"/>
      <c r="G766" s="303"/>
      <c r="H766" s="304"/>
      <c r="I766" s="304"/>
      <c r="J766" s="300"/>
      <c r="K766" s="300"/>
      <c r="L766" s="300"/>
      <c r="M766" s="300"/>
      <c r="N766" s="300"/>
      <c r="O766" s="300">
        <f t="shared" si="44"/>
        <v>0</v>
      </c>
      <c r="Q766" s="305">
        <v>0.0</v>
      </c>
      <c r="R766" s="305"/>
      <c r="S766" s="306"/>
      <c r="T766" s="305"/>
      <c r="U766" s="305"/>
      <c r="V766" s="305"/>
      <c r="W766" s="305"/>
      <c r="X766" s="305"/>
      <c r="Y766" s="305"/>
      <c r="Z766" s="300"/>
      <c r="AA766" s="307"/>
      <c r="AB766" s="300"/>
      <c r="AC766" s="308"/>
      <c r="AD766" s="304"/>
      <c r="AF766" s="300"/>
      <c r="AG766" s="300"/>
      <c r="AH766" s="309"/>
      <c r="AI766" s="309"/>
      <c r="AJ766" s="310"/>
      <c r="AK766" s="311"/>
      <c r="AL766" s="311"/>
      <c r="AM766" s="311"/>
      <c r="AN766" s="311"/>
      <c r="AO766" s="309"/>
      <c r="AY766" s="309"/>
      <c r="AZ766" s="312"/>
      <c r="BD766" s="300"/>
    </row>
    <row r="767" ht="14.25" customHeight="1">
      <c r="A767" s="300"/>
      <c r="B767" s="301"/>
      <c r="C767" s="300"/>
      <c r="D767" s="302"/>
      <c r="G767" s="303"/>
      <c r="H767" s="304"/>
      <c r="I767" s="304"/>
      <c r="J767" s="300"/>
      <c r="K767" s="300"/>
      <c r="L767" s="300"/>
      <c r="M767" s="300"/>
      <c r="N767" s="300"/>
      <c r="O767" s="300">
        <f t="shared" si="44"/>
        <v>0</v>
      </c>
      <c r="Q767" s="305">
        <v>0.0</v>
      </c>
      <c r="R767" s="305"/>
      <c r="S767" s="306"/>
      <c r="T767" s="305"/>
      <c r="U767" s="305"/>
      <c r="V767" s="305"/>
      <c r="W767" s="305"/>
      <c r="X767" s="305"/>
      <c r="Y767" s="305"/>
      <c r="Z767" s="300"/>
      <c r="AA767" s="307"/>
      <c r="AB767" s="300"/>
      <c r="AC767" s="308"/>
      <c r="AD767" s="304"/>
      <c r="AF767" s="300"/>
      <c r="AG767" s="300"/>
      <c r="AH767" s="309"/>
      <c r="AI767" s="309"/>
      <c r="AJ767" s="310"/>
      <c r="AK767" s="311"/>
      <c r="AL767" s="311"/>
      <c r="AM767" s="311"/>
      <c r="AN767" s="311"/>
      <c r="AO767" s="309"/>
      <c r="AY767" s="309"/>
      <c r="AZ767" s="312"/>
      <c r="BD767" s="300"/>
    </row>
    <row r="768" ht="14.25" customHeight="1">
      <c r="A768" s="300"/>
      <c r="B768" s="301"/>
      <c r="C768" s="300"/>
      <c r="D768" s="302"/>
      <c r="G768" s="303"/>
      <c r="H768" s="304"/>
      <c r="I768" s="304"/>
      <c r="J768" s="300"/>
      <c r="K768" s="300"/>
      <c r="L768" s="300"/>
      <c r="M768" s="300"/>
      <c r="N768" s="300"/>
      <c r="O768" s="300">
        <f t="shared" si="44"/>
        <v>0</v>
      </c>
      <c r="Q768" s="305">
        <v>0.0</v>
      </c>
      <c r="R768" s="305"/>
      <c r="S768" s="306"/>
      <c r="T768" s="305"/>
      <c r="U768" s="305"/>
      <c r="V768" s="305"/>
      <c r="W768" s="305"/>
      <c r="X768" s="305"/>
      <c r="Y768" s="305"/>
      <c r="Z768" s="300"/>
      <c r="AA768" s="307"/>
      <c r="AB768" s="300"/>
      <c r="AC768" s="308"/>
      <c r="AD768" s="304"/>
      <c r="AF768" s="300"/>
      <c r="AG768" s="300"/>
      <c r="AH768" s="309"/>
      <c r="AI768" s="309"/>
      <c r="AJ768" s="310"/>
      <c r="AK768" s="311"/>
      <c r="AL768" s="311"/>
      <c r="AM768" s="311"/>
      <c r="AN768" s="311"/>
      <c r="AO768" s="309"/>
      <c r="AY768" s="309"/>
      <c r="AZ768" s="312"/>
      <c r="BD768" s="300"/>
    </row>
    <row r="769" ht="14.25" customHeight="1">
      <c r="A769" s="300"/>
      <c r="B769" s="301"/>
      <c r="C769" s="300"/>
      <c r="D769" s="302"/>
      <c r="G769" s="303"/>
      <c r="H769" s="304"/>
      <c r="I769" s="304"/>
      <c r="J769" s="300"/>
      <c r="K769" s="300"/>
      <c r="L769" s="300"/>
      <c r="M769" s="300"/>
      <c r="N769" s="300"/>
      <c r="O769" s="300">
        <f t="shared" si="44"/>
        <v>0</v>
      </c>
      <c r="Q769" s="305">
        <v>0.0</v>
      </c>
      <c r="R769" s="305"/>
      <c r="S769" s="306"/>
      <c r="T769" s="305"/>
      <c r="U769" s="305"/>
      <c r="V769" s="305"/>
      <c r="W769" s="305"/>
      <c r="X769" s="305"/>
      <c r="Y769" s="305"/>
      <c r="Z769" s="300"/>
      <c r="AA769" s="307"/>
      <c r="AB769" s="300"/>
      <c r="AC769" s="308"/>
      <c r="AD769" s="304"/>
      <c r="AF769" s="300"/>
      <c r="AG769" s="300"/>
      <c r="AH769" s="309"/>
      <c r="AI769" s="309"/>
      <c r="AJ769" s="310"/>
      <c r="AK769" s="311"/>
      <c r="AL769" s="311"/>
      <c r="AM769" s="311"/>
      <c r="AN769" s="311"/>
      <c r="AO769" s="309"/>
      <c r="AY769" s="309"/>
      <c r="AZ769" s="312"/>
      <c r="BD769" s="300"/>
    </row>
    <row r="770" ht="14.25" customHeight="1">
      <c r="A770" s="300"/>
      <c r="B770" s="301"/>
      <c r="C770" s="300"/>
      <c r="D770" s="302"/>
      <c r="G770" s="303"/>
      <c r="H770" s="304"/>
      <c r="I770" s="304"/>
      <c r="J770" s="300"/>
      <c r="K770" s="300"/>
      <c r="L770" s="300"/>
      <c r="M770" s="300"/>
      <c r="N770" s="300"/>
      <c r="O770" s="300">
        <f t="shared" si="44"/>
        <v>0</v>
      </c>
      <c r="Q770" s="305">
        <v>0.0</v>
      </c>
      <c r="R770" s="305"/>
      <c r="S770" s="306"/>
      <c r="T770" s="305"/>
      <c r="U770" s="305"/>
      <c r="V770" s="305"/>
      <c r="W770" s="305"/>
      <c r="X770" s="305"/>
      <c r="Y770" s="305"/>
      <c r="Z770" s="300"/>
      <c r="AA770" s="307"/>
      <c r="AB770" s="300"/>
      <c r="AC770" s="308"/>
      <c r="AD770" s="304"/>
      <c r="AF770" s="300"/>
      <c r="AG770" s="300"/>
      <c r="AH770" s="309"/>
      <c r="AI770" s="309"/>
      <c r="AJ770" s="310"/>
      <c r="AK770" s="311"/>
      <c r="AL770" s="311"/>
      <c r="AM770" s="311"/>
      <c r="AN770" s="311"/>
      <c r="AO770" s="309"/>
      <c r="AY770" s="309"/>
      <c r="AZ770" s="312"/>
      <c r="BD770" s="300"/>
    </row>
    <row r="771" ht="14.25" customHeight="1">
      <c r="A771" s="300"/>
      <c r="B771" s="301"/>
      <c r="C771" s="300"/>
      <c r="D771" s="302"/>
      <c r="G771" s="303"/>
      <c r="H771" s="304"/>
      <c r="I771" s="304"/>
      <c r="J771" s="300"/>
      <c r="K771" s="300"/>
      <c r="L771" s="300"/>
      <c r="M771" s="300"/>
      <c r="N771" s="300"/>
      <c r="O771" s="300">
        <f t="shared" si="44"/>
        <v>0</v>
      </c>
      <c r="Q771" s="305">
        <v>0.0</v>
      </c>
      <c r="R771" s="305"/>
      <c r="S771" s="306"/>
      <c r="T771" s="305"/>
      <c r="U771" s="305"/>
      <c r="V771" s="305"/>
      <c r="W771" s="305"/>
      <c r="X771" s="305"/>
      <c r="Y771" s="305"/>
      <c r="Z771" s="300"/>
      <c r="AA771" s="307"/>
      <c r="AB771" s="300"/>
      <c r="AC771" s="308"/>
      <c r="AD771" s="304"/>
      <c r="AF771" s="300"/>
      <c r="AG771" s="300"/>
      <c r="AH771" s="309"/>
      <c r="AI771" s="309"/>
      <c r="AJ771" s="310"/>
      <c r="AK771" s="311"/>
      <c r="AL771" s="311"/>
      <c r="AM771" s="311"/>
      <c r="AN771" s="311"/>
      <c r="AO771" s="309"/>
      <c r="AY771" s="309"/>
      <c r="AZ771" s="312"/>
      <c r="BD771" s="300"/>
    </row>
    <row r="772" ht="14.25" customHeight="1">
      <c r="A772" s="300"/>
      <c r="B772" s="301"/>
      <c r="C772" s="300"/>
      <c r="D772" s="302"/>
      <c r="G772" s="303"/>
      <c r="H772" s="304"/>
      <c r="I772" s="304"/>
      <c r="J772" s="300"/>
      <c r="K772" s="300"/>
      <c r="L772" s="300"/>
      <c r="M772" s="300"/>
      <c r="N772" s="300"/>
      <c r="O772" s="300">
        <f t="shared" si="44"/>
        <v>0</v>
      </c>
      <c r="Q772" s="305">
        <v>0.0</v>
      </c>
      <c r="R772" s="305"/>
      <c r="S772" s="306"/>
      <c r="T772" s="305"/>
      <c r="U772" s="305"/>
      <c r="V772" s="305"/>
      <c r="W772" s="305"/>
      <c r="X772" s="305"/>
      <c r="Y772" s="305"/>
      <c r="Z772" s="300"/>
      <c r="AA772" s="307"/>
      <c r="AB772" s="300"/>
      <c r="AC772" s="308"/>
      <c r="AD772" s="304"/>
      <c r="AF772" s="300"/>
      <c r="AG772" s="300"/>
      <c r="AH772" s="309"/>
      <c r="AI772" s="309"/>
      <c r="AJ772" s="310"/>
      <c r="AK772" s="311"/>
      <c r="AL772" s="311"/>
      <c r="AM772" s="311"/>
      <c r="AN772" s="311"/>
      <c r="AO772" s="309"/>
      <c r="AY772" s="309"/>
      <c r="AZ772" s="312"/>
      <c r="BD772" s="300"/>
    </row>
    <row r="773" ht="14.25" customHeight="1">
      <c r="A773" s="300"/>
      <c r="B773" s="301"/>
      <c r="C773" s="300"/>
      <c r="D773" s="302"/>
      <c r="G773" s="303"/>
      <c r="H773" s="304"/>
      <c r="I773" s="304"/>
      <c r="J773" s="300"/>
      <c r="K773" s="300"/>
      <c r="L773" s="300"/>
      <c r="M773" s="300"/>
      <c r="N773" s="300"/>
      <c r="O773" s="300">
        <f t="shared" si="44"/>
        <v>0</v>
      </c>
      <c r="Q773" s="305">
        <v>0.0</v>
      </c>
      <c r="R773" s="305"/>
      <c r="S773" s="306"/>
      <c r="T773" s="305"/>
      <c r="U773" s="305"/>
      <c r="V773" s="305"/>
      <c r="W773" s="305"/>
      <c r="X773" s="305"/>
      <c r="Y773" s="305"/>
      <c r="Z773" s="300"/>
      <c r="AA773" s="307"/>
      <c r="AB773" s="300"/>
      <c r="AC773" s="308"/>
      <c r="AD773" s="304"/>
      <c r="AF773" s="300"/>
      <c r="AG773" s="300"/>
      <c r="AH773" s="309"/>
      <c r="AI773" s="309"/>
      <c r="AJ773" s="310"/>
      <c r="AK773" s="311"/>
      <c r="AL773" s="311"/>
      <c r="AM773" s="311"/>
      <c r="AN773" s="311"/>
      <c r="AO773" s="309"/>
      <c r="AY773" s="309"/>
      <c r="AZ773" s="312"/>
      <c r="BD773" s="300"/>
    </row>
    <row r="774" ht="14.25" customHeight="1">
      <c r="A774" s="300"/>
      <c r="B774" s="301"/>
      <c r="C774" s="300"/>
      <c r="D774" s="302"/>
      <c r="G774" s="303"/>
      <c r="H774" s="304"/>
      <c r="I774" s="304"/>
      <c r="J774" s="300"/>
      <c r="K774" s="300"/>
      <c r="L774" s="300"/>
      <c r="M774" s="300"/>
      <c r="N774" s="300"/>
      <c r="O774" s="300">
        <f t="shared" si="44"/>
        <v>0</v>
      </c>
      <c r="Q774" s="305">
        <v>0.0</v>
      </c>
      <c r="R774" s="305"/>
      <c r="S774" s="306"/>
      <c r="T774" s="305"/>
      <c r="U774" s="305"/>
      <c r="V774" s="305"/>
      <c r="W774" s="305"/>
      <c r="X774" s="305"/>
      <c r="Y774" s="305"/>
      <c r="Z774" s="300"/>
      <c r="AA774" s="307"/>
      <c r="AB774" s="300"/>
      <c r="AC774" s="308"/>
      <c r="AD774" s="304"/>
      <c r="AF774" s="300"/>
      <c r="AG774" s="300"/>
      <c r="AH774" s="309"/>
      <c r="AI774" s="309"/>
      <c r="AJ774" s="310"/>
      <c r="AK774" s="311"/>
      <c r="AL774" s="311"/>
      <c r="AM774" s="311"/>
      <c r="AN774" s="311"/>
      <c r="AO774" s="309"/>
      <c r="AY774" s="309"/>
      <c r="AZ774" s="312"/>
      <c r="BD774" s="300"/>
    </row>
    <row r="775" ht="14.25" customHeight="1">
      <c r="A775" s="300"/>
      <c r="B775" s="301"/>
      <c r="C775" s="300"/>
      <c r="D775" s="302"/>
      <c r="G775" s="303"/>
      <c r="H775" s="304"/>
      <c r="I775" s="304"/>
      <c r="J775" s="300"/>
      <c r="K775" s="300"/>
      <c r="L775" s="300"/>
      <c r="M775" s="300"/>
      <c r="N775" s="300"/>
      <c r="O775" s="300">
        <f t="shared" si="44"/>
        <v>0</v>
      </c>
      <c r="Q775" s="305">
        <v>0.0</v>
      </c>
      <c r="R775" s="305"/>
      <c r="S775" s="306"/>
      <c r="T775" s="305"/>
      <c r="U775" s="305"/>
      <c r="V775" s="305"/>
      <c r="W775" s="305"/>
      <c r="X775" s="305"/>
      <c r="Y775" s="305"/>
      <c r="Z775" s="300"/>
      <c r="AA775" s="307"/>
      <c r="AB775" s="300"/>
      <c r="AC775" s="308"/>
      <c r="AD775" s="304"/>
      <c r="AF775" s="300"/>
      <c r="AG775" s="300"/>
      <c r="AH775" s="309"/>
      <c r="AI775" s="309"/>
      <c r="AJ775" s="310"/>
      <c r="AK775" s="311"/>
      <c r="AL775" s="311"/>
      <c r="AM775" s="311"/>
      <c r="AN775" s="311"/>
      <c r="AO775" s="309"/>
      <c r="AY775" s="309"/>
      <c r="AZ775" s="312"/>
      <c r="BD775" s="300"/>
    </row>
    <row r="776" ht="14.25" customHeight="1">
      <c r="A776" s="300"/>
      <c r="B776" s="301"/>
      <c r="C776" s="300"/>
      <c r="D776" s="302"/>
      <c r="G776" s="303"/>
      <c r="H776" s="304"/>
      <c r="I776" s="304"/>
      <c r="J776" s="300"/>
      <c r="K776" s="300"/>
      <c r="L776" s="300"/>
      <c r="M776" s="300"/>
      <c r="N776" s="300"/>
      <c r="O776" s="300">
        <f t="shared" si="44"/>
        <v>0</v>
      </c>
      <c r="Q776" s="305">
        <v>0.0</v>
      </c>
      <c r="R776" s="305"/>
      <c r="S776" s="306"/>
      <c r="T776" s="305"/>
      <c r="U776" s="305"/>
      <c r="V776" s="305"/>
      <c r="W776" s="305"/>
      <c r="X776" s="305"/>
      <c r="Y776" s="305"/>
      <c r="Z776" s="300"/>
      <c r="AA776" s="307"/>
      <c r="AB776" s="300"/>
      <c r="AC776" s="308"/>
      <c r="AD776" s="304"/>
      <c r="AF776" s="300"/>
      <c r="AG776" s="300"/>
      <c r="AH776" s="309"/>
      <c r="AI776" s="309"/>
      <c r="AJ776" s="310"/>
      <c r="AK776" s="311"/>
      <c r="AL776" s="311"/>
      <c r="AM776" s="311"/>
      <c r="AN776" s="311"/>
      <c r="AO776" s="309"/>
      <c r="AY776" s="309"/>
      <c r="AZ776" s="312"/>
      <c r="BD776" s="300"/>
    </row>
    <row r="777" ht="14.25" customHeight="1">
      <c r="A777" s="300"/>
      <c r="B777" s="301"/>
      <c r="C777" s="300"/>
      <c r="D777" s="302"/>
      <c r="G777" s="303"/>
      <c r="H777" s="304"/>
      <c r="I777" s="304"/>
      <c r="J777" s="300"/>
      <c r="K777" s="300"/>
      <c r="L777" s="300"/>
      <c r="M777" s="300"/>
      <c r="N777" s="300"/>
      <c r="O777" s="300">
        <f t="shared" si="44"/>
        <v>0</v>
      </c>
      <c r="Q777" s="305">
        <v>0.0</v>
      </c>
      <c r="R777" s="305"/>
      <c r="S777" s="306"/>
      <c r="T777" s="305"/>
      <c r="U777" s="305"/>
      <c r="V777" s="305"/>
      <c r="W777" s="305"/>
      <c r="X777" s="305"/>
      <c r="Y777" s="305"/>
      <c r="Z777" s="300"/>
      <c r="AA777" s="307"/>
      <c r="AB777" s="300"/>
      <c r="AC777" s="308"/>
      <c r="AD777" s="304"/>
      <c r="AF777" s="300"/>
      <c r="AG777" s="300"/>
      <c r="AH777" s="309"/>
      <c r="AI777" s="309"/>
      <c r="AJ777" s="310"/>
      <c r="AK777" s="311"/>
      <c r="AL777" s="311"/>
      <c r="AM777" s="311"/>
      <c r="AN777" s="311"/>
      <c r="AO777" s="309"/>
      <c r="AY777" s="309"/>
      <c r="AZ777" s="312"/>
      <c r="BD777" s="300"/>
    </row>
    <row r="778" ht="14.25" customHeight="1">
      <c r="A778" s="300"/>
      <c r="B778" s="301"/>
      <c r="C778" s="300"/>
      <c r="D778" s="302"/>
      <c r="G778" s="303"/>
      <c r="H778" s="304"/>
      <c r="I778" s="304"/>
      <c r="J778" s="300"/>
      <c r="K778" s="300"/>
      <c r="L778" s="300"/>
      <c r="M778" s="300"/>
      <c r="N778" s="300"/>
      <c r="O778" s="300">
        <f t="shared" si="44"/>
        <v>0</v>
      </c>
      <c r="Q778" s="305">
        <v>0.0</v>
      </c>
      <c r="R778" s="305"/>
      <c r="S778" s="306"/>
      <c r="T778" s="305"/>
      <c r="U778" s="305"/>
      <c r="V778" s="305"/>
      <c r="W778" s="305"/>
      <c r="X778" s="305"/>
      <c r="Y778" s="305"/>
      <c r="Z778" s="300"/>
      <c r="AA778" s="307"/>
      <c r="AB778" s="300"/>
      <c r="AC778" s="308"/>
      <c r="AD778" s="304"/>
      <c r="AF778" s="300"/>
      <c r="AG778" s="300"/>
      <c r="AH778" s="309"/>
      <c r="AI778" s="309"/>
      <c r="AJ778" s="310"/>
      <c r="AK778" s="311"/>
      <c r="AL778" s="311"/>
      <c r="AM778" s="311"/>
      <c r="AN778" s="311"/>
      <c r="AO778" s="309"/>
      <c r="AY778" s="309"/>
      <c r="AZ778" s="312"/>
      <c r="BD778" s="300"/>
    </row>
    <row r="779" ht="14.25" customHeight="1">
      <c r="A779" s="300"/>
      <c r="B779" s="301"/>
      <c r="C779" s="300"/>
      <c r="D779" s="302"/>
      <c r="G779" s="303"/>
      <c r="H779" s="304"/>
      <c r="I779" s="304"/>
      <c r="J779" s="300"/>
      <c r="K779" s="300"/>
      <c r="L779" s="300"/>
      <c r="M779" s="300"/>
      <c r="N779" s="300"/>
      <c r="O779" s="300">
        <f t="shared" si="44"/>
        <v>0</v>
      </c>
      <c r="Q779" s="305">
        <v>0.0</v>
      </c>
      <c r="R779" s="305"/>
      <c r="S779" s="306"/>
      <c r="T779" s="305"/>
      <c r="U779" s="305"/>
      <c r="V779" s="305"/>
      <c r="W779" s="305"/>
      <c r="X779" s="305"/>
      <c r="Y779" s="305"/>
      <c r="Z779" s="300"/>
      <c r="AA779" s="307"/>
      <c r="AB779" s="300"/>
      <c r="AC779" s="308"/>
      <c r="AD779" s="304"/>
      <c r="AF779" s="300"/>
      <c r="AG779" s="300"/>
      <c r="AH779" s="309"/>
      <c r="AI779" s="309"/>
      <c r="AJ779" s="310"/>
      <c r="AK779" s="311"/>
      <c r="AL779" s="311"/>
      <c r="AM779" s="311"/>
      <c r="AN779" s="311"/>
      <c r="AO779" s="309"/>
      <c r="AY779" s="309"/>
      <c r="AZ779" s="312"/>
      <c r="BD779" s="300"/>
    </row>
    <row r="780" ht="14.25" customHeight="1">
      <c r="A780" s="300"/>
      <c r="B780" s="301"/>
      <c r="C780" s="300"/>
      <c r="D780" s="302"/>
      <c r="G780" s="303"/>
      <c r="H780" s="304"/>
      <c r="I780" s="304"/>
      <c r="J780" s="300"/>
      <c r="K780" s="300"/>
      <c r="L780" s="300"/>
      <c r="M780" s="300"/>
      <c r="N780" s="300"/>
      <c r="O780" s="300">
        <f t="shared" si="44"/>
        <v>0</v>
      </c>
      <c r="Q780" s="305">
        <v>0.0</v>
      </c>
      <c r="R780" s="305"/>
      <c r="S780" s="306"/>
      <c r="T780" s="305"/>
      <c r="U780" s="305"/>
      <c r="V780" s="305"/>
      <c r="W780" s="305"/>
      <c r="X780" s="305"/>
      <c r="Y780" s="305"/>
      <c r="Z780" s="300"/>
      <c r="AA780" s="307"/>
      <c r="AB780" s="300"/>
      <c r="AC780" s="308"/>
      <c r="AD780" s="304"/>
      <c r="AF780" s="300"/>
      <c r="AG780" s="300"/>
      <c r="AH780" s="309"/>
      <c r="AI780" s="309"/>
      <c r="AJ780" s="310"/>
      <c r="AK780" s="311"/>
      <c r="AL780" s="311"/>
      <c r="AM780" s="311"/>
      <c r="AN780" s="311"/>
      <c r="AO780" s="309"/>
      <c r="AY780" s="309"/>
      <c r="AZ780" s="312"/>
      <c r="BD780" s="300"/>
    </row>
    <row r="781" ht="14.25" customHeight="1">
      <c r="A781" s="300"/>
      <c r="B781" s="301"/>
      <c r="C781" s="300"/>
      <c r="D781" s="302"/>
      <c r="G781" s="303"/>
      <c r="H781" s="304"/>
      <c r="I781" s="304"/>
      <c r="J781" s="300"/>
      <c r="K781" s="300"/>
      <c r="L781" s="300"/>
      <c r="M781" s="300"/>
      <c r="N781" s="300"/>
      <c r="O781" s="300">
        <f t="shared" si="44"/>
        <v>0</v>
      </c>
      <c r="Q781" s="305">
        <v>0.0</v>
      </c>
      <c r="R781" s="305"/>
      <c r="S781" s="306"/>
      <c r="T781" s="305"/>
      <c r="U781" s="305"/>
      <c r="V781" s="305"/>
      <c r="W781" s="305"/>
      <c r="X781" s="305"/>
      <c r="Y781" s="305"/>
      <c r="Z781" s="300"/>
      <c r="AA781" s="307"/>
      <c r="AB781" s="300"/>
      <c r="AC781" s="308"/>
      <c r="AD781" s="304"/>
      <c r="AF781" s="300"/>
      <c r="AG781" s="300"/>
      <c r="AH781" s="309"/>
      <c r="AI781" s="309"/>
      <c r="AJ781" s="310"/>
      <c r="AK781" s="311"/>
      <c r="AL781" s="311"/>
      <c r="AM781" s="311"/>
      <c r="AN781" s="311"/>
      <c r="AO781" s="309"/>
      <c r="AY781" s="309"/>
      <c r="AZ781" s="312"/>
      <c r="BD781" s="300"/>
    </row>
    <row r="782" ht="14.25" customHeight="1">
      <c r="A782" s="300"/>
      <c r="B782" s="301"/>
      <c r="C782" s="300"/>
      <c r="D782" s="302"/>
      <c r="G782" s="303"/>
      <c r="H782" s="304"/>
      <c r="I782" s="304"/>
      <c r="J782" s="300"/>
      <c r="K782" s="300"/>
      <c r="L782" s="300"/>
      <c r="M782" s="300"/>
      <c r="N782" s="300"/>
      <c r="O782" s="300">
        <f t="shared" si="44"/>
        <v>0</v>
      </c>
      <c r="Q782" s="305">
        <v>0.0</v>
      </c>
      <c r="R782" s="305"/>
      <c r="S782" s="306"/>
      <c r="T782" s="305"/>
      <c r="U782" s="305"/>
      <c r="V782" s="305"/>
      <c r="W782" s="305"/>
      <c r="X782" s="305"/>
      <c r="Y782" s="305"/>
      <c r="Z782" s="300"/>
      <c r="AA782" s="307"/>
      <c r="AB782" s="300"/>
      <c r="AC782" s="308"/>
      <c r="AD782" s="304"/>
      <c r="AF782" s="300"/>
      <c r="AG782" s="300"/>
      <c r="AH782" s="309"/>
      <c r="AI782" s="309"/>
      <c r="AJ782" s="310"/>
      <c r="AK782" s="311"/>
      <c r="AL782" s="311"/>
      <c r="AM782" s="311"/>
      <c r="AN782" s="311"/>
      <c r="AO782" s="309"/>
      <c r="AY782" s="309"/>
      <c r="AZ782" s="312"/>
      <c r="BD782" s="300"/>
    </row>
    <row r="783" ht="14.25" customHeight="1">
      <c r="A783" s="300"/>
      <c r="B783" s="301"/>
      <c r="C783" s="300"/>
      <c r="D783" s="302"/>
      <c r="G783" s="303"/>
      <c r="H783" s="304"/>
      <c r="I783" s="304"/>
      <c r="J783" s="300"/>
      <c r="K783" s="300"/>
      <c r="L783" s="300"/>
      <c r="M783" s="300"/>
      <c r="N783" s="300"/>
      <c r="O783" s="300">
        <f t="shared" si="44"/>
        <v>0</v>
      </c>
      <c r="Q783" s="305">
        <v>0.0</v>
      </c>
      <c r="R783" s="305"/>
      <c r="S783" s="306"/>
      <c r="T783" s="305"/>
      <c r="U783" s="305"/>
      <c r="V783" s="305"/>
      <c r="W783" s="305"/>
      <c r="X783" s="305"/>
      <c r="Y783" s="305"/>
      <c r="Z783" s="300"/>
      <c r="AA783" s="307"/>
      <c r="AB783" s="300"/>
      <c r="AC783" s="308"/>
      <c r="AD783" s="304"/>
      <c r="AF783" s="300"/>
      <c r="AG783" s="300"/>
      <c r="AH783" s="309"/>
      <c r="AI783" s="309"/>
      <c r="AJ783" s="310"/>
      <c r="AK783" s="311"/>
      <c r="AL783" s="311"/>
      <c r="AM783" s="311"/>
      <c r="AN783" s="311"/>
      <c r="AO783" s="309"/>
      <c r="AY783" s="309"/>
      <c r="AZ783" s="312"/>
      <c r="BD783" s="300"/>
    </row>
    <row r="784" ht="14.25" customHeight="1">
      <c r="A784" s="300"/>
      <c r="B784" s="301"/>
      <c r="C784" s="300"/>
      <c r="D784" s="302"/>
      <c r="G784" s="303"/>
      <c r="H784" s="304"/>
      <c r="I784" s="304"/>
      <c r="J784" s="300"/>
      <c r="K784" s="300"/>
      <c r="L784" s="300"/>
      <c r="M784" s="300"/>
      <c r="N784" s="300"/>
      <c r="O784" s="300">
        <f t="shared" si="44"/>
        <v>0</v>
      </c>
      <c r="Q784" s="305">
        <v>0.0</v>
      </c>
      <c r="R784" s="305"/>
      <c r="S784" s="306"/>
      <c r="T784" s="305"/>
      <c r="U784" s="305"/>
      <c r="V784" s="305"/>
      <c r="W784" s="305"/>
      <c r="X784" s="305"/>
      <c r="Y784" s="305"/>
      <c r="Z784" s="300"/>
      <c r="AA784" s="307"/>
      <c r="AB784" s="300"/>
      <c r="AC784" s="308"/>
      <c r="AD784" s="304"/>
      <c r="AF784" s="300"/>
      <c r="AG784" s="300"/>
      <c r="AH784" s="309"/>
      <c r="AI784" s="309"/>
      <c r="AJ784" s="310"/>
      <c r="AK784" s="311"/>
      <c r="AL784" s="311"/>
      <c r="AM784" s="311"/>
      <c r="AN784" s="311"/>
      <c r="AO784" s="309"/>
      <c r="AY784" s="309"/>
      <c r="AZ784" s="312"/>
      <c r="BD784" s="300"/>
    </row>
    <row r="785" ht="14.25" customHeight="1">
      <c r="A785" s="300"/>
      <c r="B785" s="301"/>
      <c r="C785" s="300"/>
      <c r="D785" s="302"/>
      <c r="G785" s="303"/>
      <c r="H785" s="304"/>
      <c r="I785" s="304"/>
      <c r="J785" s="300"/>
      <c r="K785" s="300"/>
      <c r="L785" s="300"/>
      <c r="M785" s="300"/>
      <c r="N785" s="300"/>
      <c r="O785" s="300">
        <f t="shared" si="44"/>
        <v>0</v>
      </c>
      <c r="Q785" s="305">
        <v>0.0</v>
      </c>
      <c r="R785" s="305"/>
      <c r="S785" s="306"/>
      <c r="T785" s="305"/>
      <c r="U785" s="305"/>
      <c r="V785" s="305"/>
      <c r="W785" s="305"/>
      <c r="X785" s="305"/>
      <c r="Y785" s="305"/>
      <c r="Z785" s="300"/>
      <c r="AA785" s="307"/>
      <c r="AB785" s="300"/>
      <c r="AC785" s="308"/>
      <c r="AD785" s="304"/>
      <c r="AF785" s="300"/>
      <c r="AG785" s="300"/>
      <c r="AH785" s="309"/>
      <c r="AI785" s="309"/>
      <c r="AJ785" s="310"/>
      <c r="AK785" s="311"/>
      <c r="AL785" s="311"/>
      <c r="AM785" s="311"/>
      <c r="AN785" s="311"/>
      <c r="AO785" s="309"/>
      <c r="AY785" s="309"/>
      <c r="AZ785" s="312"/>
      <c r="BD785" s="300"/>
    </row>
    <row r="786" ht="14.25" customHeight="1">
      <c r="A786" s="300"/>
      <c r="B786" s="301"/>
      <c r="C786" s="300"/>
      <c r="D786" s="302"/>
      <c r="G786" s="303"/>
      <c r="H786" s="304"/>
      <c r="I786" s="304"/>
      <c r="J786" s="300"/>
      <c r="K786" s="300"/>
      <c r="L786" s="300"/>
      <c r="M786" s="300"/>
      <c r="N786" s="300"/>
      <c r="O786" s="300">
        <f t="shared" si="44"/>
        <v>0</v>
      </c>
      <c r="Q786" s="305">
        <v>0.0</v>
      </c>
      <c r="R786" s="305"/>
      <c r="S786" s="306"/>
      <c r="T786" s="305"/>
      <c r="U786" s="305"/>
      <c r="V786" s="305"/>
      <c r="W786" s="305"/>
      <c r="X786" s="305"/>
      <c r="Y786" s="305"/>
      <c r="Z786" s="300"/>
      <c r="AA786" s="307"/>
      <c r="AB786" s="300"/>
      <c r="AC786" s="308"/>
      <c r="AD786" s="304"/>
      <c r="AF786" s="300"/>
      <c r="AG786" s="300"/>
      <c r="AH786" s="309"/>
      <c r="AI786" s="309"/>
      <c r="AJ786" s="310"/>
      <c r="AK786" s="311"/>
      <c r="AL786" s="311"/>
      <c r="AM786" s="311"/>
      <c r="AN786" s="311"/>
      <c r="AO786" s="309"/>
      <c r="AY786" s="309"/>
      <c r="AZ786" s="312"/>
      <c r="BD786" s="300"/>
    </row>
    <row r="787" ht="14.25" customHeight="1">
      <c r="A787" s="300"/>
      <c r="B787" s="301"/>
      <c r="C787" s="300"/>
      <c r="D787" s="302"/>
      <c r="G787" s="303"/>
      <c r="H787" s="304"/>
      <c r="I787" s="304"/>
      <c r="J787" s="300"/>
      <c r="K787" s="300"/>
      <c r="L787" s="300"/>
      <c r="M787" s="300"/>
      <c r="N787" s="300"/>
      <c r="O787" s="300">
        <f t="shared" si="44"/>
        <v>0</v>
      </c>
      <c r="Q787" s="305">
        <v>0.0</v>
      </c>
      <c r="R787" s="305"/>
      <c r="S787" s="306"/>
      <c r="T787" s="305"/>
      <c r="U787" s="305"/>
      <c r="V787" s="305"/>
      <c r="W787" s="305"/>
      <c r="X787" s="305"/>
      <c r="Y787" s="305"/>
      <c r="Z787" s="300"/>
      <c r="AA787" s="307"/>
      <c r="AB787" s="300"/>
      <c r="AC787" s="308"/>
      <c r="AD787" s="304"/>
      <c r="AF787" s="300"/>
      <c r="AG787" s="300"/>
      <c r="AH787" s="309"/>
      <c r="AI787" s="309"/>
      <c r="AJ787" s="310"/>
      <c r="AK787" s="311"/>
      <c r="AL787" s="311"/>
      <c r="AM787" s="311"/>
      <c r="AN787" s="311"/>
      <c r="AO787" s="309"/>
      <c r="AY787" s="309"/>
      <c r="AZ787" s="312"/>
      <c r="BD787" s="300"/>
    </row>
    <row r="788" ht="14.25" customHeight="1">
      <c r="A788" s="300"/>
      <c r="B788" s="301"/>
      <c r="C788" s="300"/>
      <c r="D788" s="302"/>
      <c r="G788" s="303"/>
      <c r="H788" s="304"/>
      <c r="I788" s="304"/>
      <c r="J788" s="300"/>
      <c r="K788" s="300"/>
      <c r="L788" s="300"/>
      <c r="M788" s="300"/>
      <c r="N788" s="300"/>
      <c r="O788" s="300">
        <f t="shared" si="44"/>
        <v>0</v>
      </c>
      <c r="Q788" s="305">
        <v>0.0</v>
      </c>
      <c r="R788" s="305"/>
      <c r="S788" s="306"/>
      <c r="T788" s="305"/>
      <c r="U788" s="305"/>
      <c r="V788" s="305"/>
      <c r="W788" s="305"/>
      <c r="X788" s="305"/>
      <c r="Y788" s="305"/>
      <c r="Z788" s="300"/>
      <c r="AA788" s="307"/>
      <c r="AB788" s="300"/>
      <c r="AC788" s="308"/>
      <c r="AD788" s="304"/>
      <c r="AF788" s="300"/>
      <c r="AG788" s="300"/>
      <c r="AH788" s="309"/>
      <c r="AI788" s="309"/>
      <c r="AJ788" s="310"/>
      <c r="AK788" s="311"/>
      <c r="AL788" s="311"/>
      <c r="AM788" s="311"/>
      <c r="AN788" s="311"/>
      <c r="AO788" s="309"/>
      <c r="AY788" s="309"/>
      <c r="AZ788" s="312"/>
      <c r="BD788" s="300"/>
    </row>
    <row r="789" ht="14.25" customHeight="1">
      <c r="A789" s="300"/>
      <c r="B789" s="301"/>
      <c r="C789" s="300"/>
      <c r="D789" s="302"/>
      <c r="G789" s="303"/>
      <c r="H789" s="304"/>
      <c r="I789" s="304"/>
      <c r="J789" s="300"/>
      <c r="K789" s="300"/>
      <c r="L789" s="300"/>
      <c r="M789" s="300"/>
      <c r="N789" s="300"/>
      <c r="O789" s="300">
        <f t="shared" si="44"/>
        <v>0</v>
      </c>
      <c r="Q789" s="305">
        <v>0.0</v>
      </c>
      <c r="R789" s="305"/>
      <c r="S789" s="306"/>
      <c r="T789" s="305"/>
      <c r="U789" s="305"/>
      <c r="V789" s="305"/>
      <c r="W789" s="305"/>
      <c r="X789" s="305"/>
      <c r="Y789" s="305"/>
      <c r="Z789" s="300"/>
      <c r="AA789" s="307"/>
      <c r="AB789" s="300"/>
      <c r="AC789" s="308"/>
      <c r="AD789" s="304"/>
      <c r="AF789" s="300"/>
      <c r="AG789" s="300"/>
      <c r="AH789" s="309"/>
      <c r="AI789" s="309"/>
      <c r="AJ789" s="310"/>
      <c r="AK789" s="311"/>
      <c r="AL789" s="311"/>
      <c r="AM789" s="311"/>
      <c r="AN789" s="311"/>
      <c r="AO789" s="309"/>
      <c r="AY789" s="309"/>
      <c r="AZ789" s="312"/>
      <c r="BD789" s="300"/>
    </row>
    <row r="790" ht="14.25" customHeight="1">
      <c r="A790" s="300"/>
      <c r="B790" s="301"/>
      <c r="C790" s="300"/>
      <c r="D790" s="302"/>
      <c r="G790" s="303"/>
      <c r="H790" s="304"/>
      <c r="I790" s="304"/>
      <c r="J790" s="300"/>
      <c r="K790" s="300"/>
      <c r="L790" s="300"/>
      <c r="M790" s="300"/>
      <c r="N790" s="300"/>
      <c r="O790" s="300">
        <f t="shared" si="44"/>
        <v>0</v>
      </c>
      <c r="Q790" s="305">
        <v>0.0</v>
      </c>
      <c r="R790" s="305"/>
      <c r="S790" s="306"/>
      <c r="T790" s="305"/>
      <c r="U790" s="305"/>
      <c r="V790" s="305"/>
      <c r="W790" s="305"/>
      <c r="X790" s="305"/>
      <c r="Y790" s="305"/>
      <c r="Z790" s="300"/>
      <c r="AA790" s="307"/>
      <c r="AB790" s="300"/>
      <c r="AC790" s="308"/>
      <c r="AD790" s="304"/>
      <c r="AF790" s="300"/>
      <c r="AG790" s="300"/>
      <c r="AH790" s="309"/>
      <c r="AI790" s="309"/>
      <c r="AJ790" s="310"/>
      <c r="AK790" s="311"/>
      <c r="AL790" s="311"/>
      <c r="AM790" s="311"/>
      <c r="AN790" s="311"/>
      <c r="AO790" s="309"/>
      <c r="AY790" s="309"/>
      <c r="AZ790" s="312"/>
      <c r="BD790" s="300"/>
    </row>
    <row r="791" ht="14.25" customHeight="1">
      <c r="A791" s="300"/>
      <c r="B791" s="301"/>
      <c r="C791" s="300"/>
      <c r="D791" s="302"/>
      <c r="G791" s="303"/>
      <c r="H791" s="304"/>
      <c r="I791" s="304"/>
      <c r="J791" s="300"/>
      <c r="K791" s="300"/>
      <c r="L791" s="300"/>
      <c r="M791" s="300"/>
      <c r="N791" s="300"/>
      <c r="O791" s="300">
        <f t="shared" si="44"/>
        <v>0</v>
      </c>
      <c r="Q791" s="305">
        <v>0.0</v>
      </c>
      <c r="R791" s="305"/>
      <c r="S791" s="306"/>
      <c r="T791" s="305"/>
      <c r="U791" s="305"/>
      <c r="V791" s="305"/>
      <c r="W791" s="305"/>
      <c r="X791" s="305"/>
      <c r="Y791" s="305"/>
      <c r="Z791" s="300"/>
      <c r="AA791" s="307"/>
      <c r="AB791" s="300"/>
      <c r="AC791" s="308"/>
      <c r="AD791" s="304"/>
      <c r="AF791" s="300"/>
      <c r="AG791" s="300"/>
      <c r="AH791" s="309"/>
      <c r="AI791" s="309"/>
      <c r="AJ791" s="310"/>
      <c r="AK791" s="311"/>
      <c r="AL791" s="311"/>
      <c r="AM791" s="311"/>
      <c r="AN791" s="311"/>
      <c r="AO791" s="309"/>
      <c r="AY791" s="309"/>
      <c r="AZ791" s="312"/>
      <c r="BD791" s="300"/>
    </row>
    <row r="792" ht="14.25" customHeight="1">
      <c r="A792" s="300"/>
      <c r="B792" s="301"/>
      <c r="C792" s="300"/>
      <c r="D792" s="302"/>
      <c r="G792" s="303"/>
      <c r="H792" s="304"/>
      <c r="I792" s="304"/>
      <c r="J792" s="300"/>
      <c r="K792" s="300"/>
      <c r="L792" s="300"/>
      <c r="M792" s="300"/>
      <c r="N792" s="300"/>
      <c r="O792" s="300">
        <f t="shared" si="44"/>
        <v>0</v>
      </c>
      <c r="Q792" s="305">
        <v>0.0</v>
      </c>
      <c r="R792" s="305"/>
      <c r="S792" s="306"/>
      <c r="T792" s="305"/>
      <c r="U792" s="305"/>
      <c r="V792" s="305"/>
      <c r="W792" s="305"/>
      <c r="X792" s="305"/>
      <c r="Y792" s="305"/>
      <c r="Z792" s="300"/>
      <c r="AA792" s="307"/>
      <c r="AB792" s="300"/>
      <c r="AC792" s="308"/>
      <c r="AD792" s="304"/>
      <c r="AF792" s="300"/>
      <c r="AG792" s="300"/>
      <c r="AH792" s="309"/>
      <c r="AI792" s="309"/>
      <c r="AJ792" s="310"/>
      <c r="AK792" s="311"/>
      <c r="AL792" s="311"/>
      <c r="AM792" s="311"/>
      <c r="AN792" s="311"/>
      <c r="AO792" s="309"/>
      <c r="AY792" s="309"/>
      <c r="AZ792" s="312"/>
      <c r="BD792" s="300"/>
    </row>
    <row r="793" ht="14.25" customHeight="1">
      <c r="A793" s="300"/>
      <c r="B793" s="301"/>
      <c r="C793" s="300"/>
      <c r="D793" s="302"/>
      <c r="G793" s="303"/>
      <c r="H793" s="304"/>
      <c r="I793" s="304"/>
      <c r="J793" s="300"/>
      <c r="K793" s="300"/>
      <c r="L793" s="300"/>
      <c r="M793" s="300"/>
      <c r="N793" s="300"/>
      <c r="O793" s="300">
        <f t="shared" si="44"/>
        <v>0</v>
      </c>
      <c r="Q793" s="305">
        <v>0.0</v>
      </c>
      <c r="R793" s="305"/>
      <c r="S793" s="306"/>
      <c r="T793" s="305"/>
      <c r="U793" s="305"/>
      <c r="V793" s="305"/>
      <c r="W793" s="305"/>
      <c r="X793" s="305"/>
      <c r="Y793" s="305"/>
      <c r="Z793" s="300"/>
      <c r="AA793" s="307"/>
      <c r="AB793" s="300"/>
      <c r="AC793" s="308"/>
      <c r="AD793" s="304"/>
      <c r="AF793" s="300"/>
      <c r="AG793" s="300"/>
      <c r="AH793" s="309"/>
      <c r="AI793" s="309"/>
      <c r="AJ793" s="310"/>
      <c r="AK793" s="311"/>
      <c r="AL793" s="311"/>
      <c r="AM793" s="311"/>
      <c r="AN793" s="311"/>
      <c r="AO793" s="309"/>
      <c r="AY793" s="309"/>
      <c r="AZ793" s="312"/>
      <c r="BD793" s="300"/>
    </row>
    <row r="794" ht="14.25" customHeight="1">
      <c r="A794" s="300"/>
      <c r="B794" s="301"/>
      <c r="C794" s="300"/>
      <c r="D794" s="302"/>
      <c r="G794" s="303"/>
      <c r="H794" s="304"/>
      <c r="I794" s="304"/>
      <c r="J794" s="300"/>
      <c r="K794" s="300"/>
      <c r="L794" s="300"/>
      <c r="M794" s="300"/>
      <c r="N794" s="300"/>
      <c r="O794" s="300">
        <f t="shared" si="44"/>
        <v>0</v>
      </c>
      <c r="Q794" s="305">
        <v>0.0</v>
      </c>
      <c r="R794" s="305"/>
      <c r="S794" s="306"/>
      <c r="T794" s="305"/>
      <c r="U794" s="305"/>
      <c r="V794" s="305"/>
      <c r="W794" s="305"/>
      <c r="X794" s="305"/>
      <c r="Y794" s="305"/>
      <c r="Z794" s="300"/>
      <c r="AA794" s="307"/>
      <c r="AB794" s="300"/>
      <c r="AC794" s="308"/>
      <c r="AD794" s="304"/>
      <c r="AF794" s="300"/>
      <c r="AG794" s="300"/>
      <c r="AH794" s="309"/>
      <c r="AI794" s="309"/>
      <c r="AJ794" s="310"/>
      <c r="AK794" s="311"/>
      <c r="AL794" s="311"/>
      <c r="AM794" s="311"/>
      <c r="AN794" s="311"/>
      <c r="AO794" s="309"/>
      <c r="AY794" s="309"/>
      <c r="AZ794" s="312"/>
      <c r="BD794" s="300"/>
    </row>
    <row r="795" ht="14.25" customHeight="1">
      <c r="A795" s="300"/>
      <c r="B795" s="301"/>
      <c r="C795" s="300"/>
      <c r="D795" s="302"/>
      <c r="G795" s="303"/>
      <c r="H795" s="304"/>
      <c r="I795" s="304"/>
      <c r="J795" s="300"/>
      <c r="K795" s="300"/>
      <c r="L795" s="300"/>
      <c r="M795" s="300"/>
      <c r="N795" s="300"/>
      <c r="O795" s="300">
        <f t="shared" si="44"/>
        <v>0</v>
      </c>
      <c r="Q795" s="305">
        <v>0.0</v>
      </c>
      <c r="R795" s="305"/>
      <c r="S795" s="306"/>
      <c r="T795" s="305"/>
      <c r="U795" s="305"/>
      <c r="V795" s="305"/>
      <c r="W795" s="305"/>
      <c r="X795" s="305"/>
      <c r="Y795" s="305"/>
      <c r="Z795" s="300"/>
      <c r="AA795" s="307"/>
      <c r="AB795" s="300"/>
      <c r="AC795" s="308"/>
      <c r="AD795" s="304"/>
      <c r="AF795" s="300"/>
      <c r="AG795" s="300"/>
      <c r="AH795" s="309"/>
      <c r="AI795" s="309"/>
      <c r="AJ795" s="310"/>
      <c r="AK795" s="311"/>
      <c r="AL795" s="311"/>
      <c r="AM795" s="311"/>
      <c r="AN795" s="311"/>
      <c r="AO795" s="309"/>
      <c r="AY795" s="309"/>
      <c r="AZ795" s="312"/>
      <c r="BD795" s="300"/>
    </row>
    <row r="796" ht="14.25" customHeight="1">
      <c r="A796" s="300"/>
      <c r="B796" s="301"/>
      <c r="C796" s="300"/>
      <c r="D796" s="302"/>
      <c r="G796" s="303"/>
      <c r="H796" s="304"/>
      <c r="I796" s="304"/>
      <c r="J796" s="300"/>
      <c r="K796" s="300"/>
      <c r="L796" s="300"/>
      <c r="M796" s="300"/>
      <c r="N796" s="300"/>
      <c r="O796" s="300">
        <f t="shared" si="44"/>
        <v>0</v>
      </c>
      <c r="Q796" s="305">
        <v>0.0</v>
      </c>
      <c r="R796" s="305"/>
      <c r="S796" s="306"/>
      <c r="T796" s="305"/>
      <c r="U796" s="305"/>
      <c r="V796" s="305"/>
      <c r="W796" s="305"/>
      <c r="X796" s="305"/>
      <c r="Y796" s="305"/>
      <c r="Z796" s="300"/>
      <c r="AA796" s="307"/>
      <c r="AB796" s="300"/>
      <c r="AC796" s="308"/>
      <c r="AD796" s="304"/>
      <c r="AF796" s="300"/>
      <c r="AG796" s="300"/>
      <c r="AH796" s="309"/>
      <c r="AI796" s="309"/>
      <c r="AJ796" s="310"/>
      <c r="AK796" s="311"/>
      <c r="AL796" s="311"/>
      <c r="AM796" s="311"/>
      <c r="AN796" s="311"/>
      <c r="AO796" s="309"/>
      <c r="AY796" s="309"/>
      <c r="AZ796" s="312"/>
      <c r="BD796" s="300"/>
    </row>
    <row r="797" ht="14.25" customHeight="1">
      <c r="A797" s="300"/>
      <c r="B797" s="301"/>
      <c r="C797" s="300"/>
      <c r="D797" s="302"/>
      <c r="G797" s="303"/>
      <c r="H797" s="304"/>
      <c r="I797" s="304"/>
      <c r="J797" s="300"/>
      <c r="K797" s="300"/>
      <c r="L797" s="300"/>
      <c r="M797" s="300"/>
      <c r="N797" s="300"/>
      <c r="O797" s="300">
        <f t="shared" si="44"/>
        <v>0</v>
      </c>
      <c r="Q797" s="305">
        <v>0.0</v>
      </c>
      <c r="R797" s="305"/>
      <c r="S797" s="306"/>
      <c r="T797" s="305"/>
      <c r="U797" s="305"/>
      <c r="V797" s="305"/>
      <c r="W797" s="305"/>
      <c r="X797" s="305"/>
      <c r="Y797" s="305"/>
      <c r="Z797" s="300"/>
      <c r="AA797" s="307"/>
      <c r="AB797" s="300"/>
      <c r="AC797" s="308"/>
      <c r="AD797" s="304"/>
      <c r="AF797" s="300"/>
      <c r="AG797" s="300"/>
      <c r="AH797" s="309"/>
      <c r="AI797" s="309"/>
      <c r="AJ797" s="310"/>
      <c r="AK797" s="311"/>
      <c r="AL797" s="311"/>
      <c r="AM797" s="311"/>
      <c r="AN797" s="311"/>
      <c r="AO797" s="309"/>
      <c r="AY797" s="309"/>
      <c r="AZ797" s="312"/>
      <c r="BD797" s="300"/>
    </row>
    <row r="798" ht="14.25" customHeight="1">
      <c r="A798" s="300"/>
      <c r="B798" s="301"/>
      <c r="C798" s="300"/>
      <c r="D798" s="302"/>
      <c r="G798" s="303"/>
      <c r="H798" s="304"/>
      <c r="I798" s="304"/>
      <c r="J798" s="300"/>
      <c r="K798" s="300"/>
      <c r="L798" s="300"/>
      <c r="M798" s="300"/>
      <c r="N798" s="300"/>
      <c r="O798" s="300">
        <f t="shared" si="44"/>
        <v>0</v>
      </c>
      <c r="Q798" s="305">
        <v>0.0</v>
      </c>
      <c r="R798" s="305"/>
      <c r="S798" s="306"/>
      <c r="T798" s="305"/>
      <c r="U798" s="305"/>
      <c r="V798" s="305"/>
      <c r="W798" s="305"/>
      <c r="X798" s="305"/>
      <c r="Y798" s="305"/>
      <c r="Z798" s="300"/>
      <c r="AA798" s="307"/>
      <c r="AB798" s="300"/>
      <c r="AC798" s="308"/>
      <c r="AD798" s="304"/>
      <c r="AF798" s="300"/>
      <c r="AG798" s="300"/>
      <c r="AH798" s="309"/>
      <c r="AI798" s="309"/>
      <c r="AJ798" s="310"/>
      <c r="AK798" s="311"/>
      <c r="AL798" s="311"/>
      <c r="AM798" s="311"/>
      <c r="AN798" s="311"/>
      <c r="AO798" s="309"/>
      <c r="AY798" s="309"/>
      <c r="AZ798" s="312"/>
      <c r="BD798" s="300"/>
    </row>
    <row r="799" ht="14.25" customHeight="1">
      <c r="A799" s="300"/>
      <c r="B799" s="301"/>
      <c r="C799" s="300"/>
      <c r="D799" s="302"/>
      <c r="G799" s="303"/>
      <c r="H799" s="304"/>
      <c r="I799" s="304"/>
      <c r="J799" s="300"/>
      <c r="K799" s="300"/>
      <c r="L799" s="300"/>
      <c r="M799" s="300"/>
      <c r="N799" s="300"/>
      <c r="O799" s="300">
        <f t="shared" si="44"/>
        <v>0</v>
      </c>
      <c r="Q799" s="305">
        <v>0.0</v>
      </c>
      <c r="R799" s="305"/>
      <c r="S799" s="306"/>
      <c r="T799" s="305"/>
      <c r="U799" s="305"/>
      <c r="V799" s="305"/>
      <c r="W799" s="305"/>
      <c r="X799" s="305"/>
      <c r="Y799" s="305"/>
      <c r="Z799" s="300"/>
      <c r="AA799" s="307"/>
      <c r="AB799" s="300"/>
      <c r="AC799" s="308"/>
      <c r="AD799" s="304"/>
      <c r="AF799" s="300"/>
      <c r="AG799" s="300"/>
      <c r="AH799" s="309"/>
      <c r="AI799" s="309"/>
      <c r="AJ799" s="310"/>
      <c r="AK799" s="311"/>
      <c r="AL799" s="311"/>
      <c r="AM799" s="311"/>
      <c r="AN799" s="311"/>
      <c r="AO799" s="309"/>
      <c r="AY799" s="309"/>
      <c r="AZ799" s="312"/>
      <c r="BD799" s="300"/>
    </row>
    <row r="800" ht="14.25" customHeight="1">
      <c r="A800" s="300"/>
      <c r="B800" s="301"/>
      <c r="C800" s="300"/>
      <c r="D800" s="302"/>
      <c r="G800" s="303"/>
      <c r="H800" s="304"/>
      <c r="I800" s="304"/>
      <c r="J800" s="300"/>
      <c r="K800" s="300"/>
      <c r="L800" s="300"/>
      <c r="M800" s="300"/>
      <c r="N800" s="300"/>
      <c r="O800" s="300">
        <f t="shared" si="44"/>
        <v>0</v>
      </c>
      <c r="Q800" s="305">
        <v>0.0</v>
      </c>
      <c r="R800" s="305"/>
      <c r="S800" s="306"/>
      <c r="T800" s="305"/>
      <c r="U800" s="305"/>
      <c r="V800" s="305"/>
      <c r="W800" s="305"/>
      <c r="X800" s="305"/>
      <c r="Y800" s="305"/>
      <c r="Z800" s="300"/>
      <c r="AA800" s="307"/>
      <c r="AB800" s="300"/>
      <c r="AC800" s="308"/>
      <c r="AD800" s="304"/>
      <c r="AF800" s="300"/>
      <c r="AG800" s="300"/>
      <c r="AH800" s="309"/>
      <c r="AI800" s="309"/>
      <c r="AJ800" s="310"/>
      <c r="AK800" s="311"/>
      <c r="AL800" s="311"/>
      <c r="AM800" s="311"/>
      <c r="AN800" s="311"/>
      <c r="AO800" s="309"/>
      <c r="AY800" s="309"/>
      <c r="AZ800" s="312"/>
      <c r="BD800" s="300"/>
    </row>
    <row r="801" ht="14.25" customHeight="1">
      <c r="A801" s="300"/>
      <c r="B801" s="301"/>
      <c r="C801" s="300"/>
      <c r="D801" s="302"/>
      <c r="G801" s="303"/>
      <c r="H801" s="304"/>
      <c r="I801" s="304"/>
      <c r="J801" s="300"/>
      <c r="K801" s="300"/>
      <c r="L801" s="300"/>
      <c r="M801" s="300"/>
      <c r="N801" s="300"/>
      <c r="O801" s="300">
        <f t="shared" si="44"/>
        <v>0</v>
      </c>
      <c r="Q801" s="305">
        <v>0.0</v>
      </c>
      <c r="R801" s="305"/>
      <c r="S801" s="306"/>
      <c r="T801" s="305"/>
      <c r="U801" s="305"/>
      <c r="V801" s="305"/>
      <c r="W801" s="305"/>
      <c r="X801" s="305"/>
      <c r="Y801" s="305"/>
      <c r="Z801" s="300"/>
      <c r="AA801" s="307"/>
      <c r="AB801" s="300"/>
      <c r="AC801" s="308"/>
      <c r="AD801" s="304"/>
      <c r="AF801" s="300"/>
      <c r="AG801" s="300"/>
      <c r="AH801" s="309"/>
      <c r="AI801" s="309"/>
      <c r="AJ801" s="310"/>
      <c r="AK801" s="311"/>
      <c r="AL801" s="311"/>
      <c r="AM801" s="311"/>
      <c r="AN801" s="311"/>
      <c r="AO801" s="309"/>
      <c r="AY801" s="309"/>
      <c r="AZ801" s="312"/>
      <c r="BD801" s="300"/>
    </row>
    <row r="802" ht="14.25" customHeight="1">
      <c r="A802" s="300"/>
      <c r="B802" s="301"/>
      <c r="C802" s="300"/>
      <c r="D802" s="302"/>
      <c r="G802" s="303"/>
      <c r="H802" s="304"/>
      <c r="I802" s="304"/>
      <c r="J802" s="300"/>
      <c r="K802" s="300"/>
      <c r="L802" s="300"/>
      <c r="M802" s="300"/>
      <c r="N802" s="300"/>
      <c r="O802" s="300">
        <f t="shared" si="44"/>
        <v>0</v>
      </c>
      <c r="Q802" s="305">
        <v>0.0</v>
      </c>
      <c r="R802" s="305"/>
      <c r="S802" s="306"/>
      <c r="T802" s="305"/>
      <c r="U802" s="305"/>
      <c r="V802" s="305"/>
      <c r="W802" s="305"/>
      <c r="X802" s="305"/>
      <c r="Y802" s="305"/>
      <c r="Z802" s="300"/>
      <c r="AA802" s="307"/>
      <c r="AB802" s="300"/>
      <c r="AC802" s="308"/>
      <c r="AD802" s="304"/>
      <c r="AF802" s="300"/>
      <c r="AG802" s="300"/>
      <c r="AH802" s="309"/>
      <c r="AI802" s="309"/>
      <c r="AJ802" s="310"/>
      <c r="AK802" s="311"/>
      <c r="AL802" s="311"/>
      <c r="AM802" s="311"/>
      <c r="AN802" s="311"/>
      <c r="AO802" s="309"/>
      <c r="AY802" s="309"/>
      <c r="AZ802" s="312"/>
      <c r="BD802" s="300"/>
    </row>
    <row r="803" ht="14.25" customHeight="1">
      <c r="A803" s="300"/>
      <c r="B803" s="301"/>
      <c r="C803" s="300"/>
      <c r="D803" s="302"/>
      <c r="G803" s="303"/>
      <c r="H803" s="304"/>
      <c r="I803" s="304"/>
      <c r="J803" s="300"/>
      <c r="K803" s="300"/>
      <c r="L803" s="300"/>
      <c r="M803" s="300"/>
      <c r="N803" s="300"/>
      <c r="O803" s="300">
        <f t="shared" si="44"/>
        <v>0</v>
      </c>
      <c r="Q803" s="305">
        <v>0.0</v>
      </c>
      <c r="R803" s="305"/>
      <c r="S803" s="306"/>
      <c r="T803" s="305"/>
      <c r="U803" s="305"/>
      <c r="V803" s="305"/>
      <c r="W803" s="305"/>
      <c r="X803" s="305"/>
      <c r="Y803" s="305"/>
      <c r="Z803" s="300"/>
      <c r="AA803" s="307"/>
      <c r="AB803" s="300"/>
      <c r="AC803" s="308"/>
      <c r="AD803" s="304"/>
      <c r="AF803" s="300"/>
      <c r="AG803" s="300"/>
      <c r="AH803" s="309"/>
      <c r="AI803" s="309"/>
      <c r="AJ803" s="310"/>
      <c r="AK803" s="311"/>
      <c r="AL803" s="311"/>
      <c r="AM803" s="311"/>
      <c r="AN803" s="311"/>
      <c r="AO803" s="309"/>
      <c r="AY803" s="309"/>
      <c r="AZ803" s="312"/>
      <c r="BD803" s="300"/>
    </row>
    <row r="804" ht="14.25" customHeight="1">
      <c r="A804" s="300"/>
      <c r="B804" s="301"/>
      <c r="C804" s="300"/>
      <c r="D804" s="302"/>
      <c r="G804" s="303"/>
      <c r="H804" s="304"/>
      <c r="I804" s="304"/>
      <c r="J804" s="300"/>
      <c r="K804" s="300"/>
      <c r="L804" s="300"/>
      <c r="M804" s="300"/>
      <c r="N804" s="300"/>
      <c r="O804" s="300">
        <f t="shared" si="44"/>
        <v>0</v>
      </c>
      <c r="Q804" s="305">
        <v>0.0</v>
      </c>
      <c r="R804" s="305"/>
      <c r="S804" s="306"/>
      <c r="T804" s="305"/>
      <c r="U804" s="305"/>
      <c r="V804" s="305"/>
      <c r="W804" s="305"/>
      <c r="X804" s="305"/>
      <c r="Y804" s="305"/>
      <c r="Z804" s="300"/>
      <c r="AA804" s="307"/>
      <c r="AB804" s="300"/>
      <c r="AC804" s="308"/>
      <c r="AD804" s="304"/>
      <c r="AF804" s="300"/>
      <c r="AG804" s="300"/>
      <c r="AH804" s="309"/>
      <c r="AI804" s="309"/>
      <c r="AJ804" s="310"/>
      <c r="AK804" s="311"/>
      <c r="AL804" s="311"/>
      <c r="AM804" s="311"/>
      <c r="AN804" s="311"/>
      <c r="AO804" s="309"/>
      <c r="AY804" s="309"/>
      <c r="AZ804" s="312"/>
      <c r="BD804" s="300"/>
    </row>
    <row r="805" ht="14.25" customHeight="1">
      <c r="A805" s="300"/>
      <c r="B805" s="301"/>
      <c r="C805" s="300"/>
      <c r="D805" s="302"/>
      <c r="G805" s="303"/>
      <c r="H805" s="304"/>
      <c r="I805" s="304"/>
      <c r="J805" s="300"/>
      <c r="K805" s="300"/>
      <c r="L805" s="300"/>
      <c r="M805" s="300"/>
      <c r="N805" s="300"/>
      <c r="O805" s="300">
        <f t="shared" si="44"/>
        <v>0</v>
      </c>
      <c r="Q805" s="305">
        <v>0.0</v>
      </c>
      <c r="R805" s="305"/>
      <c r="S805" s="306"/>
      <c r="T805" s="305"/>
      <c r="U805" s="305"/>
      <c r="V805" s="305"/>
      <c r="W805" s="305"/>
      <c r="X805" s="305"/>
      <c r="Y805" s="305"/>
      <c r="Z805" s="300"/>
      <c r="AA805" s="307"/>
      <c r="AB805" s="300"/>
      <c r="AC805" s="308"/>
      <c r="AD805" s="304"/>
      <c r="AF805" s="300"/>
      <c r="AG805" s="300"/>
      <c r="AH805" s="309"/>
      <c r="AI805" s="309"/>
      <c r="AJ805" s="310"/>
      <c r="AK805" s="311"/>
      <c r="AL805" s="311"/>
      <c r="AM805" s="311"/>
      <c r="AN805" s="311"/>
      <c r="AO805" s="309"/>
      <c r="AY805" s="309"/>
      <c r="AZ805" s="312"/>
      <c r="BD805" s="300"/>
    </row>
    <row r="806" ht="14.25" customHeight="1">
      <c r="A806" s="300"/>
      <c r="B806" s="301"/>
      <c r="C806" s="300"/>
      <c r="D806" s="302"/>
      <c r="G806" s="303"/>
      <c r="H806" s="304"/>
      <c r="I806" s="304"/>
      <c r="J806" s="300"/>
      <c r="K806" s="300"/>
      <c r="L806" s="300"/>
      <c r="M806" s="300"/>
      <c r="N806" s="300"/>
      <c r="O806" s="300">
        <f t="shared" si="44"/>
        <v>0</v>
      </c>
      <c r="Q806" s="305">
        <v>0.0</v>
      </c>
      <c r="R806" s="305"/>
      <c r="S806" s="306"/>
      <c r="T806" s="305"/>
      <c r="U806" s="305"/>
      <c r="V806" s="305"/>
      <c r="W806" s="305"/>
      <c r="X806" s="305"/>
      <c r="Y806" s="305"/>
      <c r="Z806" s="300"/>
      <c r="AA806" s="307"/>
      <c r="AB806" s="300"/>
      <c r="AC806" s="308"/>
      <c r="AD806" s="304"/>
      <c r="AF806" s="300"/>
      <c r="AG806" s="300"/>
      <c r="AH806" s="309"/>
      <c r="AI806" s="309"/>
      <c r="AJ806" s="310"/>
      <c r="AK806" s="311"/>
      <c r="AL806" s="311"/>
      <c r="AM806" s="311"/>
      <c r="AN806" s="311"/>
      <c r="AO806" s="309"/>
      <c r="AY806" s="309"/>
      <c r="AZ806" s="312"/>
      <c r="BD806" s="300"/>
    </row>
    <row r="807" ht="14.25" customHeight="1">
      <c r="A807" s="300"/>
      <c r="B807" s="301"/>
      <c r="C807" s="300"/>
      <c r="D807" s="302"/>
      <c r="G807" s="303"/>
      <c r="H807" s="304"/>
      <c r="I807" s="304"/>
      <c r="J807" s="300"/>
      <c r="K807" s="300"/>
      <c r="L807" s="300"/>
      <c r="M807" s="300"/>
      <c r="N807" s="300"/>
      <c r="O807" s="300">
        <f t="shared" si="44"/>
        <v>0</v>
      </c>
      <c r="Q807" s="305">
        <v>0.0</v>
      </c>
      <c r="R807" s="305"/>
      <c r="S807" s="306"/>
      <c r="T807" s="305"/>
      <c r="U807" s="305"/>
      <c r="V807" s="305"/>
      <c r="W807" s="305"/>
      <c r="X807" s="305"/>
      <c r="Y807" s="305"/>
      <c r="Z807" s="300"/>
      <c r="AA807" s="307"/>
      <c r="AB807" s="300"/>
      <c r="AC807" s="308"/>
      <c r="AD807" s="304"/>
      <c r="AF807" s="300"/>
      <c r="AG807" s="300"/>
      <c r="AH807" s="309"/>
      <c r="AI807" s="309"/>
      <c r="AJ807" s="310"/>
      <c r="AK807" s="311"/>
      <c r="AL807" s="311"/>
      <c r="AM807" s="311"/>
      <c r="AN807" s="311"/>
      <c r="AO807" s="309"/>
      <c r="AY807" s="309"/>
      <c r="AZ807" s="312"/>
      <c r="BD807" s="300"/>
    </row>
    <row r="808" ht="14.25" customHeight="1">
      <c r="A808" s="300"/>
      <c r="B808" s="301"/>
      <c r="C808" s="300"/>
      <c r="D808" s="302"/>
      <c r="G808" s="303"/>
      <c r="H808" s="304"/>
      <c r="I808" s="304"/>
      <c r="J808" s="300"/>
      <c r="K808" s="300"/>
      <c r="L808" s="300"/>
      <c r="M808" s="300"/>
      <c r="N808" s="300"/>
      <c r="O808" s="300">
        <f t="shared" si="44"/>
        <v>0</v>
      </c>
      <c r="Q808" s="305">
        <v>0.0</v>
      </c>
      <c r="R808" s="305"/>
      <c r="S808" s="306"/>
      <c r="T808" s="305"/>
      <c r="U808" s="305"/>
      <c r="V808" s="305"/>
      <c r="W808" s="305"/>
      <c r="X808" s="305"/>
      <c r="Y808" s="305"/>
      <c r="Z808" s="300"/>
      <c r="AA808" s="307"/>
      <c r="AB808" s="300"/>
      <c r="AC808" s="308"/>
      <c r="AD808" s="304"/>
      <c r="AF808" s="300"/>
      <c r="AG808" s="300"/>
      <c r="AH808" s="309"/>
      <c r="AI808" s="309"/>
      <c r="AJ808" s="310"/>
      <c r="AK808" s="311"/>
      <c r="AL808" s="311"/>
      <c r="AM808" s="311"/>
      <c r="AN808" s="311"/>
      <c r="AO808" s="309"/>
      <c r="AY808" s="309"/>
      <c r="AZ808" s="312"/>
      <c r="BD808" s="300"/>
    </row>
    <row r="809" ht="14.25" customHeight="1">
      <c r="A809" s="300"/>
      <c r="B809" s="301"/>
      <c r="C809" s="300"/>
      <c r="D809" s="302"/>
      <c r="G809" s="303"/>
      <c r="H809" s="304"/>
      <c r="I809" s="304"/>
      <c r="J809" s="300"/>
      <c r="K809" s="300"/>
      <c r="L809" s="300"/>
      <c r="M809" s="300"/>
      <c r="N809" s="300"/>
      <c r="O809" s="300">
        <f t="shared" si="44"/>
        <v>0</v>
      </c>
      <c r="Q809" s="305">
        <v>0.0</v>
      </c>
      <c r="R809" s="305"/>
      <c r="S809" s="306"/>
      <c r="T809" s="305"/>
      <c r="U809" s="305"/>
      <c r="V809" s="305"/>
      <c r="W809" s="305"/>
      <c r="X809" s="305"/>
      <c r="Y809" s="305"/>
      <c r="Z809" s="300"/>
      <c r="AA809" s="307"/>
      <c r="AB809" s="300"/>
      <c r="AC809" s="308"/>
      <c r="AD809" s="304"/>
      <c r="AF809" s="300"/>
      <c r="AG809" s="300"/>
      <c r="AH809" s="309"/>
      <c r="AI809" s="309"/>
      <c r="AJ809" s="310"/>
      <c r="AK809" s="311"/>
      <c r="AL809" s="311"/>
      <c r="AM809" s="311"/>
      <c r="AN809" s="311"/>
      <c r="AO809" s="309"/>
      <c r="AY809" s="309"/>
      <c r="AZ809" s="312"/>
      <c r="BD809" s="300"/>
    </row>
    <row r="810" ht="14.25" customHeight="1">
      <c r="A810" s="300"/>
      <c r="B810" s="301"/>
      <c r="C810" s="300"/>
      <c r="D810" s="302"/>
      <c r="G810" s="303"/>
      <c r="H810" s="304"/>
      <c r="I810" s="304"/>
      <c r="J810" s="300"/>
      <c r="K810" s="300"/>
      <c r="L810" s="300"/>
      <c r="M810" s="300"/>
      <c r="N810" s="300"/>
      <c r="O810" s="300">
        <f t="shared" si="44"/>
        <v>0</v>
      </c>
      <c r="Q810" s="305">
        <v>0.0</v>
      </c>
      <c r="R810" s="305"/>
      <c r="S810" s="306"/>
      <c r="T810" s="305"/>
      <c r="U810" s="305"/>
      <c r="V810" s="305"/>
      <c r="W810" s="305"/>
      <c r="X810" s="305"/>
      <c r="Y810" s="305"/>
      <c r="Z810" s="300"/>
      <c r="AA810" s="307"/>
      <c r="AB810" s="300"/>
      <c r="AC810" s="308"/>
      <c r="AD810" s="304"/>
      <c r="AF810" s="300"/>
      <c r="AG810" s="300"/>
      <c r="AH810" s="309"/>
      <c r="AI810" s="309"/>
      <c r="AJ810" s="310"/>
      <c r="AK810" s="311"/>
      <c r="AL810" s="311"/>
      <c r="AM810" s="311"/>
      <c r="AN810" s="311"/>
      <c r="AO810" s="309"/>
      <c r="AY810" s="309"/>
      <c r="AZ810" s="312"/>
      <c r="BD810" s="300"/>
    </row>
    <row r="811" ht="14.25" customHeight="1">
      <c r="A811" s="300"/>
      <c r="B811" s="301"/>
      <c r="C811" s="300"/>
      <c r="D811" s="302"/>
      <c r="G811" s="303"/>
      <c r="H811" s="304"/>
      <c r="I811" s="304"/>
      <c r="J811" s="300"/>
      <c r="K811" s="300"/>
      <c r="L811" s="300"/>
      <c r="M811" s="300"/>
      <c r="N811" s="300"/>
      <c r="O811" s="300">
        <f t="shared" si="44"/>
        <v>0</v>
      </c>
      <c r="Q811" s="305">
        <v>0.0</v>
      </c>
      <c r="R811" s="305"/>
      <c r="S811" s="306"/>
      <c r="T811" s="305"/>
      <c r="U811" s="305"/>
      <c r="V811" s="305"/>
      <c r="W811" s="305"/>
      <c r="X811" s="305"/>
      <c r="Y811" s="305"/>
      <c r="Z811" s="300"/>
      <c r="AA811" s="307"/>
      <c r="AB811" s="300"/>
      <c r="AC811" s="308"/>
      <c r="AD811" s="304"/>
      <c r="AF811" s="300"/>
      <c r="AG811" s="300"/>
      <c r="AH811" s="309"/>
      <c r="AI811" s="309"/>
      <c r="AJ811" s="310"/>
      <c r="AK811" s="311"/>
      <c r="AL811" s="311"/>
      <c r="AM811" s="311"/>
      <c r="AN811" s="311"/>
      <c r="AO811" s="309"/>
      <c r="AY811" s="309"/>
      <c r="AZ811" s="312"/>
      <c r="BD811" s="300"/>
    </row>
    <row r="812" ht="14.25" customHeight="1">
      <c r="A812" s="300"/>
      <c r="B812" s="301"/>
      <c r="C812" s="300"/>
      <c r="D812" s="302"/>
      <c r="G812" s="303"/>
      <c r="H812" s="304"/>
      <c r="I812" s="304"/>
      <c r="J812" s="300"/>
      <c r="K812" s="300"/>
      <c r="L812" s="300"/>
      <c r="M812" s="300"/>
      <c r="N812" s="300"/>
      <c r="O812" s="300">
        <f t="shared" si="44"/>
        <v>0</v>
      </c>
      <c r="Q812" s="305">
        <v>0.0</v>
      </c>
      <c r="R812" s="305"/>
      <c r="S812" s="306"/>
      <c r="T812" s="305"/>
      <c r="U812" s="305"/>
      <c r="V812" s="305"/>
      <c r="W812" s="305"/>
      <c r="X812" s="305"/>
      <c r="Y812" s="305"/>
      <c r="Z812" s="300"/>
      <c r="AA812" s="307"/>
      <c r="AB812" s="300"/>
      <c r="AC812" s="308"/>
      <c r="AD812" s="304"/>
      <c r="AF812" s="300"/>
      <c r="AG812" s="300"/>
      <c r="AH812" s="309"/>
      <c r="AI812" s="309"/>
      <c r="AJ812" s="310"/>
      <c r="AK812" s="311"/>
      <c r="AL812" s="311"/>
      <c r="AM812" s="311"/>
      <c r="AN812" s="311"/>
      <c r="AO812" s="309"/>
      <c r="AY812" s="309"/>
      <c r="AZ812" s="312"/>
      <c r="BD812" s="300"/>
    </row>
    <row r="813" ht="14.25" customHeight="1">
      <c r="A813" s="300"/>
      <c r="B813" s="301"/>
      <c r="C813" s="300"/>
      <c r="D813" s="302"/>
      <c r="G813" s="303"/>
      <c r="H813" s="304"/>
      <c r="I813" s="304"/>
      <c r="J813" s="300"/>
      <c r="K813" s="300"/>
      <c r="L813" s="300"/>
      <c r="M813" s="300"/>
      <c r="N813" s="300"/>
      <c r="O813" s="300">
        <f t="shared" si="44"/>
        <v>0</v>
      </c>
      <c r="Q813" s="305">
        <v>0.0</v>
      </c>
      <c r="R813" s="305"/>
      <c r="S813" s="306"/>
      <c r="T813" s="305"/>
      <c r="U813" s="305"/>
      <c r="V813" s="305"/>
      <c r="W813" s="305"/>
      <c r="X813" s="305"/>
      <c r="Y813" s="305"/>
      <c r="Z813" s="300"/>
      <c r="AA813" s="307"/>
      <c r="AB813" s="300"/>
      <c r="AC813" s="308"/>
      <c r="AD813" s="304"/>
      <c r="AF813" s="300"/>
      <c r="AG813" s="300"/>
      <c r="AH813" s="309"/>
      <c r="AI813" s="309"/>
      <c r="AJ813" s="310"/>
      <c r="AK813" s="311"/>
      <c r="AL813" s="311"/>
      <c r="AM813" s="311"/>
      <c r="AN813" s="311"/>
      <c r="AO813" s="309"/>
      <c r="AY813" s="309"/>
      <c r="AZ813" s="312"/>
      <c r="BD813" s="300"/>
    </row>
    <row r="814" ht="14.25" customHeight="1">
      <c r="A814" s="300"/>
      <c r="B814" s="301"/>
      <c r="C814" s="300"/>
      <c r="D814" s="302"/>
      <c r="G814" s="303"/>
      <c r="H814" s="304"/>
      <c r="I814" s="304"/>
      <c r="J814" s="300"/>
      <c r="K814" s="300"/>
      <c r="L814" s="300"/>
      <c r="M814" s="300"/>
      <c r="N814" s="300"/>
      <c r="O814" s="300">
        <f t="shared" si="44"/>
        <v>0</v>
      </c>
      <c r="Q814" s="305">
        <v>0.0</v>
      </c>
      <c r="R814" s="305"/>
      <c r="S814" s="306"/>
      <c r="T814" s="305"/>
      <c r="U814" s="305"/>
      <c r="V814" s="305"/>
      <c r="W814" s="305"/>
      <c r="X814" s="305"/>
      <c r="Y814" s="305"/>
      <c r="Z814" s="300"/>
      <c r="AA814" s="307"/>
      <c r="AB814" s="300"/>
      <c r="AC814" s="308"/>
      <c r="AD814" s="304"/>
      <c r="AF814" s="300"/>
      <c r="AG814" s="300"/>
      <c r="AH814" s="309"/>
      <c r="AI814" s="309"/>
      <c r="AJ814" s="310"/>
      <c r="AK814" s="311"/>
      <c r="AL814" s="311"/>
      <c r="AM814" s="311"/>
      <c r="AN814" s="311"/>
      <c r="AO814" s="309"/>
      <c r="AY814" s="309"/>
      <c r="AZ814" s="312"/>
      <c r="BD814" s="300"/>
    </row>
    <row r="815" ht="14.25" customHeight="1">
      <c r="A815" s="300"/>
      <c r="B815" s="301"/>
      <c r="C815" s="300"/>
      <c r="D815" s="302"/>
      <c r="G815" s="303"/>
      <c r="H815" s="304"/>
      <c r="I815" s="304"/>
      <c r="J815" s="300"/>
      <c r="K815" s="300"/>
      <c r="L815" s="300"/>
      <c r="M815" s="300"/>
      <c r="N815" s="300"/>
      <c r="O815" s="300">
        <f t="shared" si="44"/>
        <v>0</v>
      </c>
      <c r="Q815" s="305">
        <v>0.0</v>
      </c>
      <c r="R815" s="305"/>
      <c r="S815" s="306"/>
      <c r="T815" s="305"/>
      <c r="U815" s="305"/>
      <c r="V815" s="305"/>
      <c r="W815" s="305"/>
      <c r="X815" s="305"/>
      <c r="Y815" s="305"/>
      <c r="Z815" s="300"/>
      <c r="AA815" s="307"/>
      <c r="AB815" s="300"/>
      <c r="AC815" s="308"/>
      <c r="AD815" s="304"/>
      <c r="AF815" s="300"/>
      <c r="AG815" s="300"/>
      <c r="AH815" s="309"/>
      <c r="AI815" s="309"/>
      <c r="AJ815" s="310"/>
      <c r="AK815" s="311"/>
      <c r="AL815" s="311"/>
      <c r="AM815" s="311"/>
      <c r="AN815" s="311"/>
      <c r="AO815" s="309"/>
      <c r="AY815" s="309"/>
      <c r="AZ815" s="312"/>
      <c r="BD815" s="300"/>
    </row>
    <row r="816" ht="14.25" customHeight="1">
      <c r="A816" s="300"/>
      <c r="B816" s="301"/>
      <c r="C816" s="300"/>
      <c r="D816" s="302"/>
      <c r="G816" s="303"/>
      <c r="H816" s="304"/>
      <c r="I816" s="304"/>
      <c r="J816" s="300"/>
      <c r="K816" s="300"/>
      <c r="L816" s="300"/>
      <c r="M816" s="300"/>
      <c r="N816" s="300"/>
      <c r="O816" s="300">
        <f t="shared" si="44"/>
        <v>0</v>
      </c>
      <c r="Q816" s="305">
        <v>0.0</v>
      </c>
      <c r="R816" s="305"/>
      <c r="S816" s="306"/>
      <c r="T816" s="305"/>
      <c r="U816" s="305"/>
      <c r="V816" s="305"/>
      <c r="W816" s="305"/>
      <c r="X816" s="305"/>
      <c r="Y816" s="305"/>
      <c r="Z816" s="300"/>
      <c r="AA816" s="307"/>
      <c r="AB816" s="300"/>
      <c r="AC816" s="308"/>
      <c r="AD816" s="304"/>
      <c r="AF816" s="300"/>
      <c r="AG816" s="300"/>
      <c r="AH816" s="309"/>
      <c r="AI816" s="309"/>
      <c r="AJ816" s="310"/>
      <c r="AK816" s="311"/>
      <c r="AL816" s="311"/>
      <c r="AM816" s="311"/>
      <c r="AN816" s="311"/>
      <c r="AO816" s="309"/>
      <c r="AY816" s="309"/>
      <c r="AZ816" s="312"/>
      <c r="BD816" s="300"/>
    </row>
    <row r="817" ht="14.25" customHeight="1">
      <c r="A817" s="300"/>
      <c r="B817" s="301"/>
      <c r="C817" s="300"/>
      <c r="D817" s="302"/>
      <c r="G817" s="303"/>
      <c r="H817" s="304"/>
      <c r="I817" s="304"/>
      <c r="J817" s="300"/>
      <c r="K817" s="300"/>
      <c r="L817" s="300"/>
      <c r="M817" s="300"/>
      <c r="N817" s="300"/>
      <c r="O817" s="300">
        <f t="shared" si="44"/>
        <v>0</v>
      </c>
      <c r="Q817" s="305">
        <v>0.0</v>
      </c>
      <c r="R817" s="305"/>
      <c r="S817" s="306"/>
      <c r="T817" s="305"/>
      <c r="U817" s="305"/>
      <c r="V817" s="305"/>
      <c r="W817" s="305"/>
      <c r="X817" s="305"/>
      <c r="Y817" s="305"/>
      <c r="Z817" s="300"/>
      <c r="AA817" s="307"/>
      <c r="AB817" s="300"/>
      <c r="AC817" s="308"/>
      <c r="AD817" s="304"/>
      <c r="AF817" s="300"/>
      <c r="AG817" s="300"/>
      <c r="AH817" s="309"/>
      <c r="AI817" s="309"/>
      <c r="AJ817" s="310"/>
      <c r="AK817" s="311"/>
      <c r="AL817" s="311"/>
      <c r="AM817" s="311"/>
      <c r="AN817" s="311"/>
      <c r="AO817" s="309"/>
      <c r="AY817" s="309"/>
      <c r="AZ817" s="312"/>
      <c r="BD817" s="300"/>
    </row>
    <row r="818" ht="14.25" customHeight="1">
      <c r="A818" s="300"/>
      <c r="B818" s="301"/>
      <c r="C818" s="300"/>
      <c r="D818" s="302"/>
      <c r="G818" s="303"/>
      <c r="H818" s="304"/>
      <c r="I818" s="304"/>
      <c r="J818" s="300"/>
      <c r="K818" s="300"/>
      <c r="L818" s="300"/>
      <c r="M818" s="300"/>
      <c r="N818" s="300"/>
      <c r="O818" s="300">
        <f t="shared" si="44"/>
        <v>0</v>
      </c>
      <c r="Q818" s="305">
        <v>0.0</v>
      </c>
      <c r="R818" s="305"/>
      <c r="S818" s="306"/>
      <c r="T818" s="305"/>
      <c r="U818" s="305"/>
      <c r="V818" s="305"/>
      <c r="W818" s="305"/>
      <c r="X818" s="305"/>
      <c r="Y818" s="305"/>
      <c r="Z818" s="300"/>
      <c r="AA818" s="307"/>
      <c r="AB818" s="300"/>
      <c r="AC818" s="308"/>
      <c r="AD818" s="304"/>
      <c r="AF818" s="300"/>
      <c r="AG818" s="300"/>
      <c r="AH818" s="309"/>
      <c r="AI818" s="309"/>
      <c r="AJ818" s="310"/>
      <c r="AK818" s="311"/>
      <c r="AL818" s="311"/>
      <c r="AM818" s="311"/>
      <c r="AN818" s="311"/>
      <c r="AO818" s="309"/>
      <c r="AY818" s="309"/>
      <c r="AZ818" s="312"/>
      <c r="BD818" s="300"/>
    </row>
    <row r="819" ht="14.25" customHeight="1">
      <c r="A819" s="300"/>
      <c r="B819" s="301"/>
      <c r="C819" s="300"/>
      <c r="D819" s="302"/>
      <c r="G819" s="303"/>
      <c r="H819" s="304"/>
      <c r="I819" s="304"/>
      <c r="J819" s="300"/>
      <c r="K819" s="300"/>
      <c r="L819" s="300"/>
      <c r="M819" s="300"/>
      <c r="N819" s="300"/>
      <c r="O819" s="300">
        <f t="shared" si="44"/>
        <v>0</v>
      </c>
      <c r="Q819" s="305">
        <v>0.0</v>
      </c>
      <c r="R819" s="305"/>
      <c r="S819" s="306"/>
      <c r="T819" s="305"/>
      <c r="U819" s="305"/>
      <c r="V819" s="305"/>
      <c r="W819" s="305"/>
      <c r="X819" s="305"/>
      <c r="Y819" s="305"/>
      <c r="Z819" s="300"/>
      <c r="AA819" s="307"/>
      <c r="AB819" s="300"/>
      <c r="AC819" s="308"/>
      <c r="AD819" s="304"/>
      <c r="AF819" s="300"/>
      <c r="AG819" s="300"/>
      <c r="AH819" s="309"/>
      <c r="AI819" s="309"/>
      <c r="AJ819" s="310"/>
      <c r="AK819" s="311"/>
      <c r="AL819" s="311"/>
      <c r="AM819" s="311"/>
      <c r="AN819" s="311"/>
      <c r="AO819" s="309"/>
      <c r="AY819" s="309"/>
      <c r="AZ819" s="312"/>
      <c r="BD819" s="300"/>
    </row>
    <row r="820" ht="14.25" customHeight="1">
      <c r="A820" s="300"/>
      <c r="B820" s="301"/>
      <c r="C820" s="300"/>
      <c r="D820" s="302"/>
      <c r="G820" s="303"/>
      <c r="H820" s="304"/>
      <c r="I820" s="304"/>
      <c r="J820" s="300"/>
      <c r="K820" s="300"/>
      <c r="L820" s="300"/>
      <c r="M820" s="300"/>
      <c r="N820" s="300"/>
      <c r="O820" s="300">
        <f t="shared" si="44"/>
        <v>0</v>
      </c>
      <c r="Q820" s="305">
        <v>0.0</v>
      </c>
      <c r="R820" s="305"/>
      <c r="S820" s="306"/>
      <c r="T820" s="305"/>
      <c r="U820" s="305"/>
      <c r="V820" s="305"/>
      <c r="W820" s="305"/>
      <c r="X820" s="305"/>
      <c r="Y820" s="305"/>
      <c r="Z820" s="300"/>
      <c r="AA820" s="307"/>
      <c r="AB820" s="300"/>
      <c r="AC820" s="308"/>
      <c r="AD820" s="304"/>
      <c r="AF820" s="300"/>
      <c r="AG820" s="300"/>
      <c r="AH820" s="309"/>
      <c r="AI820" s="309"/>
      <c r="AJ820" s="310"/>
      <c r="AK820" s="311"/>
      <c r="AL820" s="311"/>
      <c r="AM820" s="311"/>
      <c r="AN820" s="311"/>
      <c r="AO820" s="309"/>
      <c r="AY820" s="309"/>
      <c r="AZ820" s="312"/>
      <c r="BD820" s="300"/>
    </row>
    <row r="821" ht="14.25" customHeight="1">
      <c r="A821" s="300"/>
      <c r="B821" s="301"/>
      <c r="C821" s="300"/>
      <c r="D821" s="302"/>
      <c r="G821" s="303"/>
      <c r="H821" s="304"/>
      <c r="I821" s="304"/>
      <c r="J821" s="300"/>
      <c r="K821" s="300"/>
      <c r="L821" s="300"/>
      <c r="M821" s="300"/>
      <c r="N821" s="300"/>
      <c r="O821" s="300">
        <f t="shared" si="44"/>
        <v>0</v>
      </c>
      <c r="Q821" s="305">
        <v>0.0</v>
      </c>
      <c r="R821" s="305"/>
      <c r="S821" s="306"/>
      <c r="T821" s="305"/>
      <c r="U821" s="305"/>
      <c r="V821" s="305"/>
      <c r="W821" s="305"/>
      <c r="X821" s="305"/>
      <c r="Y821" s="305"/>
      <c r="Z821" s="300"/>
      <c r="AA821" s="307"/>
      <c r="AB821" s="300"/>
      <c r="AC821" s="308"/>
      <c r="AD821" s="304"/>
      <c r="AF821" s="300"/>
      <c r="AG821" s="300"/>
      <c r="AH821" s="309"/>
      <c r="AI821" s="309"/>
      <c r="AJ821" s="310"/>
      <c r="AK821" s="311"/>
      <c r="AL821" s="311"/>
      <c r="AM821" s="311"/>
      <c r="AN821" s="311"/>
      <c r="AO821" s="309"/>
      <c r="AY821" s="309"/>
      <c r="AZ821" s="312"/>
      <c r="BD821" s="300"/>
    </row>
    <row r="822" ht="14.25" customHeight="1">
      <c r="A822" s="300"/>
      <c r="B822" s="301"/>
      <c r="C822" s="300"/>
      <c r="D822" s="302"/>
      <c r="G822" s="303"/>
      <c r="H822" s="304"/>
      <c r="I822" s="304"/>
      <c r="J822" s="300"/>
      <c r="K822" s="300"/>
      <c r="L822" s="300"/>
      <c r="M822" s="300"/>
      <c r="N822" s="300"/>
      <c r="O822" s="300">
        <f t="shared" si="44"/>
        <v>0</v>
      </c>
      <c r="Q822" s="305">
        <v>0.0</v>
      </c>
      <c r="R822" s="305"/>
      <c r="S822" s="306"/>
      <c r="T822" s="305"/>
      <c r="U822" s="305"/>
      <c r="V822" s="305"/>
      <c r="W822" s="305"/>
      <c r="X822" s="305"/>
      <c r="Y822" s="305"/>
      <c r="Z822" s="300"/>
      <c r="AA822" s="307"/>
      <c r="AB822" s="300"/>
      <c r="AC822" s="308"/>
      <c r="AD822" s="304"/>
      <c r="AF822" s="300"/>
      <c r="AG822" s="300"/>
      <c r="AH822" s="309"/>
      <c r="AI822" s="309"/>
      <c r="AJ822" s="310"/>
      <c r="AK822" s="311"/>
      <c r="AL822" s="311"/>
      <c r="AM822" s="311"/>
      <c r="AN822" s="311"/>
      <c r="AO822" s="309"/>
      <c r="AY822" s="309"/>
      <c r="AZ822" s="312"/>
      <c r="BD822" s="300"/>
    </row>
    <row r="823" ht="14.25" customHeight="1">
      <c r="A823" s="300"/>
      <c r="B823" s="301"/>
      <c r="C823" s="300"/>
      <c r="D823" s="302"/>
      <c r="G823" s="303"/>
      <c r="H823" s="304"/>
      <c r="I823" s="304"/>
      <c r="J823" s="300"/>
      <c r="K823" s="300"/>
      <c r="L823" s="300"/>
      <c r="M823" s="300"/>
      <c r="N823" s="300"/>
      <c r="O823" s="300">
        <f t="shared" si="44"/>
        <v>0</v>
      </c>
      <c r="Q823" s="305">
        <v>0.0</v>
      </c>
      <c r="R823" s="305"/>
      <c r="S823" s="306"/>
      <c r="T823" s="305"/>
      <c r="U823" s="305"/>
      <c r="V823" s="305"/>
      <c r="W823" s="305"/>
      <c r="X823" s="305"/>
      <c r="Y823" s="305"/>
      <c r="Z823" s="300"/>
      <c r="AA823" s="307"/>
      <c r="AB823" s="300"/>
      <c r="AC823" s="308"/>
      <c r="AD823" s="304"/>
      <c r="AF823" s="300"/>
      <c r="AG823" s="300"/>
      <c r="AH823" s="309"/>
      <c r="AI823" s="309"/>
      <c r="AJ823" s="310"/>
      <c r="AK823" s="311"/>
      <c r="AL823" s="311"/>
      <c r="AM823" s="311"/>
      <c r="AN823" s="311"/>
      <c r="AO823" s="309"/>
      <c r="AY823" s="309"/>
      <c r="AZ823" s="312"/>
      <c r="BD823" s="300"/>
    </row>
    <row r="824" ht="14.25" customHeight="1">
      <c r="A824" s="300"/>
      <c r="B824" s="301"/>
      <c r="C824" s="300"/>
      <c r="D824" s="302"/>
      <c r="G824" s="303"/>
      <c r="H824" s="304"/>
      <c r="I824" s="304"/>
      <c r="J824" s="300"/>
      <c r="K824" s="300"/>
      <c r="L824" s="300"/>
      <c r="M824" s="300"/>
      <c r="N824" s="300"/>
      <c r="O824" s="300">
        <f t="shared" si="44"/>
        <v>0</v>
      </c>
      <c r="Q824" s="305">
        <v>0.0</v>
      </c>
      <c r="R824" s="305"/>
      <c r="S824" s="306"/>
      <c r="T824" s="305"/>
      <c r="U824" s="305"/>
      <c r="V824" s="305"/>
      <c r="W824" s="305"/>
      <c r="X824" s="305"/>
      <c r="Y824" s="305"/>
      <c r="Z824" s="300"/>
      <c r="AA824" s="307"/>
      <c r="AB824" s="300"/>
      <c r="AC824" s="308"/>
      <c r="AD824" s="304"/>
      <c r="AF824" s="300"/>
      <c r="AG824" s="300"/>
      <c r="AH824" s="309"/>
      <c r="AI824" s="309"/>
      <c r="AJ824" s="310"/>
      <c r="AK824" s="311"/>
      <c r="AL824" s="311"/>
      <c r="AM824" s="311"/>
      <c r="AN824" s="311"/>
      <c r="AO824" s="309"/>
      <c r="AY824" s="309"/>
      <c r="AZ824" s="312"/>
      <c r="BD824" s="300"/>
    </row>
    <row r="825" ht="14.25" customHeight="1">
      <c r="A825" s="300"/>
      <c r="B825" s="301"/>
      <c r="C825" s="300"/>
      <c r="D825" s="302"/>
      <c r="G825" s="303"/>
      <c r="H825" s="304"/>
      <c r="I825" s="304"/>
      <c r="J825" s="300"/>
      <c r="K825" s="300"/>
      <c r="L825" s="300"/>
      <c r="M825" s="300"/>
      <c r="N825" s="300"/>
      <c r="O825" s="300">
        <f t="shared" si="44"/>
        <v>0</v>
      </c>
      <c r="Q825" s="305">
        <v>0.0</v>
      </c>
      <c r="R825" s="305"/>
      <c r="S825" s="306"/>
      <c r="T825" s="305"/>
      <c r="U825" s="305"/>
      <c r="V825" s="305"/>
      <c r="W825" s="305"/>
      <c r="X825" s="305"/>
      <c r="Y825" s="305"/>
      <c r="Z825" s="300"/>
      <c r="AA825" s="307"/>
      <c r="AB825" s="300"/>
      <c r="AC825" s="308"/>
      <c r="AD825" s="304"/>
      <c r="AF825" s="300"/>
      <c r="AG825" s="300"/>
      <c r="AH825" s="309"/>
      <c r="AI825" s="309"/>
      <c r="AJ825" s="310"/>
      <c r="AK825" s="311"/>
      <c r="AL825" s="311"/>
      <c r="AM825" s="311"/>
      <c r="AN825" s="311"/>
      <c r="AO825" s="309"/>
      <c r="AY825" s="309"/>
      <c r="AZ825" s="312"/>
      <c r="BD825" s="300"/>
    </row>
    <row r="826" ht="14.25" customHeight="1">
      <c r="A826" s="300"/>
      <c r="B826" s="301"/>
      <c r="C826" s="300"/>
      <c r="D826" s="302"/>
      <c r="G826" s="303"/>
      <c r="H826" s="304"/>
      <c r="I826" s="304"/>
      <c r="J826" s="300"/>
      <c r="K826" s="300"/>
      <c r="L826" s="300"/>
      <c r="M826" s="300"/>
      <c r="N826" s="300"/>
      <c r="O826" s="300">
        <f t="shared" si="44"/>
        <v>0</v>
      </c>
      <c r="Q826" s="305">
        <v>0.0</v>
      </c>
      <c r="R826" s="305"/>
      <c r="S826" s="306"/>
      <c r="T826" s="305"/>
      <c r="U826" s="305"/>
      <c r="V826" s="305"/>
      <c r="W826" s="305"/>
      <c r="X826" s="305"/>
      <c r="Y826" s="305"/>
      <c r="Z826" s="300"/>
      <c r="AA826" s="307"/>
      <c r="AB826" s="300"/>
      <c r="AC826" s="308"/>
      <c r="AD826" s="304"/>
      <c r="AF826" s="300"/>
      <c r="AG826" s="300"/>
      <c r="AH826" s="309"/>
      <c r="AI826" s="309"/>
      <c r="AJ826" s="310"/>
      <c r="AK826" s="311"/>
      <c r="AL826" s="311"/>
      <c r="AM826" s="311"/>
      <c r="AN826" s="311"/>
      <c r="AO826" s="309"/>
      <c r="AY826" s="309"/>
      <c r="AZ826" s="312"/>
      <c r="BD826" s="300"/>
    </row>
    <row r="827" ht="14.25" customHeight="1">
      <c r="A827" s="300"/>
      <c r="B827" s="301"/>
      <c r="C827" s="300"/>
      <c r="D827" s="302"/>
      <c r="G827" s="303"/>
      <c r="H827" s="304"/>
      <c r="I827" s="304"/>
      <c r="J827" s="300"/>
      <c r="K827" s="300"/>
      <c r="L827" s="300"/>
      <c r="M827" s="300"/>
      <c r="N827" s="300"/>
      <c r="O827" s="300">
        <f t="shared" si="44"/>
        <v>0</v>
      </c>
      <c r="Q827" s="305">
        <v>0.0</v>
      </c>
      <c r="R827" s="305"/>
      <c r="S827" s="306"/>
      <c r="T827" s="305"/>
      <c r="U827" s="305"/>
      <c r="V827" s="305"/>
      <c r="W827" s="305"/>
      <c r="X827" s="305"/>
      <c r="Y827" s="305"/>
      <c r="Z827" s="300"/>
      <c r="AA827" s="307"/>
      <c r="AB827" s="300"/>
      <c r="AC827" s="308"/>
      <c r="AD827" s="304"/>
      <c r="AF827" s="300"/>
      <c r="AG827" s="300"/>
      <c r="AH827" s="309"/>
      <c r="AI827" s="309"/>
      <c r="AJ827" s="310"/>
      <c r="AK827" s="311"/>
      <c r="AL827" s="311"/>
      <c r="AM827" s="311"/>
      <c r="AN827" s="311"/>
      <c r="AO827" s="309"/>
      <c r="AY827" s="309"/>
      <c r="AZ827" s="312"/>
      <c r="BD827" s="300"/>
    </row>
    <row r="828" ht="14.25" customHeight="1">
      <c r="A828" s="300"/>
      <c r="B828" s="301"/>
      <c r="C828" s="300"/>
      <c r="D828" s="302"/>
      <c r="G828" s="303"/>
      <c r="H828" s="304"/>
      <c r="I828" s="304"/>
      <c r="J828" s="300"/>
      <c r="K828" s="300"/>
      <c r="L828" s="300"/>
      <c r="M828" s="300"/>
      <c r="N828" s="300"/>
      <c r="O828" s="300">
        <f t="shared" si="44"/>
        <v>0</v>
      </c>
      <c r="Q828" s="305">
        <v>0.0</v>
      </c>
      <c r="R828" s="305"/>
      <c r="S828" s="306"/>
      <c r="T828" s="305"/>
      <c r="U828" s="305"/>
      <c r="V828" s="305"/>
      <c r="W828" s="305"/>
      <c r="X828" s="305"/>
      <c r="Y828" s="305"/>
      <c r="Z828" s="300"/>
      <c r="AA828" s="307"/>
      <c r="AB828" s="300"/>
      <c r="AC828" s="308"/>
      <c r="AD828" s="304"/>
      <c r="AF828" s="300"/>
      <c r="AG828" s="300"/>
      <c r="AH828" s="309"/>
      <c r="AI828" s="309"/>
      <c r="AJ828" s="310"/>
      <c r="AK828" s="311"/>
      <c r="AL828" s="311"/>
      <c r="AM828" s="311"/>
      <c r="AN828" s="311"/>
      <c r="AO828" s="309"/>
      <c r="AY828" s="309"/>
      <c r="AZ828" s="312"/>
      <c r="BD828" s="300"/>
    </row>
    <row r="829" ht="14.25" customHeight="1">
      <c r="A829" s="300"/>
      <c r="B829" s="301"/>
      <c r="C829" s="300"/>
      <c r="D829" s="302"/>
      <c r="G829" s="303"/>
      <c r="H829" s="304"/>
      <c r="I829" s="304"/>
      <c r="J829" s="300"/>
      <c r="K829" s="300"/>
      <c r="L829" s="300"/>
      <c r="M829" s="300"/>
      <c r="N829" s="300"/>
      <c r="O829" s="300">
        <f t="shared" si="44"/>
        <v>0</v>
      </c>
      <c r="Q829" s="305">
        <v>0.0</v>
      </c>
      <c r="R829" s="305"/>
      <c r="S829" s="306"/>
      <c r="T829" s="305"/>
      <c r="U829" s="305"/>
      <c r="V829" s="305"/>
      <c r="W829" s="305"/>
      <c r="X829" s="305"/>
      <c r="Y829" s="305"/>
      <c r="Z829" s="300"/>
      <c r="AA829" s="307"/>
      <c r="AB829" s="300"/>
      <c r="AC829" s="308"/>
      <c r="AD829" s="304"/>
      <c r="AF829" s="300"/>
      <c r="AG829" s="300"/>
      <c r="AH829" s="309"/>
      <c r="AI829" s="309"/>
      <c r="AJ829" s="310"/>
      <c r="AK829" s="311"/>
      <c r="AL829" s="311"/>
      <c r="AM829" s="311"/>
      <c r="AN829" s="311"/>
      <c r="AO829" s="309"/>
      <c r="AY829" s="309"/>
      <c r="AZ829" s="312"/>
      <c r="BD829" s="300"/>
    </row>
    <row r="830" ht="14.25" customHeight="1">
      <c r="A830" s="300"/>
      <c r="B830" s="301"/>
      <c r="C830" s="300"/>
      <c r="D830" s="302"/>
      <c r="G830" s="303"/>
      <c r="H830" s="304"/>
      <c r="I830" s="304"/>
      <c r="J830" s="300"/>
      <c r="K830" s="300"/>
      <c r="L830" s="300"/>
      <c r="M830" s="300"/>
      <c r="N830" s="300"/>
      <c r="O830" s="300">
        <f t="shared" si="44"/>
        <v>0</v>
      </c>
      <c r="Q830" s="305">
        <v>0.0</v>
      </c>
      <c r="R830" s="305"/>
      <c r="S830" s="306"/>
      <c r="T830" s="305"/>
      <c r="U830" s="305"/>
      <c r="V830" s="305"/>
      <c r="W830" s="305"/>
      <c r="X830" s="305"/>
      <c r="Y830" s="305"/>
      <c r="Z830" s="300"/>
      <c r="AA830" s="307"/>
      <c r="AB830" s="300"/>
      <c r="AC830" s="308"/>
      <c r="AD830" s="304"/>
      <c r="AF830" s="300"/>
      <c r="AG830" s="300"/>
      <c r="AH830" s="309"/>
      <c r="AI830" s="309"/>
      <c r="AJ830" s="310"/>
      <c r="AK830" s="311"/>
      <c r="AL830" s="311"/>
      <c r="AM830" s="311"/>
      <c r="AN830" s="311"/>
      <c r="AO830" s="309"/>
      <c r="AY830" s="309"/>
      <c r="AZ830" s="312"/>
      <c r="BD830" s="300"/>
    </row>
    <row r="831" ht="14.25" customHeight="1">
      <c r="A831" s="300"/>
      <c r="B831" s="301"/>
      <c r="C831" s="300"/>
      <c r="D831" s="302"/>
      <c r="G831" s="303"/>
      <c r="H831" s="304"/>
      <c r="I831" s="304"/>
      <c r="J831" s="300"/>
      <c r="K831" s="300"/>
      <c r="L831" s="300"/>
      <c r="M831" s="300"/>
      <c r="N831" s="300"/>
      <c r="O831" s="300">
        <f t="shared" si="44"/>
        <v>0</v>
      </c>
      <c r="Q831" s="305">
        <v>0.0</v>
      </c>
      <c r="R831" s="305"/>
      <c r="S831" s="306"/>
      <c r="T831" s="305"/>
      <c r="U831" s="305"/>
      <c r="V831" s="305"/>
      <c r="W831" s="305"/>
      <c r="X831" s="305"/>
      <c r="Y831" s="305"/>
      <c r="Z831" s="300"/>
      <c r="AA831" s="307"/>
      <c r="AB831" s="300"/>
      <c r="AC831" s="308"/>
      <c r="AD831" s="304"/>
      <c r="AF831" s="300"/>
      <c r="AG831" s="300"/>
      <c r="AH831" s="309"/>
      <c r="AI831" s="309"/>
      <c r="AJ831" s="310"/>
      <c r="AK831" s="311"/>
      <c r="AL831" s="311"/>
      <c r="AM831" s="311"/>
      <c r="AN831" s="311"/>
      <c r="AO831" s="309"/>
      <c r="AY831" s="309"/>
      <c r="AZ831" s="312"/>
      <c r="BD831" s="300"/>
    </row>
    <row r="832" ht="14.25" customHeight="1">
      <c r="A832" s="300"/>
      <c r="B832" s="301"/>
      <c r="C832" s="300"/>
      <c r="D832" s="302"/>
      <c r="G832" s="303"/>
      <c r="H832" s="304"/>
      <c r="I832" s="304"/>
      <c r="J832" s="300"/>
      <c r="K832" s="300"/>
      <c r="L832" s="300"/>
      <c r="M832" s="300"/>
      <c r="N832" s="300"/>
      <c r="O832" s="300">
        <f t="shared" si="44"/>
        <v>0</v>
      </c>
      <c r="Q832" s="305">
        <v>0.0</v>
      </c>
      <c r="R832" s="305"/>
      <c r="S832" s="306"/>
      <c r="T832" s="305"/>
      <c r="U832" s="305"/>
      <c r="V832" s="305"/>
      <c r="W832" s="305"/>
      <c r="X832" s="305"/>
      <c r="Y832" s="305"/>
      <c r="Z832" s="300"/>
      <c r="AA832" s="307"/>
      <c r="AB832" s="300"/>
      <c r="AC832" s="308"/>
      <c r="AD832" s="304"/>
      <c r="AF832" s="300"/>
      <c r="AG832" s="300"/>
      <c r="AH832" s="309"/>
      <c r="AI832" s="309"/>
      <c r="AJ832" s="310"/>
      <c r="AK832" s="311"/>
      <c r="AL832" s="311"/>
      <c r="AM832" s="311"/>
      <c r="AN832" s="311"/>
      <c r="AO832" s="309"/>
      <c r="AY832" s="309"/>
      <c r="AZ832" s="312"/>
      <c r="BD832" s="300"/>
    </row>
    <row r="833" ht="14.25" customHeight="1">
      <c r="A833" s="300"/>
      <c r="B833" s="301"/>
      <c r="C833" s="300"/>
      <c r="D833" s="302"/>
      <c r="G833" s="303"/>
      <c r="H833" s="304"/>
      <c r="I833" s="304"/>
      <c r="J833" s="300"/>
      <c r="K833" s="300"/>
      <c r="L833" s="300"/>
      <c r="M833" s="300"/>
      <c r="N833" s="300"/>
      <c r="O833" s="300">
        <f t="shared" si="44"/>
        <v>0</v>
      </c>
      <c r="Q833" s="305">
        <v>0.0</v>
      </c>
      <c r="R833" s="305"/>
      <c r="S833" s="306"/>
      <c r="T833" s="305"/>
      <c r="U833" s="305"/>
      <c r="V833" s="305"/>
      <c r="W833" s="305"/>
      <c r="X833" s="305"/>
      <c r="Y833" s="305"/>
      <c r="Z833" s="300"/>
      <c r="AA833" s="307"/>
      <c r="AB833" s="300"/>
      <c r="AC833" s="308"/>
      <c r="AD833" s="304"/>
      <c r="AF833" s="300"/>
      <c r="AG833" s="300"/>
      <c r="AH833" s="309"/>
      <c r="AI833" s="309"/>
      <c r="AJ833" s="310"/>
      <c r="AK833" s="311"/>
      <c r="AL833" s="311"/>
      <c r="AM833" s="311"/>
      <c r="AN833" s="311"/>
      <c r="AO833" s="309"/>
      <c r="AY833" s="309"/>
      <c r="AZ833" s="312"/>
      <c r="BD833" s="300"/>
    </row>
    <row r="834" ht="14.25" customHeight="1">
      <c r="A834" s="300"/>
      <c r="B834" s="301"/>
      <c r="C834" s="300"/>
      <c r="D834" s="302"/>
      <c r="G834" s="303"/>
      <c r="H834" s="304"/>
      <c r="I834" s="304"/>
      <c r="J834" s="300"/>
      <c r="K834" s="300"/>
      <c r="L834" s="300"/>
      <c r="M834" s="300"/>
      <c r="N834" s="300"/>
      <c r="O834" s="300">
        <f t="shared" si="44"/>
        <v>0</v>
      </c>
      <c r="Q834" s="305">
        <v>0.0</v>
      </c>
      <c r="R834" s="305"/>
      <c r="S834" s="306"/>
      <c r="T834" s="305"/>
      <c r="U834" s="305"/>
      <c r="V834" s="305"/>
      <c r="W834" s="305"/>
      <c r="X834" s="305"/>
      <c r="Y834" s="305"/>
      <c r="Z834" s="300"/>
      <c r="AA834" s="307"/>
      <c r="AB834" s="300"/>
      <c r="AC834" s="308"/>
      <c r="AD834" s="304"/>
      <c r="AF834" s="300"/>
      <c r="AG834" s="300"/>
      <c r="AH834" s="309"/>
      <c r="AI834" s="309"/>
      <c r="AJ834" s="310"/>
      <c r="AK834" s="311"/>
      <c r="AL834" s="311"/>
      <c r="AM834" s="311"/>
      <c r="AN834" s="311"/>
      <c r="AO834" s="309"/>
      <c r="AY834" s="309"/>
      <c r="AZ834" s="312"/>
      <c r="BD834" s="300"/>
    </row>
    <row r="835" ht="14.25" customHeight="1">
      <c r="A835" s="300"/>
      <c r="B835" s="301"/>
      <c r="C835" s="300"/>
      <c r="D835" s="302"/>
      <c r="G835" s="303"/>
      <c r="H835" s="304"/>
      <c r="I835" s="304"/>
      <c r="J835" s="300"/>
      <c r="K835" s="300"/>
      <c r="L835" s="300"/>
      <c r="M835" s="300"/>
      <c r="N835" s="300"/>
      <c r="O835" s="300">
        <f t="shared" si="44"/>
        <v>0</v>
      </c>
      <c r="Q835" s="305">
        <v>0.0</v>
      </c>
      <c r="R835" s="305"/>
      <c r="S835" s="306"/>
      <c r="T835" s="305"/>
      <c r="U835" s="305"/>
      <c r="V835" s="305"/>
      <c r="W835" s="305"/>
      <c r="X835" s="305"/>
      <c r="Y835" s="305"/>
      <c r="Z835" s="300"/>
      <c r="AA835" s="307"/>
      <c r="AB835" s="300"/>
      <c r="AC835" s="308"/>
      <c r="AD835" s="304"/>
      <c r="AF835" s="300"/>
      <c r="AG835" s="300"/>
      <c r="AH835" s="309"/>
      <c r="AI835" s="309"/>
      <c r="AJ835" s="310"/>
      <c r="AK835" s="311"/>
      <c r="AL835" s="311"/>
      <c r="AM835" s="311"/>
      <c r="AN835" s="311"/>
      <c r="AO835" s="309"/>
      <c r="AY835" s="309"/>
      <c r="AZ835" s="312"/>
      <c r="BD835" s="300"/>
    </row>
    <row r="836" ht="14.25" customHeight="1">
      <c r="A836" s="300"/>
      <c r="B836" s="301"/>
      <c r="C836" s="300"/>
      <c r="D836" s="302"/>
      <c r="G836" s="303"/>
      <c r="H836" s="304"/>
      <c r="I836" s="304"/>
      <c r="J836" s="300"/>
      <c r="K836" s="300"/>
      <c r="L836" s="300"/>
      <c r="M836" s="300"/>
      <c r="N836" s="300"/>
      <c r="O836" s="300">
        <f t="shared" si="44"/>
        <v>0</v>
      </c>
      <c r="Q836" s="305">
        <v>0.0</v>
      </c>
      <c r="R836" s="305"/>
      <c r="S836" s="306"/>
      <c r="T836" s="305"/>
      <c r="U836" s="305"/>
      <c r="V836" s="305"/>
      <c r="W836" s="305"/>
      <c r="X836" s="305"/>
      <c r="Y836" s="305"/>
      <c r="Z836" s="300"/>
      <c r="AA836" s="307"/>
      <c r="AB836" s="300"/>
      <c r="AC836" s="308"/>
      <c r="AD836" s="304"/>
      <c r="AF836" s="300"/>
      <c r="AG836" s="300"/>
      <c r="AH836" s="309"/>
      <c r="AI836" s="309"/>
      <c r="AJ836" s="310"/>
      <c r="AK836" s="311"/>
      <c r="AL836" s="311"/>
      <c r="AM836" s="311"/>
      <c r="AN836" s="311"/>
      <c r="AO836" s="309"/>
      <c r="AY836" s="309"/>
      <c r="AZ836" s="312"/>
      <c r="BD836" s="300"/>
    </row>
    <row r="837" ht="14.25" customHeight="1">
      <c r="A837" s="300"/>
      <c r="B837" s="301"/>
      <c r="C837" s="300"/>
      <c r="D837" s="302"/>
      <c r="G837" s="303"/>
      <c r="H837" s="304"/>
      <c r="I837" s="304"/>
      <c r="J837" s="300"/>
      <c r="K837" s="300"/>
      <c r="L837" s="300"/>
      <c r="M837" s="300"/>
      <c r="N837" s="300"/>
      <c r="O837" s="300">
        <f t="shared" si="44"/>
        <v>0</v>
      </c>
      <c r="Q837" s="305">
        <v>0.0</v>
      </c>
      <c r="R837" s="305"/>
      <c r="S837" s="306"/>
      <c r="T837" s="305"/>
      <c r="U837" s="305"/>
      <c r="V837" s="305"/>
      <c r="W837" s="305"/>
      <c r="X837" s="305"/>
      <c r="Y837" s="305"/>
      <c r="Z837" s="300"/>
      <c r="AA837" s="307"/>
      <c r="AB837" s="300"/>
      <c r="AC837" s="308"/>
      <c r="AD837" s="304"/>
      <c r="AF837" s="300"/>
      <c r="AG837" s="300"/>
      <c r="AH837" s="309"/>
      <c r="AI837" s="309"/>
      <c r="AJ837" s="310"/>
      <c r="AK837" s="311"/>
      <c r="AL837" s="311"/>
      <c r="AM837" s="311"/>
      <c r="AN837" s="311"/>
      <c r="AO837" s="309"/>
      <c r="AY837" s="309"/>
      <c r="AZ837" s="312"/>
      <c r="BD837" s="300"/>
    </row>
    <row r="838" ht="14.25" customHeight="1">
      <c r="A838" s="300"/>
      <c r="B838" s="301"/>
      <c r="C838" s="300"/>
      <c r="D838" s="302"/>
      <c r="G838" s="303"/>
      <c r="H838" s="304"/>
      <c r="I838" s="304"/>
      <c r="J838" s="300"/>
      <c r="K838" s="300"/>
      <c r="L838" s="300"/>
      <c r="M838" s="300"/>
      <c r="N838" s="300"/>
      <c r="O838" s="300">
        <f t="shared" si="44"/>
        <v>0</v>
      </c>
      <c r="Q838" s="305">
        <v>0.0</v>
      </c>
      <c r="R838" s="305"/>
      <c r="S838" s="306"/>
      <c r="T838" s="305"/>
      <c r="U838" s="305"/>
      <c r="V838" s="305"/>
      <c r="W838" s="305"/>
      <c r="X838" s="305"/>
      <c r="Y838" s="305"/>
      <c r="Z838" s="300"/>
      <c r="AA838" s="307"/>
      <c r="AB838" s="300"/>
      <c r="AC838" s="308"/>
      <c r="AD838" s="304"/>
      <c r="AF838" s="300"/>
      <c r="AG838" s="300"/>
      <c r="AH838" s="309"/>
      <c r="AI838" s="309"/>
      <c r="AJ838" s="310"/>
      <c r="AK838" s="311"/>
      <c r="AL838" s="311"/>
      <c r="AM838" s="311"/>
      <c r="AN838" s="311"/>
      <c r="AO838" s="309"/>
      <c r="AY838" s="309"/>
      <c r="AZ838" s="312"/>
      <c r="BD838" s="300"/>
    </row>
    <row r="839" ht="14.25" customHeight="1">
      <c r="A839" s="300"/>
      <c r="B839" s="301"/>
      <c r="C839" s="300"/>
      <c r="D839" s="302"/>
      <c r="G839" s="303"/>
      <c r="H839" s="304"/>
      <c r="I839" s="304"/>
      <c r="J839" s="300"/>
      <c r="K839" s="300"/>
      <c r="L839" s="300"/>
      <c r="M839" s="300"/>
      <c r="N839" s="300"/>
      <c r="O839" s="300">
        <f t="shared" si="44"/>
        <v>0</v>
      </c>
      <c r="Q839" s="305">
        <v>0.0</v>
      </c>
      <c r="R839" s="305"/>
      <c r="S839" s="306"/>
      <c r="T839" s="305"/>
      <c r="U839" s="305"/>
      <c r="V839" s="305"/>
      <c r="W839" s="305"/>
      <c r="X839" s="305"/>
      <c r="Y839" s="305"/>
      <c r="Z839" s="300"/>
      <c r="AA839" s="307"/>
      <c r="AB839" s="300"/>
      <c r="AC839" s="308"/>
      <c r="AD839" s="304"/>
      <c r="AF839" s="300"/>
      <c r="AG839" s="300"/>
      <c r="AH839" s="309"/>
      <c r="AI839" s="309"/>
      <c r="AJ839" s="310"/>
      <c r="AK839" s="311"/>
      <c r="AL839" s="311"/>
      <c r="AM839" s="311"/>
      <c r="AN839" s="311"/>
      <c r="AO839" s="309"/>
      <c r="AY839" s="309"/>
      <c r="AZ839" s="312"/>
      <c r="BD839" s="300"/>
    </row>
    <row r="840" ht="14.25" customHeight="1">
      <c r="A840" s="300"/>
      <c r="B840" s="301"/>
      <c r="C840" s="300"/>
      <c r="D840" s="302"/>
      <c r="G840" s="303"/>
      <c r="H840" s="304"/>
      <c r="I840" s="304"/>
      <c r="J840" s="300"/>
      <c r="K840" s="300"/>
      <c r="L840" s="300"/>
      <c r="M840" s="300"/>
      <c r="N840" s="300"/>
      <c r="O840" s="300">
        <f t="shared" si="44"/>
        <v>0</v>
      </c>
      <c r="Q840" s="305">
        <v>0.0</v>
      </c>
      <c r="R840" s="305"/>
      <c r="S840" s="306"/>
      <c r="T840" s="305"/>
      <c r="U840" s="305"/>
      <c r="V840" s="305"/>
      <c r="W840" s="305"/>
      <c r="X840" s="305"/>
      <c r="Y840" s="305"/>
      <c r="Z840" s="300"/>
      <c r="AA840" s="307"/>
      <c r="AB840" s="300"/>
      <c r="AC840" s="308"/>
      <c r="AD840" s="304"/>
      <c r="AF840" s="300"/>
      <c r="AG840" s="300"/>
      <c r="AH840" s="309"/>
      <c r="AI840" s="309"/>
      <c r="AJ840" s="310"/>
      <c r="AK840" s="311"/>
      <c r="AL840" s="311"/>
      <c r="AM840" s="311"/>
      <c r="AN840" s="311"/>
      <c r="AO840" s="309"/>
      <c r="AY840" s="309"/>
      <c r="AZ840" s="312"/>
      <c r="BD840" s="300"/>
    </row>
    <row r="841" ht="14.25" customHeight="1">
      <c r="A841" s="300"/>
      <c r="B841" s="301"/>
      <c r="C841" s="300"/>
      <c r="D841" s="302"/>
      <c r="G841" s="303"/>
      <c r="H841" s="304"/>
      <c r="I841" s="304"/>
      <c r="J841" s="300"/>
      <c r="K841" s="300"/>
      <c r="L841" s="300"/>
      <c r="M841" s="300"/>
      <c r="N841" s="300"/>
      <c r="O841" s="300">
        <f t="shared" si="44"/>
        <v>0</v>
      </c>
      <c r="Q841" s="305">
        <v>0.0</v>
      </c>
      <c r="R841" s="305"/>
      <c r="S841" s="306"/>
      <c r="T841" s="305"/>
      <c r="U841" s="305"/>
      <c r="V841" s="305"/>
      <c r="W841" s="305"/>
      <c r="X841" s="305"/>
      <c r="Y841" s="305"/>
      <c r="Z841" s="300"/>
      <c r="AA841" s="307"/>
      <c r="AB841" s="300"/>
      <c r="AC841" s="308"/>
      <c r="AD841" s="304"/>
      <c r="AF841" s="300"/>
      <c r="AG841" s="300"/>
      <c r="AH841" s="309"/>
      <c r="AI841" s="309"/>
      <c r="AJ841" s="310"/>
      <c r="AK841" s="311"/>
      <c r="AL841" s="311"/>
      <c r="AM841" s="311"/>
      <c r="AN841" s="311"/>
      <c r="AO841" s="309"/>
      <c r="AY841" s="309"/>
      <c r="AZ841" s="312"/>
      <c r="BD841" s="300"/>
    </row>
    <row r="842" ht="14.25" customHeight="1">
      <c r="A842" s="300"/>
      <c r="B842" s="301"/>
      <c r="C842" s="300"/>
      <c r="D842" s="302"/>
      <c r="G842" s="303"/>
      <c r="H842" s="304"/>
      <c r="I842" s="304"/>
      <c r="J842" s="300"/>
      <c r="K842" s="300"/>
      <c r="L842" s="300"/>
      <c r="M842" s="300"/>
      <c r="N842" s="300"/>
      <c r="O842" s="300">
        <f t="shared" si="44"/>
        <v>0</v>
      </c>
      <c r="Q842" s="305">
        <v>0.0</v>
      </c>
      <c r="R842" s="305"/>
      <c r="S842" s="306"/>
      <c r="T842" s="305"/>
      <c r="U842" s="305"/>
      <c r="V842" s="305"/>
      <c r="W842" s="305"/>
      <c r="X842" s="305"/>
      <c r="Y842" s="305"/>
      <c r="Z842" s="300"/>
      <c r="AA842" s="307"/>
      <c r="AB842" s="300"/>
      <c r="AC842" s="308"/>
      <c r="AD842" s="304"/>
      <c r="AF842" s="300"/>
      <c r="AG842" s="300"/>
      <c r="AH842" s="309"/>
      <c r="AI842" s="309"/>
      <c r="AJ842" s="310"/>
      <c r="AK842" s="311"/>
      <c r="AL842" s="311"/>
      <c r="AM842" s="311"/>
      <c r="AN842" s="311"/>
      <c r="AO842" s="309"/>
      <c r="AY842" s="309"/>
      <c r="AZ842" s="312"/>
      <c r="BD842" s="300"/>
    </row>
    <row r="843" ht="14.25" customHeight="1">
      <c r="A843" s="300"/>
      <c r="B843" s="301"/>
      <c r="C843" s="300"/>
      <c r="D843" s="302"/>
      <c r="G843" s="303"/>
      <c r="H843" s="304"/>
      <c r="I843" s="304"/>
      <c r="J843" s="300"/>
      <c r="K843" s="300"/>
      <c r="L843" s="300"/>
      <c r="M843" s="300"/>
      <c r="N843" s="300"/>
      <c r="O843" s="300">
        <f t="shared" si="44"/>
        <v>0</v>
      </c>
      <c r="Q843" s="305">
        <v>0.0</v>
      </c>
      <c r="R843" s="305"/>
      <c r="S843" s="306"/>
      <c r="T843" s="305"/>
      <c r="U843" s="305"/>
      <c r="V843" s="305"/>
      <c r="W843" s="305"/>
      <c r="X843" s="305"/>
      <c r="Y843" s="305"/>
      <c r="Z843" s="300"/>
      <c r="AA843" s="307"/>
      <c r="AB843" s="300"/>
      <c r="AC843" s="308"/>
      <c r="AD843" s="304"/>
      <c r="AF843" s="300"/>
      <c r="AG843" s="300"/>
      <c r="AH843" s="309"/>
      <c r="AI843" s="309"/>
      <c r="AJ843" s="310"/>
      <c r="AK843" s="311"/>
      <c r="AL843" s="311"/>
      <c r="AM843" s="311"/>
      <c r="AN843" s="311"/>
      <c r="AO843" s="309"/>
      <c r="AY843" s="309"/>
      <c r="AZ843" s="312"/>
      <c r="BD843" s="300"/>
    </row>
    <row r="844" ht="14.25" customHeight="1">
      <c r="A844" s="300"/>
      <c r="B844" s="301"/>
      <c r="C844" s="300"/>
      <c r="D844" s="302"/>
      <c r="G844" s="303"/>
      <c r="H844" s="304"/>
      <c r="I844" s="304"/>
      <c r="J844" s="300"/>
      <c r="K844" s="300"/>
      <c r="L844" s="300"/>
      <c r="M844" s="300"/>
      <c r="N844" s="300"/>
      <c r="O844" s="300">
        <f t="shared" si="44"/>
        <v>0</v>
      </c>
      <c r="Q844" s="305">
        <v>0.0</v>
      </c>
      <c r="R844" s="305"/>
      <c r="S844" s="306"/>
      <c r="T844" s="305"/>
      <c r="U844" s="305"/>
      <c r="V844" s="305"/>
      <c r="W844" s="305"/>
      <c r="X844" s="305"/>
      <c r="Y844" s="305"/>
      <c r="Z844" s="300"/>
      <c r="AA844" s="307"/>
      <c r="AB844" s="300"/>
      <c r="AC844" s="308"/>
      <c r="AD844" s="304"/>
      <c r="AF844" s="300"/>
      <c r="AG844" s="300"/>
      <c r="AH844" s="309"/>
      <c r="AI844" s="309"/>
      <c r="AJ844" s="310"/>
      <c r="AK844" s="311"/>
      <c r="AL844" s="311"/>
      <c r="AM844" s="311"/>
      <c r="AN844" s="311"/>
      <c r="AO844" s="309"/>
      <c r="AY844" s="309"/>
      <c r="AZ844" s="312"/>
      <c r="BD844" s="300"/>
    </row>
    <row r="845" ht="14.25" customHeight="1">
      <c r="A845" s="300"/>
      <c r="B845" s="301"/>
      <c r="C845" s="300"/>
      <c r="D845" s="302"/>
      <c r="G845" s="303"/>
      <c r="H845" s="304"/>
      <c r="I845" s="304"/>
      <c r="J845" s="300"/>
      <c r="K845" s="300"/>
      <c r="L845" s="300"/>
      <c r="M845" s="300"/>
      <c r="N845" s="300"/>
      <c r="O845" s="300">
        <f t="shared" si="44"/>
        <v>0</v>
      </c>
      <c r="Q845" s="305">
        <v>0.0</v>
      </c>
      <c r="R845" s="305"/>
      <c r="S845" s="306"/>
      <c r="T845" s="305"/>
      <c r="U845" s="305"/>
      <c r="V845" s="305"/>
      <c r="W845" s="305"/>
      <c r="X845" s="305"/>
      <c r="Y845" s="305"/>
      <c r="Z845" s="300"/>
      <c r="AA845" s="307"/>
      <c r="AB845" s="300"/>
      <c r="AC845" s="308"/>
      <c r="AD845" s="304"/>
      <c r="AF845" s="300"/>
      <c r="AG845" s="300"/>
      <c r="AH845" s="309"/>
      <c r="AI845" s="309"/>
      <c r="AJ845" s="310"/>
      <c r="AK845" s="311"/>
      <c r="AL845" s="311"/>
      <c r="AM845" s="311"/>
      <c r="AN845" s="311"/>
      <c r="AO845" s="309"/>
      <c r="AY845" s="309"/>
      <c r="AZ845" s="312"/>
      <c r="BD845" s="300"/>
    </row>
    <row r="846" ht="14.25" customHeight="1">
      <c r="A846" s="300"/>
      <c r="B846" s="301"/>
      <c r="C846" s="300"/>
      <c r="D846" s="302"/>
      <c r="G846" s="303"/>
      <c r="H846" s="304"/>
      <c r="I846" s="304"/>
      <c r="J846" s="300"/>
      <c r="K846" s="300"/>
      <c r="L846" s="300"/>
      <c r="M846" s="300"/>
      <c r="N846" s="300"/>
      <c r="O846" s="300">
        <f t="shared" si="44"/>
        <v>0</v>
      </c>
      <c r="Q846" s="305">
        <v>0.0</v>
      </c>
      <c r="R846" s="305"/>
      <c r="S846" s="306"/>
      <c r="T846" s="305"/>
      <c r="U846" s="305"/>
      <c r="V846" s="305"/>
      <c r="W846" s="305"/>
      <c r="X846" s="305"/>
      <c r="Y846" s="305"/>
      <c r="Z846" s="300"/>
      <c r="AA846" s="307"/>
      <c r="AB846" s="300"/>
      <c r="AC846" s="308"/>
      <c r="AD846" s="304"/>
      <c r="AF846" s="300"/>
      <c r="AG846" s="300"/>
      <c r="AH846" s="309"/>
      <c r="AI846" s="309"/>
      <c r="AJ846" s="310"/>
      <c r="AK846" s="311"/>
      <c r="AL846" s="311"/>
      <c r="AM846" s="311"/>
      <c r="AN846" s="311"/>
      <c r="AO846" s="309"/>
      <c r="AY846" s="309"/>
      <c r="AZ846" s="312"/>
      <c r="BD846" s="300"/>
    </row>
    <row r="847" ht="14.25" customHeight="1">
      <c r="A847" s="300"/>
      <c r="B847" s="301"/>
      <c r="C847" s="300"/>
      <c r="D847" s="302"/>
      <c r="G847" s="303"/>
      <c r="H847" s="304"/>
      <c r="I847" s="304"/>
      <c r="J847" s="300"/>
      <c r="K847" s="300"/>
      <c r="L847" s="300"/>
      <c r="M847" s="300"/>
      <c r="N847" s="300"/>
      <c r="O847" s="300">
        <f t="shared" si="44"/>
        <v>0</v>
      </c>
      <c r="Q847" s="305">
        <v>0.0</v>
      </c>
      <c r="R847" s="305"/>
      <c r="S847" s="306"/>
      <c r="T847" s="305"/>
      <c r="U847" s="305"/>
      <c r="V847" s="305"/>
      <c r="W847" s="305"/>
      <c r="X847" s="305"/>
      <c r="Y847" s="305"/>
      <c r="Z847" s="300"/>
      <c r="AA847" s="307"/>
      <c r="AB847" s="300"/>
      <c r="AC847" s="308"/>
      <c r="AD847" s="304"/>
      <c r="AF847" s="300"/>
      <c r="AG847" s="300"/>
      <c r="AH847" s="309"/>
      <c r="AI847" s="309"/>
      <c r="AJ847" s="310"/>
      <c r="AK847" s="311"/>
      <c r="AL847" s="311"/>
      <c r="AM847" s="311"/>
      <c r="AN847" s="311"/>
      <c r="AO847" s="309"/>
      <c r="AY847" s="309"/>
      <c r="AZ847" s="312"/>
      <c r="BD847" s="300"/>
    </row>
    <row r="848" ht="14.25" customHeight="1">
      <c r="A848" s="300"/>
      <c r="B848" s="301"/>
      <c r="C848" s="300"/>
      <c r="D848" s="302"/>
      <c r="G848" s="303"/>
      <c r="H848" s="304"/>
      <c r="I848" s="304"/>
      <c r="J848" s="300"/>
      <c r="K848" s="300"/>
      <c r="L848" s="300"/>
      <c r="M848" s="300"/>
      <c r="N848" s="300"/>
      <c r="O848" s="300">
        <f t="shared" si="44"/>
        <v>0</v>
      </c>
      <c r="Q848" s="305">
        <v>0.0</v>
      </c>
      <c r="R848" s="305"/>
      <c r="S848" s="306"/>
      <c r="T848" s="305"/>
      <c r="U848" s="305"/>
      <c r="V848" s="305"/>
      <c r="W848" s="305"/>
      <c r="X848" s="305"/>
      <c r="Y848" s="305"/>
      <c r="Z848" s="300"/>
      <c r="AA848" s="307"/>
      <c r="AB848" s="300"/>
      <c r="AC848" s="308"/>
      <c r="AD848" s="304"/>
      <c r="AF848" s="300"/>
      <c r="AG848" s="300"/>
      <c r="AH848" s="309"/>
      <c r="AI848" s="309"/>
      <c r="AJ848" s="310"/>
      <c r="AK848" s="311"/>
      <c r="AL848" s="311"/>
      <c r="AM848" s="311"/>
      <c r="AN848" s="311"/>
      <c r="AO848" s="309"/>
      <c r="AY848" s="309"/>
      <c r="AZ848" s="312"/>
      <c r="BD848" s="300"/>
    </row>
    <row r="849" ht="14.25" customHeight="1">
      <c r="A849" s="300"/>
      <c r="B849" s="301"/>
      <c r="C849" s="300"/>
      <c r="D849" s="302"/>
      <c r="G849" s="303"/>
      <c r="H849" s="304"/>
      <c r="I849" s="304"/>
      <c r="J849" s="300"/>
      <c r="K849" s="300"/>
      <c r="L849" s="300"/>
      <c r="M849" s="300"/>
      <c r="N849" s="300"/>
      <c r="O849" s="300">
        <f t="shared" si="44"/>
        <v>0</v>
      </c>
      <c r="Q849" s="305">
        <v>0.0</v>
      </c>
      <c r="R849" s="305"/>
      <c r="S849" s="306"/>
      <c r="T849" s="305"/>
      <c r="U849" s="305"/>
      <c r="V849" s="305"/>
      <c r="W849" s="305"/>
      <c r="X849" s="305"/>
      <c r="Y849" s="305"/>
      <c r="Z849" s="300"/>
      <c r="AA849" s="307"/>
      <c r="AB849" s="300"/>
      <c r="AC849" s="308"/>
      <c r="AD849" s="304"/>
      <c r="AF849" s="300"/>
      <c r="AG849" s="300"/>
      <c r="AH849" s="309"/>
      <c r="AI849" s="309"/>
      <c r="AJ849" s="310"/>
      <c r="AK849" s="311"/>
      <c r="AL849" s="311"/>
      <c r="AM849" s="311"/>
      <c r="AN849" s="311"/>
      <c r="AO849" s="309"/>
      <c r="AY849" s="309"/>
      <c r="AZ849" s="312"/>
      <c r="BD849" s="300"/>
    </row>
    <row r="850" ht="14.25" customHeight="1">
      <c r="A850" s="300"/>
      <c r="B850" s="301"/>
      <c r="C850" s="300"/>
      <c r="D850" s="302"/>
      <c r="G850" s="303"/>
      <c r="H850" s="304"/>
      <c r="I850" s="304"/>
      <c r="J850" s="300"/>
      <c r="K850" s="300"/>
      <c r="L850" s="300"/>
      <c r="M850" s="300"/>
      <c r="N850" s="300"/>
      <c r="O850" s="300">
        <f t="shared" si="44"/>
        <v>0</v>
      </c>
      <c r="Q850" s="305">
        <v>0.0</v>
      </c>
      <c r="R850" s="305"/>
      <c r="S850" s="306"/>
      <c r="T850" s="305"/>
      <c r="U850" s="305"/>
      <c r="V850" s="305"/>
      <c r="W850" s="305"/>
      <c r="X850" s="305"/>
      <c r="Y850" s="305"/>
      <c r="Z850" s="300"/>
      <c r="AA850" s="307"/>
      <c r="AB850" s="300"/>
      <c r="AC850" s="308"/>
      <c r="AD850" s="304"/>
      <c r="AF850" s="300"/>
      <c r="AG850" s="300"/>
      <c r="AH850" s="309"/>
      <c r="AI850" s="309"/>
      <c r="AJ850" s="310"/>
      <c r="AK850" s="311"/>
      <c r="AL850" s="311"/>
      <c r="AM850" s="311"/>
      <c r="AN850" s="311"/>
      <c r="AO850" s="309"/>
      <c r="AY850" s="309"/>
      <c r="AZ850" s="312"/>
      <c r="BD850" s="300"/>
    </row>
    <row r="851" ht="14.25" customHeight="1">
      <c r="A851" s="300"/>
      <c r="B851" s="301"/>
      <c r="C851" s="300"/>
      <c r="D851" s="302"/>
      <c r="G851" s="303"/>
      <c r="H851" s="304"/>
      <c r="I851" s="304"/>
      <c r="J851" s="300"/>
      <c r="K851" s="300"/>
      <c r="L851" s="300"/>
      <c r="M851" s="300"/>
      <c r="N851" s="300"/>
      <c r="O851" s="300">
        <f t="shared" si="44"/>
        <v>0</v>
      </c>
      <c r="Q851" s="305">
        <v>0.0</v>
      </c>
      <c r="R851" s="305"/>
      <c r="S851" s="306"/>
      <c r="T851" s="305"/>
      <c r="U851" s="305"/>
      <c r="V851" s="305"/>
      <c r="W851" s="305"/>
      <c r="X851" s="305"/>
      <c r="Y851" s="305"/>
      <c r="Z851" s="300"/>
      <c r="AA851" s="307"/>
      <c r="AB851" s="300"/>
      <c r="AC851" s="308"/>
      <c r="AD851" s="304"/>
      <c r="AF851" s="300"/>
      <c r="AG851" s="300"/>
      <c r="AH851" s="309"/>
      <c r="AI851" s="309"/>
      <c r="AJ851" s="310"/>
      <c r="AK851" s="311"/>
      <c r="AL851" s="311"/>
      <c r="AM851" s="311"/>
      <c r="AN851" s="311"/>
      <c r="AO851" s="309"/>
      <c r="AY851" s="309"/>
      <c r="AZ851" s="312"/>
      <c r="BD851" s="300"/>
    </row>
    <row r="852" ht="14.25" customHeight="1">
      <c r="A852" s="300"/>
      <c r="B852" s="301"/>
      <c r="C852" s="300"/>
      <c r="D852" s="302"/>
      <c r="G852" s="303"/>
      <c r="H852" s="304"/>
      <c r="I852" s="304"/>
      <c r="J852" s="300"/>
      <c r="K852" s="300"/>
      <c r="L852" s="300"/>
      <c r="M852" s="300"/>
      <c r="N852" s="300"/>
      <c r="O852" s="300">
        <f t="shared" si="44"/>
        <v>0</v>
      </c>
      <c r="Q852" s="305">
        <v>0.0</v>
      </c>
      <c r="R852" s="305"/>
      <c r="S852" s="306"/>
      <c r="T852" s="305"/>
      <c r="U852" s="305"/>
      <c r="V852" s="305"/>
      <c r="W852" s="305"/>
      <c r="X852" s="305"/>
      <c r="Y852" s="305"/>
      <c r="Z852" s="300"/>
      <c r="AA852" s="307"/>
      <c r="AB852" s="300"/>
      <c r="AC852" s="308"/>
      <c r="AD852" s="304"/>
      <c r="AF852" s="300"/>
      <c r="AG852" s="300"/>
      <c r="AH852" s="309"/>
      <c r="AI852" s="309"/>
      <c r="AJ852" s="310"/>
      <c r="AK852" s="311"/>
      <c r="AL852" s="311"/>
      <c r="AM852" s="311"/>
      <c r="AN852" s="311"/>
      <c r="AO852" s="309"/>
      <c r="AY852" s="309"/>
      <c r="AZ852" s="312"/>
      <c r="BD852" s="300"/>
    </row>
    <row r="853" ht="14.25" customHeight="1">
      <c r="A853" s="300"/>
      <c r="B853" s="301"/>
      <c r="C853" s="300"/>
      <c r="D853" s="302"/>
      <c r="G853" s="303"/>
      <c r="H853" s="304"/>
      <c r="I853" s="304"/>
      <c r="J853" s="300"/>
      <c r="K853" s="300"/>
      <c r="L853" s="300"/>
      <c r="M853" s="300"/>
      <c r="N853" s="300"/>
      <c r="O853" s="300">
        <f t="shared" si="44"/>
        <v>0</v>
      </c>
      <c r="Q853" s="305">
        <v>0.0</v>
      </c>
      <c r="R853" s="305"/>
      <c r="S853" s="306"/>
      <c r="T853" s="305"/>
      <c r="U853" s="305"/>
      <c r="V853" s="305"/>
      <c r="W853" s="305"/>
      <c r="X853" s="305"/>
      <c r="Y853" s="305"/>
      <c r="Z853" s="300"/>
      <c r="AA853" s="307"/>
      <c r="AB853" s="300"/>
      <c r="AC853" s="308"/>
      <c r="AD853" s="304"/>
      <c r="AF853" s="300"/>
      <c r="AG853" s="300"/>
      <c r="AH853" s="309"/>
      <c r="AI853" s="309"/>
      <c r="AJ853" s="310"/>
      <c r="AK853" s="311"/>
      <c r="AL853" s="311"/>
      <c r="AM853" s="311"/>
      <c r="AN853" s="311"/>
      <c r="AO853" s="309"/>
      <c r="AY853" s="309"/>
      <c r="AZ853" s="312"/>
      <c r="BD853" s="300"/>
    </row>
    <row r="854" ht="14.25" customHeight="1">
      <c r="A854" s="300"/>
      <c r="B854" s="301"/>
      <c r="C854" s="300"/>
      <c r="D854" s="302"/>
      <c r="G854" s="303"/>
      <c r="H854" s="304"/>
      <c r="I854" s="304"/>
      <c r="J854" s="300"/>
      <c r="K854" s="300"/>
      <c r="L854" s="300"/>
      <c r="M854" s="300"/>
      <c r="N854" s="300"/>
      <c r="O854" s="300">
        <f t="shared" si="44"/>
        <v>0</v>
      </c>
      <c r="Q854" s="305">
        <v>0.0</v>
      </c>
      <c r="R854" s="305"/>
      <c r="S854" s="306"/>
      <c r="T854" s="305"/>
      <c r="U854" s="305"/>
      <c r="V854" s="305"/>
      <c r="W854" s="305"/>
      <c r="X854" s="305"/>
      <c r="Y854" s="305"/>
      <c r="Z854" s="300"/>
      <c r="AA854" s="307"/>
      <c r="AB854" s="300"/>
      <c r="AC854" s="308"/>
      <c r="AD854" s="304"/>
      <c r="AF854" s="300"/>
      <c r="AG854" s="300"/>
      <c r="AH854" s="309"/>
      <c r="AI854" s="309"/>
      <c r="AJ854" s="310"/>
      <c r="AK854" s="311"/>
      <c r="AL854" s="311"/>
      <c r="AM854" s="311"/>
      <c r="AN854" s="311"/>
      <c r="AO854" s="309"/>
      <c r="AY854" s="309"/>
      <c r="AZ854" s="312"/>
      <c r="BD854" s="300"/>
    </row>
    <row r="855" ht="14.25" customHeight="1">
      <c r="A855" s="300"/>
      <c r="B855" s="301"/>
      <c r="C855" s="300"/>
      <c r="D855" s="302"/>
      <c r="G855" s="303"/>
      <c r="H855" s="304"/>
      <c r="I855" s="304"/>
      <c r="J855" s="300"/>
      <c r="K855" s="300"/>
      <c r="L855" s="300"/>
      <c r="M855" s="300"/>
      <c r="N855" s="300"/>
      <c r="O855" s="300">
        <f t="shared" si="44"/>
        <v>0</v>
      </c>
      <c r="Q855" s="305">
        <v>0.0</v>
      </c>
      <c r="R855" s="305"/>
      <c r="S855" s="306"/>
      <c r="T855" s="305"/>
      <c r="U855" s="305"/>
      <c r="V855" s="305"/>
      <c r="W855" s="305"/>
      <c r="X855" s="305"/>
      <c r="Y855" s="305"/>
      <c r="Z855" s="300"/>
      <c r="AA855" s="307"/>
      <c r="AB855" s="300"/>
      <c r="AC855" s="308"/>
      <c r="AD855" s="304"/>
      <c r="AF855" s="300"/>
      <c r="AG855" s="300"/>
      <c r="AH855" s="309"/>
      <c r="AI855" s="309"/>
      <c r="AJ855" s="310"/>
      <c r="AK855" s="311"/>
      <c r="AL855" s="311"/>
      <c r="AM855" s="311"/>
      <c r="AN855" s="311"/>
      <c r="AO855" s="309"/>
      <c r="AY855" s="309"/>
      <c r="AZ855" s="312"/>
      <c r="BD855" s="300"/>
    </row>
    <row r="856" ht="14.25" customHeight="1">
      <c r="A856" s="300"/>
      <c r="B856" s="301"/>
      <c r="C856" s="300"/>
      <c r="D856" s="302"/>
      <c r="G856" s="303"/>
      <c r="H856" s="304"/>
      <c r="I856" s="304"/>
      <c r="J856" s="300"/>
      <c r="K856" s="300"/>
      <c r="L856" s="300"/>
      <c r="M856" s="300"/>
      <c r="N856" s="300"/>
      <c r="O856" s="300">
        <f t="shared" si="44"/>
        <v>0</v>
      </c>
      <c r="Q856" s="305">
        <v>0.0</v>
      </c>
      <c r="R856" s="305"/>
      <c r="S856" s="306"/>
      <c r="T856" s="305"/>
      <c r="U856" s="305"/>
      <c r="V856" s="305"/>
      <c r="W856" s="305"/>
      <c r="X856" s="305"/>
      <c r="Y856" s="305"/>
      <c r="Z856" s="300"/>
      <c r="AA856" s="307"/>
      <c r="AB856" s="300"/>
      <c r="AC856" s="308"/>
      <c r="AD856" s="304"/>
      <c r="AF856" s="300"/>
      <c r="AG856" s="300"/>
      <c r="AH856" s="309"/>
      <c r="AI856" s="309"/>
      <c r="AJ856" s="310"/>
      <c r="AK856" s="311"/>
      <c r="AL856" s="311"/>
      <c r="AM856" s="311"/>
      <c r="AN856" s="311"/>
      <c r="AO856" s="309"/>
      <c r="AY856" s="309"/>
      <c r="AZ856" s="312"/>
      <c r="BD856" s="300"/>
    </row>
    <row r="857" ht="14.25" customHeight="1">
      <c r="A857" s="300"/>
      <c r="B857" s="301"/>
      <c r="C857" s="300"/>
      <c r="D857" s="302"/>
      <c r="G857" s="303"/>
      <c r="H857" s="304"/>
      <c r="I857" s="304"/>
      <c r="J857" s="300"/>
      <c r="K857" s="300"/>
      <c r="L857" s="300"/>
      <c r="M857" s="300"/>
      <c r="N857" s="300"/>
      <c r="O857" s="300">
        <f t="shared" si="44"/>
        <v>0</v>
      </c>
      <c r="Q857" s="305">
        <v>0.0</v>
      </c>
      <c r="R857" s="305"/>
      <c r="S857" s="306"/>
      <c r="T857" s="305"/>
      <c r="U857" s="305"/>
      <c r="V857" s="305"/>
      <c r="W857" s="305"/>
      <c r="X857" s="305"/>
      <c r="Y857" s="305"/>
      <c r="Z857" s="300"/>
      <c r="AA857" s="307"/>
      <c r="AB857" s="300"/>
      <c r="AC857" s="308"/>
      <c r="AD857" s="304"/>
      <c r="AF857" s="300"/>
      <c r="AG857" s="300"/>
      <c r="AH857" s="309"/>
      <c r="AI857" s="309"/>
      <c r="AJ857" s="310"/>
      <c r="AK857" s="311"/>
      <c r="AL857" s="311"/>
      <c r="AM857" s="311"/>
      <c r="AN857" s="311"/>
      <c r="AO857" s="309"/>
      <c r="AY857" s="309"/>
      <c r="AZ857" s="312"/>
      <c r="BD857" s="300"/>
    </row>
    <row r="858" ht="14.25" customHeight="1">
      <c r="A858" s="300"/>
      <c r="B858" s="301"/>
      <c r="C858" s="300"/>
      <c r="D858" s="302"/>
      <c r="G858" s="303"/>
      <c r="H858" s="304"/>
      <c r="I858" s="304"/>
      <c r="J858" s="300"/>
      <c r="K858" s="300"/>
      <c r="L858" s="300"/>
      <c r="M858" s="300"/>
      <c r="N858" s="300"/>
      <c r="O858" s="300">
        <f t="shared" si="44"/>
        <v>0</v>
      </c>
      <c r="Q858" s="305">
        <v>0.0</v>
      </c>
      <c r="R858" s="305"/>
      <c r="S858" s="306"/>
      <c r="T858" s="305"/>
      <c r="U858" s="305"/>
      <c r="V858" s="305"/>
      <c r="W858" s="305"/>
      <c r="X858" s="305"/>
      <c r="Y858" s="305"/>
      <c r="Z858" s="300"/>
      <c r="AA858" s="307"/>
      <c r="AB858" s="300"/>
      <c r="AC858" s="308"/>
      <c r="AD858" s="304"/>
      <c r="AF858" s="300"/>
      <c r="AG858" s="300"/>
      <c r="AH858" s="309"/>
      <c r="AI858" s="309"/>
      <c r="AJ858" s="310"/>
      <c r="AK858" s="311"/>
      <c r="AL858" s="311"/>
      <c r="AM858" s="311"/>
      <c r="AN858" s="311"/>
      <c r="AO858" s="309"/>
      <c r="AY858" s="309"/>
      <c r="AZ858" s="312"/>
      <c r="BD858" s="300"/>
    </row>
    <row r="859" ht="14.25" customHeight="1">
      <c r="A859" s="300"/>
      <c r="B859" s="301"/>
      <c r="C859" s="300"/>
      <c r="D859" s="302"/>
      <c r="G859" s="303"/>
      <c r="H859" s="304"/>
      <c r="I859" s="304"/>
      <c r="J859" s="300"/>
      <c r="K859" s="300"/>
      <c r="L859" s="300"/>
      <c r="M859" s="300"/>
      <c r="N859" s="300"/>
      <c r="O859" s="300">
        <f t="shared" si="44"/>
        <v>0</v>
      </c>
      <c r="Q859" s="305">
        <v>0.0</v>
      </c>
      <c r="R859" s="305"/>
      <c r="S859" s="306"/>
      <c r="T859" s="305"/>
      <c r="U859" s="305"/>
      <c r="V859" s="305"/>
      <c r="W859" s="305"/>
      <c r="X859" s="305"/>
      <c r="Y859" s="305"/>
      <c r="Z859" s="300"/>
      <c r="AA859" s="307"/>
      <c r="AB859" s="300"/>
      <c r="AC859" s="308"/>
      <c r="AD859" s="304"/>
      <c r="AF859" s="300"/>
      <c r="AG859" s="300"/>
      <c r="AH859" s="309"/>
      <c r="AI859" s="309"/>
      <c r="AJ859" s="310"/>
      <c r="AK859" s="311"/>
      <c r="AL859" s="311"/>
      <c r="AM859" s="311"/>
      <c r="AN859" s="311"/>
      <c r="AO859" s="309"/>
      <c r="AY859" s="309"/>
      <c r="AZ859" s="312"/>
      <c r="BD859" s="300"/>
    </row>
    <row r="860" ht="14.25" customHeight="1">
      <c r="A860" s="300"/>
      <c r="B860" s="301"/>
      <c r="C860" s="300"/>
      <c r="D860" s="302"/>
      <c r="G860" s="303"/>
      <c r="H860" s="304"/>
      <c r="I860" s="304"/>
      <c r="J860" s="300"/>
      <c r="K860" s="300"/>
      <c r="L860" s="300"/>
      <c r="M860" s="300"/>
      <c r="N860" s="300"/>
      <c r="O860" s="300">
        <f t="shared" si="44"/>
        <v>0</v>
      </c>
      <c r="Q860" s="305">
        <v>0.0</v>
      </c>
      <c r="R860" s="305"/>
      <c r="S860" s="306"/>
      <c r="T860" s="305"/>
      <c r="U860" s="305"/>
      <c r="V860" s="305"/>
      <c r="W860" s="305"/>
      <c r="X860" s="305"/>
      <c r="Y860" s="305"/>
      <c r="Z860" s="300"/>
      <c r="AA860" s="307"/>
      <c r="AB860" s="300"/>
      <c r="AC860" s="308"/>
      <c r="AD860" s="304"/>
      <c r="AF860" s="300"/>
      <c r="AG860" s="300"/>
      <c r="AH860" s="309"/>
      <c r="AI860" s="309"/>
      <c r="AJ860" s="310"/>
      <c r="AK860" s="311"/>
      <c r="AL860" s="311"/>
      <c r="AM860" s="311"/>
      <c r="AN860" s="311"/>
      <c r="AO860" s="309"/>
      <c r="AY860" s="309"/>
      <c r="AZ860" s="312"/>
      <c r="BD860" s="300"/>
    </row>
    <row r="861" ht="14.25" customHeight="1">
      <c r="A861" s="300"/>
      <c r="B861" s="301"/>
      <c r="C861" s="300"/>
      <c r="D861" s="302"/>
      <c r="G861" s="303"/>
      <c r="H861" s="304"/>
      <c r="I861" s="304"/>
      <c r="J861" s="300"/>
      <c r="K861" s="300"/>
      <c r="L861" s="300"/>
      <c r="M861" s="300"/>
      <c r="N861" s="300"/>
      <c r="O861" s="300">
        <f t="shared" si="44"/>
        <v>0</v>
      </c>
      <c r="Q861" s="305">
        <v>0.0</v>
      </c>
      <c r="R861" s="305"/>
      <c r="S861" s="306"/>
      <c r="T861" s="305"/>
      <c r="U861" s="305"/>
      <c r="V861" s="305"/>
      <c r="W861" s="305"/>
      <c r="X861" s="305"/>
      <c r="Y861" s="305"/>
      <c r="Z861" s="300"/>
      <c r="AA861" s="307"/>
      <c r="AB861" s="300"/>
      <c r="AC861" s="308"/>
      <c r="AD861" s="304"/>
      <c r="AF861" s="300"/>
      <c r="AG861" s="300"/>
      <c r="AH861" s="309"/>
      <c r="AI861" s="309"/>
      <c r="AJ861" s="310"/>
      <c r="AK861" s="311"/>
      <c r="AL861" s="311"/>
      <c r="AM861" s="311"/>
      <c r="AN861" s="311"/>
      <c r="AO861" s="309"/>
      <c r="AY861" s="309"/>
      <c r="AZ861" s="312"/>
      <c r="BD861" s="300"/>
    </row>
    <row r="862" ht="14.25" customHeight="1">
      <c r="A862" s="300"/>
      <c r="B862" s="301"/>
      <c r="C862" s="300"/>
      <c r="D862" s="302"/>
      <c r="G862" s="303"/>
      <c r="H862" s="304"/>
      <c r="I862" s="304"/>
      <c r="J862" s="300"/>
      <c r="K862" s="300"/>
      <c r="L862" s="300"/>
      <c r="M862" s="300"/>
      <c r="N862" s="300"/>
      <c r="O862" s="300">
        <f t="shared" si="44"/>
        <v>0</v>
      </c>
      <c r="Q862" s="305">
        <v>0.0</v>
      </c>
      <c r="R862" s="305"/>
      <c r="S862" s="306"/>
      <c r="T862" s="305"/>
      <c r="U862" s="305"/>
      <c r="V862" s="305"/>
      <c r="W862" s="305"/>
      <c r="X862" s="305"/>
      <c r="Y862" s="305"/>
      <c r="Z862" s="300"/>
      <c r="AA862" s="307"/>
      <c r="AB862" s="300"/>
      <c r="AC862" s="308"/>
      <c r="AD862" s="304"/>
      <c r="AF862" s="300"/>
      <c r="AG862" s="300"/>
      <c r="AH862" s="309"/>
      <c r="AI862" s="309"/>
      <c r="AJ862" s="310"/>
      <c r="AK862" s="311"/>
      <c r="AL862" s="311"/>
      <c r="AM862" s="311"/>
      <c r="AN862" s="311"/>
      <c r="AO862" s="309"/>
      <c r="AY862" s="309"/>
      <c r="AZ862" s="312"/>
      <c r="BD862" s="300"/>
    </row>
    <row r="863" ht="14.25" customHeight="1">
      <c r="A863" s="300"/>
      <c r="B863" s="301"/>
      <c r="C863" s="300"/>
      <c r="D863" s="302"/>
      <c r="G863" s="303"/>
      <c r="H863" s="304"/>
      <c r="I863" s="304"/>
      <c r="J863" s="300"/>
      <c r="K863" s="300"/>
      <c r="L863" s="300"/>
      <c r="M863" s="300"/>
      <c r="N863" s="300"/>
      <c r="O863" s="300">
        <f t="shared" si="44"/>
        <v>0</v>
      </c>
      <c r="Q863" s="305">
        <v>0.0</v>
      </c>
      <c r="R863" s="305"/>
      <c r="S863" s="306"/>
      <c r="T863" s="305"/>
      <c r="U863" s="305"/>
      <c r="V863" s="305"/>
      <c r="W863" s="305"/>
      <c r="X863" s="305"/>
      <c r="Y863" s="305"/>
      <c r="Z863" s="300"/>
      <c r="AA863" s="307"/>
      <c r="AB863" s="300"/>
      <c r="AC863" s="308"/>
      <c r="AD863" s="304"/>
      <c r="AF863" s="300"/>
      <c r="AG863" s="300"/>
      <c r="AH863" s="309"/>
      <c r="AI863" s="309"/>
      <c r="AJ863" s="310"/>
      <c r="AK863" s="311"/>
      <c r="AL863" s="311"/>
      <c r="AM863" s="311"/>
      <c r="AN863" s="311"/>
      <c r="AO863" s="309"/>
      <c r="AY863" s="309"/>
      <c r="AZ863" s="312"/>
      <c r="BD863" s="300"/>
    </row>
    <row r="864" ht="14.25" customHeight="1">
      <c r="A864" s="300"/>
      <c r="B864" s="301"/>
      <c r="C864" s="300"/>
      <c r="D864" s="302"/>
      <c r="G864" s="303"/>
      <c r="H864" s="304"/>
      <c r="I864" s="304"/>
      <c r="J864" s="300"/>
      <c r="K864" s="300"/>
      <c r="L864" s="300"/>
      <c r="M864" s="300"/>
      <c r="N864" s="300"/>
      <c r="O864" s="300">
        <f t="shared" si="44"/>
        <v>0</v>
      </c>
      <c r="Q864" s="305">
        <v>0.0</v>
      </c>
      <c r="R864" s="305"/>
      <c r="S864" s="306"/>
      <c r="T864" s="305"/>
      <c r="U864" s="305"/>
      <c r="V864" s="305"/>
      <c r="W864" s="305"/>
      <c r="X864" s="305"/>
      <c r="Y864" s="305"/>
      <c r="Z864" s="300"/>
      <c r="AA864" s="307"/>
      <c r="AB864" s="300"/>
      <c r="AC864" s="308"/>
      <c r="AD864" s="304"/>
      <c r="AF864" s="300"/>
      <c r="AG864" s="300"/>
      <c r="AH864" s="309"/>
      <c r="AI864" s="309"/>
      <c r="AJ864" s="310"/>
      <c r="AK864" s="311"/>
      <c r="AL864" s="311"/>
      <c r="AM864" s="311"/>
      <c r="AN864" s="311"/>
      <c r="AO864" s="309"/>
      <c r="AY864" s="309"/>
      <c r="AZ864" s="312"/>
      <c r="BD864" s="300"/>
    </row>
    <row r="865" ht="14.25" customHeight="1">
      <c r="A865" s="300"/>
      <c r="B865" s="301"/>
      <c r="C865" s="300"/>
      <c r="D865" s="302"/>
      <c r="G865" s="303"/>
      <c r="H865" s="304"/>
      <c r="I865" s="304"/>
      <c r="J865" s="300"/>
      <c r="K865" s="300"/>
      <c r="L865" s="300"/>
      <c r="M865" s="300"/>
      <c r="N865" s="300"/>
      <c r="O865" s="300">
        <f t="shared" si="44"/>
        <v>0</v>
      </c>
      <c r="Q865" s="305">
        <v>0.0</v>
      </c>
      <c r="R865" s="305"/>
      <c r="S865" s="306"/>
      <c r="T865" s="305"/>
      <c r="U865" s="305"/>
      <c r="V865" s="305"/>
      <c r="W865" s="305"/>
      <c r="X865" s="305"/>
      <c r="Y865" s="305"/>
      <c r="Z865" s="300"/>
      <c r="AA865" s="307"/>
      <c r="AB865" s="300"/>
      <c r="AC865" s="308"/>
      <c r="AD865" s="304"/>
      <c r="AF865" s="300"/>
      <c r="AG865" s="300"/>
      <c r="AH865" s="309"/>
      <c r="AI865" s="309"/>
      <c r="AJ865" s="310"/>
      <c r="AK865" s="311"/>
      <c r="AL865" s="311"/>
      <c r="AM865" s="311"/>
      <c r="AN865" s="311"/>
      <c r="AO865" s="309"/>
      <c r="AY865" s="309"/>
      <c r="AZ865" s="312"/>
      <c r="BD865" s="300"/>
    </row>
    <row r="866" ht="14.25" customHeight="1">
      <c r="A866" s="300"/>
      <c r="B866" s="301"/>
      <c r="C866" s="300"/>
      <c r="D866" s="302"/>
      <c r="G866" s="303"/>
      <c r="H866" s="304"/>
      <c r="I866" s="304"/>
      <c r="J866" s="300"/>
      <c r="K866" s="300"/>
      <c r="L866" s="300"/>
      <c r="M866" s="300"/>
      <c r="N866" s="300"/>
      <c r="O866" s="300">
        <f t="shared" si="44"/>
        <v>0</v>
      </c>
      <c r="Q866" s="305">
        <v>0.0</v>
      </c>
      <c r="R866" s="305"/>
      <c r="S866" s="306"/>
      <c r="T866" s="305"/>
      <c r="U866" s="305"/>
      <c r="V866" s="305"/>
      <c r="W866" s="305"/>
      <c r="X866" s="305"/>
      <c r="Y866" s="305"/>
      <c r="Z866" s="300"/>
      <c r="AA866" s="307"/>
      <c r="AB866" s="300"/>
      <c r="AC866" s="308"/>
      <c r="AD866" s="304"/>
      <c r="AF866" s="300"/>
      <c r="AG866" s="300"/>
      <c r="AH866" s="309"/>
      <c r="AI866" s="309"/>
      <c r="AJ866" s="310"/>
      <c r="AK866" s="311"/>
      <c r="AL866" s="311"/>
      <c r="AM866" s="311"/>
      <c r="AN866" s="311"/>
      <c r="AO866" s="309"/>
      <c r="AY866" s="309"/>
      <c r="AZ866" s="312"/>
      <c r="BD866" s="300"/>
    </row>
    <row r="867" ht="14.25" customHeight="1">
      <c r="A867" s="300"/>
      <c r="B867" s="301"/>
      <c r="C867" s="300"/>
      <c r="D867" s="302"/>
      <c r="G867" s="303"/>
      <c r="H867" s="304"/>
      <c r="I867" s="304"/>
      <c r="J867" s="300"/>
      <c r="K867" s="300"/>
      <c r="L867" s="300"/>
      <c r="M867" s="300"/>
      <c r="N867" s="300"/>
      <c r="O867" s="300">
        <f t="shared" si="44"/>
        <v>0</v>
      </c>
      <c r="Q867" s="305">
        <v>0.0</v>
      </c>
      <c r="R867" s="305"/>
      <c r="S867" s="306"/>
      <c r="T867" s="305"/>
      <c r="U867" s="305"/>
      <c r="V867" s="305"/>
      <c r="W867" s="305"/>
      <c r="X867" s="305"/>
      <c r="Y867" s="305"/>
      <c r="Z867" s="300"/>
      <c r="AA867" s="307"/>
      <c r="AB867" s="300"/>
      <c r="AC867" s="308"/>
      <c r="AD867" s="304"/>
      <c r="AF867" s="300"/>
      <c r="AG867" s="300"/>
      <c r="AH867" s="309"/>
      <c r="AI867" s="309"/>
      <c r="AJ867" s="310"/>
      <c r="AK867" s="311"/>
      <c r="AL867" s="311"/>
      <c r="AM867" s="311"/>
      <c r="AN867" s="311"/>
      <c r="AO867" s="309"/>
      <c r="AY867" s="309"/>
      <c r="AZ867" s="312"/>
      <c r="BD867" s="300"/>
    </row>
    <row r="868" ht="14.25" customHeight="1">
      <c r="A868" s="300"/>
      <c r="B868" s="301"/>
      <c r="C868" s="300"/>
      <c r="D868" s="302"/>
      <c r="G868" s="303"/>
      <c r="H868" s="304"/>
      <c r="I868" s="304"/>
      <c r="J868" s="300"/>
      <c r="K868" s="300"/>
      <c r="L868" s="300"/>
      <c r="M868" s="300"/>
      <c r="N868" s="300"/>
      <c r="O868" s="300">
        <f t="shared" si="44"/>
        <v>0</v>
      </c>
      <c r="Q868" s="305">
        <v>0.0</v>
      </c>
      <c r="R868" s="305"/>
      <c r="S868" s="306"/>
      <c r="T868" s="305"/>
      <c r="U868" s="305"/>
      <c r="V868" s="305"/>
      <c r="W868" s="305"/>
      <c r="X868" s="305"/>
      <c r="Y868" s="305"/>
      <c r="Z868" s="300"/>
      <c r="AA868" s="307"/>
      <c r="AB868" s="300"/>
      <c r="AC868" s="308"/>
      <c r="AD868" s="304"/>
      <c r="AF868" s="300"/>
      <c r="AG868" s="300"/>
      <c r="AH868" s="309"/>
      <c r="AI868" s="309"/>
      <c r="AJ868" s="310"/>
      <c r="AK868" s="311"/>
      <c r="AL868" s="311"/>
      <c r="AM868" s="311"/>
      <c r="AN868" s="311"/>
      <c r="AO868" s="309"/>
      <c r="AY868" s="309"/>
      <c r="AZ868" s="312"/>
      <c r="BD868" s="300"/>
    </row>
    <row r="869" ht="14.25" customHeight="1">
      <c r="A869" s="300"/>
      <c r="B869" s="301"/>
      <c r="C869" s="300"/>
      <c r="D869" s="302"/>
      <c r="G869" s="303"/>
      <c r="H869" s="304"/>
      <c r="I869" s="304"/>
      <c r="J869" s="300"/>
      <c r="K869" s="300"/>
      <c r="L869" s="300"/>
      <c r="M869" s="300"/>
      <c r="N869" s="300"/>
      <c r="O869" s="300">
        <f t="shared" si="44"/>
        <v>0</v>
      </c>
      <c r="Q869" s="305">
        <v>0.0</v>
      </c>
      <c r="R869" s="305"/>
      <c r="S869" s="306"/>
      <c r="T869" s="305"/>
      <c r="U869" s="305"/>
      <c r="V869" s="305"/>
      <c r="W869" s="305"/>
      <c r="X869" s="305"/>
      <c r="Y869" s="305"/>
      <c r="Z869" s="300"/>
      <c r="AA869" s="307"/>
      <c r="AB869" s="300"/>
      <c r="AC869" s="308"/>
      <c r="AD869" s="304"/>
      <c r="AF869" s="300"/>
      <c r="AG869" s="300"/>
      <c r="AH869" s="309"/>
      <c r="AI869" s="309"/>
      <c r="AJ869" s="310"/>
      <c r="AK869" s="311"/>
      <c r="AL869" s="311"/>
      <c r="AM869" s="311"/>
      <c r="AN869" s="311"/>
      <c r="AO869" s="309"/>
      <c r="AY869" s="309"/>
      <c r="AZ869" s="312"/>
      <c r="BD869" s="300"/>
    </row>
    <row r="870" ht="14.25" customHeight="1">
      <c r="A870" s="300"/>
      <c r="B870" s="301"/>
      <c r="C870" s="300"/>
      <c r="D870" s="302"/>
      <c r="G870" s="303"/>
      <c r="H870" s="304"/>
      <c r="I870" s="304"/>
      <c r="J870" s="300"/>
      <c r="K870" s="300"/>
      <c r="L870" s="300"/>
      <c r="M870" s="300"/>
      <c r="N870" s="300"/>
      <c r="O870" s="300">
        <f t="shared" si="44"/>
        <v>0</v>
      </c>
      <c r="Q870" s="305">
        <v>0.0</v>
      </c>
      <c r="R870" s="305"/>
      <c r="S870" s="306"/>
      <c r="T870" s="305"/>
      <c r="U870" s="305"/>
      <c r="V870" s="305"/>
      <c r="W870" s="305"/>
      <c r="X870" s="305"/>
      <c r="Y870" s="305"/>
      <c r="Z870" s="300"/>
      <c r="AA870" s="307"/>
      <c r="AB870" s="300"/>
      <c r="AC870" s="308"/>
      <c r="AD870" s="304"/>
      <c r="AF870" s="300"/>
      <c r="AG870" s="300"/>
      <c r="AH870" s="309"/>
      <c r="AI870" s="309"/>
      <c r="AJ870" s="310"/>
      <c r="AK870" s="311"/>
      <c r="AL870" s="311"/>
      <c r="AM870" s="311"/>
      <c r="AN870" s="311"/>
      <c r="AO870" s="309"/>
      <c r="AY870" s="309"/>
      <c r="AZ870" s="312"/>
      <c r="BD870" s="300"/>
    </row>
    <row r="871" ht="14.25" customHeight="1">
      <c r="A871" s="300"/>
      <c r="B871" s="301"/>
      <c r="C871" s="300"/>
      <c r="D871" s="302"/>
      <c r="G871" s="303"/>
      <c r="H871" s="304"/>
      <c r="I871" s="304"/>
      <c r="J871" s="300"/>
      <c r="K871" s="300"/>
      <c r="L871" s="300"/>
      <c r="M871" s="300"/>
      <c r="N871" s="300"/>
      <c r="O871" s="300">
        <f t="shared" si="44"/>
        <v>0</v>
      </c>
      <c r="Q871" s="305">
        <v>0.0</v>
      </c>
      <c r="R871" s="305"/>
      <c r="S871" s="306"/>
      <c r="T871" s="305"/>
      <c r="U871" s="305"/>
      <c r="V871" s="305"/>
      <c r="W871" s="305"/>
      <c r="X871" s="305"/>
      <c r="Y871" s="305"/>
      <c r="Z871" s="300"/>
      <c r="AA871" s="307"/>
      <c r="AB871" s="300"/>
      <c r="AC871" s="308"/>
      <c r="AD871" s="304"/>
      <c r="AF871" s="300"/>
      <c r="AG871" s="300"/>
      <c r="AH871" s="309"/>
      <c r="AI871" s="309"/>
      <c r="AJ871" s="310"/>
      <c r="AK871" s="311"/>
      <c r="AL871" s="311"/>
      <c r="AM871" s="311"/>
      <c r="AN871" s="311"/>
      <c r="AO871" s="309"/>
      <c r="AY871" s="309"/>
      <c r="AZ871" s="312"/>
      <c r="BD871" s="300"/>
    </row>
    <row r="872" ht="14.25" customHeight="1">
      <c r="A872" s="300"/>
      <c r="B872" s="301"/>
      <c r="C872" s="300"/>
      <c r="D872" s="302"/>
      <c r="G872" s="303"/>
      <c r="H872" s="304"/>
      <c r="I872" s="304"/>
      <c r="J872" s="300"/>
      <c r="K872" s="300"/>
      <c r="L872" s="300"/>
      <c r="M872" s="300"/>
      <c r="N872" s="300"/>
      <c r="O872" s="300">
        <f t="shared" si="44"/>
        <v>0</v>
      </c>
      <c r="Q872" s="305">
        <v>0.0</v>
      </c>
      <c r="R872" s="305"/>
      <c r="S872" s="306"/>
      <c r="T872" s="305"/>
      <c r="U872" s="305"/>
      <c r="V872" s="305"/>
      <c r="W872" s="305"/>
      <c r="X872" s="305"/>
      <c r="Y872" s="305"/>
      <c r="Z872" s="300"/>
      <c r="AA872" s="307"/>
      <c r="AB872" s="300"/>
      <c r="AC872" s="308"/>
      <c r="AD872" s="304"/>
      <c r="AF872" s="300"/>
      <c r="AG872" s="300"/>
      <c r="AH872" s="309"/>
      <c r="AI872" s="309"/>
      <c r="AJ872" s="310"/>
      <c r="AK872" s="311"/>
      <c r="AL872" s="311"/>
      <c r="AM872" s="311"/>
      <c r="AN872" s="311"/>
      <c r="AO872" s="309"/>
      <c r="AY872" s="309"/>
      <c r="AZ872" s="312"/>
      <c r="BD872" s="300"/>
    </row>
    <row r="873" ht="14.25" customHeight="1">
      <c r="A873" s="300"/>
      <c r="B873" s="301"/>
      <c r="C873" s="300"/>
      <c r="D873" s="302"/>
      <c r="G873" s="303"/>
      <c r="H873" s="304"/>
      <c r="I873" s="304"/>
      <c r="J873" s="300"/>
      <c r="K873" s="300"/>
      <c r="L873" s="300"/>
      <c r="M873" s="300"/>
      <c r="N873" s="300"/>
      <c r="O873" s="300">
        <f t="shared" si="44"/>
        <v>0</v>
      </c>
      <c r="Q873" s="305">
        <v>0.0</v>
      </c>
      <c r="R873" s="305"/>
      <c r="S873" s="306"/>
      <c r="T873" s="305"/>
      <c r="U873" s="305"/>
      <c r="V873" s="305"/>
      <c r="W873" s="305"/>
      <c r="X873" s="305"/>
      <c r="Y873" s="305"/>
      <c r="Z873" s="300"/>
      <c r="AA873" s="307"/>
      <c r="AB873" s="300"/>
      <c r="AC873" s="308"/>
      <c r="AD873" s="304"/>
      <c r="AF873" s="300"/>
      <c r="AG873" s="300"/>
      <c r="AH873" s="309"/>
      <c r="AI873" s="309"/>
      <c r="AJ873" s="310"/>
      <c r="AK873" s="311"/>
      <c r="AL873" s="311"/>
      <c r="AM873" s="311"/>
      <c r="AN873" s="311"/>
      <c r="AO873" s="309"/>
      <c r="AY873" s="309"/>
      <c r="AZ873" s="312"/>
      <c r="BD873" s="300"/>
    </row>
    <row r="874" ht="14.25" customHeight="1">
      <c r="A874" s="300"/>
      <c r="B874" s="301"/>
      <c r="C874" s="300"/>
      <c r="D874" s="302"/>
      <c r="G874" s="303"/>
      <c r="H874" s="304"/>
      <c r="I874" s="304"/>
      <c r="J874" s="300"/>
      <c r="K874" s="300"/>
      <c r="L874" s="300"/>
      <c r="M874" s="300"/>
      <c r="N874" s="300"/>
      <c r="O874" s="300">
        <f t="shared" si="44"/>
        <v>0</v>
      </c>
      <c r="Q874" s="305">
        <v>0.0</v>
      </c>
      <c r="R874" s="305"/>
      <c r="S874" s="306"/>
      <c r="T874" s="305"/>
      <c r="U874" s="305"/>
      <c r="V874" s="305"/>
      <c r="W874" s="305"/>
      <c r="X874" s="305"/>
      <c r="Y874" s="305"/>
      <c r="Z874" s="300"/>
      <c r="AA874" s="307"/>
      <c r="AB874" s="300"/>
      <c r="AC874" s="308"/>
      <c r="AD874" s="304"/>
      <c r="AF874" s="300"/>
      <c r="AG874" s="300"/>
      <c r="AH874" s="309"/>
      <c r="AI874" s="309"/>
      <c r="AJ874" s="310"/>
      <c r="AK874" s="311"/>
      <c r="AL874" s="311"/>
      <c r="AM874" s="311"/>
      <c r="AN874" s="311"/>
      <c r="AO874" s="309"/>
      <c r="AY874" s="309"/>
      <c r="AZ874" s="312"/>
      <c r="BD874" s="300"/>
    </row>
    <row r="875" ht="14.25" customHeight="1">
      <c r="A875" s="300"/>
      <c r="B875" s="301"/>
      <c r="C875" s="300"/>
      <c r="D875" s="302"/>
      <c r="G875" s="303"/>
      <c r="H875" s="304"/>
      <c r="I875" s="304"/>
      <c r="J875" s="300"/>
      <c r="K875" s="300"/>
      <c r="L875" s="300"/>
      <c r="M875" s="300"/>
      <c r="N875" s="300"/>
      <c r="O875" s="300">
        <f t="shared" si="44"/>
        <v>0</v>
      </c>
      <c r="Q875" s="305">
        <v>0.0</v>
      </c>
      <c r="R875" s="305"/>
      <c r="S875" s="306"/>
      <c r="T875" s="305"/>
      <c r="U875" s="305"/>
      <c r="V875" s="305"/>
      <c r="W875" s="305"/>
      <c r="X875" s="305"/>
      <c r="Y875" s="305"/>
      <c r="Z875" s="300"/>
      <c r="AA875" s="307"/>
      <c r="AB875" s="300"/>
      <c r="AC875" s="308"/>
      <c r="AD875" s="304"/>
      <c r="AF875" s="300"/>
      <c r="AG875" s="300"/>
      <c r="AH875" s="309"/>
      <c r="AI875" s="309"/>
      <c r="AJ875" s="310"/>
      <c r="AK875" s="311"/>
      <c r="AL875" s="311"/>
      <c r="AM875" s="311"/>
      <c r="AN875" s="311"/>
      <c r="AO875" s="309"/>
      <c r="AY875" s="309"/>
      <c r="AZ875" s="312"/>
      <c r="BD875" s="300"/>
    </row>
    <row r="876" ht="14.25" customHeight="1">
      <c r="A876" s="300"/>
      <c r="B876" s="301"/>
      <c r="C876" s="300"/>
      <c r="D876" s="302"/>
      <c r="G876" s="303"/>
      <c r="H876" s="304"/>
      <c r="I876" s="304"/>
      <c r="J876" s="300"/>
      <c r="K876" s="300"/>
      <c r="L876" s="300"/>
      <c r="M876" s="300"/>
      <c r="N876" s="300"/>
      <c r="O876" s="300">
        <f t="shared" si="44"/>
        <v>0</v>
      </c>
      <c r="Q876" s="305">
        <v>0.0</v>
      </c>
      <c r="R876" s="305"/>
      <c r="S876" s="306"/>
      <c r="T876" s="305"/>
      <c r="U876" s="305"/>
      <c r="V876" s="305"/>
      <c r="W876" s="305"/>
      <c r="X876" s="305"/>
      <c r="Y876" s="305"/>
      <c r="Z876" s="300"/>
      <c r="AA876" s="307"/>
      <c r="AB876" s="300"/>
      <c r="AC876" s="308"/>
      <c r="AD876" s="304"/>
      <c r="AF876" s="300"/>
      <c r="AG876" s="300"/>
      <c r="AH876" s="309"/>
      <c r="AI876" s="309"/>
      <c r="AJ876" s="310"/>
      <c r="AK876" s="311"/>
      <c r="AL876" s="311"/>
      <c r="AM876" s="311"/>
      <c r="AN876" s="311"/>
      <c r="AO876" s="309"/>
      <c r="AY876" s="309"/>
      <c r="AZ876" s="312"/>
      <c r="BD876" s="300"/>
    </row>
    <row r="877" ht="14.25" customHeight="1">
      <c r="A877" s="300"/>
      <c r="B877" s="301"/>
      <c r="C877" s="300"/>
      <c r="D877" s="302"/>
      <c r="G877" s="303"/>
      <c r="H877" s="304"/>
      <c r="I877" s="304"/>
      <c r="J877" s="300"/>
      <c r="K877" s="300"/>
      <c r="L877" s="300"/>
      <c r="M877" s="300"/>
      <c r="N877" s="300"/>
      <c r="O877" s="300">
        <f t="shared" si="44"/>
        <v>0</v>
      </c>
      <c r="Q877" s="305">
        <v>0.0</v>
      </c>
      <c r="R877" s="305"/>
      <c r="S877" s="306"/>
      <c r="T877" s="305"/>
      <c r="U877" s="305"/>
      <c r="V877" s="305"/>
      <c r="W877" s="305"/>
      <c r="X877" s="305"/>
      <c r="Y877" s="305"/>
      <c r="Z877" s="300"/>
      <c r="AA877" s="307"/>
      <c r="AB877" s="300"/>
      <c r="AC877" s="308"/>
      <c r="AD877" s="304"/>
      <c r="AF877" s="300"/>
      <c r="AG877" s="300"/>
      <c r="AH877" s="309"/>
      <c r="AI877" s="309"/>
      <c r="AJ877" s="310"/>
      <c r="AK877" s="311"/>
      <c r="AL877" s="311"/>
      <c r="AM877" s="311"/>
      <c r="AN877" s="311"/>
      <c r="AO877" s="309"/>
      <c r="AY877" s="309"/>
      <c r="AZ877" s="312"/>
      <c r="BD877" s="300"/>
    </row>
    <row r="878" ht="14.25" customHeight="1">
      <c r="A878" s="300"/>
      <c r="B878" s="301"/>
      <c r="C878" s="300"/>
      <c r="D878" s="302"/>
      <c r="G878" s="303"/>
      <c r="H878" s="304"/>
      <c r="I878" s="304"/>
      <c r="J878" s="300"/>
      <c r="K878" s="300"/>
      <c r="L878" s="300"/>
      <c r="M878" s="300"/>
      <c r="N878" s="300"/>
      <c r="O878" s="300">
        <f t="shared" si="44"/>
        <v>0</v>
      </c>
      <c r="Q878" s="305">
        <v>0.0</v>
      </c>
      <c r="R878" s="305"/>
      <c r="S878" s="306"/>
      <c r="T878" s="305"/>
      <c r="U878" s="305"/>
      <c r="V878" s="305"/>
      <c r="W878" s="305"/>
      <c r="X878" s="305"/>
      <c r="Y878" s="305"/>
      <c r="Z878" s="300"/>
      <c r="AA878" s="307"/>
      <c r="AB878" s="300"/>
      <c r="AC878" s="308"/>
      <c r="AD878" s="304"/>
      <c r="AF878" s="300"/>
      <c r="AG878" s="300"/>
      <c r="AH878" s="309"/>
      <c r="AI878" s="309"/>
      <c r="AJ878" s="310"/>
      <c r="AK878" s="311"/>
      <c r="AL878" s="311"/>
      <c r="AM878" s="311"/>
      <c r="AN878" s="311"/>
      <c r="AO878" s="309"/>
      <c r="AY878" s="309"/>
      <c r="AZ878" s="312"/>
      <c r="BD878" s="300"/>
    </row>
    <row r="879" ht="14.25" customHeight="1">
      <c r="A879" s="300"/>
      <c r="B879" s="301"/>
      <c r="C879" s="300"/>
      <c r="D879" s="302"/>
      <c r="G879" s="303"/>
      <c r="H879" s="304"/>
      <c r="I879" s="304"/>
      <c r="J879" s="300"/>
      <c r="K879" s="300"/>
      <c r="L879" s="300"/>
      <c r="M879" s="300"/>
      <c r="N879" s="300"/>
      <c r="O879" s="300">
        <f t="shared" si="44"/>
        <v>0</v>
      </c>
      <c r="Q879" s="305">
        <v>0.0</v>
      </c>
      <c r="R879" s="305"/>
      <c r="S879" s="306"/>
      <c r="T879" s="305"/>
      <c r="U879" s="305"/>
      <c r="V879" s="305"/>
      <c r="W879" s="305"/>
      <c r="X879" s="305"/>
      <c r="Y879" s="305"/>
      <c r="Z879" s="300"/>
      <c r="AA879" s="307"/>
      <c r="AB879" s="300"/>
      <c r="AC879" s="308"/>
      <c r="AD879" s="304"/>
      <c r="AF879" s="300"/>
      <c r="AG879" s="300"/>
      <c r="AH879" s="309"/>
      <c r="AI879" s="309"/>
      <c r="AJ879" s="310"/>
      <c r="AK879" s="311"/>
      <c r="AL879" s="311"/>
      <c r="AM879" s="311"/>
      <c r="AN879" s="311"/>
      <c r="AO879" s="309"/>
      <c r="AY879" s="309"/>
      <c r="AZ879" s="312"/>
      <c r="BD879" s="300"/>
    </row>
    <row r="880" ht="14.25" customHeight="1">
      <c r="A880" s="300"/>
      <c r="B880" s="301"/>
      <c r="C880" s="300"/>
      <c r="D880" s="302"/>
      <c r="G880" s="303"/>
      <c r="H880" s="304"/>
      <c r="I880" s="304"/>
      <c r="J880" s="300"/>
      <c r="K880" s="300"/>
      <c r="L880" s="300"/>
      <c r="M880" s="300"/>
      <c r="N880" s="300"/>
      <c r="O880" s="300">
        <f t="shared" si="44"/>
        <v>0</v>
      </c>
      <c r="Q880" s="305">
        <v>0.0</v>
      </c>
      <c r="R880" s="305"/>
      <c r="S880" s="306"/>
      <c r="T880" s="305"/>
      <c r="U880" s="305"/>
      <c r="V880" s="305"/>
      <c r="W880" s="305"/>
      <c r="X880" s="305"/>
      <c r="Y880" s="305"/>
      <c r="Z880" s="300"/>
      <c r="AA880" s="307"/>
      <c r="AB880" s="300"/>
      <c r="AC880" s="308"/>
      <c r="AD880" s="304"/>
      <c r="AF880" s="300"/>
      <c r="AG880" s="300"/>
      <c r="AH880" s="309"/>
      <c r="AI880" s="309"/>
      <c r="AJ880" s="310"/>
      <c r="AK880" s="311"/>
      <c r="AL880" s="311"/>
      <c r="AM880" s="311"/>
      <c r="AN880" s="311"/>
      <c r="AO880" s="309"/>
      <c r="AY880" s="309"/>
      <c r="AZ880" s="312"/>
      <c r="BD880" s="300"/>
    </row>
    <row r="881" ht="14.25" customHeight="1">
      <c r="A881" s="300"/>
      <c r="B881" s="301"/>
      <c r="C881" s="300"/>
      <c r="D881" s="302"/>
      <c r="G881" s="303"/>
      <c r="H881" s="304"/>
      <c r="I881" s="304"/>
      <c r="J881" s="300"/>
      <c r="K881" s="300"/>
      <c r="L881" s="300"/>
      <c r="M881" s="300"/>
      <c r="N881" s="300"/>
      <c r="O881" s="300">
        <f t="shared" si="44"/>
        <v>0</v>
      </c>
      <c r="Q881" s="305">
        <v>0.0</v>
      </c>
      <c r="R881" s="305"/>
      <c r="S881" s="306"/>
      <c r="T881" s="305"/>
      <c r="U881" s="305"/>
      <c r="V881" s="305"/>
      <c r="W881" s="305"/>
      <c r="X881" s="305"/>
      <c r="Y881" s="305"/>
      <c r="Z881" s="300"/>
      <c r="AA881" s="307"/>
      <c r="AB881" s="300"/>
      <c r="AC881" s="308"/>
      <c r="AD881" s="304"/>
      <c r="AF881" s="300"/>
      <c r="AG881" s="300"/>
      <c r="AH881" s="309"/>
      <c r="AI881" s="309"/>
      <c r="AJ881" s="310"/>
      <c r="AK881" s="311"/>
      <c r="AL881" s="311"/>
      <c r="AM881" s="311"/>
      <c r="AN881" s="311"/>
      <c r="AO881" s="309"/>
      <c r="AY881" s="309"/>
      <c r="AZ881" s="312"/>
      <c r="BD881" s="300"/>
    </row>
    <row r="882" ht="14.25" customHeight="1">
      <c r="A882" s="300"/>
      <c r="B882" s="301"/>
      <c r="C882" s="300"/>
      <c r="D882" s="302"/>
      <c r="G882" s="303"/>
      <c r="H882" s="304"/>
      <c r="I882" s="304"/>
      <c r="J882" s="300"/>
      <c r="K882" s="300"/>
      <c r="L882" s="300"/>
      <c r="M882" s="300"/>
      <c r="N882" s="300"/>
      <c r="O882" s="300">
        <f t="shared" si="44"/>
        <v>0</v>
      </c>
      <c r="Q882" s="305">
        <v>0.0</v>
      </c>
      <c r="R882" s="305"/>
      <c r="S882" s="306"/>
      <c r="T882" s="305"/>
      <c r="U882" s="305"/>
      <c r="V882" s="305"/>
      <c r="W882" s="305"/>
      <c r="X882" s="305"/>
      <c r="Y882" s="305"/>
      <c r="Z882" s="300"/>
      <c r="AA882" s="307"/>
      <c r="AB882" s="300"/>
      <c r="AC882" s="308"/>
      <c r="AD882" s="304"/>
      <c r="AF882" s="300"/>
      <c r="AG882" s="300"/>
      <c r="AH882" s="309"/>
      <c r="AI882" s="309"/>
      <c r="AJ882" s="310"/>
      <c r="AK882" s="311"/>
      <c r="AL882" s="311"/>
      <c r="AM882" s="311"/>
      <c r="AN882" s="311"/>
      <c r="AO882" s="309"/>
      <c r="AY882" s="309"/>
      <c r="AZ882" s="312"/>
      <c r="BD882" s="300"/>
    </row>
    <row r="883" ht="14.25" customHeight="1">
      <c r="A883" s="300"/>
      <c r="B883" s="301"/>
      <c r="C883" s="300"/>
      <c r="D883" s="302"/>
      <c r="G883" s="303"/>
      <c r="H883" s="304"/>
      <c r="I883" s="304"/>
      <c r="J883" s="300"/>
      <c r="K883" s="300"/>
      <c r="L883" s="300"/>
      <c r="M883" s="300"/>
      <c r="N883" s="300"/>
      <c r="O883" s="300">
        <f t="shared" si="44"/>
        <v>0</v>
      </c>
      <c r="Q883" s="305">
        <v>0.0</v>
      </c>
      <c r="R883" s="305"/>
      <c r="S883" s="306"/>
      <c r="T883" s="305"/>
      <c r="U883" s="305"/>
      <c r="V883" s="305"/>
      <c r="W883" s="305"/>
      <c r="X883" s="305"/>
      <c r="Y883" s="305"/>
      <c r="Z883" s="300"/>
      <c r="AA883" s="307"/>
      <c r="AB883" s="300"/>
      <c r="AC883" s="308"/>
      <c r="AD883" s="304"/>
      <c r="AF883" s="300"/>
      <c r="AG883" s="300"/>
      <c r="AH883" s="309"/>
      <c r="AI883" s="309"/>
      <c r="AJ883" s="310"/>
      <c r="AK883" s="311"/>
      <c r="AL883" s="311"/>
      <c r="AM883" s="311"/>
      <c r="AN883" s="311"/>
      <c r="AO883" s="309"/>
      <c r="AY883" s="309"/>
      <c r="AZ883" s="312"/>
      <c r="BD883" s="300"/>
    </row>
    <row r="884" ht="14.25" customHeight="1">
      <c r="A884" s="300"/>
      <c r="B884" s="301"/>
      <c r="C884" s="300"/>
      <c r="D884" s="302"/>
      <c r="G884" s="303"/>
      <c r="H884" s="304"/>
      <c r="I884" s="304"/>
      <c r="J884" s="300"/>
      <c r="K884" s="300"/>
      <c r="L884" s="300"/>
      <c r="M884" s="300"/>
      <c r="N884" s="300"/>
      <c r="O884" s="300">
        <f t="shared" si="44"/>
        <v>0</v>
      </c>
      <c r="Q884" s="305">
        <v>0.0</v>
      </c>
      <c r="R884" s="305"/>
      <c r="S884" s="306"/>
      <c r="T884" s="305"/>
      <c r="U884" s="305"/>
      <c r="V884" s="305"/>
      <c r="W884" s="305"/>
      <c r="X884" s="305"/>
      <c r="Y884" s="305"/>
      <c r="Z884" s="300"/>
      <c r="AA884" s="307"/>
      <c r="AB884" s="300"/>
      <c r="AC884" s="308"/>
      <c r="AD884" s="304"/>
      <c r="AF884" s="300"/>
      <c r="AG884" s="300"/>
      <c r="AH884" s="309"/>
      <c r="AI884" s="309"/>
      <c r="AJ884" s="310"/>
      <c r="AK884" s="311"/>
      <c r="AL884" s="311"/>
      <c r="AM884" s="311"/>
      <c r="AN884" s="311"/>
      <c r="AO884" s="309"/>
      <c r="AY884" s="309"/>
      <c r="AZ884" s="312"/>
      <c r="BD884" s="300"/>
    </row>
    <row r="885" ht="14.25" customHeight="1">
      <c r="A885" s="300"/>
      <c r="B885" s="301"/>
      <c r="C885" s="300"/>
      <c r="D885" s="302"/>
      <c r="G885" s="303"/>
      <c r="H885" s="304"/>
      <c r="I885" s="304"/>
      <c r="J885" s="300"/>
      <c r="K885" s="300"/>
      <c r="L885" s="300"/>
      <c r="M885" s="300"/>
      <c r="N885" s="300"/>
      <c r="O885" s="300">
        <f t="shared" si="44"/>
        <v>0</v>
      </c>
      <c r="Q885" s="305">
        <v>0.0</v>
      </c>
      <c r="R885" s="305"/>
      <c r="S885" s="306"/>
      <c r="T885" s="305"/>
      <c r="U885" s="305"/>
      <c r="V885" s="305"/>
      <c r="W885" s="305"/>
      <c r="X885" s="305"/>
      <c r="Y885" s="305"/>
      <c r="Z885" s="300"/>
      <c r="AA885" s="307"/>
      <c r="AB885" s="300"/>
      <c r="AC885" s="308"/>
      <c r="AD885" s="304"/>
      <c r="AF885" s="300"/>
      <c r="AG885" s="300"/>
      <c r="AH885" s="309"/>
      <c r="AI885" s="309"/>
      <c r="AJ885" s="310"/>
      <c r="AK885" s="311"/>
      <c r="AL885" s="311"/>
      <c r="AM885" s="311"/>
      <c r="AN885" s="311"/>
      <c r="AO885" s="309"/>
      <c r="AY885" s="309"/>
      <c r="AZ885" s="312"/>
      <c r="BD885" s="300"/>
    </row>
    <row r="886" ht="14.25" customHeight="1">
      <c r="A886" s="300"/>
      <c r="B886" s="301"/>
      <c r="C886" s="300"/>
      <c r="D886" s="302"/>
      <c r="G886" s="303"/>
      <c r="H886" s="304"/>
      <c r="I886" s="304"/>
      <c r="J886" s="300"/>
      <c r="K886" s="300"/>
      <c r="L886" s="300"/>
      <c r="M886" s="300"/>
      <c r="N886" s="300"/>
      <c r="O886" s="300">
        <f t="shared" si="44"/>
        <v>0</v>
      </c>
      <c r="Q886" s="305">
        <v>0.0</v>
      </c>
      <c r="R886" s="305"/>
      <c r="S886" s="306"/>
      <c r="T886" s="305"/>
      <c r="U886" s="305"/>
      <c r="V886" s="305"/>
      <c r="W886" s="305"/>
      <c r="X886" s="305"/>
      <c r="Y886" s="305"/>
      <c r="Z886" s="300"/>
      <c r="AA886" s="307"/>
      <c r="AB886" s="300"/>
      <c r="AC886" s="308"/>
      <c r="AD886" s="304"/>
      <c r="AF886" s="300"/>
      <c r="AG886" s="300"/>
      <c r="AH886" s="309"/>
      <c r="AI886" s="309"/>
      <c r="AJ886" s="310"/>
      <c r="AK886" s="311"/>
      <c r="AL886" s="311"/>
      <c r="AM886" s="311"/>
      <c r="AN886" s="311"/>
      <c r="AO886" s="309"/>
      <c r="AY886" s="309"/>
      <c r="AZ886" s="312"/>
      <c r="BD886" s="300"/>
    </row>
    <row r="887" ht="14.25" customHeight="1">
      <c r="A887" s="300"/>
      <c r="B887" s="301"/>
      <c r="C887" s="300"/>
      <c r="D887" s="302"/>
      <c r="G887" s="303"/>
      <c r="H887" s="304"/>
      <c r="I887" s="304"/>
      <c r="J887" s="300"/>
      <c r="K887" s="300"/>
      <c r="L887" s="300"/>
      <c r="M887" s="300"/>
      <c r="N887" s="300"/>
      <c r="O887" s="300">
        <f t="shared" si="44"/>
        <v>0</v>
      </c>
      <c r="Q887" s="305">
        <v>0.0</v>
      </c>
      <c r="R887" s="305"/>
      <c r="S887" s="306"/>
      <c r="T887" s="305"/>
      <c r="U887" s="305"/>
      <c r="V887" s="305"/>
      <c r="W887" s="305"/>
      <c r="X887" s="305"/>
      <c r="Y887" s="305"/>
      <c r="Z887" s="300"/>
      <c r="AA887" s="307"/>
      <c r="AB887" s="300"/>
      <c r="AC887" s="308"/>
      <c r="AD887" s="304"/>
      <c r="AF887" s="300"/>
      <c r="AG887" s="300"/>
      <c r="AH887" s="309"/>
      <c r="AI887" s="309"/>
      <c r="AJ887" s="310"/>
      <c r="AK887" s="311"/>
      <c r="AL887" s="311"/>
      <c r="AM887" s="311"/>
      <c r="AN887" s="311"/>
      <c r="AO887" s="309"/>
      <c r="AY887" s="309"/>
      <c r="AZ887" s="312"/>
      <c r="BD887" s="300"/>
    </row>
    <row r="888" ht="14.25" customHeight="1">
      <c r="A888" s="300"/>
      <c r="B888" s="301"/>
      <c r="C888" s="300"/>
      <c r="D888" s="302"/>
      <c r="G888" s="303"/>
      <c r="H888" s="304"/>
      <c r="I888" s="304"/>
      <c r="J888" s="300"/>
      <c r="K888" s="300"/>
      <c r="L888" s="300"/>
      <c r="M888" s="300"/>
      <c r="N888" s="300"/>
      <c r="O888" s="300">
        <f t="shared" si="44"/>
        <v>0</v>
      </c>
      <c r="Q888" s="305">
        <v>0.0</v>
      </c>
      <c r="R888" s="305"/>
      <c r="S888" s="306"/>
      <c r="T888" s="305"/>
      <c r="U888" s="305"/>
      <c r="V888" s="305"/>
      <c r="W888" s="305"/>
      <c r="X888" s="305"/>
      <c r="Y888" s="305"/>
      <c r="Z888" s="300"/>
      <c r="AA888" s="307"/>
      <c r="AB888" s="300"/>
      <c r="AC888" s="308"/>
      <c r="AD888" s="304"/>
      <c r="AF888" s="300"/>
      <c r="AG888" s="300"/>
      <c r="AH888" s="309"/>
      <c r="AI888" s="309"/>
      <c r="AJ888" s="310"/>
      <c r="AK888" s="311"/>
      <c r="AL888" s="311"/>
      <c r="AM888" s="311"/>
      <c r="AN888" s="311"/>
      <c r="AO888" s="309"/>
      <c r="AY888" s="309"/>
      <c r="AZ888" s="312"/>
      <c r="BD888" s="300"/>
    </row>
    <row r="889" ht="14.25" customHeight="1">
      <c r="A889" s="300"/>
      <c r="B889" s="301"/>
      <c r="C889" s="300"/>
      <c r="D889" s="302"/>
      <c r="G889" s="303"/>
      <c r="H889" s="304"/>
      <c r="I889" s="304"/>
      <c r="J889" s="300"/>
      <c r="K889" s="300"/>
      <c r="L889" s="300"/>
      <c r="M889" s="300"/>
      <c r="N889" s="300"/>
      <c r="O889" s="300">
        <f t="shared" si="44"/>
        <v>0</v>
      </c>
      <c r="Q889" s="305">
        <v>0.0</v>
      </c>
      <c r="R889" s="305"/>
      <c r="S889" s="306"/>
      <c r="T889" s="305"/>
      <c r="U889" s="305"/>
      <c r="V889" s="305"/>
      <c r="W889" s="305"/>
      <c r="X889" s="305"/>
      <c r="Y889" s="305"/>
      <c r="Z889" s="300"/>
      <c r="AA889" s="307"/>
      <c r="AB889" s="300"/>
      <c r="AC889" s="308"/>
      <c r="AD889" s="304"/>
      <c r="AF889" s="300"/>
      <c r="AG889" s="300"/>
      <c r="AH889" s="309"/>
      <c r="AI889" s="309"/>
      <c r="AJ889" s="310"/>
      <c r="AK889" s="311"/>
      <c r="AL889" s="311"/>
      <c r="AM889" s="311"/>
      <c r="AN889" s="311"/>
      <c r="AO889" s="309"/>
      <c r="AY889" s="309"/>
      <c r="AZ889" s="312"/>
      <c r="BD889" s="300"/>
    </row>
    <row r="890" ht="14.25" customHeight="1">
      <c r="A890" s="300"/>
      <c r="B890" s="301"/>
      <c r="C890" s="300"/>
      <c r="D890" s="302"/>
      <c r="G890" s="303"/>
      <c r="H890" s="304"/>
      <c r="I890" s="304"/>
      <c r="J890" s="300"/>
      <c r="K890" s="300"/>
      <c r="L890" s="300"/>
      <c r="M890" s="300"/>
      <c r="N890" s="300"/>
      <c r="O890" s="300">
        <f t="shared" si="44"/>
        <v>0</v>
      </c>
      <c r="Q890" s="305">
        <v>0.0</v>
      </c>
      <c r="R890" s="305"/>
      <c r="S890" s="306"/>
      <c r="T890" s="305"/>
      <c r="U890" s="305"/>
      <c r="V890" s="305"/>
      <c r="W890" s="305"/>
      <c r="X890" s="305"/>
      <c r="Y890" s="305"/>
      <c r="Z890" s="300"/>
      <c r="AA890" s="307"/>
      <c r="AB890" s="300"/>
      <c r="AC890" s="308"/>
      <c r="AD890" s="304"/>
      <c r="AF890" s="300"/>
      <c r="AG890" s="300"/>
      <c r="AH890" s="309"/>
      <c r="AI890" s="309"/>
      <c r="AJ890" s="310"/>
      <c r="AK890" s="311"/>
      <c r="AL890" s="311"/>
      <c r="AM890" s="311"/>
      <c r="AN890" s="311"/>
      <c r="AO890" s="309"/>
      <c r="AY890" s="309"/>
      <c r="AZ890" s="312"/>
      <c r="BD890" s="300"/>
    </row>
    <row r="891" ht="14.25" customHeight="1">
      <c r="A891" s="300"/>
      <c r="B891" s="301"/>
      <c r="C891" s="300"/>
      <c r="D891" s="302"/>
      <c r="G891" s="303"/>
      <c r="H891" s="304"/>
      <c r="I891" s="304"/>
      <c r="J891" s="300"/>
      <c r="K891" s="300"/>
      <c r="L891" s="300"/>
      <c r="M891" s="300"/>
      <c r="N891" s="300"/>
      <c r="O891" s="300">
        <f t="shared" si="44"/>
        <v>0</v>
      </c>
      <c r="Q891" s="305">
        <v>0.0</v>
      </c>
      <c r="R891" s="305"/>
      <c r="S891" s="306"/>
      <c r="T891" s="305"/>
      <c r="U891" s="305"/>
      <c r="V891" s="305"/>
      <c r="W891" s="305"/>
      <c r="X891" s="305"/>
      <c r="Y891" s="305"/>
      <c r="Z891" s="300"/>
      <c r="AA891" s="307"/>
      <c r="AB891" s="300"/>
      <c r="AC891" s="308"/>
      <c r="AD891" s="304"/>
      <c r="AF891" s="300"/>
      <c r="AG891" s="300"/>
      <c r="AH891" s="309"/>
      <c r="AI891" s="309"/>
      <c r="AJ891" s="310"/>
      <c r="AK891" s="311"/>
      <c r="AL891" s="311"/>
      <c r="AM891" s="311"/>
      <c r="AN891" s="311"/>
      <c r="AO891" s="309"/>
      <c r="AY891" s="309"/>
      <c r="AZ891" s="312"/>
      <c r="BD891" s="300"/>
    </row>
    <row r="892" ht="14.25" customHeight="1">
      <c r="A892" s="300"/>
      <c r="B892" s="301"/>
      <c r="C892" s="300"/>
      <c r="D892" s="302"/>
      <c r="G892" s="303"/>
      <c r="H892" s="304"/>
      <c r="I892" s="304"/>
      <c r="J892" s="300"/>
      <c r="K892" s="300"/>
      <c r="L892" s="300"/>
      <c r="M892" s="300"/>
      <c r="N892" s="300"/>
      <c r="O892" s="300">
        <f t="shared" si="44"/>
        <v>0</v>
      </c>
      <c r="Q892" s="305">
        <v>0.0</v>
      </c>
      <c r="R892" s="305"/>
      <c r="S892" s="306"/>
      <c r="T892" s="305"/>
      <c r="U892" s="305"/>
      <c r="V892" s="305"/>
      <c r="W892" s="305"/>
      <c r="X892" s="305"/>
      <c r="Y892" s="305"/>
      <c r="Z892" s="300"/>
      <c r="AA892" s="307"/>
      <c r="AB892" s="300"/>
      <c r="AC892" s="308"/>
      <c r="AD892" s="304"/>
      <c r="AF892" s="300"/>
      <c r="AG892" s="300"/>
      <c r="AH892" s="309"/>
      <c r="AI892" s="309"/>
      <c r="AJ892" s="310"/>
      <c r="AK892" s="311"/>
      <c r="AL892" s="311"/>
      <c r="AM892" s="311"/>
      <c r="AN892" s="311"/>
      <c r="AO892" s="309"/>
      <c r="AY892" s="309"/>
      <c r="AZ892" s="312"/>
      <c r="BD892" s="300"/>
    </row>
    <row r="893" ht="14.25" customHeight="1">
      <c r="A893" s="300"/>
      <c r="B893" s="301"/>
      <c r="C893" s="300"/>
      <c r="D893" s="302"/>
      <c r="G893" s="303"/>
      <c r="H893" s="304"/>
      <c r="I893" s="304"/>
      <c r="J893" s="300"/>
      <c r="K893" s="300"/>
      <c r="L893" s="300"/>
      <c r="M893" s="300"/>
      <c r="N893" s="300"/>
      <c r="O893" s="300">
        <f t="shared" si="44"/>
        <v>0</v>
      </c>
      <c r="Q893" s="305">
        <v>0.0</v>
      </c>
      <c r="R893" s="305"/>
      <c r="S893" s="306"/>
      <c r="T893" s="305"/>
      <c r="U893" s="305"/>
      <c r="V893" s="305"/>
      <c r="W893" s="305"/>
      <c r="X893" s="305"/>
      <c r="Y893" s="305"/>
      <c r="Z893" s="300"/>
      <c r="AA893" s="307"/>
      <c r="AB893" s="300"/>
      <c r="AC893" s="308"/>
      <c r="AD893" s="304"/>
      <c r="AF893" s="300"/>
      <c r="AG893" s="300"/>
      <c r="AH893" s="309"/>
      <c r="AI893" s="309"/>
      <c r="AJ893" s="310"/>
      <c r="AK893" s="311"/>
      <c r="AL893" s="311"/>
      <c r="AM893" s="311"/>
      <c r="AN893" s="311"/>
      <c r="AO893" s="309"/>
      <c r="AY893" s="309"/>
      <c r="AZ893" s="312"/>
      <c r="BD893" s="300"/>
    </row>
    <row r="894" ht="14.25" customHeight="1">
      <c r="A894" s="300"/>
      <c r="B894" s="301"/>
      <c r="C894" s="300"/>
      <c r="D894" s="302"/>
      <c r="G894" s="303"/>
      <c r="H894" s="304"/>
      <c r="I894" s="304"/>
      <c r="J894" s="300"/>
      <c r="K894" s="300"/>
      <c r="L894" s="300"/>
      <c r="M894" s="300"/>
      <c r="N894" s="300"/>
      <c r="O894" s="300">
        <f t="shared" si="44"/>
        <v>0</v>
      </c>
      <c r="Q894" s="305">
        <v>0.0</v>
      </c>
      <c r="R894" s="305"/>
      <c r="S894" s="306"/>
      <c r="T894" s="305"/>
      <c r="U894" s="305"/>
      <c r="V894" s="305"/>
      <c r="W894" s="305"/>
      <c r="X894" s="305"/>
      <c r="Y894" s="305"/>
      <c r="Z894" s="300"/>
      <c r="AA894" s="307"/>
      <c r="AB894" s="300"/>
      <c r="AC894" s="308"/>
      <c r="AD894" s="304"/>
      <c r="AF894" s="300"/>
      <c r="AG894" s="300"/>
      <c r="AH894" s="309"/>
      <c r="AI894" s="309"/>
      <c r="AJ894" s="310"/>
      <c r="AK894" s="311"/>
      <c r="AL894" s="311"/>
      <c r="AM894" s="311"/>
      <c r="AN894" s="311"/>
      <c r="AO894" s="309"/>
      <c r="AY894" s="309"/>
      <c r="AZ894" s="312"/>
      <c r="BD894" s="300"/>
    </row>
    <row r="895" ht="14.25" customHeight="1">
      <c r="A895" s="300"/>
      <c r="B895" s="301"/>
      <c r="C895" s="300"/>
      <c r="D895" s="302"/>
      <c r="G895" s="303"/>
      <c r="H895" s="304"/>
      <c r="I895" s="304"/>
      <c r="J895" s="300"/>
      <c r="K895" s="300"/>
      <c r="L895" s="300"/>
      <c r="M895" s="300"/>
      <c r="N895" s="300"/>
      <c r="O895" s="300">
        <f t="shared" si="44"/>
        <v>0</v>
      </c>
      <c r="Q895" s="305">
        <v>0.0</v>
      </c>
      <c r="R895" s="305"/>
      <c r="S895" s="306"/>
      <c r="T895" s="305"/>
      <c r="U895" s="305"/>
      <c r="V895" s="305"/>
      <c r="W895" s="305"/>
      <c r="X895" s="305"/>
      <c r="Y895" s="305"/>
      <c r="Z895" s="300"/>
      <c r="AA895" s="307"/>
      <c r="AB895" s="300"/>
      <c r="AC895" s="308"/>
      <c r="AD895" s="304"/>
      <c r="AF895" s="300"/>
      <c r="AG895" s="300"/>
      <c r="AH895" s="309"/>
      <c r="AI895" s="309"/>
      <c r="AJ895" s="310"/>
      <c r="AK895" s="311"/>
      <c r="AL895" s="311"/>
      <c r="AM895" s="311"/>
      <c r="AN895" s="311"/>
      <c r="AO895" s="309"/>
      <c r="AY895" s="309"/>
      <c r="AZ895" s="312"/>
      <c r="BD895" s="300"/>
    </row>
    <row r="896" ht="14.25" customHeight="1">
      <c r="A896" s="300"/>
      <c r="B896" s="301"/>
      <c r="C896" s="300"/>
      <c r="D896" s="302"/>
      <c r="G896" s="303"/>
      <c r="H896" s="304"/>
      <c r="I896" s="304"/>
      <c r="J896" s="300"/>
      <c r="K896" s="300"/>
      <c r="L896" s="300"/>
      <c r="M896" s="300"/>
      <c r="N896" s="300"/>
      <c r="O896" s="300">
        <f t="shared" si="44"/>
        <v>0</v>
      </c>
      <c r="Q896" s="305">
        <v>0.0</v>
      </c>
      <c r="R896" s="305"/>
      <c r="S896" s="306"/>
      <c r="T896" s="305"/>
      <c r="U896" s="305"/>
      <c r="V896" s="305"/>
      <c r="W896" s="305"/>
      <c r="X896" s="305"/>
      <c r="Y896" s="305"/>
      <c r="Z896" s="300"/>
      <c r="AA896" s="307"/>
      <c r="AB896" s="300"/>
      <c r="AC896" s="308"/>
      <c r="AD896" s="304"/>
      <c r="AF896" s="300"/>
      <c r="AG896" s="300"/>
      <c r="AH896" s="309"/>
      <c r="AI896" s="309"/>
      <c r="AJ896" s="310"/>
      <c r="AK896" s="311"/>
      <c r="AL896" s="311"/>
      <c r="AM896" s="311"/>
      <c r="AN896" s="311"/>
      <c r="AO896" s="309"/>
      <c r="AY896" s="309"/>
      <c r="AZ896" s="312"/>
      <c r="BD896" s="300"/>
    </row>
    <row r="897" ht="14.25" customHeight="1">
      <c r="A897" s="300"/>
      <c r="B897" s="301"/>
      <c r="C897" s="300"/>
      <c r="D897" s="302"/>
      <c r="G897" s="303"/>
      <c r="H897" s="304"/>
      <c r="I897" s="304"/>
      <c r="J897" s="300"/>
      <c r="K897" s="300"/>
      <c r="L897" s="300"/>
      <c r="M897" s="300"/>
      <c r="N897" s="300"/>
      <c r="O897" s="300">
        <f t="shared" si="44"/>
        <v>0</v>
      </c>
      <c r="Q897" s="305">
        <v>0.0</v>
      </c>
      <c r="R897" s="305"/>
      <c r="S897" s="306"/>
      <c r="T897" s="305"/>
      <c r="U897" s="305"/>
      <c r="V897" s="305"/>
      <c r="W897" s="305"/>
      <c r="X897" s="305"/>
      <c r="Y897" s="305"/>
      <c r="Z897" s="300"/>
      <c r="AA897" s="307"/>
      <c r="AB897" s="300"/>
      <c r="AC897" s="308"/>
      <c r="AD897" s="304"/>
      <c r="AF897" s="300"/>
      <c r="AG897" s="300"/>
      <c r="AH897" s="309"/>
      <c r="AI897" s="309"/>
      <c r="AJ897" s="310"/>
      <c r="AK897" s="311"/>
      <c r="AL897" s="311"/>
      <c r="AM897" s="311"/>
      <c r="AN897" s="311"/>
      <c r="AO897" s="309"/>
      <c r="AY897" s="309"/>
      <c r="AZ897" s="312"/>
      <c r="BD897" s="300"/>
    </row>
    <row r="898" ht="14.25" customHeight="1">
      <c r="A898" s="300"/>
      <c r="B898" s="301"/>
      <c r="C898" s="300"/>
      <c r="D898" s="302"/>
      <c r="G898" s="303"/>
      <c r="H898" s="304"/>
      <c r="I898" s="304"/>
      <c r="J898" s="300"/>
      <c r="K898" s="300"/>
      <c r="L898" s="300"/>
      <c r="M898" s="300"/>
      <c r="N898" s="300"/>
      <c r="O898" s="300">
        <f t="shared" si="44"/>
        <v>0</v>
      </c>
      <c r="Q898" s="305">
        <v>0.0</v>
      </c>
      <c r="R898" s="305"/>
      <c r="S898" s="306"/>
      <c r="T898" s="305"/>
      <c r="U898" s="305"/>
      <c r="V898" s="305"/>
      <c r="W898" s="305"/>
      <c r="X898" s="305"/>
      <c r="Y898" s="305"/>
      <c r="Z898" s="300"/>
      <c r="AA898" s="307"/>
      <c r="AB898" s="300"/>
      <c r="AC898" s="308"/>
      <c r="AD898" s="304"/>
      <c r="AF898" s="300"/>
      <c r="AG898" s="300"/>
      <c r="AH898" s="309"/>
      <c r="AI898" s="309"/>
      <c r="AJ898" s="310"/>
      <c r="AK898" s="311"/>
      <c r="AL898" s="311"/>
      <c r="AM898" s="311"/>
      <c r="AN898" s="311"/>
      <c r="AO898" s="309"/>
      <c r="AY898" s="309"/>
      <c r="AZ898" s="312"/>
      <c r="BD898" s="300"/>
    </row>
    <row r="899" ht="14.25" customHeight="1">
      <c r="A899" s="300"/>
      <c r="B899" s="301"/>
      <c r="C899" s="300"/>
      <c r="D899" s="302"/>
      <c r="G899" s="303"/>
      <c r="H899" s="304"/>
      <c r="I899" s="304"/>
      <c r="J899" s="300"/>
      <c r="K899" s="300"/>
      <c r="L899" s="300"/>
      <c r="M899" s="300"/>
      <c r="N899" s="300"/>
      <c r="O899" s="300">
        <f t="shared" si="44"/>
        <v>0</v>
      </c>
      <c r="Q899" s="305">
        <v>0.0</v>
      </c>
      <c r="R899" s="305"/>
      <c r="S899" s="306"/>
      <c r="T899" s="305"/>
      <c r="U899" s="305"/>
      <c r="V899" s="305"/>
      <c r="W899" s="305"/>
      <c r="X899" s="305"/>
      <c r="Y899" s="305"/>
      <c r="Z899" s="300"/>
      <c r="AA899" s="307"/>
      <c r="AB899" s="300"/>
      <c r="AC899" s="308"/>
      <c r="AD899" s="304"/>
      <c r="AF899" s="300"/>
      <c r="AG899" s="300"/>
      <c r="AH899" s="309"/>
      <c r="AI899" s="309"/>
      <c r="AJ899" s="310"/>
      <c r="AK899" s="311"/>
      <c r="AL899" s="311"/>
      <c r="AM899" s="311"/>
      <c r="AN899" s="311"/>
      <c r="AO899" s="309"/>
      <c r="AY899" s="309"/>
      <c r="AZ899" s="312"/>
      <c r="BD899" s="300"/>
    </row>
    <row r="900" ht="14.25" customHeight="1">
      <c r="A900" s="300"/>
      <c r="B900" s="301"/>
      <c r="C900" s="300"/>
      <c r="D900" s="302"/>
      <c r="G900" s="303"/>
      <c r="H900" s="304"/>
      <c r="I900" s="304"/>
      <c r="J900" s="300"/>
      <c r="K900" s="300"/>
      <c r="L900" s="300"/>
      <c r="M900" s="300"/>
      <c r="N900" s="300"/>
      <c r="O900" s="300">
        <f t="shared" si="44"/>
        <v>0</v>
      </c>
      <c r="Q900" s="305">
        <v>0.0</v>
      </c>
      <c r="R900" s="305"/>
      <c r="S900" s="306"/>
      <c r="T900" s="305"/>
      <c r="U900" s="305"/>
      <c r="V900" s="305"/>
      <c r="W900" s="305"/>
      <c r="X900" s="305"/>
      <c r="Y900" s="305"/>
      <c r="Z900" s="300"/>
      <c r="AA900" s="307"/>
      <c r="AB900" s="300"/>
      <c r="AC900" s="308"/>
      <c r="AD900" s="304"/>
      <c r="AF900" s="300"/>
      <c r="AG900" s="300"/>
      <c r="AH900" s="309"/>
      <c r="AI900" s="309"/>
      <c r="AJ900" s="310"/>
      <c r="AK900" s="311"/>
      <c r="AL900" s="311"/>
      <c r="AM900" s="311"/>
      <c r="AN900" s="311"/>
      <c r="AO900" s="309"/>
      <c r="AY900" s="309"/>
      <c r="AZ900" s="312"/>
      <c r="BD900" s="300"/>
    </row>
    <row r="901" ht="14.25" customHeight="1">
      <c r="A901" s="300"/>
      <c r="B901" s="301"/>
      <c r="C901" s="300"/>
      <c r="D901" s="302"/>
      <c r="G901" s="303"/>
      <c r="H901" s="304"/>
      <c r="I901" s="304"/>
      <c r="J901" s="300"/>
      <c r="K901" s="300"/>
      <c r="L901" s="300"/>
      <c r="M901" s="300"/>
      <c r="N901" s="300"/>
      <c r="O901" s="300">
        <f t="shared" si="44"/>
        <v>0</v>
      </c>
      <c r="Q901" s="305">
        <v>0.0</v>
      </c>
      <c r="R901" s="305"/>
      <c r="S901" s="306"/>
      <c r="T901" s="305"/>
      <c r="U901" s="305"/>
      <c r="V901" s="305"/>
      <c r="W901" s="305"/>
      <c r="X901" s="305"/>
      <c r="Y901" s="305"/>
      <c r="Z901" s="300"/>
      <c r="AA901" s="307"/>
      <c r="AB901" s="300"/>
      <c r="AC901" s="308"/>
      <c r="AD901" s="304"/>
      <c r="AF901" s="300"/>
      <c r="AG901" s="300"/>
      <c r="AH901" s="309"/>
      <c r="AI901" s="309"/>
      <c r="AJ901" s="310"/>
      <c r="AK901" s="311"/>
      <c r="AL901" s="311"/>
      <c r="AM901" s="311"/>
      <c r="AN901" s="311"/>
      <c r="AO901" s="309"/>
      <c r="AY901" s="309"/>
      <c r="AZ901" s="312"/>
      <c r="BD901" s="300"/>
    </row>
    <row r="902" ht="14.25" customHeight="1">
      <c r="A902" s="300"/>
      <c r="B902" s="301"/>
      <c r="C902" s="300"/>
      <c r="D902" s="302"/>
      <c r="G902" s="303"/>
      <c r="H902" s="304"/>
      <c r="I902" s="304"/>
      <c r="J902" s="300"/>
      <c r="K902" s="300"/>
      <c r="L902" s="300"/>
      <c r="M902" s="300"/>
      <c r="N902" s="300"/>
      <c r="O902" s="300">
        <f t="shared" si="44"/>
        <v>0</v>
      </c>
      <c r="Q902" s="305">
        <v>0.0</v>
      </c>
      <c r="R902" s="305"/>
      <c r="S902" s="306"/>
      <c r="T902" s="305"/>
      <c r="U902" s="305"/>
      <c r="V902" s="305"/>
      <c r="W902" s="305"/>
      <c r="X902" s="305"/>
      <c r="Y902" s="305"/>
      <c r="Z902" s="300"/>
      <c r="AA902" s="307"/>
      <c r="AB902" s="300"/>
      <c r="AC902" s="308"/>
      <c r="AD902" s="304"/>
      <c r="AF902" s="300"/>
      <c r="AG902" s="300"/>
      <c r="AH902" s="309"/>
      <c r="AI902" s="309"/>
      <c r="AJ902" s="310"/>
      <c r="AK902" s="311"/>
      <c r="AL902" s="311"/>
      <c r="AM902" s="311"/>
      <c r="AN902" s="311"/>
      <c r="AO902" s="309"/>
      <c r="AY902" s="309"/>
      <c r="AZ902" s="312"/>
      <c r="BD902" s="300"/>
    </row>
    <row r="903" ht="14.25" customHeight="1">
      <c r="A903" s="300"/>
      <c r="B903" s="301"/>
      <c r="C903" s="300"/>
      <c r="D903" s="302"/>
      <c r="G903" s="303"/>
      <c r="H903" s="304"/>
      <c r="I903" s="304"/>
      <c r="J903" s="300"/>
      <c r="K903" s="300"/>
      <c r="L903" s="300"/>
      <c r="M903" s="300"/>
      <c r="N903" s="300"/>
      <c r="O903" s="300">
        <f t="shared" si="44"/>
        <v>0</v>
      </c>
      <c r="Q903" s="305">
        <v>0.0</v>
      </c>
      <c r="R903" s="305"/>
      <c r="S903" s="306"/>
      <c r="T903" s="305"/>
      <c r="U903" s="305"/>
      <c r="V903" s="305"/>
      <c r="W903" s="305"/>
      <c r="X903" s="305"/>
      <c r="Y903" s="305"/>
      <c r="Z903" s="300"/>
      <c r="AA903" s="307"/>
      <c r="AB903" s="300"/>
      <c r="AC903" s="308"/>
      <c r="AD903" s="304"/>
      <c r="AF903" s="300"/>
      <c r="AG903" s="300"/>
      <c r="AH903" s="309"/>
      <c r="AI903" s="309"/>
      <c r="AJ903" s="310"/>
      <c r="AK903" s="311"/>
      <c r="AL903" s="311"/>
      <c r="AM903" s="311"/>
      <c r="AN903" s="311"/>
      <c r="AO903" s="309"/>
      <c r="AY903" s="309"/>
      <c r="AZ903" s="312"/>
      <c r="BD903" s="300"/>
    </row>
    <row r="904" ht="14.25" customHeight="1">
      <c r="A904" s="300"/>
      <c r="B904" s="301"/>
      <c r="C904" s="300"/>
      <c r="D904" s="302"/>
      <c r="G904" s="303"/>
      <c r="H904" s="304"/>
      <c r="I904" s="304"/>
      <c r="J904" s="300"/>
      <c r="K904" s="300"/>
      <c r="L904" s="300"/>
      <c r="M904" s="300"/>
      <c r="N904" s="300"/>
      <c r="O904" s="300">
        <f t="shared" si="44"/>
        <v>0</v>
      </c>
      <c r="Q904" s="305">
        <v>0.0</v>
      </c>
      <c r="R904" s="305"/>
      <c r="S904" s="306"/>
      <c r="T904" s="305"/>
      <c r="U904" s="305"/>
      <c r="V904" s="305"/>
      <c r="W904" s="305"/>
      <c r="X904" s="305"/>
      <c r="Y904" s="305"/>
      <c r="Z904" s="300"/>
      <c r="AA904" s="307"/>
      <c r="AB904" s="300"/>
      <c r="AC904" s="308"/>
      <c r="AD904" s="304"/>
      <c r="AF904" s="300"/>
      <c r="AG904" s="300"/>
      <c r="AH904" s="309"/>
      <c r="AI904" s="309"/>
      <c r="AJ904" s="310"/>
      <c r="AK904" s="311"/>
      <c r="AL904" s="311"/>
      <c r="AM904" s="311"/>
      <c r="AN904" s="311"/>
      <c r="AO904" s="309"/>
      <c r="AY904" s="309"/>
      <c r="AZ904" s="312"/>
      <c r="BD904" s="300"/>
    </row>
    <row r="905" ht="14.25" customHeight="1">
      <c r="A905" s="300"/>
      <c r="B905" s="301"/>
      <c r="C905" s="300"/>
      <c r="D905" s="302"/>
      <c r="G905" s="303"/>
      <c r="H905" s="304"/>
      <c r="I905" s="304"/>
      <c r="J905" s="300"/>
      <c r="K905" s="300"/>
      <c r="L905" s="300"/>
      <c r="M905" s="300"/>
      <c r="N905" s="300"/>
      <c r="O905" s="300">
        <f t="shared" si="44"/>
        <v>0</v>
      </c>
      <c r="Q905" s="305">
        <v>0.0</v>
      </c>
      <c r="R905" s="305"/>
      <c r="S905" s="306"/>
      <c r="T905" s="305"/>
      <c r="U905" s="305"/>
      <c r="V905" s="305"/>
      <c r="W905" s="305"/>
      <c r="X905" s="305"/>
      <c r="Y905" s="305"/>
      <c r="Z905" s="300"/>
      <c r="AA905" s="307"/>
      <c r="AB905" s="300"/>
      <c r="AC905" s="308"/>
      <c r="AD905" s="304"/>
      <c r="AF905" s="300"/>
      <c r="AG905" s="300"/>
      <c r="AH905" s="309"/>
      <c r="AI905" s="309"/>
      <c r="AJ905" s="310"/>
      <c r="AK905" s="311"/>
      <c r="AL905" s="311"/>
      <c r="AM905" s="311"/>
      <c r="AN905" s="311"/>
      <c r="AO905" s="309"/>
      <c r="AY905" s="309"/>
      <c r="AZ905" s="312"/>
      <c r="BD905" s="300"/>
    </row>
    <row r="906" ht="14.25" customHeight="1">
      <c r="A906" s="300"/>
      <c r="B906" s="301"/>
      <c r="C906" s="300"/>
      <c r="D906" s="302"/>
      <c r="G906" s="303"/>
      <c r="H906" s="304"/>
      <c r="I906" s="304"/>
      <c r="J906" s="300"/>
      <c r="K906" s="300"/>
      <c r="L906" s="300"/>
      <c r="M906" s="300"/>
      <c r="N906" s="300"/>
      <c r="O906" s="300">
        <f t="shared" si="44"/>
        <v>0</v>
      </c>
      <c r="Q906" s="305">
        <v>0.0</v>
      </c>
      <c r="R906" s="305"/>
      <c r="S906" s="306"/>
      <c r="T906" s="305"/>
      <c r="U906" s="305"/>
      <c r="V906" s="305"/>
      <c r="W906" s="305"/>
      <c r="X906" s="305"/>
      <c r="Y906" s="305"/>
      <c r="Z906" s="300"/>
      <c r="AA906" s="307"/>
      <c r="AB906" s="300"/>
      <c r="AC906" s="308"/>
      <c r="AD906" s="304"/>
      <c r="AF906" s="300"/>
      <c r="AG906" s="300"/>
      <c r="AH906" s="309"/>
      <c r="AI906" s="309"/>
      <c r="AJ906" s="310"/>
      <c r="AK906" s="311"/>
      <c r="AL906" s="311"/>
      <c r="AM906" s="311"/>
      <c r="AN906" s="311"/>
      <c r="AO906" s="309"/>
      <c r="AY906" s="309"/>
      <c r="AZ906" s="312"/>
      <c r="BD906" s="300"/>
    </row>
    <row r="907" ht="14.25" customHeight="1">
      <c r="A907" s="300"/>
      <c r="B907" s="301"/>
      <c r="C907" s="300"/>
      <c r="D907" s="302"/>
      <c r="G907" s="303"/>
      <c r="H907" s="304"/>
      <c r="I907" s="304"/>
      <c r="J907" s="300"/>
      <c r="K907" s="300"/>
      <c r="L907" s="300"/>
      <c r="M907" s="300"/>
      <c r="N907" s="300"/>
      <c r="O907" s="300">
        <f t="shared" si="44"/>
        <v>0</v>
      </c>
      <c r="Q907" s="305">
        <v>0.0</v>
      </c>
      <c r="R907" s="305"/>
      <c r="S907" s="306"/>
      <c r="T907" s="305"/>
      <c r="U907" s="305"/>
      <c r="V907" s="305"/>
      <c r="W907" s="305"/>
      <c r="X907" s="305"/>
      <c r="Y907" s="305"/>
      <c r="Z907" s="300"/>
      <c r="AA907" s="307"/>
      <c r="AB907" s="300"/>
      <c r="AC907" s="308"/>
      <c r="AD907" s="304"/>
      <c r="AF907" s="300"/>
      <c r="AG907" s="300"/>
      <c r="AH907" s="309"/>
      <c r="AI907" s="309"/>
      <c r="AJ907" s="310"/>
      <c r="AK907" s="311"/>
      <c r="AL907" s="311"/>
      <c r="AM907" s="311"/>
      <c r="AN907" s="311"/>
      <c r="AO907" s="309"/>
      <c r="AY907" s="309"/>
      <c r="AZ907" s="312"/>
      <c r="BD907" s="300"/>
    </row>
    <row r="908" ht="14.25" customHeight="1">
      <c r="A908" s="300"/>
      <c r="B908" s="301"/>
      <c r="C908" s="300"/>
      <c r="D908" s="302"/>
      <c r="G908" s="303"/>
      <c r="H908" s="304"/>
      <c r="I908" s="304"/>
      <c r="J908" s="300"/>
      <c r="K908" s="300"/>
      <c r="L908" s="300"/>
      <c r="M908" s="300"/>
      <c r="N908" s="300"/>
      <c r="O908" s="300">
        <f t="shared" si="44"/>
        <v>0</v>
      </c>
      <c r="Q908" s="305">
        <v>0.0</v>
      </c>
      <c r="R908" s="305"/>
      <c r="S908" s="306"/>
      <c r="T908" s="305"/>
      <c r="U908" s="305"/>
      <c r="V908" s="305"/>
      <c r="W908" s="305"/>
      <c r="X908" s="305"/>
      <c r="Y908" s="305"/>
      <c r="Z908" s="300"/>
      <c r="AA908" s="307"/>
      <c r="AB908" s="300"/>
      <c r="AC908" s="308"/>
      <c r="AD908" s="304"/>
      <c r="AF908" s="300"/>
      <c r="AG908" s="300"/>
      <c r="AH908" s="309"/>
      <c r="AI908" s="309"/>
      <c r="AJ908" s="310"/>
      <c r="AK908" s="311"/>
      <c r="AL908" s="311"/>
      <c r="AM908" s="311"/>
      <c r="AN908" s="311"/>
      <c r="AO908" s="309"/>
      <c r="AY908" s="309"/>
      <c r="AZ908" s="312"/>
      <c r="BD908" s="300"/>
    </row>
    <row r="909" ht="14.25" customHeight="1">
      <c r="A909" s="300"/>
      <c r="B909" s="301"/>
      <c r="C909" s="300"/>
      <c r="D909" s="302"/>
      <c r="G909" s="303"/>
      <c r="H909" s="304"/>
      <c r="I909" s="304"/>
      <c r="J909" s="300"/>
      <c r="K909" s="300"/>
      <c r="L909" s="300"/>
      <c r="M909" s="300"/>
      <c r="N909" s="300"/>
      <c r="O909" s="300">
        <f t="shared" si="44"/>
        <v>0</v>
      </c>
      <c r="Q909" s="305">
        <v>0.0</v>
      </c>
      <c r="R909" s="305"/>
      <c r="S909" s="306"/>
      <c r="T909" s="305"/>
      <c r="U909" s="305"/>
      <c r="V909" s="305"/>
      <c r="W909" s="305"/>
      <c r="X909" s="305"/>
      <c r="Y909" s="305"/>
      <c r="Z909" s="300"/>
      <c r="AA909" s="307"/>
      <c r="AB909" s="300"/>
      <c r="AC909" s="308"/>
      <c r="AD909" s="304"/>
      <c r="AF909" s="300"/>
      <c r="AG909" s="300"/>
      <c r="AH909" s="309"/>
      <c r="AI909" s="309"/>
      <c r="AJ909" s="310"/>
      <c r="AK909" s="311"/>
      <c r="AL909" s="311"/>
      <c r="AM909" s="311"/>
      <c r="AN909" s="311"/>
      <c r="AO909" s="309"/>
      <c r="AY909" s="309"/>
      <c r="AZ909" s="312"/>
      <c r="BD909" s="300"/>
    </row>
    <row r="910" ht="14.25" customHeight="1">
      <c r="A910" s="300"/>
      <c r="B910" s="301"/>
      <c r="C910" s="300"/>
      <c r="D910" s="302"/>
      <c r="G910" s="303"/>
      <c r="H910" s="304"/>
      <c r="I910" s="304"/>
      <c r="J910" s="300"/>
      <c r="K910" s="300"/>
      <c r="L910" s="300"/>
      <c r="M910" s="300"/>
      <c r="N910" s="300"/>
      <c r="O910" s="300">
        <f t="shared" si="44"/>
        <v>0</v>
      </c>
      <c r="Q910" s="305">
        <v>0.0</v>
      </c>
      <c r="R910" s="305"/>
      <c r="S910" s="306"/>
      <c r="T910" s="305"/>
      <c r="U910" s="305"/>
      <c r="V910" s="305"/>
      <c r="W910" s="305"/>
      <c r="X910" s="305"/>
      <c r="Y910" s="305"/>
      <c r="Z910" s="300"/>
      <c r="AA910" s="307"/>
      <c r="AB910" s="300"/>
      <c r="AC910" s="308"/>
      <c r="AD910" s="304"/>
      <c r="AF910" s="300"/>
      <c r="AG910" s="300"/>
      <c r="AH910" s="309"/>
      <c r="AI910" s="309"/>
      <c r="AJ910" s="310"/>
      <c r="AK910" s="311"/>
      <c r="AL910" s="311"/>
      <c r="AM910" s="311"/>
      <c r="AN910" s="311"/>
      <c r="AO910" s="309"/>
      <c r="AY910" s="309"/>
      <c r="AZ910" s="312"/>
      <c r="BD910" s="300"/>
    </row>
    <row r="911" ht="14.25" customHeight="1">
      <c r="A911" s="300"/>
      <c r="B911" s="301"/>
      <c r="C911" s="300"/>
      <c r="D911" s="302"/>
      <c r="G911" s="303"/>
      <c r="H911" s="304"/>
      <c r="I911" s="304"/>
      <c r="J911" s="300"/>
      <c r="K911" s="300"/>
      <c r="L911" s="300"/>
      <c r="M911" s="300"/>
      <c r="N911" s="300"/>
      <c r="O911" s="300">
        <f t="shared" si="44"/>
        <v>0</v>
      </c>
      <c r="Q911" s="305">
        <v>0.0</v>
      </c>
      <c r="R911" s="305"/>
      <c r="S911" s="306"/>
      <c r="T911" s="305"/>
      <c r="U911" s="305"/>
      <c r="V911" s="305"/>
      <c r="W911" s="305"/>
      <c r="X911" s="305"/>
      <c r="Y911" s="305"/>
      <c r="Z911" s="300"/>
      <c r="AA911" s="307"/>
      <c r="AB911" s="300"/>
      <c r="AC911" s="308"/>
      <c r="AD911" s="304"/>
      <c r="AF911" s="300"/>
      <c r="AG911" s="300"/>
      <c r="AH911" s="309"/>
      <c r="AI911" s="309"/>
      <c r="AJ911" s="310"/>
      <c r="AK911" s="311"/>
      <c r="AL911" s="311"/>
      <c r="AM911" s="311"/>
      <c r="AN911" s="311"/>
      <c r="AO911" s="309"/>
      <c r="AY911" s="309"/>
      <c r="AZ911" s="312"/>
      <c r="BD911" s="300"/>
    </row>
    <row r="912" ht="14.25" customHeight="1">
      <c r="A912" s="300"/>
      <c r="B912" s="301"/>
      <c r="C912" s="300"/>
      <c r="D912" s="302"/>
      <c r="G912" s="303"/>
      <c r="H912" s="304"/>
      <c r="I912" s="304"/>
      <c r="J912" s="300"/>
      <c r="K912" s="300"/>
      <c r="L912" s="300"/>
      <c r="M912" s="300"/>
      <c r="N912" s="300"/>
      <c r="O912" s="300">
        <f t="shared" si="44"/>
        <v>0</v>
      </c>
      <c r="Q912" s="305">
        <v>0.0</v>
      </c>
      <c r="R912" s="305"/>
      <c r="S912" s="306"/>
      <c r="T912" s="305"/>
      <c r="U912" s="305"/>
      <c r="V912" s="305"/>
      <c r="W912" s="305"/>
      <c r="X912" s="305"/>
      <c r="Y912" s="305"/>
      <c r="Z912" s="300"/>
      <c r="AA912" s="307"/>
      <c r="AB912" s="300"/>
      <c r="AC912" s="308"/>
      <c r="AD912" s="304"/>
      <c r="AF912" s="300"/>
      <c r="AG912" s="300"/>
      <c r="AH912" s="309"/>
      <c r="AI912" s="309"/>
      <c r="AJ912" s="310"/>
      <c r="AK912" s="311"/>
      <c r="AL912" s="311"/>
      <c r="AM912" s="311"/>
      <c r="AN912" s="311"/>
      <c r="AO912" s="309"/>
      <c r="AY912" s="309"/>
      <c r="AZ912" s="312"/>
      <c r="BD912" s="300"/>
    </row>
    <row r="913" ht="14.25" customHeight="1">
      <c r="A913" s="300"/>
      <c r="B913" s="301"/>
      <c r="C913" s="300"/>
      <c r="D913" s="302"/>
      <c r="G913" s="303"/>
      <c r="H913" s="304"/>
      <c r="I913" s="304"/>
      <c r="J913" s="300"/>
      <c r="K913" s="300"/>
      <c r="L913" s="300"/>
      <c r="M913" s="300"/>
      <c r="N913" s="300"/>
      <c r="O913" s="300">
        <f t="shared" si="44"/>
        <v>0</v>
      </c>
      <c r="Q913" s="305">
        <v>0.0</v>
      </c>
      <c r="R913" s="305"/>
      <c r="S913" s="306"/>
      <c r="T913" s="305"/>
      <c r="U913" s="305"/>
      <c r="V913" s="305"/>
      <c r="W913" s="305"/>
      <c r="X913" s="305"/>
      <c r="Y913" s="305"/>
      <c r="Z913" s="300"/>
      <c r="AA913" s="307"/>
      <c r="AB913" s="300"/>
      <c r="AC913" s="308"/>
      <c r="AD913" s="304"/>
      <c r="AF913" s="300"/>
      <c r="AG913" s="300"/>
      <c r="AH913" s="309"/>
      <c r="AI913" s="309"/>
      <c r="AJ913" s="310"/>
      <c r="AK913" s="311"/>
      <c r="AL913" s="311"/>
      <c r="AM913" s="311"/>
      <c r="AN913" s="311"/>
      <c r="AO913" s="309"/>
      <c r="AY913" s="309"/>
      <c r="AZ913" s="312"/>
      <c r="BD913" s="300"/>
    </row>
    <row r="914" ht="14.25" customHeight="1">
      <c r="A914" s="300"/>
      <c r="B914" s="301"/>
      <c r="C914" s="300"/>
      <c r="D914" s="302"/>
      <c r="G914" s="303"/>
      <c r="H914" s="304"/>
      <c r="I914" s="304"/>
      <c r="J914" s="300"/>
      <c r="K914" s="300"/>
      <c r="L914" s="300"/>
      <c r="M914" s="300"/>
      <c r="N914" s="300"/>
      <c r="O914" s="300">
        <f t="shared" si="44"/>
        <v>0</v>
      </c>
      <c r="Q914" s="305">
        <v>0.0</v>
      </c>
      <c r="R914" s="305"/>
      <c r="S914" s="306"/>
      <c r="T914" s="305"/>
      <c r="U914" s="305"/>
      <c r="V914" s="305"/>
      <c r="W914" s="305"/>
      <c r="X914" s="305"/>
      <c r="Y914" s="305"/>
      <c r="Z914" s="300"/>
      <c r="AA914" s="307"/>
      <c r="AB914" s="300"/>
      <c r="AC914" s="308"/>
      <c r="AD914" s="304"/>
      <c r="AF914" s="300"/>
      <c r="AG914" s="300"/>
      <c r="AH914" s="309"/>
      <c r="AI914" s="309"/>
      <c r="AJ914" s="310"/>
      <c r="AK914" s="311"/>
      <c r="AL914" s="311"/>
      <c r="AM914" s="311"/>
      <c r="AN914" s="311"/>
      <c r="AO914" s="309"/>
      <c r="AY914" s="309"/>
      <c r="AZ914" s="312"/>
      <c r="BD914" s="300"/>
    </row>
    <row r="915" ht="14.25" customHeight="1">
      <c r="A915" s="300"/>
      <c r="B915" s="301"/>
      <c r="C915" s="300"/>
      <c r="D915" s="302"/>
      <c r="G915" s="303"/>
      <c r="H915" s="304"/>
      <c r="I915" s="304"/>
      <c r="J915" s="300"/>
      <c r="K915" s="300"/>
      <c r="L915" s="300"/>
      <c r="M915" s="300"/>
      <c r="N915" s="300"/>
      <c r="O915" s="300">
        <f t="shared" si="44"/>
        <v>0</v>
      </c>
      <c r="Q915" s="305">
        <v>0.0</v>
      </c>
      <c r="R915" s="305"/>
      <c r="S915" s="306"/>
      <c r="T915" s="305"/>
      <c r="U915" s="305"/>
      <c r="V915" s="305"/>
      <c r="W915" s="305"/>
      <c r="X915" s="305"/>
      <c r="Y915" s="305"/>
      <c r="Z915" s="300"/>
      <c r="AA915" s="307"/>
      <c r="AB915" s="300"/>
      <c r="AC915" s="308"/>
      <c r="AD915" s="304"/>
      <c r="AF915" s="300"/>
      <c r="AG915" s="300"/>
      <c r="AH915" s="309"/>
      <c r="AI915" s="309"/>
      <c r="AJ915" s="310"/>
      <c r="AK915" s="311"/>
      <c r="AL915" s="311"/>
      <c r="AM915" s="311"/>
      <c r="AN915" s="311"/>
      <c r="AO915" s="309"/>
      <c r="AY915" s="309"/>
      <c r="AZ915" s="312"/>
      <c r="BD915" s="300"/>
    </row>
    <row r="916" ht="14.25" customHeight="1">
      <c r="A916" s="300"/>
      <c r="B916" s="301"/>
      <c r="C916" s="300"/>
      <c r="D916" s="302"/>
      <c r="G916" s="303"/>
      <c r="H916" s="304"/>
      <c r="I916" s="304"/>
      <c r="J916" s="300"/>
      <c r="K916" s="300"/>
      <c r="L916" s="300"/>
      <c r="M916" s="300"/>
      <c r="N916" s="300"/>
      <c r="O916" s="300">
        <f t="shared" si="44"/>
        <v>0</v>
      </c>
      <c r="Q916" s="305">
        <v>0.0</v>
      </c>
      <c r="R916" s="305"/>
      <c r="S916" s="306"/>
      <c r="T916" s="305"/>
      <c r="U916" s="305"/>
      <c r="V916" s="305"/>
      <c r="W916" s="305"/>
      <c r="X916" s="305"/>
      <c r="Y916" s="305"/>
      <c r="Z916" s="300"/>
      <c r="AA916" s="307"/>
      <c r="AB916" s="300"/>
      <c r="AC916" s="308"/>
      <c r="AD916" s="304"/>
      <c r="AF916" s="300"/>
      <c r="AG916" s="300"/>
      <c r="AH916" s="309"/>
      <c r="AI916" s="309"/>
      <c r="AJ916" s="310"/>
      <c r="AK916" s="311"/>
      <c r="AL916" s="311"/>
      <c r="AM916" s="311"/>
      <c r="AN916" s="311"/>
      <c r="AO916" s="309"/>
      <c r="AY916" s="309"/>
      <c r="AZ916" s="312"/>
      <c r="BD916" s="300"/>
    </row>
    <row r="917" ht="14.25" customHeight="1">
      <c r="A917" s="300"/>
      <c r="B917" s="301"/>
      <c r="C917" s="300"/>
      <c r="D917" s="302"/>
      <c r="G917" s="303"/>
      <c r="H917" s="304"/>
      <c r="I917" s="304"/>
      <c r="J917" s="300"/>
      <c r="K917" s="300"/>
      <c r="L917" s="300"/>
      <c r="M917" s="300"/>
      <c r="N917" s="300"/>
      <c r="O917" s="300">
        <f t="shared" si="44"/>
        <v>0</v>
      </c>
      <c r="Q917" s="305">
        <v>0.0</v>
      </c>
      <c r="R917" s="305"/>
      <c r="S917" s="306"/>
      <c r="T917" s="305"/>
      <c r="U917" s="305"/>
      <c r="V917" s="305"/>
      <c r="W917" s="305"/>
      <c r="X917" s="305"/>
      <c r="Y917" s="305"/>
      <c r="Z917" s="300"/>
      <c r="AA917" s="307"/>
      <c r="AB917" s="300"/>
      <c r="AC917" s="308"/>
      <c r="AD917" s="304"/>
      <c r="AF917" s="300"/>
      <c r="AG917" s="300"/>
      <c r="AH917" s="309"/>
      <c r="AI917" s="309"/>
      <c r="AJ917" s="310"/>
      <c r="AK917" s="311"/>
      <c r="AL917" s="311"/>
      <c r="AM917" s="311"/>
      <c r="AN917" s="311"/>
      <c r="AO917" s="309"/>
      <c r="AY917" s="309"/>
      <c r="AZ917" s="312"/>
      <c r="BD917" s="300"/>
    </row>
    <row r="918" ht="14.25" customHeight="1">
      <c r="A918" s="300"/>
      <c r="B918" s="301"/>
      <c r="C918" s="300"/>
      <c r="D918" s="302"/>
      <c r="G918" s="303"/>
      <c r="H918" s="304"/>
      <c r="I918" s="304"/>
      <c r="J918" s="300"/>
      <c r="K918" s="300"/>
      <c r="L918" s="300"/>
      <c r="M918" s="300"/>
      <c r="N918" s="300"/>
      <c r="O918" s="300">
        <f t="shared" si="44"/>
        <v>0</v>
      </c>
      <c r="Q918" s="305">
        <v>0.0</v>
      </c>
      <c r="R918" s="305"/>
      <c r="S918" s="306"/>
      <c r="T918" s="305"/>
      <c r="U918" s="305"/>
      <c r="V918" s="305"/>
      <c r="W918" s="305"/>
      <c r="X918" s="305"/>
      <c r="Y918" s="305"/>
      <c r="Z918" s="300"/>
      <c r="AA918" s="307"/>
      <c r="AB918" s="300"/>
      <c r="AC918" s="308"/>
      <c r="AD918" s="304"/>
      <c r="AF918" s="300"/>
      <c r="AG918" s="300"/>
      <c r="AH918" s="309"/>
      <c r="AI918" s="309"/>
      <c r="AJ918" s="310"/>
      <c r="AK918" s="311"/>
      <c r="AL918" s="311"/>
      <c r="AM918" s="311"/>
      <c r="AN918" s="311"/>
      <c r="AO918" s="309"/>
      <c r="AY918" s="309"/>
      <c r="AZ918" s="312"/>
      <c r="BD918" s="300"/>
    </row>
    <row r="919" ht="14.25" customHeight="1">
      <c r="A919" s="300"/>
      <c r="B919" s="301"/>
      <c r="C919" s="300"/>
      <c r="D919" s="302"/>
      <c r="G919" s="303"/>
      <c r="H919" s="304"/>
      <c r="I919" s="304"/>
      <c r="J919" s="300"/>
      <c r="K919" s="300"/>
      <c r="L919" s="300"/>
      <c r="M919" s="300"/>
      <c r="N919" s="300"/>
      <c r="O919" s="300">
        <f t="shared" si="44"/>
        <v>0</v>
      </c>
      <c r="Q919" s="305">
        <v>0.0</v>
      </c>
      <c r="R919" s="305"/>
      <c r="S919" s="306"/>
      <c r="T919" s="305"/>
      <c r="U919" s="305"/>
      <c r="V919" s="305"/>
      <c r="W919" s="305"/>
      <c r="X919" s="305"/>
      <c r="Y919" s="305"/>
      <c r="Z919" s="300"/>
      <c r="AA919" s="307"/>
      <c r="AB919" s="300"/>
      <c r="AC919" s="308"/>
      <c r="AD919" s="304"/>
      <c r="AF919" s="300"/>
      <c r="AG919" s="300"/>
      <c r="AH919" s="309"/>
      <c r="AI919" s="309"/>
      <c r="AJ919" s="310"/>
      <c r="AK919" s="311"/>
      <c r="AL919" s="311"/>
      <c r="AM919" s="311"/>
      <c r="AN919" s="311"/>
      <c r="AO919" s="309"/>
      <c r="AY919" s="309"/>
      <c r="AZ919" s="312"/>
      <c r="BD919" s="300"/>
    </row>
    <row r="920" ht="14.25" customHeight="1">
      <c r="A920" s="300"/>
      <c r="B920" s="301"/>
      <c r="C920" s="300"/>
      <c r="D920" s="302"/>
      <c r="G920" s="303"/>
      <c r="H920" s="304"/>
      <c r="I920" s="304"/>
      <c r="J920" s="300"/>
      <c r="K920" s="300"/>
      <c r="L920" s="300"/>
      <c r="M920" s="300"/>
      <c r="N920" s="300"/>
      <c r="O920" s="300">
        <f t="shared" si="44"/>
        <v>0</v>
      </c>
      <c r="Q920" s="305">
        <v>0.0</v>
      </c>
      <c r="R920" s="305"/>
      <c r="S920" s="306"/>
      <c r="T920" s="305"/>
      <c r="U920" s="305"/>
      <c r="V920" s="305"/>
      <c r="W920" s="305"/>
      <c r="X920" s="305"/>
      <c r="Y920" s="305"/>
      <c r="Z920" s="300"/>
      <c r="AA920" s="307"/>
      <c r="AB920" s="300"/>
      <c r="AC920" s="308"/>
      <c r="AD920" s="304"/>
      <c r="AF920" s="300"/>
      <c r="AG920" s="300"/>
      <c r="AH920" s="309"/>
      <c r="AI920" s="309"/>
      <c r="AJ920" s="310"/>
      <c r="AK920" s="311"/>
      <c r="AL920" s="311"/>
      <c r="AM920" s="311"/>
      <c r="AN920" s="311"/>
      <c r="AO920" s="309"/>
      <c r="AY920" s="309"/>
      <c r="AZ920" s="312"/>
      <c r="BD920" s="300"/>
    </row>
    <row r="921" ht="14.25" customHeight="1">
      <c r="A921" s="300"/>
      <c r="B921" s="301"/>
      <c r="C921" s="300"/>
      <c r="D921" s="302"/>
      <c r="G921" s="303"/>
      <c r="H921" s="304"/>
      <c r="I921" s="304"/>
      <c r="J921" s="300"/>
      <c r="K921" s="300"/>
      <c r="L921" s="300"/>
      <c r="M921" s="300"/>
      <c r="N921" s="300"/>
      <c r="O921" s="300">
        <f t="shared" si="44"/>
        <v>0</v>
      </c>
      <c r="Q921" s="305">
        <v>0.0</v>
      </c>
      <c r="R921" s="305"/>
      <c r="S921" s="306"/>
      <c r="T921" s="305"/>
      <c r="U921" s="305"/>
      <c r="V921" s="305"/>
      <c r="W921" s="305"/>
      <c r="X921" s="305"/>
      <c r="Y921" s="305"/>
      <c r="Z921" s="300"/>
      <c r="AA921" s="307"/>
      <c r="AB921" s="300"/>
      <c r="AC921" s="308"/>
      <c r="AD921" s="304"/>
      <c r="AF921" s="300"/>
      <c r="AG921" s="300"/>
      <c r="AH921" s="309"/>
      <c r="AI921" s="309"/>
      <c r="AJ921" s="310"/>
      <c r="AK921" s="311"/>
      <c r="AL921" s="311"/>
      <c r="AM921" s="311"/>
      <c r="AN921" s="311"/>
      <c r="AO921" s="309"/>
      <c r="AY921" s="309"/>
      <c r="AZ921" s="312"/>
      <c r="BD921" s="300"/>
    </row>
    <row r="922" ht="14.25" customHeight="1">
      <c r="A922" s="300"/>
      <c r="B922" s="301"/>
      <c r="C922" s="300"/>
      <c r="D922" s="302"/>
      <c r="G922" s="303"/>
      <c r="H922" s="304"/>
      <c r="I922" s="304"/>
      <c r="J922" s="300"/>
      <c r="K922" s="300"/>
      <c r="L922" s="300"/>
      <c r="M922" s="300"/>
      <c r="N922" s="300"/>
      <c r="O922" s="300">
        <f t="shared" si="44"/>
        <v>0</v>
      </c>
      <c r="Q922" s="305">
        <v>0.0</v>
      </c>
      <c r="R922" s="305"/>
      <c r="S922" s="306"/>
      <c r="T922" s="305"/>
      <c r="U922" s="305"/>
      <c r="V922" s="305"/>
      <c r="W922" s="305"/>
      <c r="X922" s="305"/>
      <c r="Y922" s="305"/>
      <c r="Z922" s="300"/>
      <c r="AA922" s="307"/>
      <c r="AB922" s="300"/>
      <c r="AC922" s="308"/>
      <c r="AD922" s="304"/>
      <c r="AF922" s="300"/>
      <c r="AG922" s="300"/>
      <c r="AH922" s="309"/>
      <c r="AI922" s="309"/>
      <c r="AJ922" s="310"/>
      <c r="AK922" s="311"/>
      <c r="AL922" s="311"/>
      <c r="AM922" s="311"/>
      <c r="AN922" s="311"/>
      <c r="AO922" s="309"/>
      <c r="AY922" s="309"/>
      <c r="AZ922" s="312"/>
      <c r="BD922" s="300"/>
    </row>
    <row r="923" ht="14.25" customHeight="1">
      <c r="A923" s="300"/>
      <c r="B923" s="301"/>
      <c r="C923" s="300"/>
      <c r="D923" s="302"/>
      <c r="G923" s="303"/>
      <c r="H923" s="304"/>
      <c r="I923" s="304"/>
      <c r="J923" s="300"/>
      <c r="K923" s="300"/>
      <c r="L923" s="300"/>
      <c r="M923" s="300"/>
      <c r="N923" s="300"/>
      <c r="O923" s="300">
        <f t="shared" si="44"/>
        <v>0</v>
      </c>
      <c r="Q923" s="305">
        <v>0.0</v>
      </c>
      <c r="R923" s="305"/>
      <c r="S923" s="306"/>
      <c r="T923" s="305"/>
      <c r="U923" s="305"/>
      <c r="V923" s="305"/>
      <c r="W923" s="305"/>
      <c r="X923" s="305"/>
      <c r="Y923" s="305"/>
      <c r="Z923" s="300"/>
      <c r="AA923" s="307"/>
      <c r="AB923" s="300"/>
      <c r="AC923" s="308"/>
      <c r="AD923" s="304"/>
      <c r="AF923" s="300"/>
      <c r="AG923" s="300"/>
      <c r="AH923" s="309"/>
      <c r="AI923" s="309"/>
      <c r="AJ923" s="310"/>
      <c r="AK923" s="311"/>
      <c r="AL923" s="311"/>
      <c r="AM923" s="311"/>
      <c r="AN923" s="311"/>
      <c r="AO923" s="309"/>
      <c r="AY923" s="309"/>
      <c r="AZ923" s="312"/>
      <c r="BD923" s="300"/>
    </row>
    <row r="924" ht="14.25" customHeight="1">
      <c r="A924" s="300"/>
      <c r="B924" s="301"/>
      <c r="C924" s="300"/>
      <c r="D924" s="302"/>
      <c r="G924" s="303"/>
      <c r="H924" s="304"/>
      <c r="I924" s="304"/>
      <c r="J924" s="300"/>
      <c r="K924" s="300"/>
      <c r="L924" s="300"/>
      <c r="M924" s="300"/>
      <c r="N924" s="300"/>
      <c r="O924" s="300">
        <f t="shared" si="44"/>
        <v>0</v>
      </c>
      <c r="Q924" s="305">
        <v>0.0</v>
      </c>
      <c r="R924" s="305"/>
      <c r="S924" s="306"/>
      <c r="T924" s="305"/>
      <c r="U924" s="305"/>
      <c r="V924" s="305"/>
      <c r="W924" s="305"/>
      <c r="X924" s="305"/>
      <c r="Y924" s="305"/>
      <c r="Z924" s="300"/>
      <c r="AA924" s="307"/>
      <c r="AB924" s="300"/>
      <c r="AC924" s="308"/>
      <c r="AD924" s="304"/>
      <c r="AF924" s="300"/>
      <c r="AG924" s="300"/>
      <c r="AH924" s="309"/>
      <c r="AI924" s="309"/>
      <c r="AJ924" s="310"/>
      <c r="AK924" s="311"/>
      <c r="AL924" s="311"/>
      <c r="AM924" s="311"/>
      <c r="AN924" s="311"/>
      <c r="AO924" s="309"/>
      <c r="AY924" s="309"/>
      <c r="AZ924" s="312"/>
      <c r="BD924" s="300"/>
    </row>
    <row r="925" ht="14.25" customHeight="1">
      <c r="A925" s="300"/>
      <c r="B925" s="301"/>
      <c r="C925" s="300"/>
      <c r="D925" s="302"/>
      <c r="G925" s="303"/>
      <c r="H925" s="304"/>
      <c r="I925" s="304"/>
      <c r="J925" s="300"/>
      <c r="K925" s="300"/>
      <c r="L925" s="300"/>
      <c r="M925" s="300"/>
      <c r="N925" s="300"/>
      <c r="O925" s="300">
        <f t="shared" si="44"/>
        <v>0</v>
      </c>
      <c r="Q925" s="305">
        <v>0.0</v>
      </c>
      <c r="R925" s="305"/>
      <c r="S925" s="306"/>
      <c r="T925" s="305"/>
      <c r="U925" s="305"/>
      <c r="V925" s="305"/>
      <c r="W925" s="305"/>
      <c r="X925" s="305"/>
      <c r="Y925" s="305"/>
      <c r="Z925" s="300"/>
      <c r="AA925" s="307"/>
      <c r="AB925" s="300"/>
      <c r="AC925" s="308"/>
      <c r="AD925" s="304"/>
      <c r="AF925" s="300"/>
      <c r="AG925" s="300"/>
      <c r="AH925" s="309"/>
      <c r="AI925" s="309"/>
      <c r="AJ925" s="310"/>
      <c r="AK925" s="311"/>
      <c r="AL925" s="311"/>
      <c r="AM925" s="311"/>
      <c r="AN925" s="311"/>
      <c r="AO925" s="309"/>
      <c r="AY925" s="309"/>
      <c r="AZ925" s="312"/>
      <c r="BD925" s="300"/>
    </row>
    <row r="926" ht="14.25" customHeight="1">
      <c r="A926" s="300"/>
      <c r="B926" s="301"/>
      <c r="C926" s="300"/>
      <c r="D926" s="302"/>
      <c r="G926" s="303"/>
      <c r="H926" s="304"/>
      <c r="I926" s="304"/>
      <c r="J926" s="300"/>
      <c r="K926" s="300"/>
      <c r="L926" s="300"/>
      <c r="M926" s="300"/>
      <c r="N926" s="300"/>
      <c r="O926" s="300">
        <f t="shared" si="44"/>
        <v>0</v>
      </c>
      <c r="Q926" s="305">
        <v>0.0</v>
      </c>
      <c r="R926" s="305"/>
      <c r="S926" s="306"/>
      <c r="T926" s="305"/>
      <c r="U926" s="305"/>
      <c r="V926" s="305"/>
      <c r="W926" s="305"/>
      <c r="X926" s="305"/>
      <c r="Y926" s="305"/>
      <c r="Z926" s="300"/>
      <c r="AA926" s="307"/>
      <c r="AB926" s="300"/>
      <c r="AC926" s="308"/>
      <c r="AD926" s="304"/>
      <c r="AF926" s="300"/>
      <c r="AG926" s="300"/>
      <c r="AH926" s="309"/>
      <c r="AI926" s="309"/>
      <c r="AJ926" s="310"/>
      <c r="AK926" s="311"/>
      <c r="AL926" s="311"/>
      <c r="AM926" s="311"/>
      <c r="AN926" s="311"/>
      <c r="AO926" s="309"/>
      <c r="AY926" s="309"/>
      <c r="AZ926" s="312"/>
      <c r="BD926" s="300"/>
    </row>
    <row r="927" ht="14.25" customHeight="1">
      <c r="A927" s="300"/>
      <c r="B927" s="301"/>
      <c r="C927" s="300"/>
      <c r="D927" s="302"/>
      <c r="G927" s="303"/>
      <c r="H927" s="304"/>
      <c r="I927" s="304"/>
      <c r="J927" s="300"/>
      <c r="K927" s="300"/>
      <c r="L927" s="300"/>
      <c r="M927" s="300"/>
      <c r="N927" s="300"/>
      <c r="O927" s="300">
        <f t="shared" si="44"/>
        <v>0</v>
      </c>
      <c r="Q927" s="305">
        <v>0.0</v>
      </c>
      <c r="R927" s="305"/>
      <c r="S927" s="306"/>
      <c r="T927" s="305"/>
      <c r="U927" s="305"/>
      <c r="V927" s="305"/>
      <c r="W927" s="305"/>
      <c r="X927" s="305"/>
      <c r="Y927" s="305"/>
      <c r="Z927" s="300"/>
      <c r="AA927" s="307"/>
      <c r="AB927" s="300"/>
      <c r="AC927" s="308"/>
      <c r="AD927" s="304"/>
      <c r="AF927" s="300"/>
      <c r="AG927" s="300"/>
      <c r="AH927" s="309"/>
      <c r="AI927" s="309"/>
      <c r="AJ927" s="310"/>
      <c r="AK927" s="311"/>
      <c r="AL927" s="311"/>
      <c r="AM927" s="311"/>
      <c r="AN927" s="311"/>
      <c r="AO927" s="309"/>
      <c r="AY927" s="309"/>
      <c r="AZ927" s="312"/>
      <c r="BD927" s="300"/>
    </row>
    <row r="928" ht="14.25" customHeight="1">
      <c r="A928" s="300"/>
      <c r="B928" s="301"/>
      <c r="C928" s="300"/>
      <c r="D928" s="302"/>
      <c r="G928" s="303"/>
      <c r="H928" s="304"/>
      <c r="I928" s="304"/>
      <c r="J928" s="300"/>
      <c r="K928" s="300"/>
      <c r="L928" s="300"/>
      <c r="M928" s="300"/>
      <c r="N928" s="300"/>
      <c r="O928" s="300">
        <f t="shared" si="44"/>
        <v>0</v>
      </c>
      <c r="Q928" s="305">
        <v>0.0</v>
      </c>
      <c r="R928" s="305"/>
      <c r="S928" s="306"/>
      <c r="T928" s="305"/>
      <c r="U928" s="305"/>
      <c r="V928" s="305"/>
      <c r="W928" s="305"/>
      <c r="X928" s="305"/>
      <c r="Y928" s="305"/>
      <c r="Z928" s="300"/>
      <c r="AA928" s="307"/>
      <c r="AB928" s="300"/>
      <c r="AC928" s="308"/>
      <c r="AD928" s="304"/>
      <c r="AF928" s="300"/>
      <c r="AG928" s="300"/>
      <c r="AH928" s="309"/>
      <c r="AI928" s="309"/>
      <c r="AJ928" s="310"/>
      <c r="AK928" s="311"/>
      <c r="AL928" s="311"/>
      <c r="AM928" s="311"/>
      <c r="AN928" s="311"/>
      <c r="AO928" s="309"/>
      <c r="AY928" s="309"/>
      <c r="AZ928" s="312"/>
      <c r="BD928" s="300"/>
    </row>
    <row r="929" ht="14.25" customHeight="1">
      <c r="A929" s="300"/>
      <c r="B929" s="301"/>
      <c r="C929" s="300"/>
      <c r="D929" s="302"/>
      <c r="G929" s="303"/>
      <c r="H929" s="304"/>
      <c r="I929" s="304"/>
      <c r="J929" s="300"/>
      <c r="K929" s="300"/>
      <c r="L929" s="300"/>
      <c r="M929" s="300"/>
      <c r="N929" s="300"/>
      <c r="O929" s="300">
        <f t="shared" si="44"/>
        <v>0</v>
      </c>
      <c r="Q929" s="305">
        <v>0.0</v>
      </c>
      <c r="R929" s="305"/>
      <c r="S929" s="306"/>
      <c r="T929" s="305"/>
      <c r="U929" s="305"/>
      <c r="V929" s="305"/>
      <c r="W929" s="305"/>
      <c r="X929" s="305"/>
      <c r="Y929" s="305"/>
      <c r="Z929" s="300"/>
      <c r="AA929" s="307"/>
      <c r="AB929" s="300"/>
      <c r="AC929" s="308"/>
      <c r="AD929" s="304"/>
      <c r="AF929" s="300"/>
      <c r="AG929" s="300"/>
      <c r="AH929" s="309"/>
      <c r="AI929" s="309"/>
      <c r="AJ929" s="310"/>
      <c r="AK929" s="311"/>
      <c r="AL929" s="311"/>
      <c r="AM929" s="311"/>
      <c r="AN929" s="311"/>
      <c r="AO929" s="309"/>
      <c r="AY929" s="309"/>
      <c r="AZ929" s="312"/>
      <c r="BD929" s="300"/>
    </row>
    <row r="930" ht="14.25" customHeight="1">
      <c r="A930" s="300"/>
      <c r="B930" s="301"/>
      <c r="C930" s="300"/>
      <c r="D930" s="302"/>
      <c r="G930" s="303"/>
      <c r="H930" s="304"/>
      <c r="I930" s="304"/>
      <c r="J930" s="300"/>
      <c r="K930" s="300"/>
      <c r="L930" s="300"/>
      <c r="M930" s="300"/>
      <c r="N930" s="300"/>
      <c r="O930" s="300">
        <f t="shared" si="44"/>
        <v>0</v>
      </c>
      <c r="Q930" s="305">
        <v>0.0</v>
      </c>
      <c r="R930" s="305"/>
      <c r="S930" s="306"/>
      <c r="T930" s="305"/>
      <c r="U930" s="305"/>
      <c r="V930" s="305"/>
      <c r="W930" s="305"/>
      <c r="X930" s="305"/>
      <c r="Y930" s="305"/>
      <c r="Z930" s="300"/>
      <c r="AA930" s="307"/>
      <c r="AB930" s="300"/>
      <c r="AC930" s="308"/>
      <c r="AD930" s="304"/>
      <c r="AF930" s="300"/>
      <c r="AG930" s="300"/>
      <c r="AH930" s="309"/>
      <c r="AI930" s="309"/>
      <c r="AJ930" s="310"/>
      <c r="AK930" s="311"/>
      <c r="AL930" s="311"/>
      <c r="AM930" s="311"/>
      <c r="AN930" s="311"/>
      <c r="AO930" s="309"/>
      <c r="AY930" s="309"/>
      <c r="AZ930" s="312"/>
      <c r="BD930" s="300"/>
    </row>
    <row r="931" ht="14.25" customHeight="1">
      <c r="A931" s="300"/>
      <c r="B931" s="301"/>
      <c r="C931" s="300"/>
      <c r="D931" s="302"/>
      <c r="G931" s="303"/>
      <c r="H931" s="304"/>
      <c r="I931" s="304"/>
      <c r="J931" s="300"/>
      <c r="K931" s="300"/>
      <c r="L931" s="300"/>
      <c r="M931" s="300"/>
      <c r="N931" s="300"/>
      <c r="O931" s="300">
        <f t="shared" si="44"/>
        <v>0</v>
      </c>
      <c r="Q931" s="305">
        <v>0.0</v>
      </c>
      <c r="R931" s="305"/>
      <c r="S931" s="306"/>
      <c r="T931" s="305"/>
      <c r="U931" s="305"/>
      <c r="V931" s="305"/>
      <c r="W931" s="305"/>
      <c r="X931" s="305"/>
      <c r="Y931" s="305"/>
      <c r="Z931" s="300"/>
      <c r="AA931" s="307"/>
      <c r="AB931" s="300"/>
      <c r="AC931" s="308"/>
      <c r="AD931" s="304"/>
      <c r="AF931" s="300"/>
      <c r="AG931" s="300"/>
      <c r="AH931" s="309"/>
      <c r="AI931" s="309"/>
      <c r="AJ931" s="310"/>
      <c r="AK931" s="311"/>
      <c r="AL931" s="311"/>
      <c r="AM931" s="311"/>
      <c r="AN931" s="311"/>
      <c r="AO931" s="309"/>
      <c r="AY931" s="309"/>
      <c r="AZ931" s="312"/>
      <c r="BD931" s="300"/>
    </row>
    <row r="932" ht="14.25" customHeight="1">
      <c r="A932" s="300"/>
      <c r="B932" s="301"/>
      <c r="C932" s="300"/>
      <c r="D932" s="302"/>
      <c r="G932" s="303"/>
      <c r="H932" s="304"/>
      <c r="I932" s="304"/>
      <c r="J932" s="300"/>
      <c r="K932" s="300"/>
      <c r="L932" s="300"/>
      <c r="M932" s="300"/>
      <c r="N932" s="300"/>
      <c r="O932" s="300">
        <f t="shared" si="44"/>
        <v>0</v>
      </c>
      <c r="Q932" s="305">
        <v>0.0</v>
      </c>
      <c r="R932" s="305"/>
      <c r="S932" s="306"/>
      <c r="T932" s="305"/>
      <c r="U932" s="305"/>
      <c r="V932" s="305"/>
      <c r="W932" s="305"/>
      <c r="X932" s="305"/>
      <c r="Y932" s="305"/>
      <c r="Z932" s="300"/>
      <c r="AA932" s="307"/>
      <c r="AB932" s="300"/>
      <c r="AC932" s="308"/>
      <c r="AD932" s="304"/>
      <c r="AF932" s="300"/>
      <c r="AG932" s="300"/>
      <c r="AH932" s="309"/>
      <c r="AI932" s="309"/>
      <c r="AJ932" s="310"/>
      <c r="AK932" s="311"/>
      <c r="AL932" s="311"/>
      <c r="AM932" s="311"/>
      <c r="AN932" s="311"/>
      <c r="AO932" s="309"/>
      <c r="AY932" s="309"/>
      <c r="AZ932" s="312"/>
      <c r="BD932" s="300"/>
    </row>
    <row r="933" ht="14.25" customHeight="1">
      <c r="A933" s="300"/>
      <c r="B933" s="301"/>
      <c r="C933" s="300"/>
      <c r="D933" s="302"/>
      <c r="G933" s="303"/>
      <c r="H933" s="304"/>
      <c r="I933" s="304"/>
      <c r="J933" s="300"/>
      <c r="K933" s="300"/>
      <c r="L933" s="300"/>
      <c r="M933" s="300"/>
      <c r="N933" s="300"/>
      <c r="O933" s="300">
        <f t="shared" si="44"/>
        <v>0</v>
      </c>
      <c r="Q933" s="305">
        <v>0.0</v>
      </c>
      <c r="R933" s="305"/>
      <c r="S933" s="306"/>
      <c r="T933" s="305"/>
      <c r="U933" s="305"/>
      <c r="V933" s="305"/>
      <c r="W933" s="305"/>
      <c r="X933" s="305"/>
      <c r="Y933" s="305"/>
      <c r="Z933" s="300"/>
      <c r="AA933" s="307"/>
      <c r="AB933" s="300"/>
      <c r="AC933" s="308"/>
      <c r="AD933" s="304"/>
      <c r="AF933" s="300"/>
      <c r="AG933" s="300"/>
      <c r="AH933" s="309"/>
      <c r="AI933" s="309"/>
      <c r="AJ933" s="310"/>
      <c r="AK933" s="311"/>
      <c r="AL933" s="311"/>
      <c r="AM933" s="311"/>
      <c r="AN933" s="311"/>
      <c r="AO933" s="309"/>
      <c r="AY933" s="309"/>
      <c r="AZ933" s="312"/>
      <c r="BD933" s="300"/>
    </row>
    <row r="934" ht="14.25" customHeight="1">
      <c r="A934" s="300"/>
      <c r="B934" s="301"/>
      <c r="C934" s="300"/>
      <c r="D934" s="302"/>
      <c r="G934" s="303"/>
      <c r="H934" s="304"/>
      <c r="I934" s="304"/>
      <c r="J934" s="300"/>
      <c r="K934" s="300"/>
      <c r="L934" s="300"/>
      <c r="M934" s="300"/>
      <c r="N934" s="300"/>
      <c r="O934" s="300">
        <f t="shared" si="44"/>
        <v>0</v>
      </c>
      <c r="Q934" s="305">
        <v>0.0</v>
      </c>
      <c r="R934" s="305"/>
      <c r="S934" s="306"/>
      <c r="T934" s="305"/>
      <c r="U934" s="305"/>
      <c r="V934" s="305"/>
      <c r="W934" s="305"/>
      <c r="X934" s="305"/>
      <c r="Y934" s="305"/>
      <c r="Z934" s="300"/>
      <c r="AA934" s="307"/>
      <c r="AB934" s="300"/>
      <c r="AC934" s="308"/>
      <c r="AD934" s="304"/>
      <c r="AF934" s="300"/>
      <c r="AG934" s="300"/>
      <c r="AH934" s="309"/>
      <c r="AI934" s="309"/>
      <c r="AJ934" s="310"/>
      <c r="AK934" s="311"/>
      <c r="AL934" s="311"/>
      <c r="AM934" s="311"/>
      <c r="AN934" s="311"/>
      <c r="AO934" s="309"/>
      <c r="AY934" s="309"/>
      <c r="AZ934" s="312"/>
      <c r="BD934" s="300"/>
    </row>
    <row r="935" ht="14.25" customHeight="1">
      <c r="A935" s="300"/>
      <c r="B935" s="301"/>
      <c r="C935" s="300"/>
      <c r="D935" s="302"/>
      <c r="G935" s="303"/>
      <c r="H935" s="304"/>
      <c r="I935" s="304"/>
      <c r="J935" s="300"/>
      <c r="K935" s="300"/>
      <c r="L935" s="300"/>
      <c r="M935" s="300"/>
      <c r="N935" s="300"/>
      <c r="O935" s="300">
        <f t="shared" si="44"/>
        <v>0</v>
      </c>
      <c r="Q935" s="305">
        <v>0.0</v>
      </c>
      <c r="R935" s="305"/>
      <c r="S935" s="306"/>
      <c r="T935" s="305"/>
      <c r="U935" s="305"/>
      <c r="V935" s="305"/>
      <c r="W935" s="305"/>
      <c r="X935" s="305"/>
      <c r="Y935" s="305"/>
      <c r="Z935" s="300"/>
      <c r="AA935" s="307"/>
      <c r="AB935" s="300"/>
      <c r="AC935" s="308"/>
      <c r="AD935" s="304"/>
      <c r="AF935" s="300"/>
      <c r="AG935" s="300"/>
      <c r="AH935" s="309"/>
      <c r="AI935" s="309"/>
      <c r="AJ935" s="310"/>
      <c r="AK935" s="311"/>
      <c r="AL935" s="311"/>
      <c r="AM935" s="311"/>
      <c r="AN935" s="311"/>
      <c r="AO935" s="309"/>
      <c r="AY935" s="309"/>
      <c r="AZ935" s="312"/>
      <c r="BD935" s="300"/>
    </row>
    <row r="936" ht="14.25" customHeight="1">
      <c r="A936" s="300"/>
      <c r="B936" s="301"/>
      <c r="C936" s="300"/>
      <c r="D936" s="302"/>
      <c r="G936" s="303"/>
      <c r="H936" s="304"/>
      <c r="I936" s="304"/>
      <c r="J936" s="300"/>
      <c r="K936" s="300"/>
      <c r="L936" s="300"/>
      <c r="M936" s="300"/>
      <c r="N936" s="300"/>
      <c r="O936" s="300">
        <f t="shared" si="44"/>
        <v>0</v>
      </c>
      <c r="Q936" s="305">
        <v>0.0</v>
      </c>
      <c r="R936" s="305"/>
      <c r="S936" s="306"/>
      <c r="T936" s="305"/>
      <c r="U936" s="305"/>
      <c r="V936" s="305"/>
      <c r="W936" s="305"/>
      <c r="X936" s="305"/>
      <c r="Y936" s="305"/>
      <c r="Z936" s="300"/>
      <c r="AA936" s="307"/>
      <c r="AB936" s="300"/>
      <c r="AC936" s="308"/>
      <c r="AD936" s="304"/>
      <c r="AF936" s="300"/>
      <c r="AG936" s="300"/>
      <c r="AH936" s="309"/>
      <c r="AI936" s="309"/>
      <c r="AJ936" s="310"/>
      <c r="AK936" s="311"/>
      <c r="AL936" s="311"/>
      <c r="AM936" s="311"/>
      <c r="AN936" s="311"/>
      <c r="AO936" s="309"/>
      <c r="AY936" s="309"/>
      <c r="AZ936" s="312"/>
      <c r="BD936" s="300"/>
    </row>
    <row r="937" ht="14.25" customHeight="1">
      <c r="A937" s="300"/>
      <c r="B937" s="301"/>
      <c r="C937" s="300"/>
      <c r="D937" s="302"/>
      <c r="G937" s="303"/>
      <c r="H937" s="304"/>
      <c r="I937" s="304"/>
      <c r="J937" s="300"/>
      <c r="K937" s="300"/>
      <c r="L937" s="300"/>
      <c r="M937" s="300"/>
      <c r="N937" s="300"/>
      <c r="O937" s="300">
        <f t="shared" si="44"/>
        <v>0</v>
      </c>
      <c r="Q937" s="305">
        <v>0.0</v>
      </c>
      <c r="R937" s="305"/>
      <c r="S937" s="306"/>
      <c r="T937" s="305"/>
      <c r="U937" s="305"/>
      <c r="V937" s="305"/>
      <c r="W937" s="305"/>
      <c r="X937" s="305"/>
      <c r="Y937" s="305"/>
      <c r="Z937" s="300"/>
      <c r="AA937" s="307"/>
      <c r="AB937" s="300"/>
      <c r="AC937" s="308"/>
      <c r="AD937" s="304"/>
      <c r="AF937" s="300"/>
      <c r="AG937" s="300"/>
      <c r="AH937" s="309"/>
      <c r="AI937" s="309"/>
      <c r="AJ937" s="310"/>
      <c r="AK937" s="311"/>
      <c r="AL937" s="311"/>
      <c r="AM937" s="311"/>
      <c r="AN937" s="311"/>
      <c r="AO937" s="309"/>
      <c r="AY937" s="309"/>
      <c r="AZ937" s="312"/>
      <c r="BD937" s="300"/>
    </row>
    <row r="938" ht="14.25" customHeight="1">
      <c r="A938" s="300"/>
      <c r="B938" s="301"/>
      <c r="C938" s="300"/>
      <c r="D938" s="302"/>
      <c r="G938" s="303"/>
      <c r="H938" s="304"/>
      <c r="I938" s="304"/>
      <c r="J938" s="300"/>
      <c r="K938" s="300"/>
      <c r="L938" s="300"/>
      <c r="M938" s="300"/>
      <c r="N938" s="300"/>
      <c r="O938" s="300">
        <f t="shared" si="44"/>
        <v>0</v>
      </c>
      <c r="Q938" s="305">
        <v>0.0</v>
      </c>
      <c r="R938" s="305"/>
      <c r="S938" s="306"/>
      <c r="T938" s="305"/>
      <c r="U938" s="305"/>
      <c r="V938" s="305"/>
      <c r="W938" s="305"/>
      <c r="X938" s="305"/>
      <c r="Y938" s="305"/>
      <c r="Z938" s="300"/>
      <c r="AA938" s="307"/>
      <c r="AB938" s="300"/>
      <c r="AC938" s="308"/>
      <c r="AD938" s="304"/>
      <c r="AF938" s="300"/>
      <c r="AG938" s="300"/>
      <c r="AH938" s="309"/>
      <c r="AI938" s="309"/>
      <c r="AJ938" s="310"/>
      <c r="AK938" s="311"/>
      <c r="AL938" s="311"/>
      <c r="AM938" s="311"/>
      <c r="AN938" s="311"/>
      <c r="AO938" s="309"/>
      <c r="AY938" s="309"/>
      <c r="AZ938" s="312"/>
      <c r="BD938" s="300"/>
    </row>
    <row r="939" ht="14.25" customHeight="1">
      <c r="A939" s="300"/>
      <c r="B939" s="301"/>
      <c r="C939" s="300"/>
      <c r="D939" s="302"/>
      <c r="G939" s="303"/>
      <c r="H939" s="304"/>
      <c r="I939" s="304"/>
      <c r="J939" s="300"/>
      <c r="K939" s="300"/>
      <c r="L939" s="300"/>
      <c r="M939" s="300"/>
      <c r="N939" s="300"/>
      <c r="O939" s="300">
        <f t="shared" si="44"/>
        <v>0</v>
      </c>
      <c r="Q939" s="305">
        <v>0.0</v>
      </c>
      <c r="R939" s="305"/>
      <c r="S939" s="306"/>
      <c r="T939" s="305"/>
      <c r="U939" s="305"/>
      <c r="V939" s="305"/>
      <c r="W939" s="305"/>
      <c r="X939" s="305"/>
      <c r="Y939" s="305"/>
      <c r="Z939" s="300"/>
      <c r="AA939" s="307"/>
      <c r="AB939" s="300"/>
      <c r="AC939" s="308"/>
      <c r="AD939" s="304"/>
      <c r="AF939" s="300"/>
      <c r="AG939" s="300"/>
      <c r="AH939" s="309"/>
      <c r="AI939" s="309"/>
      <c r="AJ939" s="310"/>
      <c r="AK939" s="311"/>
      <c r="AL939" s="311"/>
      <c r="AM939" s="311"/>
      <c r="AN939" s="311"/>
      <c r="AO939" s="309"/>
      <c r="AY939" s="309"/>
      <c r="AZ939" s="312"/>
      <c r="BD939" s="300"/>
    </row>
    <row r="940" ht="14.25" customHeight="1">
      <c r="A940" s="300"/>
      <c r="B940" s="301"/>
      <c r="C940" s="300"/>
      <c r="D940" s="302"/>
      <c r="G940" s="303"/>
      <c r="H940" s="304"/>
      <c r="I940" s="304"/>
      <c r="J940" s="300"/>
      <c r="K940" s="300"/>
      <c r="L940" s="300"/>
      <c r="M940" s="300"/>
      <c r="N940" s="300"/>
      <c r="O940" s="300">
        <f t="shared" si="44"/>
        <v>0</v>
      </c>
      <c r="Q940" s="305">
        <v>0.0</v>
      </c>
      <c r="R940" s="305"/>
      <c r="S940" s="306"/>
      <c r="T940" s="305"/>
      <c r="U940" s="305"/>
      <c r="V940" s="305"/>
      <c r="W940" s="305"/>
      <c r="X940" s="305"/>
      <c r="Y940" s="305"/>
      <c r="Z940" s="300"/>
      <c r="AA940" s="307"/>
      <c r="AB940" s="300"/>
      <c r="AC940" s="308"/>
      <c r="AD940" s="304"/>
      <c r="AF940" s="300"/>
      <c r="AG940" s="300"/>
      <c r="AH940" s="309"/>
      <c r="AI940" s="309"/>
      <c r="AJ940" s="310"/>
      <c r="AK940" s="311"/>
      <c r="AL940" s="311"/>
      <c r="AM940" s="311"/>
      <c r="AN940" s="311"/>
      <c r="AO940" s="309"/>
      <c r="AY940" s="309"/>
      <c r="AZ940" s="312"/>
      <c r="BD940" s="300"/>
    </row>
    <row r="941" ht="14.25" customHeight="1">
      <c r="A941" s="300"/>
      <c r="B941" s="301"/>
      <c r="C941" s="300"/>
      <c r="D941" s="302"/>
      <c r="G941" s="303"/>
      <c r="H941" s="304"/>
      <c r="I941" s="304"/>
      <c r="J941" s="300"/>
      <c r="K941" s="300"/>
      <c r="L941" s="300"/>
      <c r="M941" s="300"/>
      <c r="N941" s="300"/>
      <c r="O941" s="300">
        <f t="shared" si="44"/>
        <v>0</v>
      </c>
      <c r="Q941" s="305">
        <v>0.0</v>
      </c>
      <c r="R941" s="305"/>
      <c r="S941" s="306"/>
      <c r="T941" s="305"/>
      <c r="U941" s="305"/>
      <c r="V941" s="305"/>
      <c r="W941" s="305"/>
      <c r="X941" s="305"/>
      <c r="Y941" s="305"/>
      <c r="Z941" s="300"/>
      <c r="AA941" s="307"/>
      <c r="AB941" s="300"/>
      <c r="AC941" s="308"/>
      <c r="AD941" s="304"/>
      <c r="AF941" s="300"/>
      <c r="AG941" s="300"/>
      <c r="AH941" s="309"/>
      <c r="AI941" s="309"/>
      <c r="AJ941" s="310"/>
      <c r="AK941" s="311"/>
      <c r="AL941" s="311"/>
      <c r="AM941" s="311"/>
      <c r="AN941" s="311"/>
      <c r="AO941" s="309"/>
      <c r="AY941" s="309"/>
      <c r="AZ941" s="312"/>
      <c r="BD941" s="300"/>
    </row>
    <row r="942" ht="14.25" customHeight="1">
      <c r="A942" s="300"/>
      <c r="B942" s="301"/>
      <c r="C942" s="300"/>
      <c r="D942" s="302"/>
      <c r="G942" s="303"/>
      <c r="H942" s="304"/>
      <c r="I942" s="304"/>
      <c r="J942" s="300"/>
      <c r="K942" s="300"/>
      <c r="L942" s="300"/>
      <c r="M942" s="300"/>
      <c r="N942" s="300"/>
      <c r="O942" s="300">
        <f t="shared" si="44"/>
        <v>0</v>
      </c>
      <c r="Q942" s="305">
        <v>0.0</v>
      </c>
      <c r="R942" s="305"/>
      <c r="S942" s="306"/>
      <c r="T942" s="305"/>
      <c r="U942" s="305"/>
      <c r="V942" s="305"/>
      <c r="W942" s="305"/>
      <c r="X942" s="305"/>
      <c r="Y942" s="305"/>
      <c r="Z942" s="300"/>
      <c r="AA942" s="307"/>
      <c r="AB942" s="300"/>
      <c r="AC942" s="308"/>
      <c r="AD942" s="304"/>
      <c r="AF942" s="300"/>
      <c r="AG942" s="300"/>
      <c r="AH942" s="309"/>
      <c r="AI942" s="309"/>
      <c r="AJ942" s="310"/>
      <c r="AK942" s="311"/>
      <c r="AL942" s="311"/>
      <c r="AM942" s="311"/>
      <c r="AN942" s="311"/>
      <c r="AO942" s="309"/>
      <c r="AY942" s="309"/>
      <c r="AZ942" s="312"/>
      <c r="BD942" s="300"/>
    </row>
    <row r="943" ht="14.25" customHeight="1">
      <c r="A943" s="300"/>
      <c r="B943" s="301"/>
      <c r="C943" s="300"/>
      <c r="D943" s="302"/>
      <c r="G943" s="303"/>
      <c r="H943" s="304"/>
      <c r="I943" s="304"/>
      <c r="J943" s="300"/>
      <c r="K943" s="300"/>
      <c r="L943" s="300"/>
      <c r="M943" s="300"/>
      <c r="N943" s="300"/>
      <c r="O943" s="300">
        <f t="shared" si="44"/>
        <v>0</v>
      </c>
      <c r="Q943" s="305">
        <v>0.0</v>
      </c>
      <c r="R943" s="305"/>
      <c r="S943" s="306"/>
      <c r="T943" s="305"/>
      <c r="U943" s="305"/>
      <c r="V943" s="305"/>
      <c r="W943" s="305"/>
      <c r="X943" s="305"/>
      <c r="Y943" s="305"/>
      <c r="Z943" s="300"/>
      <c r="AA943" s="307"/>
      <c r="AB943" s="300"/>
      <c r="AC943" s="308"/>
      <c r="AD943" s="304"/>
      <c r="AF943" s="300"/>
      <c r="AG943" s="300"/>
      <c r="AH943" s="309"/>
      <c r="AI943" s="309"/>
      <c r="AJ943" s="310"/>
      <c r="AK943" s="311"/>
      <c r="AL943" s="311"/>
      <c r="AM943" s="311"/>
      <c r="AN943" s="311"/>
      <c r="AO943" s="309"/>
      <c r="AY943" s="309"/>
      <c r="AZ943" s="312"/>
      <c r="BD943" s="300"/>
    </row>
    <row r="944" ht="14.25" customHeight="1">
      <c r="A944" s="300"/>
      <c r="B944" s="301"/>
      <c r="C944" s="300"/>
      <c r="D944" s="302"/>
      <c r="G944" s="303"/>
      <c r="H944" s="304"/>
      <c r="I944" s="304"/>
      <c r="J944" s="300"/>
      <c r="K944" s="300"/>
      <c r="L944" s="300"/>
      <c r="M944" s="300"/>
      <c r="N944" s="300"/>
      <c r="O944" s="300">
        <f t="shared" si="44"/>
        <v>0</v>
      </c>
      <c r="Q944" s="305">
        <v>0.0</v>
      </c>
      <c r="R944" s="305"/>
      <c r="S944" s="306"/>
      <c r="T944" s="305"/>
      <c r="U944" s="305"/>
      <c r="V944" s="305"/>
      <c r="W944" s="305"/>
      <c r="X944" s="305"/>
      <c r="Y944" s="305"/>
      <c r="Z944" s="300"/>
      <c r="AA944" s="307"/>
      <c r="AB944" s="300"/>
      <c r="AC944" s="308"/>
      <c r="AD944" s="304"/>
      <c r="AF944" s="300"/>
      <c r="AG944" s="300"/>
      <c r="AH944" s="309"/>
      <c r="AI944" s="309"/>
      <c r="AJ944" s="310"/>
      <c r="AK944" s="311"/>
      <c r="AL944" s="311"/>
      <c r="AM944" s="311"/>
      <c r="AN944" s="311"/>
      <c r="AO944" s="309"/>
      <c r="AY944" s="309"/>
      <c r="AZ944" s="312"/>
      <c r="BD944" s="300"/>
    </row>
    <row r="945" ht="14.25" customHeight="1">
      <c r="A945" s="300"/>
      <c r="B945" s="301"/>
      <c r="C945" s="300"/>
      <c r="D945" s="302"/>
      <c r="G945" s="303"/>
      <c r="H945" s="304"/>
      <c r="I945" s="304"/>
      <c r="J945" s="300"/>
      <c r="K945" s="300"/>
      <c r="L945" s="300"/>
      <c r="M945" s="300"/>
      <c r="N945" s="300"/>
      <c r="O945" s="300">
        <f t="shared" si="44"/>
        <v>0</v>
      </c>
      <c r="Q945" s="305">
        <v>0.0</v>
      </c>
      <c r="R945" s="305"/>
      <c r="S945" s="306"/>
      <c r="T945" s="305"/>
      <c r="U945" s="305"/>
      <c r="V945" s="305"/>
      <c r="W945" s="305"/>
      <c r="X945" s="305"/>
      <c r="Y945" s="305"/>
      <c r="Z945" s="300"/>
      <c r="AA945" s="307"/>
      <c r="AB945" s="300"/>
      <c r="AC945" s="308"/>
      <c r="AD945" s="304"/>
      <c r="AF945" s="300"/>
      <c r="AG945" s="300"/>
      <c r="AH945" s="309"/>
      <c r="AI945" s="309"/>
      <c r="AJ945" s="310"/>
      <c r="AK945" s="311"/>
      <c r="AL945" s="311"/>
      <c r="AM945" s="311"/>
      <c r="AN945" s="311"/>
      <c r="AO945" s="309"/>
      <c r="AY945" s="309"/>
      <c r="AZ945" s="312"/>
      <c r="BD945" s="300"/>
    </row>
    <row r="946" ht="14.25" customHeight="1">
      <c r="A946" s="300"/>
      <c r="B946" s="301"/>
      <c r="C946" s="300"/>
      <c r="D946" s="302"/>
      <c r="G946" s="303"/>
      <c r="H946" s="304"/>
      <c r="I946" s="304"/>
      <c r="J946" s="300"/>
      <c r="K946" s="300"/>
      <c r="L946" s="300"/>
      <c r="M946" s="300"/>
      <c r="N946" s="300"/>
      <c r="O946" s="300">
        <f t="shared" si="44"/>
        <v>0</v>
      </c>
      <c r="Q946" s="305">
        <v>0.0</v>
      </c>
      <c r="R946" s="305"/>
      <c r="S946" s="306"/>
      <c r="T946" s="305"/>
      <c r="U946" s="305"/>
      <c r="V946" s="305"/>
      <c r="W946" s="305"/>
      <c r="X946" s="305"/>
      <c r="Y946" s="305"/>
      <c r="Z946" s="300"/>
      <c r="AA946" s="307"/>
      <c r="AB946" s="300"/>
      <c r="AC946" s="308"/>
      <c r="AD946" s="304"/>
      <c r="AF946" s="300"/>
      <c r="AG946" s="300"/>
      <c r="AH946" s="309"/>
      <c r="AI946" s="309"/>
      <c r="AJ946" s="310"/>
      <c r="AK946" s="311"/>
      <c r="AL946" s="311"/>
      <c r="AM946" s="311"/>
      <c r="AN946" s="311"/>
      <c r="AO946" s="309"/>
      <c r="AY946" s="309"/>
      <c r="AZ946" s="312"/>
      <c r="BD946" s="300"/>
    </row>
    <row r="947" ht="14.25" customHeight="1">
      <c r="A947" s="300"/>
      <c r="B947" s="301"/>
      <c r="C947" s="300"/>
      <c r="D947" s="302"/>
      <c r="G947" s="303"/>
      <c r="H947" s="304"/>
      <c r="I947" s="304"/>
      <c r="J947" s="300"/>
      <c r="K947" s="300"/>
      <c r="L947" s="300"/>
      <c r="M947" s="300"/>
      <c r="N947" s="300"/>
      <c r="O947" s="300">
        <f t="shared" si="44"/>
        <v>0</v>
      </c>
      <c r="Q947" s="305">
        <v>0.0</v>
      </c>
      <c r="R947" s="305"/>
      <c r="S947" s="306"/>
      <c r="T947" s="305"/>
      <c r="U947" s="305"/>
      <c r="V947" s="305"/>
      <c r="W947" s="305"/>
      <c r="X947" s="305"/>
      <c r="Y947" s="305"/>
      <c r="Z947" s="300"/>
      <c r="AA947" s="307"/>
      <c r="AB947" s="300"/>
      <c r="AC947" s="308"/>
      <c r="AD947" s="304"/>
      <c r="AF947" s="300"/>
      <c r="AG947" s="300"/>
      <c r="AH947" s="309"/>
      <c r="AI947" s="309"/>
      <c r="AJ947" s="310"/>
      <c r="AK947" s="311"/>
      <c r="AL947" s="311"/>
      <c r="AM947" s="311"/>
      <c r="AN947" s="311"/>
      <c r="AO947" s="309"/>
      <c r="AY947" s="309"/>
      <c r="AZ947" s="312"/>
      <c r="BD947" s="300"/>
    </row>
    <row r="948" ht="14.25" customHeight="1">
      <c r="A948" s="300"/>
      <c r="B948" s="301"/>
      <c r="C948" s="300"/>
      <c r="D948" s="302"/>
      <c r="G948" s="303"/>
      <c r="H948" s="304"/>
      <c r="I948" s="304"/>
      <c r="J948" s="300"/>
      <c r="K948" s="300"/>
      <c r="L948" s="300"/>
      <c r="M948" s="300"/>
      <c r="N948" s="300"/>
      <c r="O948" s="300">
        <f t="shared" si="44"/>
        <v>0</v>
      </c>
      <c r="Q948" s="305">
        <v>0.0</v>
      </c>
      <c r="R948" s="305"/>
      <c r="S948" s="306"/>
      <c r="T948" s="305"/>
      <c r="U948" s="305"/>
      <c r="V948" s="305"/>
      <c r="W948" s="305"/>
      <c r="X948" s="305"/>
      <c r="Y948" s="305"/>
      <c r="Z948" s="300"/>
      <c r="AA948" s="307"/>
      <c r="AB948" s="300"/>
      <c r="AC948" s="308"/>
      <c r="AD948" s="304"/>
      <c r="AF948" s="300"/>
      <c r="AG948" s="300"/>
      <c r="AH948" s="309"/>
      <c r="AI948" s="309"/>
      <c r="AJ948" s="310"/>
      <c r="AK948" s="311"/>
      <c r="AL948" s="311"/>
      <c r="AM948" s="311"/>
      <c r="AN948" s="311"/>
      <c r="AO948" s="309"/>
      <c r="AY948" s="309"/>
      <c r="AZ948" s="312"/>
      <c r="BD948" s="300"/>
    </row>
    <row r="949" ht="14.25" customHeight="1">
      <c r="A949" s="300"/>
      <c r="B949" s="301"/>
      <c r="C949" s="300"/>
      <c r="D949" s="302"/>
      <c r="G949" s="303"/>
      <c r="H949" s="304"/>
      <c r="I949" s="304"/>
      <c r="J949" s="300"/>
      <c r="K949" s="300"/>
      <c r="L949" s="300"/>
      <c r="M949" s="300"/>
      <c r="N949" s="300"/>
      <c r="O949" s="300">
        <f t="shared" si="44"/>
        <v>0</v>
      </c>
      <c r="Q949" s="305">
        <v>0.0</v>
      </c>
      <c r="R949" s="305"/>
      <c r="S949" s="306"/>
      <c r="T949" s="305"/>
      <c r="U949" s="305"/>
      <c r="V949" s="305"/>
      <c r="W949" s="305"/>
      <c r="X949" s="305"/>
      <c r="Y949" s="305"/>
      <c r="Z949" s="300"/>
      <c r="AA949" s="307"/>
      <c r="AB949" s="300"/>
      <c r="AC949" s="308"/>
      <c r="AD949" s="304"/>
      <c r="AF949" s="300"/>
      <c r="AG949" s="300"/>
      <c r="AH949" s="309"/>
      <c r="AI949" s="309"/>
      <c r="AJ949" s="310"/>
      <c r="AK949" s="311"/>
      <c r="AL949" s="311"/>
      <c r="AM949" s="311"/>
      <c r="AN949" s="311"/>
      <c r="AO949" s="309"/>
      <c r="AY949" s="309"/>
      <c r="AZ949" s="312"/>
      <c r="BD949" s="300"/>
    </row>
    <row r="950" ht="14.25" customHeight="1">
      <c r="A950" s="300"/>
      <c r="B950" s="301"/>
      <c r="C950" s="300"/>
      <c r="D950" s="302"/>
      <c r="G950" s="303"/>
      <c r="H950" s="304"/>
      <c r="I950" s="304"/>
      <c r="J950" s="300"/>
      <c r="K950" s="300"/>
      <c r="L950" s="300"/>
      <c r="M950" s="300"/>
      <c r="N950" s="300"/>
      <c r="O950" s="300">
        <f t="shared" si="44"/>
        <v>0</v>
      </c>
      <c r="Q950" s="305">
        <v>0.0</v>
      </c>
      <c r="R950" s="305"/>
      <c r="S950" s="306"/>
      <c r="T950" s="305"/>
      <c r="U950" s="305"/>
      <c r="V950" s="305"/>
      <c r="W950" s="305"/>
      <c r="X950" s="305"/>
      <c r="Y950" s="305"/>
      <c r="Z950" s="300"/>
      <c r="AA950" s="307"/>
      <c r="AB950" s="300"/>
      <c r="AC950" s="308"/>
      <c r="AD950" s="304"/>
      <c r="AF950" s="300"/>
      <c r="AG950" s="300"/>
      <c r="AH950" s="309"/>
      <c r="AI950" s="309"/>
      <c r="AJ950" s="310"/>
      <c r="AK950" s="311"/>
      <c r="AL950" s="311"/>
      <c r="AM950" s="311"/>
      <c r="AN950" s="311"/>
      <c r="AO950" s="309"/>
      <c r="AY950" s="309"/>
      <c r="AZ950" s="312"/>
      <c r="BD950" s="300"/>
    </row>
    <row r="951" ht="14.25" customHeight="1">
      <c r="A951" s="300"/>
      <c r="B951" s="301"/>
      <c r="C951" s="300"/>
      <c r="D951" s="302"/>
      <c r="G951" s="303"/>
      <c r="H951" s="304"/>
      <c r="I951" s="304"/>
      <c r="J951" s="300"/>
      <c r="K951" s="300"/>
      <c r="L951" s="300"/>
      <c r="M951" s="300"/>
      <c r="N951" s="300"/>
      <c r="O951" s="300">
        <f t="shared" si="44"/>
        <v>0</v>
      </c>
      <c r="Q951" s="305">
        <v>0.0</v>
      </c>
      <c r="R951" s="305"/>
      <c r="S951" s="306"/>
      <c r="T951" s="305"/>
      <c r="U951" s="305"/>
      <c r="V951" s="305"/>
      <c r="W951" s="305"/>
      <c r="X951" s="305"/>
      <c r="Y951" s="305"/>
      <c r="Z951" s="300"/>
      <c r="AA951" s="307"/>
      <c r="AB951" s="300"/>
      <c r="AC951" s="308"/>
      <c r="AD951" s="304"/>
      <c r="AF951" s="300"/>
      <c r="AG951" s="300"/>
      <c r="AH951" s="309"/>
      <c r="AI951" s="309"/>
      <c r="AJ951" s="310"/>
      <c r="AK951" s="311"/>
      <c r="AL951" s="311"/>
      <c r="AM951" s="311"/>
      <c r="AN951" s="311"/>
      <c r="AO951" s="309"/>
      <c r="AY951" s="309"/>
      <c r="AZ951" s="312"/>
      <c r="BD951" s="300"/>
    </row>
    <row r="952" ht="14.25" customHeight="1">
      <c r="A952" s="300"/>
      <c r="B952" s="301"/>
      <c r="C952" s="300"/>
      <c r="D952" s="302"/>
      <c r="G952" s="303"/>
      <c r="H952" s="304"/>
      <c r="I952" s="304"/>
      <c r="J952" s="300"/>
      <c r="K952" s="300"/>
      <c r="L952" s="300"/>
      <c r="M952" s="300"/>
      <c r="N952" s="300"/>
      <c r="O952" s="300">
        <f t="shared" si="44"/>
        <v>0</v>
      </c>
      <c r="Q952" s="305">
        <v>0.0</v>
      </c>
      <c r="R952" s="305"/>
      <c r="S952" s="306"/>
      <c r="T952" s="305"/>
      <c r="U952" s="305"/>
      <c r="V952" s="305"/>
      <c r="W952" s="305"/>
      <c r="X952" s="305"/>
      <c r="Y952" s="305"/>
      <c r="Z952" s="300"/>
      <c r="AA952" s="307"/>
      <c r="AB952" s="300"/>
      <c r="AC952" s="308"/>
      <c r="AD952" s="304"/>
      <c r="AF952" s="300"/>
      <c r="AG952" s="300"/>
      <c r="AH952" s="309"/>
      <c r="AI952" s="309"/>
      <c r="AJ952" s="310"/>
      <c r="AK952" s="311"/>
      <c r="AL952" s="311"/>
      <c r="AM952" s="311"/>
      <c r="AN952" s="311"/>
      <c r="AO952" s="309"/>
      <c r="AY952" s="309"/>
      <c r="AZ952" s="312"/>
      <c r="BD952" s="300"/>
    </row>
    <row r="953" ht="14.25" customHeight="1">
      <c r="A953" s="300"/>
      <c r="B953" s="301"/>
      <c r="C953" s="300"/>
      <c r="D953" s="302"/>
      <c r="G953" s="303"/>
      <c r="H953" s="304"/>
      <c r="I953" s="304"/>
      <c r="J953" s="300"/>
      <c r="K953" s="300"/>
      <c r="L953" s="300"/>
      <c r="M953" s="300"/>
      <c r="N953" s="300"/>
      <c r="O953" s="300">
        <f t="shared" si="44"/>
        <v>0</v>
      </c>
      <c r="Q953" s="305">
        <v>0.0</v>
      </c>
      <c r="R953" s="305"/>
      <c r="S953" s="306"/>
      <c r="T953" s="305"/>
      <c r="U953" s="305"/>
      <c r="V953" s="305"/>
      <c r="W953" s="305"/>
      <c r="X953" s="305"/>
      <c r="Y953" s="305"/>
      <c r="Z953" s="300"/>
      <c r="AA953" s="307"/>
      <c r="AB953" s="300"/>
      <c r="AC953" s="308"/>
      <c r="AD953" s="304"/>
      <c r="AF953" s="300"/>
      <c r="AG953" s="300"/>
      <c r="AH953" s="309"/>
      <c r="AI953" s="309"/>
      <c r="AJ953" s="310"/>
      <c r="AK953" s="311"/>
      <c r="AL953" s="311"/>
      <c r="AM953" s="311"/>
      <c r="AN953" s="311"/>
      <c r="AO953" s="309"/>
      <c r="AY953" s="309"/>
      <c r="AZ953" s="312"/>
      <c r="BD953" s="300"/>
    </row>
    <row r="954" ht="14.25" customHeight="1">
      <c r="A954" s="300"/>
      <c r="B954" s="301"/>
      <c r="C954" s="300"/>
      <c r="D954" s="302"/>
      <c r="G954" s="303"/>
      <c r="H954" s="304"/>
      <c r="I954" s="304"/>
      <c r="J954" s="300"/>
      <c r="K954" s="300"/>
      <c r="L954" s="300"/>
      <c r="M954" s="300"/>
      <c r="N954" s="300"/>
      <c r="O954" s="300">
        <f t="shared" si="44"/>
        <v>0</v>
      </c>
      <c r="Q954" s="305">
        <v>0.0</v>
      </c>
      <c r="R954" s="305"/>
      <c r="S954" s="306"/>
      <c r="T954" s="305"/>
      <c r="U954" s="305"/>
      <c r="V954" s="305"/>
      <c r="W954" s="305"/>
      <c r="X954" s="305"/>
      <c r="Y954" s="305"/>
      <c r="Z954" s="300"/>
      <c r="AA954" s="307"/>
      <c r="AB954" s="300"/>
      <c r="AC954" s="308"/>
      <c r="AD954" s="304"/>
      <c r="AF954" s="300"/>
      <c r="AG954" s="300"/>
      <c r="AH954" s="309"/>
      <c r="AI954" s="309"/>
      <c r="AJ954" s="310"/>
      <c r="AK954" s="311"/>
      <c r="AL954" s="311"/>
      <c r="AM954" s="311"/>
      <c r="AN954" s="311"/>
      <c r="AO954" s="309"/>
      <c r="AY954" s="309"/>
      <c r="AZ954" s="312"/>
      <c r="BD954" s="300"/>
    </row>
    <row r="955" ht="14.25" customHeight="1">
      <c r="A955" s="300"/>
      <c r="B955" s="301"/>
      <c r="C955" s="300"/>
      <c r="D955" s="302"/>
      <c r="G955" s="303"/>
      <c r="H955" s="304"/>
      <c r="I955" s="304"/>
      <c r="J955" s="300"/>
      <c r="K955" s="300"/>
      <c r="L955" s="300"/>
      <c r="M955" s="300"/>
      <c r="N955" s="300"/>
      <c r="O955" s="300">
        <f t="shared" si="44"/>
        <v>0</v>
      </c>
      <c r="Q955" s="305">
        <v>0.0</v>
      </c>
      <c r="R955" s="305"/>
      <c r="S955" s="306"/>
      <c r="T955" s="305"/>
      <c r="U955" s="305"/>
      <c r="V955" s="305"/>
      <c r="W955" s="305"/>
      <c r="X955" s="305"/>
      <c r="Y955" s="305"/>
      <c r="Z955" s="300"/>
      <c r="AA955" s="307"/>
      <c r="AB955" s="300"/>
      <c r="AC955" s="308"/>
      <c r="AD955" s="304"/>
      <c r="AF955" s="300"/>
      <c r="AG955" s="300"/>
      <c r="AH955" s="309"/>
      <c r="AI955" s="309"/>
      <c r="AJ955" s="310"/>
      <c r="AK955" s="311"/>
      <c r="AL955" s="311"/>
      <c r="AM955" s="311"/>
      <c r="AN955" s="311"/>
      <c r="AO955" s="309"/>
      <c r="AY955" s="309"/>
      <c r="AZ955" s="312"/>
      <c r="BD955" s="300"/>
    </row>
    <row r="956" ht="14.25" customHeight="1">
      <c r="A956" s="300"/>
      <c r="B956" s="301"/>
      <c r="C956" s="300"/>
      <c r="D956" s="302"/>
      <c r="G956" s="303"/>
      <c r="H956" s="304"/>
      <c r="I956" s="304"/>
      <c r="J956" s="300"/>
      <c r="K956" s="300"/>
      <c r="L956" s="300"/>
      <c r="M956" s="300"/>
      <c r="N956" s="300"/>
      <c r="O956" s="300">
        <f t="shared" si="44"/>
        <v>0</v>
      </c>
      <c r="Q956" s="305">
        <v>0.0</v>
      </c>
      <c r="R956" s="305"/>
      <c r="S956" s="306"/>
      <c r="T956" s="305"/>
      <c r="U956" s="305"/>
      <c r="V956" s="305"/>
      <c r="W956" s="305"/>
      <c r="X956" s="305"/>
      <c r="Y956" s="305"/>
      <c r="Z956" s="300"/>
      <c r="AA956" s="307"/>
      <c r="AB956" s="300"/>
      <c r="AC956" s="308"/>
      <c r="AD956" s="304"/>
      <c r="AF956" s="300"/>
      <c r="AG956" s="300"/>
      <c r="AH956" s="309"/>
      <c r="AI956" s="309"/>
      <c r="AJ956" s="310"/>
      <c r="AK956" s="311"/>
      <c r="AL956" s="311"/>
      <c r="AM956" s="311"/>
      <c r="AN956" s="311"/>
      <c r="AO956" s="309"/>
      <c r="AY956" s="309"/>
      <c r="AZ956" s="312"/>
      <c r="BD956" s="300"/>
    </row>
    <row r="957" ht="14.25" customHeight="1">
      <c r="A957" s="300"/>
      <c r="B957" s="301"/>
      <c r="C957" s="300"/>
      <c r="D957" s="302"/>
      <c r="G957" s="303"/>
      <c r="H957" s="304"/>
      <c r="I957" s="304"/>
      <c r="J957" s="300"/>
      <c r="K957" s="300"/>
      <c r="L957" s="300"/>
      <c r="M957" s="300"/>
      <c r="N957" s="300"/>
      <c r="O957" s="300">
        <f t="shared" si="44"/>
        <v>0</v>
      </c>
      <c r="Q957" s="305">
        <v>0.0</v>
      </c>
      <c r="R957" s="305"/>
      <c r="S957" s="306"/>
      <c r="T957" s="305"/>
      <c r="U957" s="305"/>
      <c r="V957" s="305"/>
      <c r="W957" s="305"/>
      <c r="X957" s="305"/>
      <c r="Y957" s="305"/>
      <c r="Z957" s="300"/>
      <c r="AA957" s="307"/>
      <c r="AB957" s="300"/>
      <c r="AC957" s="308"/>
      <c r="AD957" s="304"/>
      <c r="AF957" s="300"/>
      <c r="AG957" s="300"/>
      <c r="AH957" s="309"/>
      <c r="AI957" s="309"/>
      <c r="AJ957" s="310"/>
      <c r="AK957" s="311"/>
      <c r="AL957" s="311"/>
      <c r="AM957" s="311"/>
      <c r="AN957" s="311"/>
      <c r="AO957" s="309"/>
      <c r="AY957" s="309"/>
      <c r="AZ957" s="312"/>
      <c r="BD957" s="300"/>
    </row>
    <row r="958" ht="14.25" customHeight="1">
      <c r="A958" s="300"/>
      <c r="B958" s="301"/>
      <c r="C958" s="300"/>
      <c r="D958" s="302"/>
      <c r="G958" s="303"/>
      <c r="H958" s="304"/>
      <c r="I958" s="304"/>
      <c r="J958" s="300"/>
      <c r="K958" s="300"/>
      <c r="L958" s="300"/>
      <c r="M958" s="300"/>
      <c r="N958" s="300"/>
      <c r="O958" s="300">
        <f t="shared" si="44"/>
        <v>0</v>
      </c>
      <c r="Q958" s="305">
        <v>0.0</v>
      </c>
      <c r="R958" s="305"/>
      <c r="S958" s="306"/>
      <c r="T958" s="305"/>
      <c r="U958" s="305"/>
      <c r="V958" s="305"/>
      <c r="W958" s="305"/>
      <c r="X958" s="305"/>
      <c r="Y958" s="305"/>
      <c r="Z958" s="300"/>
      <c r="AA958" s="307"/>
      <c r="AB958" s="300"/>
      <c r="AC958" s="308"/>
      <c r="AD958" s="304"/>
      <c r="AF958" s="300"/>
      <c r="AG958" s="300"/>
      <c r="AH958" s="309"/>
      <c r="AI958" s="309"/>
      <c r="AJ958" s="310"/>
      <c r="AK958" s="311"/>
      <c r="AL958" s="311"/>
      <c r="AM958" s="311"/>
      <c r="AN958" s="311"/>
      <c r="AO958" s="309"/>
      <c r="AY958" s="309"/>
      <c r="AZ958" s="312"/>
      <c r="BD958" s="300"/>
    </row>
    <row r="959" ht="14.25" customHeight="1">
      <c r="A959" s="300"/>
      <c r="B959" s="301"/>
      <c r="C959" s="300"/>
      <c r="D959" s="302"/>
      <c r="G959" s="303"/>
      <c r="H959" s="304"/>
      <c r="I959" s="304"/>
      <c r="J959" s="300"/>
      <c r="K959" s="300"/>
      <c r="L959" s="300"/>
      <c r="M959" s="300"/>
      <c r="N959" s="300"/>
      <c r="O959" s="300">
        <f t="shared" si="44"/>
        <v>0</v>
      </c>
      <c r="Q959" s="305">
        <v>0.0</v>
      </c>
      <c r="R959" s="305"/>
      <c r="S959" s="306"/>
      <c r="T959" s="305"/>
      <c r="U959" s="305"/>
      <c r="V959" s="305"/>
      <c r="W959" s="305"/>
      <c r="X959" s="305"/>
      <c r="Y959" s="305"/>
      <c r="Z959" s="300"/>
      <c r="AA959" s="307"/>
      <c r="AB959" s="300"/>
      <c r="AC959" s="308"/>
      <c r="AD959" s="304"/>
      <c r="AF959" s="300"/>
      <c r="AG959" s="300"/>
      <c r="AH959" s="309"/>
      <c r="AI959" s="309"/>
      <c r="AJ959" s="310"/>
      <c r="AK959" s="311"/>
      <c r="AL959" s="311"/>
      <c r="AM959" s="311"/>
      <c r="AN959" s="311"/>
      <c r="AO959" s="309"/>
      <c r="AY959" s="309"/>
      <c r="AZ959" s="312"/>
      <c r="BD959" s="300"/>
    </row>
    <row r="960" ht="14.25" customHeight="1">
      <c r="A960" s="300"/>
      <c r="B960" s="301"/>
      <c r="C960" s="300"/>
      <c r="D960" s="302"/>
      <c r="G960" s="303"/>
      <c r="H960" s="304"/>
      <c r="I960" s="304"/>
      <c r="J960" s="300"/>
      <c r="K960" s="300"/>
      <c r="L960" s="300"/>
      <c r="M960" s="300"/>
      <c r="N960" s="300"/>
      <c r="O960" s="300">
        <f t="shared" si="44"/>
        <v>0</v>
      </c>
      <c r="Q960" s="305">
        <v>0.0</v>
      </c>
      <c r="R960" s="305"/>
      <c r="S960" s="306"/>
      <c r="T960" s="305"/>
      <c r="U960" s="305"/>
      <c r="V960" s="305"/>
      <c r="W960" s="305"/>
      <c r="X960" s="305"/>
      <c r="Y960" s="305"/>
      <c r="Z960" s="300"/>
      <c r="AA960" s="307"/>
      <c r="AB960" s="300"/>
      <c r="AC960" s="308"/>
      <c r="AD960" s="304"/>
      <c r="AF960" s="300"/>
      <c r="AG960" s="300"/>
      <c r="AH960" s="309"/>
      <c r="AI960" s="309"/>
      <c r="AJ960" s="310"/>
      <c r="AK960" s="311"/>
      <c r="AL960" s="311"/>
      <c r="AM960" s="311"/>
      <c r="AN960" s="311"/>
      <c r="AO960" s="309"/>
      <c r="AY960" s="309"/>
      <c r="AZ960" s="312"/>
      <c r="BD960" s="300"/>
    </row>
    <row r="961" ht="14.25" customHeight="1">
      <c r="A961" s="300"/>
      <c r="B961" s="301"/>
      <c r="C961" s="300"/>
      <c r="D961" s="302"/>
      <c r="G961" s="303"/>
      <c r="H961" s="304"/>
      <c r="I961" s="304"/>
      <c r="J961" s="300"/>
      <c r="K961" s="300"/>
      <c r="L961" s="300"/>
      <c r="M961" s="300"/>
      <c r="N961" s="300"/>
      <c r="O961" s="300">
        <f t="shared" si="44"/>
        <v>0</v>
      </c>
      <c r="Q961" s="305">
        <v>0.0</v>
      </c>
      <c r="R961" s="305"/>
      <c r="S961" s="306"/>
      <c r="T961" s="305"/>
      <c r="U961" s="305"/>
      <c r="V961" s="305"/>
      <c r="W961" s="305"/>
      <c r="X961" s="305"/>
      <c r="Y961" s="305"/>
      <c r="Z961" s="300"/>
      <c r="AA961" s="307"/>
      <c r="AB961" s="300"/>
      <c r="AC961" s="308"/>
      <c r="AD961" s="304"/>
      <c r="AF961" s="300"/>
      <c r="AG961" s="300"/>
      <c r="AH961" s="309"/>
      <c r="AI961" s="309"/>
      <c r="AJ961" s="310"/>
      <c r="AK961" s="311"/>
      <c r="AL961" s="311"/>
      <c r="AM961" s="311"/>
      <c r="AN961" s="311"/>
      <c r="AO961" s="309"/>
      <c r="AY961" s="309"/>
      <c r="AZ961" s="312"/>
      <c r="BD961" s="300"/>
    </row>
    <row r="962" ht="14.25" customHeight="1">
      <c r="A962" s="300"/>
      <c r="B962" s="301"/>
      <c r="C962" s="300"/>
      <c r="D962" s="302"/>
      <c r="G962" s="303"/>
      <c r="H962" s="304"/>
      <c r="I962" s="304"/>
      <c r="J962" s="300"/>
      <c r="K962" s="300"/>
      <c r="L962" s="300"/>
      <c r="M962" s="300"/>
      <c r="N962" s="300"/>
      <c r="O962" s="300">
        <f t="shared" si="44"/>
        <v>0</v>
      </c>
      <c r="Q962" s="305">
        <v>0.0</v>
      </c>
      <c r="R962" s="305"/>
      <c r="S962" s="306"/>
      <c r="T962" s="305"/>
      <c r="U962" s="305"/>
      <c r="V962" s="305"/>
      <c r="W962" s="305"/>
      <c r="X962" s="305"/>
      <c r="Y962" s="305"/>
      <c r="Z962" s="300"/>
      <c r="AA962" s="307"/>
      <c r="AB962" s="300"/>
      <c r="AC962" s="308"/>
      <c r="AD962" s="304"/>
      <c r="AF962" s="300"/>
      <c r="AG962" s="300"/>
      <c r="AH962" s="309"/>
      <c r="AI962" s="309"/>
      <c r="AJ962" s="310"/>
      <c r="AK962" s="311"/>
      <c r="AL962" s="311"/>
      <c r="AM962" s="311"/>
      <c r="AN962" s="311"/>
      <c r="AO962" s="309"/>
      <c r="AY962" s="309"/>
      <c r="AZ962" s="312"/>
      <c r="BD962" s="300"/>
    </row>
    <row r="963" ht="14.25" customHeight="1">
      <c r="A963" s="300"/>
      <c r="B963" s="301"/>
      <c r="C963" s="300"/>
      <c r="D963" s="302"/>
      <c r="G963" s="303"/>
      <c r="H963" s="304"/>
      <c r="I963" s="304"/>
      <c r="J963" s="300"/>
      <c r="K963" s="300"/>
      <c r="L963" s="300"/>
      <c r="M963" s="300"/>
      <c r="N963" s="300"/>
      <c r="O963" s="300">
        <f t="shared" si="44"/>
        <v>0</v>
      </c>
      <c r="Q963" s="305">
        <v>0.0</v>
      </c>
      <c r="R963" s="305"/>
      <c r="S963" s="306"/>
      <c r="T963" s="305"/>
      <c r="U963" s="305"/>
      <c r="V963" s="305"/>
      <c r="W963" s="305"/>
      <c r="X963" s="305"/>
      <c r="Y963" s="305"/>
      <c r="Z963" s="300"/>
      <c r="AA963" s="307"/>
      <c r="AB963" s="300"/>
      <c r="AC963" s="308"/>
      <c r="AD963" s="304"/>
      <c r="AF963" s="300"/>
      <c r="AG963" s="300"/>
      <c r="AH963" s="309"/>
      <c r="AI963" s="309"/>
      <c r="AJ963" s="310"/>
      <c r="AK963" s="311"/>
      <c r="AL963" s="311"/>
      <c r="AM963" s="311"/>
      <c r="AN963" s="311"/>
      <c r="AO963" s="309"/>
      <c r="AY963" s="309"/>
      <c r="AZ963" s="312"/>
      <c r="BD963" s="300"/>
    </row>
    <row r="964" ht="14.25" customHeight="1">
      <c r="A964" s="300"/>
      <c r="B964" s="301"/>
      <c r="C964" s="300"/>
      <c r="D964" s="302"/>
      <c r="G964" s="303"/>
      <c r="H964" s="304"/>
      <c r="I964" s="304"/>
      <c r="J964" s="300"/>
      <c r="K964" s="300"/>
      <c r="L964" s="300"/>
      <c r="M964" s="300"/>
      <c r="N964" s="300"/>
      <c r="O964" s="300">
        <f t="shared" si="44"/>
        <v>0</v>
      </c>
      <c r="Q964" s="305">
        <v>0.0</v>
      </c>
      <c r="R964" s="305"/>
      <c r="S964" s="306"/>
      <c r="T964" s="305"/>
      <c r="U964" s="305"/>
      <c r="V964" s="305"/>
      <c r="W964" s="305"/>
      <c r="X964" s="305"/>
      <c r="Y964" s="305"/>
      <c r="Z964" s="300"/>
      <c r="AA964" s="307"/>
      <c r="AB964" s="300"/>
      <c r="AC964" s="308"/>
      <c r="AD964" s="304"/>
      <c r="AF964" s="300"/>
      <c r="AG964" s="300"/>
      <c r="AH964" s="309"/>
      <c r="AI964" s="309"/>
      <c r="AJ964" s="310"/>
      <c r="AK964" s="311"/>
      <c r="AL964" s="311"/>
      <c r="AM964" s="311"/>
      <c r="AN964" s="311"/>
      <c r="AO964" s="309"/>
      <c r="AY964" s="309"/>
      <c r="AZ964" s="312"/>
      <c r="BD964" s="300"/>
    </row>
    <row r="965" ht="14.25" customHeight="1">
      <c r="A965" s="300"/>
      <c r="B965" s="301"/>
      <c r="C965" s="300"/>
      <c r="D965" s="302"/>
      <c r="G965" s="303"/>
      <c r="H965" s="304"/>
      <c r="I965" s="304"/>
      <c r="J965" s="300"/>
      <c r="K965" s="300"/>
      <c r="L965" s="300"/>
      <c r="M965" s="300"/>
      <c r="N965" s="300"/>
      <c r="O965" s="300">
        <f t="shared" si="44"/>
        <v>0</v>
      </c>
      <c r="Q965" s="305">
        <v>0.0</v>
      </c>
      <c r="R965" s="305"/>
      <c r="S965" s="306"/>
      <c r="T965" s="305"/>
      <c r="U965" s="305"/>
      <c r="V965" s="305"/>
      <c r="W965" s="305"/>
      <c r="X965" s="305"/>
      <c r="Y965" s="305"/>
      <c r="Z965" s="300"/>
      <c r="AA965" s="307"/>
      <c r="AB965" s="300"/>
      <c r="AC965" s="308"/>
      <c r="AD965" s="304"/>
      <c r="AF965" s="300"/>
      <c r="AG965" s="300"/>
      <c r="AH965" s="309"/>
      <c r="AI965" s="309"/>
      <c r="AJ965" s="310"/>
      <c r="AK965" s="311"/>
      <c r="AL965" s="311"/>
      <c r="AM965" s="311"/>
      <c r="AN965" s="311"/>
      <c r="AO965" s="309"/>
      <c r="AY965" s="309"/>
      <c r="AZ965" s="312"/>
      <c r="BD965" s="300"/>
    </row>
    <row r="966" ht="14.25" customHeight="1">
      <c r="A966" s="300"/>
      <c r="B966" s="301"/>
      <c r="C966" s="300"/>
      <c r="D966" s="302"/>
      <c r="G966" s="303"/>
      <c r="H966" s="304"/>
      <c r="I966" s="304"/>
      <c r="J966" s="300"/>
      <c r="K966" s="300"/>
      <c r="L966" s="300"/>
      <c r="M966" s="300"/>
      <c r="N966" s="300"/>
      <c r="O966" s="300">
        <f t="shared" si="44"/>
        <v>0</v>
      </c>
      <c r="Q966" s="305">
        <v>0.0</v>
      </c>
      <c r="R966" s="305"/>
      <c r="S966" s="306"/>
      <c r="T966" s="305"/>
      <c r="U966" s="305"/>
      <c r="V966" s="305"/>
      <c r="W966" s="305"/>
      <c r="X966" s="305"/>
      <c r="Y966" s="305"/>
      <c r="Z966" s="300"/>
      <c r="AA966" s="307"/>
      <c r="AB966" s="300"/>
      <c r="AC966" s="308"/>
      <c r="AD966" s="304"/>
      <c r="AF966" s="300"/>
      <c r="AG966" s="300"/>
      <c r="AH966" s="309"/>
      <c r="AI966" s="309"/>
      <c r="AJ966" s="310"/>
      <c r="AK966" s="311"/>
      <c r="AL966" s="311"/>
      <c r="AM966" s="311"/>
      <c r="AN966" s="311"/>
      <c r="AO966" s="309"/>
      <c r="AY966" s="309"/>
      <c r="AZ966" s="312"/>
      <c r="BD966" s="300"/>
    </row>
    <row r="967" ht="14.25" customHeight="1">
      <c r="A967" s="300"/>
      <c r="B967" s="301"/>
      <c r="C967" s="300"/>
      <c r="D967" s="302"/>
      <c r="G967" s="303"/>
      <c r="H967" s="304"/>
      <c r="I967" s="304"/>
      <c r="J967" s="300"/>
      <c r="K967" s="300"/>
      <c r="L967" s="300"/>
      <c r="M967" s="300"/>
      <c r="N967" s="300"/>
      <c r="O967" s="300">
        <f t="shared" si="44"/>
        <v>0</v>
      </c>
      <c r="Q967" s="305">
        <v>0.0</v>
      </c>
      <c r="R967" s="305"/>
      <c r="S967" s="306"/>
      <c r="T967" s="305"/>
      <c r="U967" s="305"/>
      <c r="V967" s="305"/>
      <c r="W967" s="305"/>
      <c r="X967" s="305"/>
      <c r="Y967" s="305"/>
      <c r="Z967" s="300"/>
      <c r="AA967" s="307"/>
      <c r="AB967" s="300"/>
      <c r="AC967" s="308"/>
      <c r="AD967" s="304"/>
      <c r="AF967" s="300"/>
      <c r="AG967" s="300"/>
      <c r="AH967" s="309"/>
      <c r="AI967" s="309"/>
      <c r="AJ967" s="310"/>
      <c r="AK967" s="311"/>
      <c r="AL967" s="311"/>
      <c r="AM967" s="311"/>
      <c r="AN967" s="311"/>
      <c r="AO967" s="309"/>
      <c r="AY967" s="309"/>
      <c r="AZ967" s="312"/>
      <c r="BD967" s="300"/>
    </row>
    <row r="968" ht="14.25" customHeight="1">
      <c r="A968" s="300"/>
      <c r="B968" s="301"/>
      <c r="C968" s="300"/>
      <c r="D968" s="302"/>
      <c r="G968" s="303"/>
      <c r="H968" s="304"/>
      <c r="I968" s="304"/>
      <c r="J968" s="300"/>
      <c r="K968" s="300"/>
      <c r="L968" s="300"/>
      <c r="M968" s="300"/>
      <c r="N968" s="300"/>
      <c r="O968" s="300">
        <f t="shared" si="44"/>
        <v>0</v>
      </c>
      <c r="Q968" s="305">
        <v>0.0</v>
      </c>
      <c r="R968" s="305"/>
      <c r="S968" s="306"/>
      <c r="T968" s="305"/>
      <c r="U968" s="305"/>
      <c r="V968" s="305"/>
      <c r="W968" s="305"/>
      <c r="X968" s="305"/>
      <c r="Y968" s="305"/>
      <c r="Z968" s="300"/>
      <c r="AA968" s="307"/>
      <c r="AB968" s="300"/>
      <c r="AC968" s="308"/>
      <c r="AD968" s="304"/>
      <c r="AF968" s="300"/>
      <c r="AG968" s="300"/>
      <c r="AH968" s="309"/>
      <c r="AI968" s="309"/>
      <c r="AJ968" s="310"/>
      <c r="AK968" s="311"/>
      <c r="AL968" s="311"/>
      <c r="AM968" s="311"/>
      <c r="AN968" s="311"/>
      <c r="AO968" s="309"/>
      <c r="AY968" s="309"/>
      <c r="AZ968" s="312"/>
      <c r="BD968" s="300"/>
    </row>
    <row r="969" ht="14.25" customHeight="1">
      <c r="A969" s="300"/>
      <c r="B969" s="301"/>
      <c r="C969" s="300"/>
      <c r="D969" s="302"/>
      <c r="G969" s="303"/>
      <c r="H969" s="304"/>
      <c r="I969" s="304"/>
      <c r="J969" s="300"/>
      <c r="K969" s="300"/>
      <c r="L969" s="300"/>
      <c r="M969" s="300"/>
      <c r="N969" s="300"/>
      <c r="O969" s="300">
        <f t="shared" si="44"/>
        <v>0</v>
      </c>
      <c r="Q969" s="305">
        <v>0.0</v>
      </c>
      <c r="R969" s="305"/>
      <c r="S969" s="306"/>
      <c r="T969" s="305"/>
      <c r="U969" s="305"/>
      <c r="V969" s="305"/>
      <c r="W969" s="305"/>
      <c r="X969" s="305"/>
      <c r="Y969" s="305"/>
      <c r="Z969" s="300"/>
      <c r="AA969" s="307"/>
      <c r="AB969" s="300"/>
      <c r="AC969" s="308"/>
      <c r="AD969" s="304"/>
      <c r="AF969" s="300"/>
      <c r="AG969" s="300"/>
      <c r="AH969" s="309"/>
      <c r="AI969" s="309"/>
      <c r="AJ969" s="310"/>
      <c r="AK969" s="311"/>
      <c r="AL969" s="311"/>
      <c r="AM969" s="311"/>
      <c r="AN969" s="311"/>
      <c r="AO969" s="309"/>
      <c r="AY969" s="309"/>
      <c r="AZ969" s="312"/>
      <c r="BD969" s="300"/>
    </row>
    <row r="970" ht="14.25" customHeight="1">
      <c r="A970" s="300"/>
      <c r="B970" s="301"/>
      <c r="C970" s="300"/>
      <c r="D970" s="302"/>
      <c r="G970" s="303"/>
      <c r="H970" s="304"/>
      <c r="I970" s="304"/>
      <c r="J970" s="300"/>
      <c r="K970" s="300"/>
      <c r="L970" s="300"/>
      <c r="M970" s="300"/>
      <c r="N970" s="300"/>
      <c r="O970" s="300">
        <f t="shared" si="44"/>
        <v>0</v>
      </c>
      <c r="Q970" s="305">
        <v>0.0</v>
      </c>
      <c r="R970" s="305"/>
      <c r="S970" s="306"/>
      <c r="T970" s="305"/>
      <c r="U970" s="305"/>
      <c r="V970" s="305"/>
      <c r="W970" s="305"/>
      <c r="X970" s="305"/>
      <c r="Y970" s="305"/>
      <c r="Z970" s="300"/>
      <c r="AA970" s="307"/>
      <c r="AB970" s="300"/>
      <c r="AC970" s="308"/>
      <c r="AD970" s="304"/>
      <c r="AF970" s="300"/>
      <c r="AG970" s="300"/>
      <c r="AH970" s="309"/>
      <c r="AI970" s="309"/>
      <c r="AJ970" s="310"/>
      <c r="AK970" s="311"/>
      <c r="AL970" s="311"/>
      <c r="AM970" s="311"/>
      <c r="AN970" s="311"/>
      <c r="AO970" s="309"/>
      <c r="AY970" s="309"/>
      <c r="AZ970" s="312"/>
      <c r="BD970" s="300"/>
    </row>
    <row r="971" ht="14.25" customHeight="1">
      <c r="A971" s="300"/>
      <c r="B971" s="301"/>
      <c r="C971" s="300"/>
      <c r="D971" s="302"/>
      <c r="G971" s="303"/>
      <c r="H971" s="304"/>
      <c r="I971" s="304"/>
      <c r="J971" s="300"/>
      <c r="K971" s="300"/>
      <c r="L971" s="300"/>
      <c r="M971" s="300"/>
      <c r="N971" s="300"/>
      <c r="O971" s="300">
        <f t="shared" si="44"/>
        <v>0</v>
      </c>
      <c r="Q971" s="305">
        <v>0.0</v>
      </c>
      <c r="R971" s="305"/>
      <c r="S971" s="306"/>
      <c r="T971" s="305"/>
      <c r="U971" s="305"/>
      <c r="V971" s="305"/>
      <c r="W971" s="305"/>
      <c r="X971" s="305"/>
      <c r="Y971" s="305"/>
      <c r="Z971" s="300"/>
      <c r="AA971" s="307"/>
      <c r="AB971" s="300"/>
      <c r="AC971" s="308"/>
      <c r="AD971" s="304"/>
      <c r="AF971" s="300"/>
      <c r="AG971" s="300"/>
      <c r="AH971" s="309"/>
      <c r="AI971" s="309"/>
      <c r="AJ971" s="310"/>
      <c r="AK971" s="311"/>
      <c r="AL971" s="311"/>
      <c r="AM971" s="311"/>
      <c r="AN971" s="311"/>
      <c r="AO971" s="309"/>
      <c r="AY971" s="309"/>
      <c r="AZ971" s="312"/>
      <c r="BD971" s="300"/>
    </row>
    <row r="972" ht="14.25" customHeight="1">
      <c r="A972" s="300"/>
      <c r="B972" s="301"/>
      <c r="C972" s="300"/>
      <c r="D972" s="302"/>
      <c r="G972" s="303"/>
      <c r="H972" s="304"/>
      <c r="I972" s="304"/>
      <c r="J972" s="300"/>
      <c r="K972" s="300"/>
      <c r="L972" s="300"/>
      <c r="M972" s="300"/>
      <c r="N972" s="300"/>
      <c r="O972" s="300">
        <f t="shared" si="44"/>
        <v>0</v>
      </c>
      <c r="Q972" s="305">
        <v>0.0</v>
      </c>
      <c r="R972" s="305"/>
      <c r="S972" s="306"/>
      <c r="T972" s="305"/>
      <c r="U972" s="305"/>
      <c r="V972" s="305"/>
      <c r="W972" s="305"/>
      <c r="X972" s="305"/>
      <c r="Y972" s="305"/>
      <c r="Z972" s="300"/>
      <c r="AA972" s="307"/>
      <c r="AB972" s="300"/>
      <c r="AC972" s="308"/>
      <c r="AD972" s="304"/>
      <c r="AF972" s="300"/>
      <c r="AG972" s="300"/>
      <c r="AH972" s="309"/>
      <c r="AI972" s="309"/>
      <c r="AJ972" s="310"/>
      <c r="AK972" s="311"/>
      <c r="AL972" s="311"/>
      <c r="AM972" s="311"/>
      <c r="AN972" s="311"/>
      <c r="AO972" s="309"/>
      <c r="AY972" s="309"/>
      <c r="AZ972" s="312"/>
      <c r="BD972" s="300"/>
    </row>
    <row r="973" ht="14.25" customHeight="1">
      <c r="A973" s="300"/>
      <c r="B973" s="301"/>
      <c r="C973" s="300"/>
      <c r="D973" s="302"/>
      <c r="G973" s="303"/>
      <c r="H973" s="304"/>
      <c r="I973" s="304"/>
      <c r="J973" s="300"/>
      <c r="K973" s="300"/>
      <c r="L973" s="300"/>
      <c r="M973" s="300"/>
      <c r="N973" s="300"/>
      <c r="O973" s="300">
        <f t="shared" si="44"/>
        <v>0</v>
      </c>
      <c r="Q973" s="305">
        <v>0.0</v>
      </c>
      <c r="R973" s="305"/>
      <c r="S973" s="306"/>
      <c r="T973" s="305"/>
      <c r="U973" s="305"/>
      <c r="V973" s="305"/>
      <c r="W973" s="305"/>
      <c r="X973" s="305"/>
      <c r="Y973" s="305"/>
      <c r="Z973" s="300"/>
      <c r="AA973" s="307"/>
      <c r="AB973" s="300"/>
      <c r="AC973" s="308"/>
      <c r="AD973" s="304"/>
      <c r="AF973" s="300"/>
      <c r="AG973" s="300"/>
      <c r="AH973" s="309"/>
      <c r="AI973" s="309"/>
      <c r="AJ973" s="310"/>
      <c r="AK973" s="311"/>
      <c r="AL973" s="311"/>
      <c r="AM973" s="311"/>
      <c r="AN973" s="311"/>
      <c r="AO973" s="309"/>
      <c r="AY973" s="309"/>
      <c r="AZ973" s="312"/>
      <c r="BD973" s="300"/>
    </row>
    <row r="974" ht="14.25" customHeight="1">
      <c r="A974" s="300"/>
      <c r="B974" s="301"/>
      <c r="C974" s="300"/>
      <c r="D974" s="302"/>
      <c r="G974" s="303"/>
      <c r="H974" s="304"/>
      <c r="I974" s="304"/>
      <c r="J974" s="300"/>
      <c r="K974" s="300"/>
      <c r="L974" s="300"/>
      <c r="M974" s="300"/>
      <c r="N974" s="300"/>
      <c r="O974" s="300">
        <f t="shared" si="44"/>
        <v>0</v>
      </c>
      <c r="Q974" s="305">
        <v>0.0</v>
      </c>
      <c r="R974" s="305"/>
      <c r="S974" s="306"/>
      <c r="T974" s="305"/>
      <c r="U974" s="305"/>
      <c r="V974" s="305"/>
      <c r="W974" s="305"/>
      <c r="X974" s="305"/>
      <c r="Y974" s="305"/>
      <c r="Z974" s="300"/>
      <c r="AA974" s="307"/>
      <c r="AB974" s="300"/>
      <c r="AC974" s="308"/>
      <c r="AD974" s="304"/>
      <c r="AF974" s="300"/>
      <c r="AG974" s="300"/>
      <c r="AH974" s="309"/>
      <c r="AI974" s="309"/>
      <c r="AJ974" s="310"/>
      <c r="AK974" s="311"/>
      <c r="AL974" s="311"/>
      <c r="AM974" s="311"/>
      <c r="AN974" s="311"/>
      <c r="AO974" s="309"/>
      <c r="AY974" s="309"/>
      <c r="AZ974" s="312"/>
      <c r="BD974" s="300"/>
    </row>
    <row r="975" ht="14.25" customHeight="1">
      <c r="A975" s="300"/>
      <c r="B975" s="301"/>
      <c r="C975" s="300"/>
      <c r="D975" s="302"/>
      <c r="G975" s="303"/>
      <c r="H975" s="304"/>
      <c r="I975" s="304"/>
      <c r="J975" s="300"/>
      <c r="K975" s="300"/>
      <c r="L975" s="300"/>
      <c r="M975" s="300"/>
      <c r="N975" s="300"/>
      <c r="O975" s="300">
        <f t="shared" si="44"/>
        <v>0</v>
      </c>
      <c r="Q975" s="305">
        <v>0.0</v>
      </c>
      <c r="R975" s="305"/>
      <c r="S975" s="306"/>
      <c r="T975" s="305"/>
      <c r="U975" s="305"/>
      <c r="V975" s="305"/>
      <c r="W975" s="305"/>
      <c r="X975" s="305"/>
      <c r="Y975" s="305"/>
      <c r="Z975" s="300"/>
      <c r="AA975" s="307"/>
      <c r="AB975" s="300"/>
      <c r="AC975" s="308"/>
      <c r="AD975" s="304"/>
      <c r="AF975" s="300"/>
      <c r="AG975" s="300"/>
      <c r="AH975" s="309"/>
      <c r="AI975" s="309"/>
      <c r="AJ975" s="310"/>
      <c r="AK975" s="311"/>
      <c r="AL975" s="311"/>
      <c r="AM975" s="311"/>
      <c r="AN975" s="311"/>
      <c r="AO975" s="309"/>
      <c r="AY975" s="309"/>
      <c r="AZ975" s="312"/>
      <c r="BD975" s="300"/>
    </row>
    <row r="976" ht="14.25" customHeight="1">
      <c r="A976" s="300"/>
      <c r="B976" s="301"/>
      <c r="C976" s="300"/>
      <c r="D976" s="302"/>
      <c r="G976" s="303"/>
      <c r="H976" s="304"/>
      <c r="I976" s="304"/>
      <c r="J976" s="300"/>
      <c r="K976" s="300"/>
      <c r="L976" s="300"/>
      <c r="M976" s="300"/>
      <c r="N976" s="300"/>
      <c r="O976" s="300">
        <f t="shared" si="44"/>
        <v>0</v>
      </c>
      <c r="Q976" s="305">
        <v>0.0</v>
      </c>
      <c r="R976" s="305"/>
      <c r="S976" s="306"/>
      <c r="T976" s="305"/>
      <c r="U976" s="305"/>
      <c r="V976" s="305"/>
      <c r="W976" s="305"/>
      <c r="X976" s="305"/>
      <c r="Y976" s="305"/>
      <c r="Z976" s="300"/>
      <c r="AA976" s="307"/>
      <c r="AB976" s="300"/>
      <c r="AC976" s="308"/>
      <c r="AD976" s="304"/>
      <c r="AF976" s="300"/>
      <c r="AG976" s="300"/>
      <c r="AH976" s="309"/>
      <c r="AI976" s="309"/>
      <c r="AJ976" s="310"/>
      <c r="AK976" s="311"/>
      <c r="AL976" s="311"/>
      <c r="AM976" s="311"/>
      <c r="AN976" s="311"/>
      <c r="AO976" s="309"/>
      <c r="AY976" s="309"/>
      <c r="AZ976" s="312"/>
      <c r="BD976" s="300"/>
    </row>
    <row r="977" ht="14.25" customHeight="1">
      <c r="A977" s="300"/>
      <c r="B977" s="301"/>
      <c r="C977" s="300"/>
      <c r="D977" s="302"/>
      <c r="G977" s="303"/>
      <c r="H977" s="304"/>
      <c r="I977" s="304"/>
      <c r="J977" s="300"/>
      <c r="K977" s="300"/>
      <c r="L977" s="300"/>
      <c r="M977" s="300"/>
      <c r="N977" s="300"/>
      <c r="O977" s="300">
        <f t="shared" si="44"/>
        <v>0</v>
      </c>
      <c r="Q977" s="305">
        <v>0.0</v>
      </c>
      <c r="R977" s="305"/>
      <c r="S977" s="306"/>
      <c r="T977" s="305"/>
      <c r="U977" s="305"/>
      <c r="V977" s="305"/>
      <c r="W977" s="305"/>
      <c r="X977" s="305"/>
      <c r="Y977" s="305"/>
      <c r="Z977" s="300"/>
      <c r="AA977" s="307"/>
      <c r="AB977" s="300"/>
      <c r="AC977" s="308"/>
      <c r="AD977" s="304"/>
      <c r="AF977" s="300"/>
      <c r="AG977" s="300"/>
      <c r="AH977" s="309"/>
      <c r="AI977" s="309"/>
      <c r="AJ977" s="310"/>
      <c r="AK977" s="311"/>
      <c r="AL977" s="311"/>
      <c r="AM977" s="311"/>
      <c r="AN977" s="311"/>
      <c r="AO977" s="309"/>
      <c r="AY977" s="309"/>
      <c r="AZ977" s="312"/>
      <c r="BD977" s="300"/>
    </row>
    <row r="978" ht="14.25" customHeight="1">
      <c r="A978" s="300"/>
      <c r="B978" s="301"/>
      <c r="C978" s="300"/>
      <c r="D978" s="302"/>
      <c r="G978" s="303"/>
      <c r="H978" s="304"/>
      <c r="I978" s="304"/>
      <c r="J978" s="300"/>
      <c r="K978" s="300"/>
      <c r="L978" s="300"/>
      <c r="M978" s="300"/>
      <c r="N978" s="300"/>
      <c r="O978" s="300">
        <f t="shared" si="44"/>
        <v>0</v>
      </c>
      <c r="Q978" s="305">
        <v>0.0</v>
      </c>
      <c r="R978" s="305"/>
      <c r="S978" s="306"/>
      <c r="T978" s="305"/>
      <c r="U978" s="305"/>
      <c r="V978" s="305"/>
      <c r="W978" s="305"/>
      <c r="X978" s="305"/>
      <c r="Y978" s="305"/>
      <c r="Z978" s="300"/>
      <c r="AA978" s="307"/>
      <c r="AB978" s="300"/>
      <c r="AC978" s="308"/>
      <c r="AD978" s="304"/>
      <c r="AF978" s="300"/>
      <c r="AG978" s="300"/>
      <c r="AH978" s="309"/>
      <c r="AI978" s="309"/>
      <c r="AJ978" s="310"/>
      <c r="AK978" s="311"/>
      <c r="AL978" s="311"/>
      <c r="AM978" s="311"/>
      <c r="AN978" s="311"/>
      <c r="AO978" s="309"/>
      <c r="AY978" s="309"/>
      <c r="AZ978" s="312"/>
      <c r="BD978" s="300"/>
    </row>
    <row r="979" ht="14.25" customHeight="1">
      <c r="A979" s="300"/>
      <c r="B979" s="301"/>
      <c r="C979" s="300"/>
      <c r="D979" s="302"/>
      <c r="G979" s="303"/>
      <c r="H979" s="304"/>
      <c r="I979" s="304"/>
      <c r="J979" s="300"/>
      <c r="K979" s="300"/>
      <c r="L979" s="300"/>
      <c r="M979" s="300"/>
      <c r="N979" s="300"/>
      <c r="O979" s="300">
        <f t="shared" si="44"/>
        <v>0</v>
      </c>
      <c r="Q979" s="305">
        <v>0.0</v>
      </c>
      <c r="R979" s="305"/>
      <c r="S979" s="306"/>
      <c r="T979" s="305"/>
      <c r="U979" s="305"/>
      <c r="V979" s="305"/>
      <c r="W979" s="305"/>
      <c r="X979" s="305"/>
      <c r="Y979" s="305"/>
      <c r="Z979" s="300"/>
      <c r="AA979" s="307"/>
      <c r="AB979" s="300"/>
      <c r="AC979" s="308"/>
      <c r="AD979" s="304"/>
      <c r="AF979" s="300"/>
      <c r="AG979" s="300"/>
      <c r="AH979" s="309"/>
      <c r="AI979" s="309"/>
      <c r="AJ979" s="310"/>
      <c r="AK979" s="311"/>
      <c r="AL979" s="311"/>
      <c r="AM979" s="311"/>
      <c r="AN979" s="311"/>
      <c r="AO979" s="309"/>
      <c r="AY979" s="309"/>
      <c r="AZ979" s="312"/>
      <c r="BD979" s="300"/>
    </row>
    <row r="980" ht="14.25" customHeight="1">
      <c r="A980" s="300"/>
      <c r="B980" s="301"/>
      <c r="C980" s="300"/>
      <c r="D980" s="302"/>
      <c r="G980" s="303"/>
      <c r="H980" s="304"/>
      <c r="I980" s="304"/>
      <c r="J980" s="300"/>
      <c r="K980" s="300"/>
      <c r="L980" s="300"/>
      <c r="M980" s="300"/>
      <c r="N980" s="300"/>
      <c r="O980" s="300">
        <f t="shared" si="44"/>
        <v>0</v>
      </c>
      <c r="Q980" s="305">
        <v>0.0</v>
      </c>
      <c r="R980" s="305"/>
      <c r="S980" s="306"/>
      <c r="T980" s="305"/>
      <c r="U980" s="305"/>
      <c r="V980" s="305"/>
      <c r="W980" s="305"/>
      <c r="X980" s="305"/>
      <c r="Y980" s="305"/>
      <c r="Z980" s="300"/>
      <c r="AA980" s="307"/>
      <c r="AB980" s="300"/>
      <c r="AC980" s="308"/>
      <c r="AD980" s="304"/>
      <c r="AF980" s="300"/>
      <c r="AG980" s="300"/>
      <c r="AH980" s="309"/>
      <c r="AI980" s="309"/>
      <c r="AJ980" s="310"/>
      <c r="AK980" s="311"/>
      <c r="AL980" s="311"/>
      <c r="AM980" s="311"/>
      <c r="AN980" s="311"/>
      <c r="AO980" s="309"/>
      <c r="AY980" s="309"/>
      <c r="AZ980" s="312"/>
      <c r="BD980" s="300"/>
    </row>
    <row r="981" ht="14.25" customHeight="1">
      <c r="A981" s="300"/>
      <c r="B981" s="301"/>
      <c r="C981" s="300"/>
      <c r="D981" s="302"/>
      <c r="G981" s="303"/>
      <c r="H981" s="304"/>
      <c r="I981" s="304"/>
      <c r="J981" s="300"/>
      <c r="K981" s="300"/>
      <c r="L981" s="300"/>
      <c r="M981" s="300"/>
      <c r="N981" s="300"/>
      <c r="O981" s="300">
        <f t="shared" si="44"/>
        <v>0</v>
      </c>
      <c r="Q981" s="305">
        <v>0.0</v>
      </c>
      <c r="R981" s="305"/>
      <c r="S981" s="306"/>
      <c r="T981" s="305"/>
      <c r="U981" s="305"/>
      <c r="V981" s="305"/>
      <c r="W981" s="305"/>
      <c r="X981" s="305"/>
      <c r="Y981" s="305"/>
      <c r="Z981" s="300"/>
      <c r="AA981" s="307"/>
      <c r="AB981" s="300"/>
      <c r="AC981" s="308"/>
      <c r="AD981" s="304"/>
      <c r="AF981" s="300"/>
      <c r="AG981" s="300"/>
      <c r="AH981" s="309"/>
      <c r="AI981" s="309"/>
      <c r="AJ981" s="310"/>
      <c r="AK981" s="311"/>
      <c r="AL981" s="311"/>
      <c r="AM981" s="311"/>
      <c r="AN981" s="311"/>
      <c r="AO981" s="309"/>
      <c r="AY981" s="309"/>
      <c r="AZ981" s="312"/>
      <c r="BD981" s="300"/>
    </row>
    <row r="982" ht="14.25" customHeight="1">
      <c r="A982" s="300"/>
      <c r="B982" s="301"/>
      <c r="C982" s="300"/>
      <c r="D982" s="302"/>
      <c r="G982" s="303"/>
      <c r="H982" s="304"/>
      <c r="I982" s="304"/>
      <c r="J982" s="300"/>
      <c r="K982" s="300"/>
      <c r="L982" s="300"/>
      <c r="M982" s="300"/>
      <c r="N982" s="300"/>
      <c r="O982" s="300">
        <f t="shared" si="44"/>
        <v>0</v>
      </c>
      <c r="Q982" s="305">
        <v>0.0</v>
      </c>
      <c r="R982" s="305"/>
      <c r="S982" s="306"/>
      <c r="T982" s="305"/>
      <c r="U982" s="305"/>
      <c r="V982" s="305"/>
      <c r="W982" s="305"/>
      <c r="X982" s="305"/>
      <c r="Y982" s="305"/>
      <c r="Z982" s="300"/>
      <c r="AA982" s="307"/>
      <c r="AB982" s="300"/>
      <c r="AC982" s="308"/>
      <c r="AD982" s="304"/>
      <c r="AF982" s="300"/>
      <c r="AG982" s="300"/>
      <c r="AH982" s="309"/>
      <c r="AI982" s="309"/>
      <c r="AJ982" s="310"/>
      <c r="AK982" s="311"/>
      <c r="AL982" s="311"/>
      <c r="AM982" s="311"/>
      <c r="AN982" s="311"/>
      <c r="AO982" s="309"/>
      <c r="AY982" s="309"/>
      <c r="AZ982" s="312"/>
      <c r="BD982" s="300"/>
    </row>
    <row r="983" ht="14.25" customHeight="1">
      <c r="A983" s="300"/>
      <c r="B983" s="301"/>
      <c r="C983" s="300"/>
      <c r="D983" s="302"/>
      <c r="G983" s="303"/>
      <c r="H983" s="304"/>
      <c r="I983" s="304"/>
      <c r="J983" s="300"/>
      <c r="K983" s="300"/>
      <c r="L983" s="300"/>
      <c r="M983" s="300"/>
      <c r="N983" s="300"/>
      <c r="O983" s="300">
        <f t="shared" si="44"/>
        <v>0</v>
      </c>
      <c r="Q983" s="305">
        <v>0.0</v>
      </c>
      <c r="R983" s="305"/>
      <c r="S983" s="306"/>
      <c r="T983" s="305"/>
      <c r="U983" s="305"/>
      <c r="V983" s="305"/>
      <c r="W983" s="305"/>
      <c r="X983" s="305"/>
      <c r="Y983" s="305"/>
      <c r="Z983" s="300"/>
      <c r="AA983" s="307"/>
      <c r="AB983" s="300"/>
      <c r="AC983" s="308"/>
      <c r="AD983" s="304"/>
      <c r="AF983" s="300"/>
      <c r="AG983" s="300"/>
      <c r="AH983" s="309"/>
      <c r="AI983" s="309"/>
      <c r="AJ983" s="310"/>
      <c r="AK983" s="311"/>
      <c r="AL983" s="311"/>
      <c r="AM983" s="311"/>
      <c r="AN983" s="311"/>
      <c r="AO983" s="309"/>
      <c r="AY983" s="309"/>
      <c r="AZ983" s="312"/>
      <c r="BD983" s="300"/>
    </row>
    <row r="984" ht="14.25" customHeight="1">
      <c r="A984" s="300"/>
      <c r="B984" s="301"/>
      <c r="C984" s="300"/>
      <c r="D984" s="302"/>
      <c r="G984" s="303"/>
      <c r="H984" s="304"/>
      <c r="I984" s="304"/>
      <c r="J984" s="300"/>
      <c r="K984" s="300"/>
      <c r="L984" s="300"/>
      <c r="M984" s="300"/>
      <c r="N984" s="300"/>
      <c r="O984" s="300">
        <f t="shared" si="44"/>
        <v>0</v>
      </c>
      <c r="Q984" s="305">
        <v>0.0</v>
      </c>
      <c r="R984" s="305"/>
      <c r="S984" s="306"/>
      <c r="T984" s="305"/>
      <c r="U984" s="305"/>
      <c r="V984" s="305"/>
      <c r="W984" s="305"/>
      <c r="X984" s="305"/>
      <c r="Y984" s="305"/>
      <c r="Z984" s="300"/>
      <c r="AA984" s="307"/>
      <c r="AB984" s="300"/>
      <c r="AC984" s="308"/>
      <c r="AD984" s="304"/>
      <c r="AF984" s="300"/>
      <c r="AG984" s="300"/>
      <c r="AH984" s="309"/>
      <c r="AI984" s="309"/>
      <c r="AJ984" s="310"/>
      <c r="AK984" s="311"/>
      <c r="AL984" s="311"/>
      <c r="AM984" s="311"/>
      <c r="AN984" s="311"/>
      <c r="AO984" s="309"/>
      <c r="AY984" s="309"/>
      <c r="AZ984" s="312"/>
      <c r="BD984" s="300"/>
    </row>
    <row r="985" ht="14.25" customHeight="1">
      <c r="A985" s="300"/>
      <c r="B985" s="301"/>
      <c r="C985" s="300"/>
      <c r="D985" s="302"/>
      <c r="G985" s="303"/>
      <c r="H985" s="304"/>
      <c r="I985" s="304"/>
      <c r="J985" s="300"/>
      <c r="K985" s="300"/>
      <c r="L985" s="300"/>
      <c r="M985" s="300"/>
      <c r="N985" s="300"/>
      <c r="O985" s="300">
        <f t="shared" si="44"/>
        <v>0</v>
      </c>
      <c r="Q985" s="305">
        <v>0.0</v>
      </c>
      <c r="R985" s="305"/>
      <c r="S985" s="306"/>
      <c r="T985" s="305"/>
      <c r="U985" s="305"/>
      <c r="V985" s="305"/>
      <c r="W985" s="305"/>
      <c r="X985" s="305"/>
      <c r="Y985" s="305"/>
      <c r="Z985" s="300"/>
      <c r="AA985" s="307"/>
      <c r="AB985" s="300"/>
      <c r="AC985" s="308"/>
      <c r="AD985" s="304"/>
      <c r="AF985" s="300"/>
      <c r="AG985" s="300"/>
      <c r="AH985" s="309"/>
      <c r="AI985" s="309"/>
      <c r="AJ985" s="310"/>
      <c r="AK985" s="311"/>
      <c r="AL985" s="311"/>
      <c r="AM985" s="311"/>
      <c r="AN985" s="311"/>
      <c r="AO985" s="309"/>
      <c r="AY985" s="309"/>
      <c r="AZ985" s="312"/>
      <c r="BD985" s="300"/>
    </row>
    <row r="986" ht="14.25" customHeight="1">
      <c r="A986" s="300"/>
      <c r="B986" s="301"/>
      <c r="C986" s="300"/>
      <c r="D986" s="302"/>
      <c r="G986" s="303"/>
      <c r="H986" s="304"/>
      <c r="I986" s="304"/>
      <c r="J986" s="300"/>
      <c r="K986" s="300"/>
      <c r="L986" s="300"/>
      <c r="M986" s="300"/>
      <c r="N986" s="300"/>
      <c r="O986" s="300">
        <f t="shared" si="44"/>
        <v>0</v>
      </c>
      <c r="Q986" s="305">
        <v>0.0</v>
      </c>
      <c r="R986" s="305"/>
      <c r="S986" s="306"/>
      <c r="T986" s="305"/>
      <c r="U986" s="305"/>
      <c r="V986" s="305"/>
      <c r="W986" s="305"/>
      <c r="X986" s="305"/>
      <c r="Y986" s="305"/>
      <c r="Z986" s="300"/>
      <c r="AA986" s="307"/>
      <c r="AB986" s="300"/>
      <c r="AC986" s="308"/>
      <c r="AD986" s="304"/>
      <c r="AF986" s="300"/>
      <c r="AG986" s="300"/>
      <c r="AH986" s="309"/>
      <c r="AI986" s="309"/>
      <c r="AJ986" s="310"/>
      <c r="AK986" s="311"/>
      <c r="AL986" s="311"/>
      <c r="AM986" s="311"/>
      <c r="AN986" s="311"/>
      <c r="AO986" s="309"/>
      <c r="AY986" s="309"/>
      <c r="AZ986" s="312"/>
      <c r="BD986" s="300"/>
    </row>
    <row r="987" ht="14.25" customHeight="1">
      <c r="A987" s="300"/>
      <c r="B987" s="301"/>
      <c r="C987" s="300"/>
      <c r="D987" s="302"/>
      <c r="G987" s="303"/>
      <c r="H987" s="304"/>
      <c r="I987" s="304"/>
      <c r="J987" s="300"/>
      <c r="K987" s="300"/>
      <c r="L987" s="300"/>
      <c r="M987" s="300"/>
      <c r="N987" s="300"/>
      <c r="O987" s="300">
        <f t="shared" si="44"/>
        <v>0</v>
      </c>
      <c r="Q987" s="305">
        <v>0.0</v>
      </c>
      <c r="R987" s="305"/>
      <c r="S987" s="306"/>
      <c r="T987" s="305"/>
      <c r="U987" s="305"/>
      <c r="V987" s="305"/>
      <c r="W987" s="305"/>
      <c r="X987" s="305"/>
      <c r="Y987" s="305"/>
      <c r="Z987" s="300"/>
      <c r="AA987" s="307"/>
      <c r="AB987" s="300"/>
      <c r="AC987" s="308"/>
      <c r="AD987" s="304"/>
      <c r="AF987" s="300"/>
      <c r="AG987" s="300"/>
      <c r="AH987" s="309"/>
      <c r="AI987" s="309"/>
      <c r="AJ987" s="310"/>
      <c r="AK987" s="311"/>
      <c r="AL987" s="311"/>
      <c r="AM987" s="311"/>
      <c r="AN987" s="311"/>
      <c r="AO987" s="309"/>
      <c r="AY987" s="309"/>
      <c r="AZ987" s="312"/>
      <c r="BD987" s="300"/>
    </row>
    <row r="988" ht="14.25" customHeight="1">
      <c r="A988" s="300"/>
      <c r="B988" s="301"/>
      <c r="C988" s="300"/>
      <c r="D988" s="302"/>
      <c r="G988" s="303"/>
      <c r="H988" s="304"/>
      <c r="I988" s="304"/>
      <c r="J988" s="300"/>
      <c r="K988" s="300"/>
      <c r="L988" s="300"/>
      <c r="M988" s="300"/>
      <c r="N988" s="300"/>
      <c r="O988" s="300">
        <f t="shared" si="44"/>
        <v>0</v>
      </c>
      <c r="Q988" s="305">
        <v>0.0</v>
      </c>
      <c r="R988" s="305"/>
      <c r="S988" s="306"/>
      <c r="T988" s="305"/>
      <c r="U988" s="305"/>
      <c r="V988" s="305"/>
      <c r="W988" s="305"/>
      <c r="X988" s="305"/>
      <c r="Y988" s="305"/>
      <c r="Z988" s="300"/>
      <c r="AA988" s="307"/>
      <c r="AB988" s="300"/>
      <c r="AC988" s="308"/>
      <c r="AD988" s="304"/>
      <c r="AF988" s="300"/>
      <c r="AG988" s="300"/>
      <c r="AH988" s="309"/>
      <c r="AI988" s="309"/>
      <c r="AJ988" s="310"/>
      <c r="AK988" s="311"/>
      <c r="AL988" s="311"/>
      <c r="AM988" s="311"/>
      <c r="AN988" s="311"/>
      <c r="AO988" s="309"/>
      <c r="AY988" s="309"/>
      <c r="AZ988" s="312"/>
      <c r="BD988" s="300"/>
    </row>
    <row r="989" ht="14.25" customHeight="1">
      <c r="A989" s="300"/>
      <c r="B989" s="301"/>
      <c r="C989" s="300"/>
      <c r="D989" s="302"/>
      <c r="G989" s="303"/>
      <c r="H989" s="304"/>
      <c r="I989" s="304"/>
      <c r="J989" s="300"/>
      <c r="K989" s="300"/>
      <c r="L989" s="300"/>
      <c r="M989" s="300"/>
      <c r="N989" s="300"/>
      <c r="O989" s="300">
        <f t="shared" si="44"/>
        <v>0</v>
      </c>
      <c r="Q989" s="305">
        <v>0.0</v>
      </c>
      <c r="R989" s="305"/>
      <c r="S989" s="306"/>
      <c r="T989" s="305"/>
      <c r="U989" s="305"/>
      <c r="V989" s="305"/>
      <c r="W989" s="305"/>
      <c r="X989" s="305"/>
      <c r="Y989" s="305"/>
      <c r="Z989" s="300"/>
      <c r="AA989" s="307"/>
      <c r="AB989" s="300"/>
      <c r="AC989" s="308"/>
      <c r="AD989" s="304"/>
      <c r="AF989" s="300"/>
      <c r="AG989" s="300"/>
      <c r="AH989" s="309"/>
      <c r="AI989" s="309"/>
      <c r="AJ989" s="310"/>
      <c r="AK989" s="311"/>
      <c r="AL989" s="311"/>
      <c r="AM989" s="311"/>
      <c r="AN989" s="311"/>
      <c r="AO989" s="309"/>
      <c r="AY989" s="309"/>
      <c r="AZ989" s="312"/>
      <c r="BD989" s="300"/>
    </row>
    <row r="990" ht="14.25" customHeight="1">
      <c r="A990" s="300"/>
      <c r="B990" s="301"/>
      <c r="C990" s="300"/>
      <c r="D990" s="302"/>
      <c r="G990" s="303"/>
      <c r="H990" s="304"/>
      <c r="I990" s="304"/>
      <c r="J990" s="300"/>
      <c r="K990" s="300"/>
      <c r="L990" s="300"/>
      <c r="M990" s="300"/>
      <c r="N990" s="300"/>
      <c r="O990" s="300">
        <f t="shared" si="44"/>
        <v>0</v>
      </c>
      <c r="Q990" s="305">
        <v>0.0</v>
      </c>
      <c r="R990" s="305"/>
      <c r="S990" s="306"/>
      <c r="T990" s="305"/>
      <c r="U990" s="305"/>
      <c r="V990" s="305"/>
      <c r="W990" s="305"/>
      <c r="X990" s="305"/>
      <c r="Y990" s="305"/>
      <c r="Z990" s="300"/>
      <c r="AA990" s="307"/>
      <c r="AB990" s="300"/>
      <c r="AC990" s="308"/>
      <c r="AD990" s="304"/>
      <c r="AF990" s="300"/>
      <c r="AG990" s="300"/>
      <c r="AH990" s="309"/>
      <c r="AI990" s="309"/>
      <c r="AJ990" s="310"/>
      <c r="AK990" s="311"/>
      <c r="AL990" s="311"/>
      <c r="AM990" s="311"/>
      <c r="AN990" s="311"/>
      <c r="AO990" s="309"/>
      <c r="AY990" s="309"/>
      <c r="AZ990" s="312"/>
      <c r="BD990" s="300"/>
    </row>
    <row r="991" ht="14.25" customHeight="1">
      <c r="A991" s="300"/>
      <c r="B991" s="301"/>
      <c r="C991" s="300"/>
      <c r="D991" s="302"/>
      <c r="G991" s="303"/>
      <c r="H991" s="304"/>
      <c r="I991" s="304"/>
      <c r="J991" s="300"/>
      <c r="K991" s="300"/>
      <c r="L991" s="300"/>
      <c r="M991" s="300"/>
      <c r="N991" s="300"/>
      <c r="O991" s="300">
        <f t="shared" si="44"/>
        <v>0</v>
      </c>
      <c r="Q991" s="305">
        <v>0.0</v>
      </c>
      <c r="R991" s="305"/>
      <c r="S991" s="306"/>
      <c r="T991" s="305"/>
      <c r="U991" s="305"/>
      <c r="V991" s="305"/>
      <c r="W991" s="305"/>
      <c r="X991" s="305"/>
      <c r="Y991" s="305"/>
      <c r="Z991" s="300"/>
      <c r="AA991" s="307"/>
      <c r="AB991" s="300"/>
      <c r="AC991" s="308"/>
      <c r="AD991" s="304"/>
      <c r="AF991" s="300"/>
      <c r="AG991" s="300"/>
      <c r="AH991" s="309"/>
      <c r="AI991" s="309"/>
      <c r="AJ991" s="310"/>
      <c r="AK991" s="311"/>
      <c r="AL991" s="311"/>
      <c r="AM991" s="311"/>
      <c r="AN991" s="311"/>
      <c r="AO991" s="309"/>
      <c r="AY991" s="309"/>
      <c r="AZ991" s="312"/>
      <c r="BD991" s="300"/>
    </row>
    <row r="992" ht="14.25" customHeight="1">
      <c r="A992" s="300"/>
      <c r="B992" s="301"/>
      <c r="C992" s="300"/>
      <c r="D992" s="302"/>
      <c r="G992" s="303"/>
      <c r="H992" s="304"/>
      <c r="I992" s="304"/>
      <c r="J992" s="300"/>
      <c r="K992" s="300"/>
      <c r="L992" s="300"/>
      <c r="M992" s="300"/>
      <c r="N992" s="300"/>
      <c r="O992" s="300">
        <f t="shared" si="44"/>
        <v>0</v>
      </c>
      <c r="Q992" s="305">
        <v>0.0</v>
      </c>
      <c r="R992" s="305"/>
      <c r="S992" s="306"/>
      <c r="T992" s="305"/>
      <c r="U992" s="305"/>
      <c r="V992" s="305"/>
      <c r="W992" s="305"/>
      <c r="X992" s="305"/>
      <c r="Y992" s="305"/>
      <c r="Z992" s="300"/>
      <c r="AA992" s="307"/>
      <c r="AB992" s="300"/>
      <c r="AC992" s="308"/>
      <c r="AD992" s="304"/>
      <c r="AF992" s="300"/>
      <c r="AG992" s="300"/>
      <c r="AH992" s="309"/>
      <c r="AI992" s="309"/>
      <c r="AJ992" s="310"/>
      <c r="AK992" s="311"/>
      <c r="AL992" s="311"/>
      <c r="AM992" s="311"/>
      <c r="AN992" s="311"/>
      <c r="AO992" s="309"/>
      <c r="AY992" s="309"/>
      <c r="AZ992" s="312"/>
      <c r="BD992" s="300"/>
    </row>
    <row r="993" ht="14.25" customHeight="1">
      <c r="A993" s="300"/>
      <c r="B993" s="301"/>
      <c r="C993" s="300"/>
      <c r="D993" s="302"/>
      <c r="G993" s="303"/>
      <c r="H993" s="304"/>
      <c r="I993" s="304"/>
      <c r="J993" s="300"/>
      <c r="K993" s="300"/>
      <c r="L993" s="300"/>
      <c r="M993" s="300"/>
      <c r="N993" s="300"/>
      <c r="O993" s="300">
        <f t="shared" si="44"/>
        <v>0</v>
      </c>
      <c r="Q993" s="305">
        <v>0.0</v>
      </c>
      <c r="R993" s="305"/>
      <c r="S993" s="306"/>
      <c r="T993" s="305"/>
      <c r="U993" s="305"/>
      <c r="V993" s="305"/>
      <c r="W993" s="305"/>
      <c r="X993" s="305"/>
      <c r="Y993" s="305"/>
      <c r="Z993" s="300"/>
      <c r="AA993" s="307"/>
      <c r="AB993" s="300"/>
      <c r="AC993" s="308"/>
      <c r="AD993" s="304"/>
      <c r="AF993" s="300"/>
      <c r="AG993" s="300"/>
      <c r="AH993" s="309"/>
      <c r="AI993" s="309"/>
      <c r="AJ993" s="310"/>
      <c r="AK993" s="311"/>
      <c r="AL993" s="311"/>
      <c r="AM993" s="311"/>
      <c r="AN993" s="311"/>
      <c r="AO993" s="309"/>
      <c r="AY993" s="309"/>
      <c r="AZ993" s="312"/>
      <c r="BD993" s="300"/>
    </row>
    <row r="994" ht="14.25" customHeight="1">
      <c r="A994" s="300"/>
      <c r="B994" s="301"/>
      <c r="C994" s="300"/>
      <c r="D994" s="302"/>
      <c r="G994" s="303"/>
      <c r="H994" s="304"/>
      <c r="I994" s="304"/>
      <c r="J994" s="300"/>
      <c r="K994" s="300"/>
      <c r="L994" s="300"/>
      <c r="M994" s="300"/>
      <c r="N994" s="300"/>
      <c r="O994" s="300">
        <f t="shared" si="44"/>
        <v>0</v>
      </c>
      <c r="Q994" s="305">
        <v>0.0</v>
      </c>
      <c r="R994" s="305"/>
      <c r="S994" s="306"/>
      <c r="T994" s="305"/>
      <c r="U994" s="305"/>
      <c r="V994" s="305"/>
      <c r="W994" s="305"/>
      <c r="X994" s="305"/>
      <c r="Y994" s="305"/>
      <c r="Z994" s="300"/>
      <c r="AA994" s="307"/>
      <c r="AB994" s="300"/>
      <c r="AC994" s="308"/>
      <c r="AD994" s="304"/>
      <c r="AF994" s="300"/>
      <c r="AG994" s="300"/>
      <c r="AH994" s="309"/>
      <c r="AI994" s="309"/>
      <c r="AJ994" s="310"/>
      <c r="AK994" s="311"/>
      <c r="AL994" s="311"/>
      <c r="AM994" s="311"/>
      <c r="AN994" s="311"/>
      <c r="AO994" s="309"/>
      <c r="AY994" s="309"/>
      <c r="AZ994" s="312"/>
      <c r="BD994" s="300"/>
    </row>
    <row r="995" ht="14.25" customHeight="1">
      <c r="A995" s="300"/>
      <c r="B995" s="301"/>
      <c r="C995" s="300"/>
      <c r="D995" s="302"/>
      <c r="G995" s="303"/>
      <c r="H995" s="304"/>
      <c r="I995" s="304"/>
      <c r="J995" s="300"/>
      <c r="K995" s="300"/>
      <c r="L995" s="300"/>
      <c r="M995" s="300"/>
      <c r="N995" s="300"/>
      <c r="O995" s="300">
        <f t="shared" si="44"/>
        <v>0</v>
      </c>
      <c r="Q995" s="305">
        <v>0.0</v>
      </c>
      <c r="R995" s="305"/>
      <c r="S995" s="306"/>
      <c r="T995" s="305"/>
      <c r="U995" s="305"/>
      <c r="V995" s="305"/>
      <c r="W995" s="305"/>
      <c r="X995" s="305"/>
      <c r="Y995" s="305"/>
      <c r="Z995" s="300"/>
      <c r="AA995" s="307"/>
      <c r="AB995" s="300"/>
      <c r="AC995" s="308"/>
      <c r="AD995" s="304"/>
      <c r="AF995" s="300"/>
      <c r="AG995" s="300"/>
      <c r="AH995" s="309"/>
      <c r="AI995" s="309"/>
      <c r="AJ995" s="310"/>
      <c r="AK995" s="311"/>
      <c r="AL995" s="311"/>
      <c r="AM995" s="311"/>
      <c r="AN995" s="311"/>
      <c r="AO995" s="309"/>
      <c r="AY995" s="309"/>
      <c r="AZ995" s="312"/>
      <c r="BD995" s="300"/>
    </row>
    <row r="996" ht="14.25" customHeight="1">
      <c r="A996" s="300"/>
      <c r="B996" s="301"/>
      <c r="C996" s="300"/>
      <c r="D996" s="302"/>
      <c r="G996" s="303"/>
      <c r="H996" s="304"/>
      <c r="I996" s="304"/>
      <c r="J996" s="300"/>
      <c r="K996" s="300"/>
      <c r="L996" s="300"/>
      <c r="M996" s="300"/>
      <c r="N996" s="300"/>
      <c r="O996" s="300">
        <f t="shared" si="44"/>
        <v>0</v>
      </c>
      <c r="Q996" s="305">
        <v>0.0</v>
      </c>
      <c r="R996" s="305"/>
      <c r="S996" s="306"/>
      <c r="T996" s="305"/>
      <c r="U996" s="305"/>
      <c r="V996" s="305"/>
      <c r="W996" s="305"/>
      <c r="X996" s="305"/>
      <c r="Y996" s="305"/>
      <c r="Z996" s="300"/>
      <c r="AA996" s="307"/>
      <c r="AB996" s="300"/>
      <c r="AC996" s="308"/>
      <c r="AD996" s="304"/>
      <c r="AF996" s="300"/>
      <c r="AG996" s="300"/>
      <c r="AH996" s="309"/>
      <c r="AI996" s="309"/>
      <c r="AJ996" s="310"/>
      <c r="AK996" s="311"/>
      <c r="AL996" s="311"/>
      <c r="AM996" s="311"/>
      <c r="AN996" s="311"/>
      <c r="AO996" s="309"/>
      <c r="AY996" s="309"/>
      <c r="AZ996" s="312"/>
      <c r="BD996" s="300"/>
    </row>
    <row r="997" ht="14.25" customHeight="1">
      <c r="A997" s="300"/>
      <c r="B997" s="301"/>
      <c r="C997" s="300"/>
      <c r="D997" s="302"/>
      <c r="G997" s="303"/>
      <c r="H997" s="304"/>
      <c r="I997" s="304"/>
      <c r="J997" s="300"/>
      <c r="K997" s="300"/>
      <c r="L997" s="300"/>
      <c r="M997" s="300"/>
      <c r="N997" s="300"/>
      <c r="O997" s="300">
        <f t="shared" si="44"/>
        <v>0</v>
      </c>
      <c r="Q997" s="305">
        <v>0.0</v>
      </c>
      <c r="R997" s="305"/>
      <c r="S997" s="306"/>
      <c r="T997" s="305"/>
      <c r="U997" s="305"/>
      <c r="V997" s="305"/>
      <c r="W997" s="305"/>
      <c r="X997" s="305"/>
      <c r="Y997" s="305"/>
      <c r="Z997" s="300"/>
      <c r="AA997" s="307"/>
      <c r="AB997" s="300"/>
      <c r="AC997" s="308"/>
      <c r="AD997" s="304"/>
      <c r="AF997" s="300"/>
      <c r="AG997" s="300"/>
      <c r="AH997" s="309"/>
      <c r="AI997" s="309"/>
      <c r="AJ997" s="310"/>
      <c r="AK997" s="311"/>
      <c r="AL997" s="311"/>
      <c r="AM997" s="311"/>
      <c r="AN997" s="311"/>
      <c r="AO997" s="309"/>
      <c r="AY997" s="309"/>
      <c r="AZ997" s="312"/>
      <c r="BD997" s="300"/>
    </row>
    <row r="998" ht="14.25" customHeight="1">
      <c r="A998" s="300"/>
      <c r="B998" s="301"/>
      <c r="C998" s="300"/>
      <c r="D998" s="302"/>
      <c r="G998" s="303"/>
      <c r="H998" s="304"/>
      <c r="I998" s="304"/>
      <c r="J998" s="300"/>
      <c r="K998" s="300"/>
      <c r="L998" s="300"/>
      <c r="M998" s="300"/>
      <c r="N998" s="300"/>
      <c r="O998" s="300">
        <f t="shared" si="44"/>
        <v>0</v>
      </c>
      <c r="Q998" s="305">
        <v>0.0</v>
      </c>
      <c r="R998" s="305"/>
      <c r="S998" s="306"/>
      <c r="T998" s="305"/>
      <c r="U998" s="305"/>
      <c r="V998" s="305"/>
      <c r="W998" s="305"/>
      <c r="X998" s="305"/>
      <c r="Y998" s="305"/>
      <c r="Z998" s="300"/>
      <c r="AA998" s="307"/>
      <c r="AB998" s="300"/>
      <c r="AC998" s="308"/>
      <c r="AD998" s="304"/>
      <c r="AF998" s="300"/>
      <c r="AG998" s="300"/>
      <c r="AH998" s="309"/>
      <c r="AI998" s="309"/>
      <c r="AJ998" s="310"/>
      <c r="AK998" s="311"/>
      <c r="AL998" s="311"/>
      <c r="AM998" s="311"/>
      <c r="AN998" s="311"/>
      <c r="AO998" s="309"/>
      <c r="AY998" s="309"/>
      <c r="AZ998" s="312"/>
      <c r="BD998" s="300"/>
    </row>
    <row r="999" ht="14.25" customHeight="1">
      <c r="A999" s="300"/>
      <c r="B999" s="301"/>
      <c r="C999" s="300"/>
      <c r="D999" s="302"/>
      <c r="G999" s="303"/>
      <c r="H999" s="304"/>
      <c r="I999" s="304"/>
      <c r="J999" s="300"/>
      <c r="K999" s="300"/>
      <c r="L999" s="300"/>
      <c r="M999" s="300"/>
      <c r="N999" s="300"/>
      <c r="O999" s="300">
        <f t="shared" si="44"/>
        <v>0</v>
      </c>
      <c r="Q999" s="305">
        <v>0.0</v>
      </c>
      <c r="R999" s="305"/>
      <c r="S999" s="306"/>
      <c r="T999" s="305"/>
      <c r="U999" s="305"/>
      <c r="V999" s="305"/>
      <c r="W999" s="305"/>
      <c r="X999" s="305"/>
      <c r="Y999" s="305"/>
      <c r="Z999" s="300"/>
      <c r="AA999" s="307"/>
      <c r="AB999" s="300"/>
      <c r="AC999" s="308"/>
      <c r="AD999" s="304"/>
      <c r="AF999" s="300"/>
      <c r="AG999" s="300"/>
      <c r="AH999" s="309"/>
      <c r="AI999" s="309"/>
      <c r="AJ999" s="310"/>
      <c r="AK999" s="311"/>
      <c r="AL999" s="311"/>
      <c r="AM999" s="311"/>
      <c r="AN999" s="311"/>
      <c r="AO999" s="309"/>
      <c r="AY999" s="309"/>
      <c r="AZ999" s="312"/>
      <c r="BD999" s="300"/>
    </row>
    <row r="1000" ht="14.25" customHeight="1">
      <c r="A1000" s="300"/>
      <c r="B1000" s="301"/>
      <c r="C1000" s="300"/>
      <c r="D1000" s="302"/>
      <c r="G1000" s="303"/>
      <c r="H1000" s="304"/>
      <c r="I1000" s="304"/>
      <c r="J1000" s="300"/>
      <c r="K1000" s="300"/>
      <c r="L1000" s="300"/>
      <c r="M1000" s="300"/>
      <c r="N1000" s="300"/>
      <c r="O1000" s="300">
        <f t="shared" si="44"/>
        <v>0</v>
      </c>
      <c r="Q1000" s="305">
        <v>0.0</v>
      </c>
      <c r="R1000" s="305"/>
      <c r="S1000" s="306"/>
      <c r="T1000" s="305"/>
      <c r="U1000" s="305"/>
      <c r="V1000" s="305"/>
      <c r="W1000" s="305"/>
      <c r="X1000" s="305"/>
      <c r="Y1000" s="305"/>
      <c r="Z1000" s="300"/>
      <c r="AA1000" s="307"/>
      <c r="AB1000" s="300"/>
      <c r="AC1000" s="308"/>
      <c r="AD1000" s="304"/>
      <c r="AF1000" s="300"/>
      <c r="AG1000" s="300"/>
      <c r="AH1000" s="309"/>
      <c r="AI1000" s="309"/>
      <c r="AJ1000" s="310"/>
      <c r="AK1000" s="311"/>
      <c r="AL1000" s="311"/>
      <c r="AM1000" s="311"/>
      <c r="AN1000" s="311"/>
      <c r="AO1000" s="309"/>
      <c r="AY1000" s="309"/>
      <c r="AZ1000" s="312"/>
      <c r="BD1000" s="300"/>
    </row>
    <row r="1001" ht="14.25" customHeight="1">
      <c r="A1001" s="300"/>
      <c r="B1001" s="301"/>
      <c r="C1001" s="300"/>
      <c r="D1001" s="302"/>
      <c r="G1001" s="303"/>
      <c r="H1001" s="304"/>
      <c r="I1001" s="304"/>
      <c r="J1001" s="300"/>
      <c r="K1001" s="300"/>
      <c r="L1001" s="300"/>
      <c r="M1001" s="300"/>
      <c r="N1001" s="300"/>
      <c r="O1001" s="300">
        <f t="shared" si="44"/>
        <v>0</v>
      </c>
      <c r="Q1001" s="305">
        <v>0.0</v>
      </c>
      <c r="R1001" s="305"/>
      <c r="S1001" s="306"/>
      <c r="T1001" s="305"/>
      <c r="U1001" s="305"/>
      <c r="V1001" s="305"/>
      <c r="W1001" s="305"/>
      <c r="X1001" s="305"/>
      <c r="Y1001" s="305"/>
      <c r="Z1001" s="300"/>
      <c r="AA1001" s="307"/>
      <c r="AB1001" s="300"/>
      <c r="AC1001" s="308"/>
      <c r="AD1001" s="304"/>
      <c r="AF1001" s="300"/>
      <c r="AG1001" s="300"/>
      <c r="AH1001" s="309"/>
      <c r="AI1001" s="309"/>
      <c r="AJ1001" s="310"/>
      <c r="AK1001" s="311"/>
      <c r="AL1001" s="311"/>
      <c r="AM1001" s="311"/>
      <c r="AN1001" s="311"/>
      <c r="AO1001" s="309"/>
      <c r="AY1001" s="309"/>
      <c r="AZ1001" s="312"/>
      <c r="BD1001" s="300"/>
    </row>
    <row r="1002" ht="14.25" customHeight="1">
      <c r="A1002" s="300"/>
      <c r="B1002" s="301"/>
      <c r="C1002" s="300"/>
      <c r="D1002" s="302"/>
      <c r="G1002" s="303"/>
      <c r="H1002" s="304"/>
      <c r="I1002" s="304"/>
      <c r="J1002" s="300"/>
      <c r="K1002" s="300"/>
      <c r="L1002" s="300"/>
      <c r="M1002" s="300"/>
      <c r="N1002" s="300"/>
      <c r="O1002" s="300">
        <f t="shared" si="44"/>
        <v>0</v>
      </c>
      <c r="Q1002" s="305">
        <v>0.0</v>
      </c>
      <c r="R1002" s="305"/>
      <c r="S1002" s="306"/>
      <c r="T1002" s="305"/>
      <c r="U1002" s="305"/>
      <c r="V1002" s="305"/>
      <c r="W1002" s="305"/>
      <c r="X1002" s="305"/>
      <c r="Y1002" s="305"/>
      <c r="Z1002" s="300"/>
      <c r="AA1002" s="307"/>
      <c r="AB1002" s="300"/>
      <c r="AC1002" s="308"/>
      <c r="AD1002" s="304"/>
      <c r="AF1002" s="300"/>
      <c r="AG1002" s="300"/>
      <c r="AH1002" s="309"/>
      <c r="AI1002" s="309"/>
      <c r="AJ1002" s="310"/>
      <c r="AK1002" s="311"/>
      <c r="AL1002" s="311"/>
      <c r="AM1002" s="311"/>
      <c r="AN1002" s="311"/>
      <c r="AO1002" s="309"/>
      <c r="AY1002" s="309"/>
      <c r="AZ1002" s="312"/>
      <c r="BD1002" s="300"/>
    </row>
    <row r="1003" ht="14.25" customHeight="1">
      <c r="A1003" s="300"/>
      <c r="B1003" s="301"/>
      <c r="C1003" s="300"/>
      <c r="D1003" s="302"/>
      <c r="G1003" s="303"/>
      <c r="H1003" s="304"/>
      <c r="I1003" s="304"/>
      <c r="J1003" s="300"/>
      <c r="K1003" s="300"/>
      <c r="L1003" s="300"/>
      <c r="M1003" s="300"/>
      <c r="N1003" s="300"/>
      <c r="O1003" s="300">
        <f t="shared" si="44"/>
        <v>0</v>
      </c>
      <c r="Q1003" s="305">
        <v>0.0</v>
      </c>
      <c r="R1003" s="305"/>
      <c r="S1003" s="306"/>
      <c r="T1003" s="305"/>
      <c r="U1003" s="305"/>
      <c r="V1003" s="305"/>
      <c r="W1003" s="305"/>
      <c r="X1003" s="305"/>
      <c r="Y1003" s="305"/>
      <c r="Z1003" s="300"/>
      <c r="AA1003" s="307"/>
      <c r="AB1003" s="300"/>
      <c r="AC1003" s="308"/>
      <c r="AD1003" s="304"/>
      <c r="AF1003" s="300"/>
      <c r="AG1003" s="300"/>
      <c r="AH1003" s="309"/>
      <c r="AI1003" s="309"/>
      <c r="AJ1003" s="310"/>
      <c r="AK1003" s="311"/>
      <c r="AL1003" s="311"/>
      <c r="AM1003" s="311"/>
      <c r="AN1003" s="311"/>
      <c r="AO1003" s="309"/>
      <c r="AY1003" s="309"/>
      <c r="AZ1003" s="312"/>
      <c r="BD1003" s="300"/>
    </row>
    <row r="1004" ht="14.25" customHeight="1">
      <c r="A1004" s="300"/>
      <c r="B1004" s="301"/>
      <c r="C1004" s="300"/>
      <c r="D1004" s="302"/>
      <c r="G1004" s="303"/>
      <c r="H1004" s="304"/>
      <c r="I1004" s="304"/>
      <c r="J1004" s="300"/>
      <c r="K1004" s="300"/>
      <c r="L1004" s="300"/>
      <c r="M1004" s="300"/>
      <c r="N1004" s="300"/>
      <c r="O1004" s="300"/>
      <c r="Q1004" s="305">
        <v>0.0</v>
      </c>
      <c r="R1004" s="305"/>
      <c r="S1004" s="306"/>
      <c r="T1004" s="305"/>
      <c r="U1004" s="305"/>
      <c r="V1004" s="305"/>
      <c r="W1004" s="305"/>
      <c r="X1004" s="305"/>
      <c r="Y1004" s="305"/>
      <c r="Z1004" s="300"/>
      <c r="AA1004" s="307"/>
      <c r="AB1004" s="300"/>
      <c r="AC1004" s="308"/>
      <c r="AD1004" s="304"/>
      <c r="AF1004" s="300"/>
      <c r="AG1004" s="300"/>
      <c r="AH1004" s="309"/>
      <c r="AI1004" s="309"/>
      <c r="AJ1004" s="310"/>
      <c r="AK1004" s="311"/>
      <c r="AL1004" s="311"/>
      <c r="AM1004" s="311"/>
      <c r="AN1004" s="311"/>
      <c r="AO1004" s="309"/>
      <c r="AY1004" s="309"/>
      <c r="AZ1004" s="312"/>
      <c r="BD1004" s="300"/>
    </row>
    <row r="1005" ht="14.25" customHeight="1">
      <c r="A1005" s="300"/>
      <c r="B1005" s="301"/>
      <c r="C1005" s="300"/>
      <c r="D1005" s="302"/>
      <c r="G1005" s="303"/>
      <c r="H1005" s="304"/>
      <c r="I1005" s="304"/>
      <c r="J1005" s="300"/>
      <c r="K1005" s="300"/>
      <c r="L1005" s="300"/>
      <c r="M1005" s="300"/>
      <c r="N1005" s="300"/>
      <c r="O1005" s="300"/>
      <c r="Q1005" s="305">
        <v>0.0</v>
      </c>
      <c r="R1005" s="305"/>
      <c r="S1005" s="306"/>
      <c r="T1005" s="305"/>
      <c r="U1005" s="305"/>
      <c r="V1005" s="305"/>
      <c r="W1005" s="305"/>
      <c r="X1005" s="305"/>
      <c r="Y1005" s="305"/>
      <c r="Z1005" s="300"/>
      <c r="AA1005" s="307"/>
      <c r="AB1005" s="300"/>
      <c r="AC1005" s="308"/>
      <c r="AD1005" s="304"/>
      <c r="AF1005" s="300"/>
      <c r="AG1005" s="300"/>
      <c r="AH1005" s="309"/>
      <c r="AI1005" s="309"/>
      <c r="AJ1005" s="310"/>
      <c r="AK1005" s="311"/>
      <c r="AL1005" s="311"/>
      <c r="AM1005" s="311"/>
      <c r="AN1005" s="311"/>
      <c r="AO1005" s="309"/>
      <c r="AY1005" s="309"/>
      <c r="AZ1005" s="312"/>
      <c r="BD1005" s="300"/>
    </row>
    <row r="1006" ht="14.25" customHeight="1">
      <c r="A1006" s="300"/>
      <c r="B1006" s="301"/>
      <c r="C1006" s="300"/>
      <c r="D1006" s="302"/>
      <c r="G1006" s="303"/>
      <c r="H1006" s="304"/>
      <c r="I1006" s="304"/>
      <c r="J1006" s="300"/>
      <c r="K1006" s="300"/>
      <c r="L1006" s="300"/>
      <c r="M1006" s="300"/>
      <c r="N1006" s="300"/>
      <c r="O1006" s="300"/>
      <c r="Q1006" s="305">
        <v>0.0</v>
      </c>
      <c r="R1006" s="305"/>
      <c r="S1006" s="306"/>
      <c r="T1006" s="305"/>
      <c r="U1006" s="305"/>
      <c r="V1006" s="305"/>
      <c r="W1006" s="305"/>
      <c r="X1006" s="305"/>
      <c r="Y1006" s="305"/>
      <c r="Z1006" s="300"/>
      <c r="AA1006" s="307"/>
      <c r="AB1006" s="300"/>
      <c r="AC1006" s="308"/>
      <c r="AD1006" s="304"/>
      <c r="AF1006" s="300"/>
      <c r="AG1006" s="300"/>
      <c r="AH1006" s="309"/>
      <c r="AI1006" s="309"/>
      <c r="AJ1006" s="310"/>
      <c r="AK1006" s="311"/>
      <c r="AL1006" s="311"/>
      <c r="AM1006" s="311"/>
      <c r="AN1006" s="311"/>
      <c r="AO1006" s="309"/>
      <c r="AY1006" s="309"/>
      <c r="AZ1006" s="312"/>
      <c r="BD1006" s="300"/>
    </row>
    <row r="1007" ht="14.25" customHeight="1">
      <c r="A1007" s="300"/>
      <c r="B1007" s="301"/>
      <c r="C1007" s="300"/>
      <c r="D1007" s="302"/>
      <c r="G1007" s="303"/>
      <c r="H1007" s="304"/>
      <c r="I1007" s="304"/>
      <c r="J1007" s="300"/>
      <c r="K1007" s="300"/>
      <c r="L1007" s="300"/>
      <c r="M1007" s="300"/>
      <c r="N1007" s="300"/>
      <c r="O1007" s="300">
        <f t="shared" ref="O1007:O1099" si="45">M1007-N1007</f>
        <v>0</v>
      </c>
      <c r="Q1007" s="305">
        <v>0.0</v>
      </c>
      <c r="R1007" s="305"/>
      <c r="S1007" s="306"/>
      <c r="T1007" s="305"/>
      <c r="U1007" s="305"/>
      <c r="V1007" s="305"/>
      <c r="W1007" s="305"/>
      <c r="X1007" s="305"/>
      <c r="Y1007" s="305"/>
      <c r="Z1007" s="300"/>
      <c r="AA1007" s="307"/>
      <c r="AB1007" s="300"/>
      <c r="AC1007" s="308"/>
      <c r="AD1007" s="304"/>
      <c r="AF1007" s="300"/>
      <c r="AG1007" s="300"/>
      <c r="AH1007" s="309"/>
      <c r="AI1007" s="309"/>
      <c r="AJ1007" s="310"/>
      <c r="AK1007" s="311"/>
      <c r="AL1007" s="311"/>
      <c r="AM1007" s="311"/>
      <c r="AN1007" s="311"/>
      <c r="AO1007" s="309"/>
      <c r="AY1007" s="309"/>
      <c r="AZ1007" s="312"/>
      <c r="BD1007" s="300"/>
    </row>
    <row r="1008" ht="14.25" customHeight="1">
      <c r="A1008" s="300"/>
      <c r="B1008" s="301"/>
      <c r="C1008" s="300"/>
      <c r="D1008" s="302"/>
      <c r="G1008" s="303"/>
      <c r="H1008" s="304"/>
      <c r="I1008" s="304"/>
      <c r="J1008" s="300"/>
      <c r="K1008" s="300"/>
      <c r="L1008" s="300"/>
      <c r="M1008" s="300"/>
      <c r="N1008" s="300"/>
      <c r="O1008" s="300">
        <f t="shared" si="45"/>
        <v>0</v>
      </c>
      <c r="Q1008" s="305">
        <v>0.0</v>
      </c>
      <c r="R1008" s="305"/>
      <c r="S1008" s="306"/>
      <c r="T1008" s="305"/>
      <c r="U1008" s="305"/>
      <c r="V1008" s="305"/>
      <c r="W1008" s="305"/>
      <c r="X1008" s="305"/>
      <c r="Y1008" s="305"/>
      <c r="Z1008" s="300"/>
      <c r="AA1008" s="307"/>
      <c r="AB1008" s="300"/>
      <c r="AC1008" s="308"/>
      <c r="AD1008" s="304"/>
      <c r="AF1008" s="300"/>
      <c r="AG1008" s="300"/>
      <c r="AH1008" s="309"/>
      <c r="AI1008" s="309"/>
      <c r="AJ1008" s="310"/>
      <c r="AK1008" s="311"/>
      <c r="AL1008" s="311"/>
      <c r="AM1008" s="311"/>
      <c r="AN1008" s="311"/>
      <c r="AO1008" s="309"/>
      <c r="AY1008" s="309"/>
      <c r="AZ1008" s="312"/>
      <c r="BD1008" s="300"/>
    </row>
    <row r="1009" ht="14.25" customHeight="1">
      <c r="A1009" s="300"/>
      <c r="B1009" s="301"/>
      <c r="C1009" s="300"/>
      <c r="D1009" s="302"/>
      <c r="G1009" s="303"/>
      <c r="H1009" s="304"/>
      <c r="I1009" s="304"/>
      <c r="J1009" s="300"/>
      <c r="K1009" s="300"/>
      <c r="L1009" s="300"/>
      <c r="M1009" s="300"/>
      <c r="N1009" s="300"/>
      <c r="O1009" s="300">
        <f t="shared" si="45"/>
        <v>0</v>
      </c>
      <c r="Q1009" s="305">
        <v>0.0</v>
      </c>
      <c r="R1009" s="305"/>
      <c r="S1009" s="306"/>
      <c r="T1009" s="305"/>
      <c r="U1009" s="305"/>
      <c r="V1009" s="305"/>
      <c r="W1009" s="305"/>
      <c r="X1009" s="305"/>
      <c r="Y1009" s="305"/>
      <c r="Z1009" s="300"/>
      <c r="AA1009" s="307"/>
      <c r="AB1009" s="300"/>
      <c r="AC1009" s="308"/>
      <c r="AD1009" s="304"/>
      <c r="AF1009" s="300"/>
      <c r="AG1009" s="300"/>
      <c r="AH1009" s="309"/>
      <c r="AI1009" s="309"/>
      <c r="AJ1009" s="310"/>
      <c r="AK1009" s="311"/>
      <c r="AL1009" s="311"/>
      <c r="AM1009" s="311"/>
      <c r="AN1009" s="311"/>
      <c r="AO1009" s="309"/>
      <c r="AY1009" s="309"/>
      <c r="AZ1009" s="312"/>
      <c r="BD1009" s="300"/>
    </row>
    <row r="1010" ht="14.25" customHeight="1">
      <c r="A1010" s="300"/>
      <c r="B1010" s="301"/>
      <c r="C1010" s="300"/>
      <c r="D1010" s="302"/>
      <c r="G1010" s="303"/>
      <c r="H1010" s="304"/>
      <c r="I1010" s="304"/>
      <c r="J1010" s="300"/>
      <c r="K1010" s="300"/>
      <c r="L1010" s="300"/>
      <c r="M1010" s="300"/>
      <c r="N1010" s="300"/>
      <c r="O1010" s="300">
        <f t="shared" si="45"/>
        <v>0</v>
      </c>
      <c r="Q1010" s="305">
        <v>0.0</v>
      </c>
      <c r="R1010" s="305"/>
      <c r="S1010" s="306"/>
      <c r="T1010" s="305"/>
      <c r="U1010" s="305"/>
      <c r="V1010" s="305"/>
      <c r="W1010" s="305"/>
      <c r="X1010" s="305"/>
      <c r="Y1010" s="305"/>
      <c r="Z1010" s="300"/>
      <c r="AA1010" s="307"/>
      <c r="AB1010" s="300"/>
      <c r="AC1010" s="308"/>
      <c r="AD1010" s="304"/>
      <c r="AF1010" s="300"/>
      <c r="AG1010" s="300"/>
      <c r="AH1010" s="309"/>
      <c r="AI1010" s="309"/>
      <c r="AJ1010" s="310"/>
      <c r="AK1010" s="311"/>
      <c r="AL1010" s="311"/>
      <c r="AM1010" s="311"/>
      <c r="AN1010" s="311"/>
      <c r="AO1010" s="309"/>
      <c r="AY1010" s="309"/>
      <c r="AZ1010" s="312"/>
      <c r="BD1010" s="300"/>
    </row>
    <row r="1011" ht="14.25" customHeight="1">
      <c r="A1011" s="300"/>
      <c r="B1011" s="301"/>
      <c r="C1011" s="300"/>
      <c r="D1011" s="302"/>
      <c r="G1011" s="303"/>
      <c r="H1011" s="304"/>
      <c r="I1011" s="304"/>
      <c r="J1011" s="300"/>
      <c r="K1011" s="300"/>
      <c r="L1011" s="300"/>
      <c r="M1011" s="300"/>
      <c r="N1011" s="300"/>
      <c r="O1011" s="300">
        <f t="shared" si="45"/>
        <v>0</v>
      </c>
      <c r="Q1011" s="305">
        <v>0.0</v>
      </c>
      <c r="R1011" s="305"/>
      <c r="S1011" s="306"/>
      <c r="T1011" s="305"/>
      <c r="U1011" s="305"/>
      <c r="V1011" s="305"/>
      <c r="W1011" s="305"/>
      <c r="X1011" s="305"/>
      <c r="Y1011" s="305"/>
      <c r="Z1011" s="300"/>
      <c r="AA1011" s="307"/>
      <c r="AB1011" s="300"/>
      <c r="AC1011" s="308"/>
      <c r="AD1011" s="304"/>
      <c r="AF1011" s="300"/>
      <c r="AG1011" s="300"/>
      <c r="AH1011" s="309"/>
      <c r="AI1011" s="309"/>
      <c r="AJ1011" s="310"/>
      <c r="AK1011" s="311"/>
      <c r="AL1011" s="311"/>
      <c r="AM1011" s="311"/>
      <c r="AN1011" s="311"/>
      <c r="AO1011" s="309"/>
      <c r="AY1011" s="309"/>
      <c r="AZ1011" s="312"/>
      <c r="BD1011" s="300"/>
    </row>
    <row r="1012" ht="14.25" customHeight="1">
      <c r="A1012" s="300"/>
      <c r="B1012" s="301"/>
      <c r="C1012" s="300"/>
      <c r="D1012" s="302"/>
      <c r="G1012" s="303"/>
      <c r="H1012" s="304"/>
      <c r="I1012" s="304"/>
      <c r="J1012" s="300"/>
      <c r="K1012" s="300"/>
      <c r="L1012" s="300"/>
      <c r="M1012" s="300"/>
      <c r="N1012" s="300"/>
      <c r="O1012" s="300">
        <f t="shared" si="45"/>
        <v>0</v>
      </c>
      <c r="Q1012" s="305">
        <v>0.0</v>
      </c>
      <c r="R1012" s="305"/>
      <c r="S1012" s="306"/>
      <c r="T1012" s="305"/>
      <c r="U1012" s="305"/>
      <c r="V1012" s="305"/>
      <c r="W1012" s="305"/>
      <c r="X1012" s="305"/>
      <c r="Y1012" s="305"/>
      <c r="Z1012" s="300"/>
      <c r="AA1012" s="307"/>
      <c r="AB1012" s="300"/>
      <c r="AC1012" s="308"/>
      <c r="AD1012" s="304"/>
      <c r="AF1012" s="300"/>
      <c r="AG1012" s="300"/>
      <c r="AH1012" s="309"/>
      <c r="AI1012" s="309"/>
      <c r="AJ1012" s="310"/>
      <c r="AK1012" s="311"/>
      <c r="AL1012" s="311"/>
      <c r="AM1012" s="311"/>
      <c r="AN1012" s="311"/>
      <c r="AO1012" s="309"/>
      <c r="AY1012" s="309"/>
      <c r="AZ1012" s="312"/>
      <c r="BD1012" s="300"/>
    </row>
    <row r="1013" ht="14.25" customHeight="1">
      <c r="A1013" s="300"/>
      <c r="B1013" s="301"/>
      <c r="C1013" s="300"/>
      <c r="D1013" s="302"/>
      <c r="G1013" s="303"/>
      <c r="H1013" s="304"/>
      <c r="I1013" s="304"/>
      <c r="J1013" s="300"/>
      <c r="K1013" s="300"/>
      <c r="L1013" s="300"/>
      <c r="M1013" s="300"/>
      <c r="N1013" s="300"/>
      <c r="O1013" s="300">
        <f t="shared" si="45"/>
        <v>0</v>
      </c>
      <c r="Q1013" s="305">
        <v>0.0</v>
      </c>
      <c r="R1013" s="305"/>
      <c r="S1013" s="306"/>
      <c r="T1013" s="305"/>
      <c r="U1013" s="305"/>
      <c r="V1013" s="305"/>
      <c r="W1013" s="305"/>
      <c r="X1013" s="305"/>
      <c r="Y1013" s="305"/>
      <c r="Z1013" s="300"/>
      <c r="AA1013" s="307"/>
      <c r="AB1013" s="300"/>
      <c r="AC1013" s="308"/>
      <c r="AD1013" s="304"/>
      <c r="AF1013" s="300"/>
      <c r="AG1013" s="300"/>
      <c r="AH1013" s="309"/>
      <c r="AI1013" s="309"/>
      <c r="AJ1013" s="310"/>
      <c r="AK1013" s="311"/>
      <c r="AL1013" s="311"/>
      <c r="AM1013" s="311"/>
      <c r="AN1013" s="311"/>
      <c r="AO1013" s="309"/>
      <c r="AY1013" s="309"/>
      <c r="AZ1013" s="312"/>
      <c r="BD1013" s="300"/>
    </row>
    <row r="1014" ht="14.25" customHeight="1">
      <c r="A1014" s="300"/>
      <c r="B1014" s="301"/>
      <c r="C1014" s="300"/>
      <c r="D1014" s="302"/>
      <c r="G1014" s="303"/>
      <c r="H1014" s="304"/>
      <c r="I1014" s="304"/>
      <c r="J1014" s="300"/>
      <c r="K1014" s="300"/>
      <c r="L1014" s="300"/>
      <c r="M1014" s="300"/>
      <c r="N1014" s="300"/>
      <c r="O1014" s="300">
        <f t="shared" si="45"/>
        <v>0</v>
      </c>
      <c r="Q1014" s="305">
        <v>0.0</v>
      </c>
      <c r="R1014" s="305"/>
      <c r="S1014" s="306"/>
      <c r="T1014" s="305"/>
      <c r="U1014" s="305"/>
      <c r="V1014" s="305"/>
      <c r="W1014" s="305"/>
      <c r="X1014" s="305"/>
      <c r="Y1014" s="305"/>
      <c r="Z1014" s="300"/>
      <c r="AA1014" s="307"/>
      <c r="AB1014" s="300"/>
      <c r="AC1014" s="308"/>
      <c r="AD1014" s="304"/>
      <c r="AF1014" s="300"/>
      <c r="AG1014" s="300"/>
      <c r="AH1014" s="309"/>
      <c r="AI1014" s="309"/>
      <c r="AJ1014" s="310"/>
      <c r="AK1014" s="311"/>
      <c r="AL1014" s="311"/>
      <c r="AM1014" s="311"/>
      <c r="AN1014" s="311"/>
      <c r="AO1014" s="309"/>
      <c r="AY1014" s="309"/>
      <c r="AZ1014" s="312"/>
      <c r="BD1014" s="300"/>
    </row>
    <row r="1015" ht="14.25" customHeight="1">
      <c r="A1015" s="300"/>
      <c r="B1015" s="301"/>
      <c r="C1015" s="300"/>
      <c r="D1015" s="302"/>
      <c r="G1015" s="303"/>
      <c r="H1015" s="304"/>
      <c r="I1015" s="304"/>
      <c r="J1015" s="300"/>
      <c r="K1015" s="300"/>
      <c r="L1015" s="300"/>
      <c r="M1015" s="300"/>
      <c r="N1015" s="300"/>
      <c r="O1015" s="300">
        <f t="shared" si="45"/>
        <v>0</v>
      </c>
      <c r="Q1015" s="305">
        <v>0.0</v>
      </c>
      <c r="R1015" s="305"/>
      <c r="S1015" s="306"/>
      <c r="T1015" s="305"/>
      <c r="U1015" s="305"/>
      <c r="V1015" s="305"/>
      <c r="W1015" s="305"/>
      <c r="X1015" s="305"/>
      <c r="Y1015" s="305"/>
      <c r="Z1015" s="300"/>
      <c r="AA1015" s="307"/>
      <c r="AB1015" s="300"/>
      <c r="AC1015" s="308"/>
      <c r="AD1015" s="304"/>
      <c r="AF1015" s="300"/>
      <c r="AG1015" s="300"/>
      <c r="AH1015" s="309"/>
      <c r="AI1015" s="309"/>
      <c r="AJ1015" s="310"/>
      <c r="AK1015" s="311"/>
      <c r="AL1015" s="311"/>
      <c r="AM1015" s="311"/>
      <c r="AN1015" s="311"/>
      <c r="AO1015" s="309"/>
      <c r="AY1015" s="309"/>
      <c r="AZ1015" s="312"/>
      <c r="BD1015" s="300"/>
    </row>
    <row r="1016" ht="14.25" customHeight="1">
      <c r="A1016" s="300"/>
      <c r="B1016" s="301"/>
      <c r="C1016" s="300"/>
      <c r="D1016" s="302"/>
      <c r="G1016" s="303"/>
      <c r="H1016" s="304"/>
      <c r="I1016" s="304"/>
      <c r="J1016" s="300"/>
      <c r="K1016" s="300"/>
      <c r="L1016" s="300"/>
      <c r="M1016" s="300"/>
      <c r="N1016" s="300"/>
      <c r="O1016" s="300">
        <f t="shared" si="45"/>
        <v>0</v>
      </c>
      <c r="Q1016" s="305">
        <v>0.0</v>
      </c>
      <c r="R1016" s="305"/>
      <c r="S1016" s="306"/>
      <c r="T1016" s="305"/>
      <c r="U1016" s="305"/>
      <c r="V1016" s="305"/>
      <c r="W1016" s="305"/>
      <c r="X1016" s="305"/>
      <c r="Y1016" s="305"/>
      <c r="Z1016" s="300"/>
      <c r="AA1016" s="307"/>
      <c r="AB1016" s="300"/>
      <c r="AC1016" s="308"/>
      <c r="AD1016" s="304"/>
      <c r="AF1016" s="300"/>
      <c r="AG1016" s="300"/>
      <c r="AH1016" s="309"/>
      <c r="AI1016" s="309"/>
      <c r="AJ1016" s="310"/>
      <c r="AK1016" s="311"/>
      <c r="AL1016" s="311"/>
      <c r="AM1016" s="311"/>
      <c r="AN1016" s="311"/>
      <c r="AO1016" s="309"/>
      <c r="AY1016" s="309"/>
      <c r="AZ1016" s="312"/>
      <c r="BD1016" s="300"/>
    </row>
    <row r="1017" ht="14.25" customHeight="1">
      <c r="A1017" s="300"/>
      <c r="B1017" s="301"/>
      <c r="C1017" s="300"/>
      <c r="D1017" s="302"/>
      <c r="G1017" s="303"/>
      <c r="H1017" s="304"/>
      <c r="I1017" s="304"/>
      <c r="J1017" s="300"/>
      <c r="K1017" s="300"/>
      <c r="L1017" s="300"/>
      <c r="M1017" s="300"/>
      <c r="N1017" s="300"/>
      <c r="O1017" s="300">
        <f t="shared" si="45"/>
        <v>0</v>
      </c>
      <c r="Q1017" s="305">
        <v>0.0</v>
      </c>
      <c r="R1017" s="305"/>
      <c r="S1017" s="306"/>
      <c r="T1017" s="305"/>
      <c r="U1017" s="305"/>
      <c r="V1017" s="305"/>
      <c r="W1017" s="305"/>
      <c r="X1017" s="305"/>
      <c r="Y1017" s="305"/>
      <c r="Z1017" s="300"/>
      <c r="AA1017" s="307"/>
      <c r="AB1017" s="300"/>
      <c r="AC1017" s="308"/>
      <c r="AD1017" s="304"/>
      <c r="AF1017" s="300"/>
      <c r="AG1017" s="300"/>
      <c r="AH1017" s="309"/>
      <c r="AI1017" s="309"/>
      <c r="AJ1017" s="310"/>
      <c r="AK1017" s="311"/>
      <c r="AL1017" s="311"/>
      <c r="AM1017" s="311"/>
      <c r="AN1017" s="311"/>
      <c r="AO1017" s="309"/>
      <c r="AY1017" s="309"/>
      <c r="AZ1017" s="312"/>
      <c r="BD1017" s="300"/>
    </row>
    <row r="1018" ht="14.25" customHeight="1">
      <c r="A1018" s="300"/>
      <c r="B1018" s="301"/>
      <c r="C1018" s="300"/>
      <c r="D1018" s="302"/>
      <c r="G1018" s="303"/>
      <c r="H1018" s="304"/>
      <c r="I1018" s="304"/>
      <c r="J1018" s="300"/>
      <c r="K1018" s="300"/>
      <c r="L1018" s="300"/>
      <c r="M1018" s="300"/>
      <c r="N1018" s="300"/>
      <c r="O1018" s="300">
        <f t="shared" si="45"/>
        <v>0</v>
      </c>
      <c r="Q1018" s="305">
        <v>0.0</v>
      </c>
      <c r="R1018" s="305"/>
      <c r="S1018" s="306"/>
      <c r="T1018" s="305"/>
      <c r="U1018" s="305"/>
      <c r="V1018" s="305"/>
      <c r="W1018" s="305"/>
      <c r="X1018" s="305"/>
      <c r="Y1018" s="305"/>
      <c r="Z1018" s="300"/>
      <c r="AA1018" s="307"/>
      <c r="AB1018" s="300"/>
      <c r="AC1018" s="308"/>
      <c r="AD1018" s="304"/>
      <c r="AF1018" s="300"/>
      <c r="AG1018" s="300"/>
      <c r="AH1018" s="309"/>
      <c r="AI1018" s="309"/>
      <c r="AJ1018" s="310"/>
      <c r="AK1018" s="311"/>
      <c r="AL1018" s="311"/>
      <c r="AM1018" s="311"/>
      <c r="AN1018" s="311"/>
      <c r="AO1018" s="309"/>
      <c r="AY1018" s="309"/>
      <c r="AZ1018" s="312"/>
      <c r="BD1018" s="300"/>
    </row>
    <row r="1019" ht="14.25" customHeight="1">
      <c r="A1019" s="300"/>
      <c r="B1019" s="301"/>
      <c r="C1019" s="300"/>
      <c r="D1019" s="302"/>
      <c r="G1019" s="303"/>
      <c r="H1019" s="304"/>
      <c r="I1019" s="304"/>
      <c r="J1019" s="300"/>
      <c r="K1019" s="300"/>
      <c r="L1019" s="300"/>
      <c r="M1019" s="300"/>
      <c r="N1019" s="300"/>
      <c r="O1019" s="300">
        <f t="shared" si="45"/>
        <v>0</v>
      </c>
      <c r="Q1019" s="305">
        <v>0.0</v>
      </c>
      <c r="R1019" s="305"/>
      <c r="S1019" s="306"/>
      <c r="T1019" s="305"/>
      <c r="U1019" s="305"/>
      <c r="V1019" s="305"/>
      <c r="W1019" s="305"/>
      <c r="X1019" s="305"/>
      <c r="Y1019" s="305"/>
      <c r="Z1019" s="300"/>
      <c r="AA1019" s="307"/>
      <c r="AB1019" s="300"/>
      <c r="AC1019" s="308"/>
      <c r="AD1019" s="304"/>
      <c r="AF1019" s="300"/>
      <c r="AG1019" s="300"/>
      <c r="AH1019" s="309"/>
      <c r="AI1019" s="309"/>
      <c r="AJ1019" s="310"/>
      <c r="AK1019" s="311"/>
      <c r="AL1019" s="311"/>
      <c r="AM1019" s="311"/>
      <c r="AN1019" s="311"/>
      <c r="AO1019" s="309"/>
      <c r="AY1019" s="309"/>
      <c r="AZ1019" s="312"/>
      <c r="BD1019" s="300"/>
    </row>
    <row r="1020" ht="14.25" customHeight="1">
      <c r="A1020" s="300"/>
      <c r="B1020" s="301"/>
      <c r="C1020" s="300"/>
      <c r="D1020" s="302"/>
      <c r="G1020" s="303"/>
      <c r="H1020" s="304"/>
      <c r="I1020" s="304"/>
      <c r="J1020" s="300"/>
      <c r="K1020" s="300"/>
      <c r="L1020" s="300"/>
      <c r="M1020" s="300"/>
      <c r="N1020" s="300"/>
      <c r="O1020" s="300">
        <f t="shared" si="45"/>
        <v>0</v>
      </c>
      <c r="Q1020" s="305">
        <v>0.0</v>
      </c>
      <c r="R1020" s="305"/>
      <c r="S1020" s="306"/>
      <c r="T1020" s="305"/>
      <c r="U1020" s="305"/>
      <c r="V1020" s="305"/>
      <c r="W1020" s="305"/>
      <c r="X1020" s="305"/>
      <c r="Y1020" s="305"/>
      <c r="Z1020" s="300"/>
      <c r="AA1020" s="307"/>
      <c r="AB1020" s="300"/>
      <c r="AC1020" s="308"/>
      <c r="AD1020" s="304"/>
      <c r="AF1020" s="300"/>
      <c r="AG1020" s="300"/>
      <c r="AH1020" s="309"/>
      <c r="AI1020" s="309"/>
      <c r="AJ1020" s="310"/>
      <c r="AK1020" s="311"/>
      <c r="AL1020" s="311"/>
      <c r="AM1020" s="311"/>
      <c r="AN1020" s="311"/>
      <c r="AO1020" s="309"/>
      <c r="AY1020" s="309"/>
      <c r="AZ1020" s="312"/>
      <c r="BD1020" s="300"/>
    </row>
    <row r="1021" ht="14.25" customHeight="1">
      <c r="A1021" s="300"/>
      <c r="B1021" s="301"/>
      <c r="C1021" s="300"/>
      <c r="D1021" s="302"/>
      <c r="G1021" s="303"/>
      <c r="H1021" s="304"/>
      <c r="I1021" s="304"/>
      <c r="J1021" s="300"/>
      <c r="K1021" s="300"/>
      <c r="L1021" s="300"/>
      <c r="M1021" s="300"/>
      <c r="N1021" s="300"/>
      <c r="O1021" s="300">
        <f t="shared" si="45"/>
        <v>0</v>
      </c>
      <c r="Q1021" s="305">
        <v>0.0</v>
      </c>
      <c r="R1021" s="305"/>
      <c r="S1021" s="306"/>
      <c r="T1021" s="305"/>
      <c r="U1021" s="305"/>
      <c r="V1021" s="305"/>
      <c r="W1021" s="305"/>
      <c r="X1021" s="305"/>
      <c r="Y1021" s="305"/>
      <c r="Z1021" s="300"/>
      <c r="AA1021" s="307"/>
      <c r="AB1021" s="300"/>
      <c r="AC1021" s="308"/>
      <c r="AD1021" s="304"/>
      <c r="AF1021" s="300"/>
      <c r="AG1021" s="300"/>
      <c r="AH1021" s="309"/>
      <c r="AI1021" s="309"/>
      <c r="AJ1021" s="310"/>
      <c r="AK1021" s="311"/>
      <c r="AL1021" s="311"/>
      <c r="AM1021" s="311"/>
      <c r="AN1021" s="311"/>
      <c r="AO1021" s="309"/>
      <c r="AY1021" s="309"/>
      <c r="AZ1021" s="312"/>
      <c r="BD1021" s="300"/>
    </row>
    <row r="1022" ht="14.25" customHeight="1">
      <c r="A1022" s="300"/>
      <c r="B1022" s="301"/>
      <c r="C1022" s="300"/>
      <c r="D1022" s="302"/>
      <c r="G1022" s="303"/>
      <c r="H1022" s="304"/>
      <c r="I1022" s="304"/>
      <c r="J1022" s="300"/>
      <c r="K1022" s="300"/>
      <c r="L1022" s="300"/>
      <c r="M1022" s="300"/>
      <c r="N1022" s="300"/>
      <c r="O1022" s="300">
        <f t="shared" si="45"/>
        <v>0</v>
      </c>
      <c r="Q1022" s="305">
        <v>0.0</v>
      </c>
      <c r="R1022" s="305"/>
      <c r="S1022" s="306"/>
      <c r="T1022" s="305"/>
      <c r="U1022" s="305"/>
      <c r="V1022" s="305"/>
      <c r="W1022" s="305"/>
      <c r="X1022" s="305"/>
      <c r="Y1022" s="305"/>
      <c r="Z1022" s="300"/>
      <c r="AA1022" s="307"/>
      <c r="AB1022" s="300"/>
      <c r="AC1022" s="308"/>
      <c r="AD1022" s="304"/>
      <c r="AF1022" s="300"/>
      <c r="AG1022" s="300"/>
      <c r="AH1022" s="309"/>
      <c r="AI1022" s="309"/>
      <c r="AJ1022" s="310"/>
      <c r="AK1022" s="311"/>
      <c r="AL1022" s="311"/>
      <c r="AM1022" s="311"/>
      <c r="AN1022" s="311"/>
      <c r="AO1022" s="309"/>
      <c r="AY1022" s="309"/>
      <c r="AZ1022" s="312"/>
      <c r="BD1022" s="300"/>
    </row>
    <row r="1023" ht="14.25" customHeight="1">
      <c r="A1023" s="300"/>
      <c r="B1023" s="301"/>
      <c r="C1023" s="300"/>
      <c r="D1023" s="302"/>
      <c r="G1023" s="303"/>
      <c r="H1023" s="304"/>
      <c r="I1023" s="304"/>
      <c r="J1023" s="300"/>
      <c r="K1023" s="300"/>
      <c r="L1023" s="300"/>
      <c r="M1023" s="300"/>
      <c r="N1023" s="300"/>
      <c r="O1023" s="300">
        <f t="shared" si="45"/>
        <v>0</v>
      </c>
      <c r="Q1023" s="305">
        <v>0.0</v>
      </c>
      <c r="R1023" s="305"/>
      <c r="S1023" s="306"/>
      <c r="T1023" s="305"/>
      <c r="U1023" s="305"/>
      <c r="V1023" s="305"/>
      <c r="W1023" s="305"/>
      <c r="X1023" s="305"/>
      <c r="Y1023" s="305"/>
      <c r="Z1023" s="300"/>
      <c r="AA1023" s="307"/>
      <c r="AB1023" s="300"/>
      <c r="AC1023" s="308"/>
      <c r="AD1023" s="304"/>
      <c r="AF1023" s="300"/>
      <c r="AG1023" s="300"/>
      <c r="AH1023" s="309"/>
      <c r="AI1023" s="309"/>
      <c r="AJ1023" s="310"/>
      <c r="AK1023" s="311"/>
      <c r="AL1023" s="311"/>
      <c r="AM1023" s="311"/>
      <c r="AN1023" s="311"/>
      <c r="AO1023" s="309"/>
      <c r="AY1023" s="309"/>
      <c r="AZ1023" s="312"/>
      <c r="BD1023" s="300"/>
    </row>
    <row r="1024" ht="14.25" customHeight="1">
      <c r="A1024" s="300"/>
      <c r="B1024" s="301"/>
      <c r="C1024" s="300"/>
      <c r="D1024" s="302"/>
      <c r="G1024" s="303"/>
      <c r="H1024" s="304"/>
      <c r="I1024" s="304"/>
      <c r="J1024" s="300"/>
      <c r="K1024" s="300"/>
      <c r="L1024" s="300"/>
      <c r="M1024" s="300"/>
      <c r="N1024" s="300"/>
      <c r="O1024" s="300">
        <f t="shared" si="45"/>
        <v>0</v>
      </c>
      <c r="Q1024" s="305">
        <v>0.0</v>
      </c>
      <c r="R1024" s="305"/>
      <c r="S1024" s="306"/>
      <c r="T1024" s="305"/>
      <c r="U1024" s="305"/>
      <c r="V1024" s="305"/>
      <c r="W1024" s="305"/>
      <c r="X1024" s="305"/>
      <c r="Y1024" s="305"/>
      <c r="Z1024" s="300"/>
      <c r="AA1024" s="307"/>
      <c r="AB1024" s="300"/>
      <c r="AC1024" s="308"/>
      <c r="AD1024" s="304"/>
      <c r="AF1024" s="300"/>
      <c r="AG1024" s="300"/>
      <c r="AH1024" s="309"/>
      <c r="AI1024" s="309"/>
      <c r="AJ1024" s="310"/>
      <c r="AK1024" s="311"/>
      <c r="AL1024" s="311"/>
      <c r="AM1024" s="311"/>
      <c r="AN1024" s="311"/>
      <c r="AO1024" s="309"/>
      <c r="AY1024" s="309"/>
      <c r="AZ1024" s="312"/>
      <c r="BD1024" s="300"/>
    </row>
    <row r="1025" ht="14.25" customHeight="1">
      <c r="A1025" s="300"/>
      <c r="B1025" s="301"/>
      <c r="C1025" s="300"/>
      <c r="D1025" s="302"/>
      <c r="G1025" s="303"/>
      <c r="H1025" s="304"/>
      <c r="I1025" s="304"/>
      <c r="J1025" s="300"/>
      <c r="K1025" s="300"/>
      <c r="L1025" s="300"/>
      <c r="M1025" s="300"/>
      <c r="N1025" s="300"/>
      <c r="O1025" s="300">
        <f t="shared" si="45"/>
        <v>0</v>
      </c>
      <c r="Q1025" s="305">
        <v>0.0</v>
      </c>
      <c r="R1025" s="305"/>
      <c r="S1025" s="306"/>
      <c r="T1025" s="305"/>
      <c r="U1025" s="305"/>
      <c r="V1025" s="305"/>
      <c r="W1025" s="305"/>
      <c r="X1025" s="305"/>
      <c r="Y1025" s="305"/>
      <c r="Z1025" s="300"/>
      <c r="AA1025" s="307"/>
      <c r="AB1025" s="300"/>
      <c r="AC1025" s="308"/>
      <c r="AD1025" s="304"/>
      <c r="AF1025" s="300"/>
      <c r="AG1025" s="300"/>
      <c r="AH1025" s="309"/>
      <c r="AI1025" s="309"/>
      <c r="AJ1025" s="310"/>
      <c r="AK1025" s="311"/>
      <c r="AL1025" s="311"/>
      <c r="AM1025" s="311"/>
      <c r="AN1025" s="311"/>
      <c r="AO1025" s="309"/>
      <c r="AY1025" s="309"/>
      <c r="AZ1025" s="312"/>
      <c r="BD1025" s="300"/>
    </row>
    <row r="1026" ht="14.25" customHeight="1">
      <c r="A1026" s="300"/>
      <c r="B1026" s="301"/>
      <c r="C1026" s="300"/>
      <c r="D1026" s="302"/>
      <c r="G1026" s="303"/>
      <c r="H1026" s="304"/>
      <c r="I1026" s="304"/>
      <c r="J1026" s="300"/>
      <c r="K1026" s="300"/>
      <c r="L1026" s="300"/>
      <c r="M1026" s="300"/>
      <c r="N1026" s="300"/>
      <c r="O1026" s="300">
        <f t="shared" si="45"/>
        <v>0</v>
      </c>
      <c r="Q1026" s="305">
        <v>0.0</v>
      </c>
      <c r="R1026" s="305"/>
      <c r="S1026" s="306"/>
      <c r="T1026" s="305"/>
      <c r="U1026" s="305"/>
      <c r="V1026" s="305"/>
      <c r="W1026" s="305"/>
      <c r="X1026" s="305"/>
      <c r="Y1026" s="305"/>
      <c r="Z1026" s="300"/>
      <c r="AA1026" s="307"/>
      <c r="AB1026" s="300"/>
      <c r="AC1026" s="308"/>
      <c r="AD1026" s="304"/>
      <c r="AF1026" s="300"/>
      <c r="AG1026" s="300"/>
      <c r="AH1026" s="309"/>
      <c r="AI1026" s="309"/>
      <c r="AJ1026" s="310"/>
      <c r="AK1026" s="311"/>
      <c r="AL1026" s="311"/>
      <c r="AM1026" s="311"/>
      <c r="AN1026" s="311"/>
      <c r="AO1026" s="309"/>
      <c r="AY1026" s="309"/>
      <c r="AZ1026" s="312"/>
      <c r="BD1026" s="300"/>
    </row>
    <row r="1027" ht="14.25" customHeight="1">
      <c r="A1027" s="300"/>
      <c r="B1027" s="301"/>
      <c r="C1027" s="300"/>
      <c r="D1027" s="302"/>
      <c r="G1027" s="303"/>
      <c r="H1027" s="304"/>
      <c r="I1027" s="304"/>
      <c r="J1027" s="300"/>
      <c r="K1027" s="300"/>
      <c r="L1027" s="300"/>
      <c r="M1027" s="300"/>
      <c r="N1027" s="300"/>
      <c r="O1027" s="300">
        <f t="shared" si="45"/>
        <v>0</v>
      </c>
      <c r="Q1027" s="305">
        <v>0.0</v>
      </c>
      <c r="R1027" s="305"/>
      <c r="S1027" s="306"/>
      <c r="T1027" s="305"/>
      <c r="U1027" s="305"/>
      <c r="V1027" s="305"/>
      <c r="W1027" s="305"/>
      <c r="X1027" s="305"/>
      <c r="Y1027" s="305"/>
      <c r="Z1027" s="300"/>
      <c r="AA1027" s="307"/>
      <c r="AB1027" s="300"/>
      <c r="AC1027" s="308"/>
      <c r="AD1027" s="304"/>
      <c r="AF1027" s="300"/>
      <c r="AG1027" s="300"/>
      <c r="AH1027" s="309"/>
      <c r="AI1027" s="309"/>
      <c r="AJ1027" s="310"/>
      <c r="AK1027" s="311"/>
      <c r="AL1027" s="311"/>
      <c r="AM1027" s="311"/>
      <c r="AN1027" s="311"/>
      <c r="AO1027" s="309"/>
      <c r="AY1027" s="309"/>
      <c r="AZ1027" s="312"/>
      <c r="BD1027" s="300"/>
    </row>
    <row r="1028" ht="14.25" customHeight="1">
      <c r="A1028" s="300"/>
      <c r="B1028" s="301"/>
      <c r="C1028" s="300"/>
      <c r="D1028" s="302"/>
      <c r="G1028" s="303"/>
      <c r="H1028" s="304"/>
      <c r="I1028" s="304"/>
      <c r="J1028" s="300"/>
      <c r="K1028" s="300"/>
      <c r="L1028" s="300"/>
      <c r="M1028" s="300"/>
      <c r="N1028" s="300"/>
      <c r="O1028" s="300">
        <f t="shared" si="45"/>
        <v>0</v>
      </c>
      <c r="Q1028" s="305">
        <v>0.0</v>
      </c>
      <c r="R1028" s="305"/>
      <c r="S1028" s="306"/>
      <c r="T1028" s="305"/>
      <c r="U1028" s="305"/>
      <c r="V1028" s="305"/>
      <c r="W1028" s="305"/>
      <c r="X1028" s="305"/>
      <c r="Y1028" s="305"/>
      <c r="Z1028" s="300"/>
      <c r="AA1028" s="307"/>
      <c r="AB1028" s="300"/>
      <c r="AC1028" s="308"/>
      <c r="AD1028" s="304"/>
      <c r="AF1028" s="300"/>
      <c r="AG1028" s="300"/>
      <c r="AH1028" s="309"/>
      <c r="AI1028" s="309"/>
      <c r="AJ1028" s="310"/>
      <c r="AK1028" s="311"/>
      <c r="AL1028" s="311"/>
      <c r="AM1028" s="311"/>
      <c r="AN1028" s="311"/>
      <c r="AO1028" s="309"/>
      <c r="AY1028" s="309"/>
      <c r="AZ1028" s="312"/>
      <c r="BD1028" s="300"/>
    </row>
    <row r="1029" ht="14.25" customHeight="1">
      <c r="A1029" s="300"/>
      <c r="B1029" s="301"/>
      <c r="C1029" s="300"/>
      <c r="D1029" s="302"/>
      <c r="G1029" s="303"/>
      <c r="H1029" s="304"/>
      <c r="I1029" s="304"/>
      <c r="J1029" s="300"/>
      <c r="K1029" s="300"/>
      <c r="L1029" s="300"/>
      <c r="M1029" s="300"/>
      <c r="N1029" s="300"/>
      <c r="O1029" s="300">
        <f t="shared" si="45"/>
        <v>0</v>
      </c>
      <c r="Q1029" s="305">
        <v>0.0</v>
      </c>
      <c r="R1029" s="305"/>
      <c r="S1029" s="306"/>
      <c r="T1029" s="305"/>
      <c r="U1029" s="305"/>
      <c r="V1029" s="305"/>
      <c r="W1029" s="305"/>
      <c r="X1029" s="305"/>
      <c r="Y1029" s="305"/>
      <c r="Z1029" s="300"/>
      <c r="AA1029" s="307"/>
      <c r="AB1029" s="300"/>
      <c r="AC1029" s="308"/>
      <c r="AD1029" s="304"/>
      <c r="AF1029" s="300"/>
      <c r="AG1029" s="300"/>
      <c r="AH1029" s="309"/>
      <c r="AI1029" s="309"/>
      <c r="AJ1029" s="310"/>
      <c r="AK1029" s="311"/>
      <c r="AL1029" s="311"/>
      <c r="AM1029" s="311"/>
      <c r="AN1029" s="311"/>
      <c r="AO1029" s="309"/>
      <c r="AY1029" s="309"/>
      <c r="AZ1029" s="312"/>
      <c r="BD1029" s="300"/>
    </row>
    <row r="1030" ht="14.25" customHeight="1">
      <c r="A1030" s="300"/>
      <c r="B1030" s="301"/>
      <c r="C1030" s="300"/>
      <c r="D1030" s="302"/>
      <c r="G1030" s="303"/>
      <c r="H1030" s="304"/>
      <c r="I1030" s="304"/>
      <c r="J1030" s="300"/>
      <c r="K1030" s="300"/>
      <c r="L1030" s="300"/>
      <c r="M1030" s="300"/>
      <c r="N1030" s="300"/>
      <c r="O1030" s="300">
        <f t="shared" si="45"/>
        <v>0</v>
      </c>
      <c r="Q1030" s="305">
        <v>0.0</v>
      </c>
      <c r="R1030" s="305"/>
      <c r="S1030" s="306"/>
      <c r="T1030" s="305"/>
      <c r="U1030" s="305"/>
      <c r="V1030" s="305"/>
      <c r="W1030" s="305"/>
      <c r="X1030" s="305"/>
      <c r="Y1030" s="305"/>
      <c r="Z1030" s="300"/>
      <c r="AA1030" s="307"/>
      <c r="AB1030" s="300"/>
      <c r="AC1030" s="308"/>
      <c r="AD1030" s="304"/>
      <c r="AF1030" s="300"/>
      <c r="AG1030" s="300"/>
      <c r="AH1030" s="309"/>
      <c r="AI1030" s="309"/>
      <c r="AJ1030" s="310"/>
      <c r="AK1030" s="311"/>
      <c r="AL1030" s="311"/>
      <c r="AM1030" s="311"/>
      <c r="AN1030" s="311"/>
      <c r="AO1030" s="309"/>
      <c r="AY1030" s="309"/>
      <c r="AZ1030" s="312"/>
      <c r="BD1030" s="300"/>
    </row>
    <row r="1031" ht="14.25" customHeight="1">
      <c r="A1031" s="300"/>
      <c r="B1031" s="301"/>
      <c r="C1031" s="300"/>
      <c r="D1031" s="302"/>
      <c r="G1031" s="303"/>
      <c r="H1031" s="304"/>
      <c r="I1031" s="304"/>
      <c r="J1031" s="300"/>
      <c r="K1031" s="300"/>
      <c r="L1031" s="300"/>
      <c r="M1031" s="300"/>
      <c r="N1031" s="300"/>
      <c r="O1031" s="300">
        <f t="shared" si="45"/>
        <v>0</v>
      </c>
      <c r="Q1031" s="305">
        <v>0.0</v>
      </c>
      <c r="R1031" s="305"/>
      <c r="S1031" s="306"/>
      <c r="T1031" s="305"/>
      <c r="U1031" s="305"/>
      <c r="V1031" s="305"/>
      <c r="W1031" s="305"/>
      <c r="X1031" s="305"/>
      <c r="Y1031" s="305"/>
      <c r="Z1031" s="300"/>
      <c r="AA1031" s="307"/>
      <c r="AB1031" s="300"/>
      <c r="AC1031" s="308"/>
      <c r="AD1031" s="304"/>
      <c r="AF1031" s="300"/>
      <c r="AG1031" s="300"/>
      <c r="AH1031" s="309"/>
      <c r="AI1031" s="309"/>
      <c r="AJ1031" s="310"/>
      <c r="AK1031" s="311"/>
      <c r="AL1031" s="311"/>
      <c r="AM1031" s="311"/>
      <c r="AN1031" s="311"/>
      <c r="AO1031" s="309"/>
      <c r="AY1031" s="309"/>
      <c r="AZ1031" s="312"/>
      <c r="BD1031" s="300"/>
    </row>
    <row r="1032" ht="14.25" customHeight="1">
      <c r="A1032" s="300"/>
      <c r="B1032" s="301"/>
      <c r="C1032" s="300"/>
      <c r="D1032" s="302"/>
      <c r="G1032" s="303"/>
      <c r="H1032" s="304"/>
      <c r="I1032" s="304"/>
      <c r="J1032" s="300"/>
      <c r="K1032" s="300"/>
      <c r="L1032" s="300"/>
      <c r="M1032" s="300"/>
      <c r="N1032" s="300"/>
      <c r="O1032" s="300">
        <f t="shared" si="45"/>
        <v>0</v>
      </c>
      <c r="Q1032" s="305">
        <v>0.0</v>
      </c>
      <c r="R1032" s="305"/>
      <c r="S1032" s="306"/>
      <c r="T1032" s="305"/>
      <c r="U1032" s="305"/>
      <c r="V1032" s="305"/>
      <c r="W1032" s="305"/>
      <c r="X1032" s="305"/>
      <c r="Y1032" s="305"/>
      <c r="Z1032" s="300"/>
      <c r="AA1032" s="307"/>
      <c r="AB1032" s="300"/>
      <c r="AC1032" s="308"/>
      <c r="AD1032" s="304"/>
      <c r="AF1032" s="300"/>
      <c r="AG1032" s="300"/>
      <c r="AH1032" s="309"/>
      <c r="AI1032" s="309"/>
      <c r="AJ1032" s="310"/>
      <c r="AK1032" s="311"/>
      <c r="AL1032" s="311"/>
      <c r="AM1032" s="311"/>
      <c r="AN1032" s="311"/>
      <c r="AO1032" s="309"/>
      <c r="AY1032" s="309"/>
      <c r="AZ1032" s="312"/>
      <c r="BD1032" s="300"/>
    </row>
    <row r="1033" ht="14.25" customHeight="1">
      <c r="A1033" s="300"/>
      <c r="B1033" s="301"/>
      <c r="C1033" s="300"/>
      <c r="D1033" s="302"/>
      <c r="G1033" s="303"/>
      <c r="H1033" s="304"/>
      <c r="I1033" s="304"/>
      <c r="J1033" s="300"/>
      <c r="K1033" s="300"/>
      <c r="L1033" s="300"/>
      <c r="M1033" s="300"/>
      <c r="N1033" s="300"/>
      <c r="O1033" s="300">
        <f t="shared" si="45"/>
        <v>0</v>
      </c>
      <c r="Q1033" s="305">
        <v>0.0</v>
      </c>
      <c r="R1033" s="305"/>
      <c r="S1033" s="306"/>
      <c r="T1033" s="305"/>
      <c r="U1033" s="305"/>
      <c r="V1033" s="305"/>
      <c r="W1033" s="305"/>
      <c r="X1033" s="305"/>
      <c r="Y1033" s="305"/>
      <c r="Z1033" s="300"/>
      <c r="AA1033" s="307"/>
      <c r="AB1033" s="300"/>
      <c r="AC1033" s="308"/>
      <c r="AD1033" s="304"/>
      <c r="AF1033" s="300"/>
      <c r="AG1033" s="300"/>
      <c r="AH1033" s="309"/>
      <c r="AI1033" s="309"/>
      <c r="AJ1033" s="310"/>
      <c r="AK1033" s="311"/>
      <c r="AL1033" s="311"/>
      <c r="AM1033" s="311"/>
      <c r="AN1033" s="311"/>
      <c r="AO1033" s="309"/>
      <c r="AY1033" s="309"/>
      <c r="AZ1033" s="312"/>
      <c r="BD1033" s="300"/>
    </row>
    <row r="1034" ht="14.25" customHeight="1">
      <c r="A1034" s="300"/>
      <c r="B1034" s="301"/>
      <c r="C1034" s="300"/>
      <c r="D1034" s="302"/>
      <c r="G1034" s="303"/>
      <c r="H1034" s="304"/>
      <c r="I1034" s="304"/>
      <c r="J1034" s="300"/>
      <c r="K1034" s="300"/>
      <c r="L1034" s="300"/>
      <c r="M1034" s="300"/>
      <c r="N1034" s="300"/>
      <c r="O1034" s="300">
        <f t="shared" si="45"/>
        <v>0</v>
      </c>
      <c r="Q1034" s="305">
        <v>0.0</v>
      </c>
      <c r="R1034" s="305"/>
      <c r="S1034" s="306"/>
      <c r="T1034" s="305"/>
      <c r="U1034" s="305"/>
      <c r="V1034" s="305"/>
      <c r="W1034" s="305"/>
      <c r="X1034" s="305"/>
      <c r="Y1034" s="305"/>
      <c r="Z1034" s="300"/>
      <c r="AA1034" s="307"/>
      <c r="AB1034" s="300"/>
      <c r="AC1034" s="308"/>
      <c r="AD1034" s="304"/>
      <c r="AF1034" s="300"/>
      <c r="AG1034" s="300"/>
      <c r="AH1034" s="309"/>
      <c r="AI1034" s="309"/>
      <c r="AJ1034" s="310"/>
      <c r="AK1034" s="311"/>
      <c r="AL1034" s="311"/>
      <c r="AM1034" s="311"/>
      <c r="AN1034" s="311"/>
      <c r="AO1034" s="309"/>
      <c r="AY1034" s="309"/>
      <c r="AZ1034" s="312"/>
      <c r="BD1034" s="300"/>
    </row>
    <row r="1035" ht="14.25" customHeight="1">
      <c r="A1035" s="300"/>
      <c r="B1035" s="301"/>
      <c r="C1035" s="300"/>
      <c r="D1035" s="302"/>
      <c r="G1035" s="303"/>
      <c r="H1035" s="304"/>
      <c r="I1035" s="304"/>
      <c r="J1035" s="300"/>
      <c r="K1035" s="300"/>
      <c r="L1035" s="300"/>
      <c r="M1035" s="300"/>
      <c r="N1035" s="300"/>
      <c r="O1035" s="300">
        <f t="shared" si="45"/>
        <v>0</v>
      </c>
      <c r="Q1035" s="305">
        <v>0.0</v>
      </c>
      <c r="R1035" s="305"/>
      <c r="S1035" s="306"/>
      <c r="T1035" s="305"/>
      <c r="U1035" s="305"/>
      <c r="V1035" s="305"/>
      <c r="W1035" s="305"/>
      <c r="X1035" s="305"/>
      <c r="Y1035" s="305"/>
      <c r="Z1035" s="300"/>
      <c r="AA1035" s="307"/>
      <c r="AB1035" s="300"/>
      <c r="AC1035" s="308"/>
      <c r="AD1035" s="304"/>
      <c r="AF1035" s="300"/>
      <c r="AG1035" s="300"/>
      <c r="AH1035" s="309"/>
      <c r="AI1035" s="309"/>
      <c r="AJ1035" s="310"/>
      <c r="AK1035" s="311"/>
      <c r="AL1035" s="311"/>
      <c r="AM1035" s="311"/>
      <c r="AN1035" s="311"/>
      <c r="AO1035" s="309"/>
      <c r="AY1035" s="309"/>
      <c r="AZ1035" s="312"/>
      <c r="BD1035" s="300"/>
    </row>
    <row r="1036" ht="14.25" customHeight="1">
      <c r="A1036" s="300"/>
      <c r="B1036" s="301"/>
      <c r="C1036" s="300"/>
      <c r="D1036" s="302"/>
      <c r="G1036" s="303"/>
      <c r="H1036" s="304"/>
      <c r="I1036" s="304"/>
      <c r="J1036" s="300"/>
      <c r="K1036" s="300"/>
      <c r="L1036" s="300"/>
      <c r="M1036" s="300"/>
      <c r="N1036" s="300"/>
      <c r="O1036" s="300">
        <f t="shared" si="45"/>
        <v>0</v>
      </c>
      <c r="Q1036" s="305">
        <v>0.0</v>
      </c>
      <c r="R1036" s="305"/>
      <c r="S1036" s="306"/>
      <c r="T1036" s="305"/>
      <c r="U1036" s="305"/>
      <c r="V1036" s="305"/>
      <c r="W1036" s="305"/>
      <c r="X1036" s="305"/>
      <c r="Y1036" s="305"/>
      <c r="Z1036" s="300"/>
      <c r="AA1036" s="307"/>
      <c r="AB1036" s="300"/>
      <c r="AC1036" s="308"/>
      <c r="AD1036" s="304"/>
      <c r="AF1036" s="300"/>
      <c r="AG1036" s="300"/>
      <c r="AH1036" s="309"/>
      <c r="AI1036" s="309"/>
      <c r="AJ1036" s="310"/>
      <c r="AK1036" s="311"/>
      <c r="AL1036" s="311"/>
      <c r="AM1036" s="311"/>
      <c r="AN1036" s="311"/>
      <c r="AO1036" s="309"/>
      <c r="AY1036" s="309"/>
      <c r="AZ1036" s="312"/>
      <c r="BD1036" s="300"/>
    </row>
    <row r="1037" ht="14.25" customHeight="1">
      <c r="A1037" s="300"/>
      <c r="B1037" s="301"/>
      <c r="C1037" s="300"/>
      <c r="D1037" s="302"/>
      <c r="G1037" s="303"/>
      <c r="H1037" s="304"/>
      <c r="I1037" s="304"/>
      <c r="J1037" s="300"/>
      <c r="K1037" s="300"/>
      <c r="L1037" s="300"/>
      <c r="M1037" s="300"/>
      <c r="N1037" s="300"/>
      <c r="O1037" s="300">
        <f t="shared" si="45"/>
        <v>0</v>
      </c>
      <c r="Q1037" s="305">
        <v>0.0</v>
      </c>
      <c r="R1037" s="305"/>
      <c r="S1037" s="306"/>
      <c r="T1037" s="305"/>
      <c r="U1037" s="305"/>
      <c r="V1037" s="305"/>
      <c r="W1037" s="305"/>
      <c r="X1037" s="305"/>
      <c r="Y1037" s="305"/>
      <c r="Z1037" s="300"/>
      <c r="AA1037" s="307"/>
      <c r="AB1037" s="300"/>
      <c r="AC1037" s="308"/>
      <c r="AD1037" s="304"/>
      <c r="AF1037" s="300"/>
      <c r="AG1037" s="300"/>
      <c r="AH1037" s="309"/>
      <c r="AI1037" s="309"/>
      <c r="AJ1037" s="310"/>
      <c r="AK1037" s="311"/>
      <c r="AL1037" s="311"/>
      <c r="AM1037" s="311"/>
      <c r="AN1037" s="311"/>
      <c r="AO1037" s="309"/>
      <c r="AY1037" s="309"/>
      <c r="AZ1037" s="312"/>
      <c r="BD1037" s="300"/>
    </row>
    <row r="1038" ht="14.25" customHeight="1">
      <c r="A1038" s="300"/>
      <c r="B1038" s="301"/>
      <c r="C1038" s="300"/>
      <c r="D1038" s="302"/>
      <c r="G1038" s="303"/>
      <c r="H1038" s="304"/>
      <c r="I1038" s="304"/>
      <c r="J1038" s="300"/>
      <c r="K1038" s="300"/>
      <c r="L1038" s="300"/>
      <c r="M1038" s="300"/>
      <c r="N1038" s="300"/>
      <c r="O1038" s="300">
        <f t="shared" si="45"/>
        <v>0</v>
      </c>
      <c r="Q1038" s="305">
        <v>0.0</v>
      </c>
      <c r="R1038" s="305"/>
      <c r="S1038" s="306"/>
      <c r="T1038" s="305"/>
      <c r="U1038" s="305"/>
      <c r="V1038" s="305"/>
      <c r="W1038" s="305"/>
      <c r="X1038" s="305"/>
      <c r="Y1038" s="305"/>
      <c r="Z1038" s="300"/>
      <c r="AA1038" s="307"/>
      <c r="AB1038" s="300"/>
      <c r="AC1038" s="308"/>
      <c r="AD1038" s="304"/>
      <c r="AF1038" s="300"/>
      <c r="AG1038" s="300"/>
      <c r="AH1038" s="309"/>
      <c r="AI1038" s="309"/>
      <c r="AJ1038" s="310"/>
      <c r="AK1038" s="311"/>
      <c r="AL1038" s="311"/>
      <c r="AM1038" s="311"/>
      <c r="AN1038" s="311"/>
      <c r="AO1038" s="309"/>
      <c r="AY1038" s="309"/>
      <c r="AZ1038" s="312"/>
      <c r="BD1038" s="300"/>
    </row>
    <row r="1039" ht="14.25" customHeight="1">
      <c r="A1039" s="300"/>
      <c r="B1039" s="301"/>
      <c r="C1039" s="300"/>
      <c r="D1039" s="302"/>
      <c r="G1039" s="303"/>
      <c r="H1039" s="304"/>
      <c r="I1039" s="304"/>
      <c r="J1039" s="300"/>
      <c r="K1039" s="300"/>
      <c r="L1039" s="300"/>
      <c r="M1039" s="300"/>
      <c r="N1039" s="300"/>
      <c r="O1039" s="300">
        <f t="shared" si="45"/>
        <v>0</v>
      </c>
      <c r="Q1039" s="305">
        <v>0.0</v>
      </c>
      <c r="R1039" s="305"/>
      <c r="S1039" s="306"/>
      <c r="T1039" s="305"/>
      <c r="U1039" s="305"/>
      <c r="V1039" s="305"/>
      <c r="W1039" s="305"/>
      <c r="X1039" s="305"/>
      <c r="Y1039" s="305"/>
      <c r="Z1039" s="300"/>
      <c r="AA1039" s="307"/>
      <c r="AB1039" s="300"/>
      <c r="AC1039" s="308"/>
      <c r="AD1039" s="304"/>
      <c r="AF1039" s="300"/>
      <c r="AG1039" s="300"/>
      <c r="AH1039" s="309"/>
      <c r="AI1039" s="309"/>
      <c r="AJ1039" s="310"/>
      <c r="AK1039" s="311"/>
      <c r="AL1039" s="311"/>
      <c r="AM1039" s="311"/>
      <c r="AN1039" s="311"/>
      <c r="AO1039" s="309"/>
      <c r="AY1039" s="309"/>
      <c r="AZ1039" s="312"/>
      <c r="BD1039" s="300"/>
    </row>
    <row r="1040" ht="14.25" customHeight="1">
      <c r="A1040" s="300"/>
      <c r="B1040" s="301"/>
      <c r="C1040" s="300"/>
      <c r="D1040" s="302"/>
      <c r="G1040" s="303"/>
      <c r="H1040" s="304"/>
      <c r="I1040" s="304"/>
      <c r="J1040" s="300"/>
      <c r="K1040" s="300"/>
      <c r="L1040" s="300"/>
      <c r="M1040" s="300"/>
      <c r="N1040" s="300"/>
      <c r="O1040" s="300">
        <f t="shared" si="45"/>
        <v>0</v>
      </c>
      <c r="Q1040" s="305">
        <v>0.0</v>
      </c>
      <c r="R1040" s="305"/>
      <c r="S1040" s="306"/>
      <c r="T1040" s="305"/>
      <c r="U1040" s="305"/>
      <c r="V1040" s="305"/>
      <c r="W1040" s="305"/>
      <c r="X1040" s="305"/>
      <c r="Y1040" s="305"/>
      <c r="Z1040" s="300"/>
      <c r="AA1040" s="307"/>
      <c r="AB1040" s="300"/>
      <c r="AC1040" s="308"/>
      <c r="AD1040" s="304"/>
      <c r="AF1040" s="300"/>
      <c r="AG1040" s="300"/>
      <c r="AH1040" s="309"/>
      <c r="AI1040" s="309"/>
      <c r="AJ1040" s="310"/>
      <c r="AK1040" s="311"/>
      <c r="AL1040" s="311"/>
      <c r="AM1040" s="311"/>
      <c r="AN1040" s="311"/>
      <c r="AO1040" s="309"/>
      <c r="AY1040" s="309"/>
      <c r="AZ1040" s="312"/>
      <c r="BD1040" s="300"/>
    </row>
    <row r="1041" ht="14.25" customHeight="1">
      <c r="A1041" s="300"/>
      <c r="B1041" s="301"/>
      <c r="C1041" s="300"/>
      <c r="D1041" s="302"/>
      <c r="G1041" s="303"/>
      <c r="H1041" s="304"/>
      <c r="I1041" s="304"/>
      <c r="J1041" s="300"/>
      <c r="K1041" s="300"/>
      <c r="L1041" s="300"/>
      <c r="M1041" s="300"/>
      <c r="N1041" s="300"/>
      <c r="O1041" s="300">
        <f t="shared" si="45"/>
        <v>0</v>
      </c>
      <c r="Q1041" s="305">
        <v>0.0</v>
      </c>
      <c r="R1041" s="305"/>
      <c r="S1041" s="306"/>
      <c r="T1041" s="305"/>
      <c r="U1041" s="305"/>
      <c r="V1041" s="305"/>
      <c r="W1041" s="305"/>
      <c r="X1041" s="305"/>
      <c r="Y1041" s="305"/>
      <c r="Z1041" s="300"/>
      <c r="AA1041" s="307"/>
      <c r="AB1041" s="300"/>
      <c r="AC1041" s="308"/>
      <c r="AD1041" s="304"/>
      <c r="AF1041" s="300"/>
      <c r="AG1041" s="300"/>
      <c r="AH1041" s="309"/>
      <c r="AI1041" s="309"/>
      <c r="AJ1041" s="310"/>
      <c r="AK1041" s="311"/>
      <c r="AL1041" s="311"/>
      <c r="AM1041" s="311"/>
      <c r="AN1041" s="311"/>
      <c r="AO1041" s="309"/>
      <c r="AY1041" s="309"/>
      <c r="AZ1041" s="312"/>
      <c r="BD1041" s="300"/>
    </row>
    <row r="1042" ht="14.25" customHeight="1">
      <c r="A1042" s="300"/>
      <c r="B1042" s="301"/>
      <c r="C1042" s="300"/>
      <c r="D1042" s="302"/>
      <c r="G1042" s="303"/>
      <c r="H1042" s="304"/>
      <c r="I1042" s="304"/>
      <c r="J1042" s="300"/>
      <c r="K1042" s="300"/>
      <c r="L1042" s="300"/>
      <c r="M1042" s="300"/>
      <c r="N1042" s="300"/>
      <c r="O1042" s="300">
        <f t="shared" si="45"/>
        <v>0</v>
      </c>
      <c r="Q1042" s="305">
        <v>0.0</v>
      </c>
      <c r="R1042" s="305"/>
      <c r="S1042" s="306"/>
      <c r="T1042" s="305"/>
      <c r="U1042" s="305"/>
      <c r="V1042" s="305"/>
      <c r="W1042" s="305"/>
      <c r="X1042" s="305"/>
      <c r="Y1042" s="305"/>
      <c r="Z1042" s="300"/>
      <c r="AA1042" s="307"/>
      <c r="AB1042" s="300"/>
      <c r="AC1042" s="308"/>
      <c r="AD1042" s="304"/>
      <c r="AF1042" s="300"/>
      <c r="AG1042" s="300"/>
      <c r="AH1042" s="309"/>
      <c r="AI1042" s="309"/>
      <c r="AJ1042" s="310"/>
      <c r="AK1042" s="311"/>
      <c r="AL1042" s="311"/>
      <c r="AM1042" s="311"/>
      <c r="AN1042" s="311"/>
      <c r="AO1042" s="309"/>
      <c r="AY1042" s="309"/>
      <c r="AZ1042" s="312"/>
      <c r="BD1042" s="300"/>
    </row>
    <row r="1043" ht="14.25" customHeight="1">
      <c r="A1043" s="300"/>
      <c r="B1043" s="301"/>
      <c r="C1043" s="300"/>
      <c r="D1043" s="302"/>
      <c r="G1043" s="303"/>
      <c r="H1043" s="304"/>
      <c r="I1043" s="304"/>
      <c r="J1043" s="300"/>
      <c r="K1043" s="300"/>
      <c r="L1043" s="300"/>
      <c r="M1043" s="300"/>
      <c r="N1043" s="300"/>
      <c r="O1043" s="300">
        <f t="shared" si="45"/>
        <v>0</v>
      </c>
      <c r="Q1043" s="305">
        <v>0.0</v>
      </c>
      <c r="R1043" s="305"/>
      <c r="S1043" s="306"/>
      <c r="T1043" s="305"/>
      <c r="U1043" s="305"/>
      <c r="V1043" s="305"/>
      <c r="W1043" s="305"/>
      <c r="X1043" s="305"/>
      <c r="Y1043" s="305"/>
      <c r="Z1043" s="300"/>
      <c r="AA1043" s="307"/>
      <c r="AB1043" s="300"/>
      <c r="AC1043" s="308"/>
      <c r="AD1043" s="304"/>
      <c r="AF1043" s="300"/>
      <c r="AG1043" s="300"/>
      <c r="AH1043" s="309"/>
      <c r="AI1043" s="309"/>
      <c r="AJ1043" s="310"/>
      <c r="AK1043" s="311"/>
      <c r="AL1043" s="311"/>
      <c r="AM1043" s="311"/>
      <c r="AN1043" s="311"/>
      <c r="AO1043" s="309"/>
      <c r="AY1043" s="309"/>
      <c r="AZ1043" s="312"/>
      <c r="BD1043" s="300"/>
    </row>
    <row r="1044" ht="14.25" customHeight="1">
      <c r="A1044" s="300"/>
      <c r="B1044" s="301"/>
      <c r="C1044" s="300"/>
      <c r="D1044" s="302"/>
      <c r="G1044" s="303"/>
      <c r="H1044" s="304"/>
      <c r="I1044" s="304"/>
      <c r="J1044" s="300"/>
      <c r="K1044" s="300"/>
      <c r="L1044" s="300"/>
      <c r="M1044" s="300"/>
      <c r="N1044" s="300"/>
      <c r="O1044" s="300">
        <f t="shared" si="45"/>
        <v>0</v>
      </c>
      <c r="Q1044" s="305">
        <v>0.0</v>
      </c>
      <c r="R1044" s="305"/>
      <c r="S1044" s="306"/>
      <c r="T1044" s="305"/>
      <c r="U1044" s="305"/>
      <c r="V1044" s="305"/>
      <c r="W1044" s="305"/>
      <c r="X1044" s="305"/>
      <c r="Y1044" s="305"/>
      <c r="Z1044" s="300"/>
      <c r="AA1044" s="307"/>
      <c r="AB1044" s="300"/>
      <c r="AC1044" s="308"/>
      <c r="AD1044" s="304"/>
      <c r="AF1044" s="300"/>
      <c r="AG1044" s="300"/>
      <c r="AH1044" s="309"/>
      <c r="AI1044" s="309"/>
      <c r="AJ1044" s="310"/>
      <c r="AK1044" s="311"/>
      <c r="AL1044" s="311"/>
      <c r="AM1044" s="311"/>
      <c r="AN1044" s="311"/>
      <c r="AO1044" s="309"/>
      <c r="AY1044" s="309"/>
      <c r="AZ1044" s="312"/>
      <c r="BD1044" s="300"/>
    </row>
    <row r="1045" ht="14.25" customHeight="1">
      <c r="A1045" s="300"/>
      <c r="B1045" s="301"/>
      <c r="C1045" s="300"/>
      <c r="D1045" s="302"/>
      <c r="G1045" s="303"/>
      <c r="H1045" s="304"/>
      <c r="I1045" s="304"/>
      <c r="J1045" s="300"/>
      <c r="K1045" s="300"/>
      <c r="L1045" s="300"/>
      <c r="M1045" s="300"/>
      <c r="N1045" s="300"/>
      <c r="O1045" s="300">
        <f t="shared" si="45"/>
        <v>0</v>
      </c>
      <c r="Q1045" s="305">
        <v>0.0</v>
      </c>
      <c r="R1045" s="305"/>
      <c r="S1045" s="306"/>
      <c r="T1045" s="305"/>
      <c r="U1045" s="305"/>
      <c r="V1045" s="305"/>
      <c r="W1045" s="305"/>
      <c r="X1045" s="305"/>
      <c r="Y1045" s="305"/>
      <c r="Z1045" s="300"/>
      <c r="AA1045" s="307"/>
      <c r="AB1045" s="300"/>
      <c r="AC1045" s="308"/>
      <c r="AD1045" s="304"/>
      <c r="AF1045" s="300"/>
      <c r="AG1045" s="300"/>
      <c r="AH1045" s="309"/>
      <c r="AI1045" s="309"/>
      <c r="AJ1045" s="310"/>
      <c r="AK1045" s="311"/>
      <c r="AL1045" s="311"/>
      <c r="AM1045" s="311"/>
      <c r="AN1045" s="311"/>
      <c r="AO1045" s="309"/>
      <c r="AY1045" s="309"/>
      <c r="AZ1045" s="312"/>
      <c r="BD1045" s="300"/>
    </row>
    <row r="1046" ht="14.25" customHeight="1">
      <c r="A1046" s="300"/>
      <c r="B1046" s="301"/>
      <c r="C1046" s="300"/>
      <c r="D1046" s="302"/>
      <c r="G1046" s="303"/>
      <c r="H1046" s="304"/>
      <c r="I1046" s="304"/>
      <c r="J1046" s="300"/>
      <c r="K1046" s="300"/>
      <c r="L1046" s="300"/>
      <c r="M1046" s="300"/>
      <c r="N1046" s="300"/>
      <c r="O1046" s="300">
        <f t="shared" si="45"/>
        <v>0</v>
      </c>
      <c r="Q1046" s="305">
        <v>0.0</v>
      </c>
      <c r="R1046" s="305"/>
      <c r="S1046" s="306"/>
      <c r="T1046" s="305"/>
      <c r="U1046" s="305"/>
      <c r="V1046" s="305"/>
      <c r="W1046" s="305"/>
      <c r="X1046" s="305"/>
      <c r="Y1046" s="305"/>
      <c r="Z1046" s="300"/>
      <c r="AA1046" s="307"/>
      <c r="AB1046" s="300"/>
      <c r="AC1046" s="308"/>
      <c r="AD1046" s="304"/>
      <c r="AF1046" s="300"/>
      <c r="AG1046" s="300"/>
      <c r="AH1046" s="309"/>
      <c r="AI1046" s="309"/>
      <c r="AJ1046" s="310"/>
      <c r="AK1046" s="311"/>
      <c r="AL1046" s="311"/>
      <c r="AM1046" s="311"/>
      <c r="AN1046" s="311"/>
      <c r="AO1046" s="309"/>
      <c r="AY1046" s="309"/>
      <c r="AZ1046" s="312"/>
      <c r="BD1046" s="300"/>
    </row>
    <row r="1047" ht="14.25" customHeight="1">
      <c r="A1047" s="300"/>
      <c r="B1047" s="301"/>
      <c r="C1047" s="300"/>
      <c r="D1047" s="302"/>
      <c r="G1047" s="303"/>
      <c r="H1047" s="304"/>
      <c r="I1047" s="304"/>
      <c r="J1047" s="300"/>
      <c r="K1047" s="300"/>
      <c r="L1047" s="300"/>
      <c r="M1047" s="300"/>
      <c r="N1047" s="300"/>
      <c r="O1047" s="300">
        <f t="shared" si="45"/>
        <v>0</v>
      </c>
      <c r="Q1047" s="305">
        <v>0.0</v>
      </c>
      <c r="R1047" s="305"/>
      <c r="S1047" s="306"/>
      <c r="T1047" s="305"/>
      <c r="U1047" s="305"/>
      <c r="V1047" s="305"/>
      <c r="W1047" s="305"/>
      <c r="X1047" s="305"/>
      <c r="Y1047" s="305"/>
      <c r="Z1047" s="300"/>
      <c r="AA1047" s="307"/>
      <c r="AB1047" s="300"/>
      <c r="AC1047" s="308"/>
      <c r="AD1047" s="304"/>
      <c r="AF1047" s="300"/>
      <c r="AG1047" s="300"/>
      <c r="AH1047" s="309"/>
      <c r="AI1047" s="309"/>
      <c r="AJ1047" s="310"/>
      <c r="AK1047" s="311"/>
      <c r="AL1047" s="311"/>
      <c r="AM1047" s="311"/>
      <c r="AN1047" s="311"/>
      <c r="AO1047" s="309"/>
      <c r="AY1047" s="309"/>
      <c r="AZ1047" s="312"/>
      <c r="BD1047" s="300"/>
    </row>
    <row r="1048" ht="14.25" customHeight="1">
      <c r="A1048" s="300"/>
      <c r="B1048" s="301"/>
      <c r="C1048" s="300"/>
      <c r="D1048" s="302"/>
      <c r="G1048" s="303"/>
      <c r="H1048" s="304"/>
      <c r="I1048" s="304"/>
      <c r="J1048" s="300"/>
      <c r="K1048" s="300"/>
      <c r="L1048" s="300"/>
      <c r="M1048" s="300"/>
      <c r="N1048" s="300"/>
      <c r="O1048" s="300">
        <f t="shared" si="45"/>
        <v>0</v>
      </c>
      <c r="Q1048" s="305">
        <v>0.0</v>
      </c>
      <c r="R1048" s="305"/>
      <c r="S1048" s="306"/>
      <c r="T1048" s="305"/>
      <c r="U1048" s="305"/>
      <c r="V1048" s="305"/>
      <c r="W1048" s="305"/>
      <c r="X1048" s="305"/>
      <c r="Y1048" s="305"/>
      <c r="Z1048" s="300"/>
      <c r="AA1048" s="307"/>
      <c r="AB1048" s="300"/>
      <c r="AC1048" s="308"/>
      <c r="AD1048" s="304"/>
      <c r="AF1048" s="300"/>
      <c r="AG1048" s="300"/>
      <c r="AH1048" s="309"/>
      <c r="AI1048" s="309"/>
      <c r="AJ1048" s="310"/>
      <c r="AK1048" s="311"/>
      <c r="AL1048" s="311"/>
      <c r="AM1048" s="311"/>
      <c r="AN1048" s="311"/>
      <c r="AO1048" s="309"/>
      <c r="AY1048" s="309"/>
      <c r="AZ1048" s="312"/>
      <c r="BD1048" s="300"/>
    </row>
    <row r="1049" ht="14.25" customHeight="1">
      <c r="A1049" s="300"/>
      <c r="B1049" s="301"/>
      <c r="C1049" s="300"/>
      <c r="D1049" s="302"/>
      <c r="G1049" s="303"/>
      <c r="H1049" s="304"/>
      <c r="I1049" s="304"/>
      <c r="J1049" s="300"/>
      <c r="K1049" s="300"/>
      <c r="L1049" s="300"/>
      <c r="M1049" s="300"/>
      <c r="N1049" s="300"/>
      <c r="O1049" s="300">
        <f t="shared" si="45"/>
        <v>0</v>
      </c>
      <c r="Q1049" s="305">
        <v>0.0</v>
      </c>
      <c r="R1049" s="305"/>
      <c r="S1049" s="306"/>
      <c r="T1049" s="305"/>
      <c r="U1049" s="305"/>
      <c r="V1049" s="305"/>
      <c r="W1049" s="305"/>
      <c r="X1049" s="305"/>
      <c r="Y1049" s="305"/>
      <c r="Z1049" s="300"/>
      <c r="AA1049" s="307"/>
      <c r="AB1049" s="300"/>
      <c r="AC1049" s="308"/>
      <c r="AD1049" s="304"/>
      <c r="AF1049" s="300"/>
      <c r="AG1049" s="300"/>
      <c r="AH1049" s="309"/>
      <c r="AI1049" s="309"/>
      <c r="AJ1049" s="310"/>
      <c r="AK1049" s="311"/>
      <c r="AL1049" s="311"/>
      <c r="AM1049" s="311"/>
      <c r="AN1049" s="311"/>
      <c r="AO1049" s="309"/>
      <c r="AY1049" s="309"/>
      <c r="AZ1049" s="312"/>
      <c r="BD1049" s="300"/>
    </row>
    <row r="1050" ht="14.25" customHeight="1">
      <c r="A1050" s="300"/>
      <c r="B1050" s="301"/>
      <c r="C1050" s="300"/>
      <c r="D1050" s="302"/>
      <c r="G1050" s="303"/>
      <c r="H1050" s="304"/>
      <c r="I1050" s="304"/>
      <c r="J1050" s="300"/>
      <c r="K1050" s="300"/>
      <c r="L1050" s="300"/>
      <c r="M1050" s="300"/>
      <c r="N1050" s="300"/>
      <c r="O1050" s="300">
        <f t="shared" si="45"/>
        <v>0</v>
      </c>
      <c r="Q1050" s="305">
        <v>0.0</v>
      </c>
      <c r="R1050" s="305"/>
      <c r="S1050" s="306"/>
      <c r="T1050" s="305"/>
      <c r="U1050" s="305"/>
      <c r="V1050" s="305"/>
      <c r="W1050" s="305"/>
      <c r="X1050" s="305"/>
      <c r="Y1050" s="305"/>
      <c r="Z1050" s="300"/>
      <c r="AA1050" s="307"/>
      <c r="AB1050" s="300"/>
      <c r="AC1050" s="308"/>
      <c r="AD1050" s="304"/>
      <c r="AF1050" s="300"/>
      <c r="AG1050" s="300"/>
      <c r="AH1050" s="309"/>
      <c r="AI1050" s="309"/>
      <c r="AJ1050" s="310"/>
      <c r="AK1050" s="311"/>
      <c r="AL1050" s="311"/>
      <c r="AM1050" s="311"/>
      <c r="AN1050" s="311"/>
      <c r="AO1050" s="309"/>
      <c r="AY1050" s="309"/>
      <c r="AZ1050" s="312"/>
      <c r="BD1050" s="300"/>
    </row>
    <row r="1051" ht="14.25" customHeight="1">
      <c r="A1051" s="300"/>
      <c r="B1051" s="301"/>
      <c r="C1051" s="300"/>
      <c r="D1051" s="302"/>
      <c r="G1051" s="303"/>
      <c r="H1051" s="304"/>
      <c r="I1051" s="304"/>
      <c r="J1051" s="300"/>
      <c r="K1051" s="300"/>
      <c r="L1051" s="300"/>
      <c r="M1051" s="300"/>
      <c r="N1051" s="300"/>
      <c r="O1051" s="300">
        <f t="shared" si="45"/>
        <v>0</v>
      </c>
      <c r="Q1051" s="305">
        <v>0.0</v>
      </c>
      <c r="R1051" s="305"/>
      <c r="S1051" s="306"/>
      <c r="T1051" s="305"/>
      <c r="U1051" s="305"/>
      <c r="V1051" s="305"/>
      <c r="W1051" s="305"/>
      <c r="X1051" s="305"/>
      <c r="Y1051" s="305"/>
      <c r="Z1051" s="300"/>
      <c r="AA1051" s="307"/>
      <c r="AB1051" s="300"/>
      <c r="AC1051" s="308"/>
      <c r="AD1051" s="304"/>
      <c r="AF1051" s="300"/>
      <c r="AG1051" s="300"/>
      <c r="AH1051" s="309"/>
      <c r="AI1051" s="309"/>
      <c r="AJ1051" s="310"/>
      <c r="AK1051" s="311"/>
      <c r="AL1051" s="311"/>
      <c r="AM1051" s="311"/>
      <c r="AN1051" s="311"/>
      <c r="AO1051" s="309"/>
      <c r="AY1051" s="309"/>
      <c r="AZ1051" s="312"/>
      <c r="BD1051" s="300"/>
    </row>
    <row r="1052" ht="14.25" customHeight="1">
      <c r="A1052" s="300"/>
      <c r="B1052" s="301"/>
      <c r="C1052" s="300"/>
      <c r="D1052" s="302"/>
      <c r="G1052" s="303"/>
      <c r="H1052" s="304"/>
      <c r="I1052" s="304"/>
      <c r="J1052" s="300"/>
      <c r="K1052" s="300"/>
      <c r="L1052" s="300"/>
      <c r="M1052" s="300"/>
      <c r="N1052" s="300"/>
      <c r="O1052" s="300">
        <f t="shared" si="45"/>
        <v>0</v>
      </c>
      <c r="Q1052" s="305">
        <v>0.0</v>
      </c>
      <c r="R1052" s="305"/>
      <c r="S1052" s="306"/>
      <c r="T1052" s="305"/>
      <c r="U1052" s="305"/>
      <c r="V1052" s="305"/>
      <c r="W1052" s="305"/>
      <c r="X1052" s="305"/>
      <c r="Y1052" s="305"/>
      <c r="Z1052" s="300"/>
      <c r="AA1052" s="307"/>
      <c r="AB1052" s="300"/>
      <c r="AC1052" s="308"/>
      <c r="AD1052" s="304"/>
      <c r="AF1052" s="300"/>
      <c r="AG1052" s="300"/>
      <c r="AH1052" s="309"/>
      <c r="AI1052" s="309"/>
      <c r="AJ1052" s="310"/>
      <c r="AK1052" s="311"/>
      <c r="AL1052" s="311"/>
      <c r="AM1052" s="311"/>
      <c r="AN1052" s="311"/>
      <c r="AO1052" s="309"/>
      <c r="AY1052" s="309"/>
      <c r="AZ1052" s="312"/>
      <c r="BD1052" s="300"/>
    </row>
    <row r="1053" ht="14.25" customHeight="1">
      <c r="A1053" s="300"/>
      <c r="B1053" s="301"/>
      <c r="C1053" s="300"/>
      <c r="D1053" s="302"/>
      <c r="G1053" s="303"/>
      <c r="H1053" s="304"/>
      <c r="I1053" s="304"/>
      <c r="J1053" s="300"/>
      <c r="K1053" s="300"/>
      <c r="L1053" s="300"/>
      <c r="M1053" s="300"/>
      <c r="N1053" s="300"/>
      <c r="O1053" s="300">
        <f t="shared" si="45"/>
        <v>0</v>
      </c>
      <c r="Q1053" s="305">
        <v>0.0</v>
      </c>
      <c r="R1053" s="305"/>
      <c r="S1053" s="306"/>
      <c r="T1053" s="305"/>
      <c r="U1053" s="305"/>
      <c r="V1053" s="305"/>
      <c r="W1053" s="305"/>
      <c r="X1053" s="305"/>
      <c r="Y1053" s="305"/>
      <c r="Z1053" s="300"/>
      <c r="AA1053" s="307"/>
      <c r="AB1053" s="300"/>
      <c r="AC1053" s="308"/>
      <c r="AD1053" s="304"/>
      <c r="AF1053" s="300"/>
      <c r="AG1053" s="300"/>
      <c r="AH1053" s="309"/>
      <c r="AI1053" s="309"/>
      <c r="AJ1053" s="310"/>
      <c r="AK1053" s="311"/>
      <c r="AL1053" s="311"/>
      <c r="AM1053" s="311"/>
      <c r="AN1053" s="311"/>
      <c r="AO1053" s="309"/>
      <c r="AY1053" s="309"/>
      <c r="AZ1053" s="312"/>
      <c r="BD1053" s="300"/>
    </row>
    <row r="1054" ht="14.25" customHeight="1">
      <c r="A1054" s="300"/>
      <c r="B1054" s="301"/>
      <c r="C1054" s="300"/>
      <c r="D1054" s="302"/>
      <c r="G1054" s="303"/>
      <c r="H1054" s="304"/>
      <c r="I1054" s="304"/>
      <c r="J1054" s="300"/>
      <c r="K1054" s="300"/>
      <c r="L1054" s="300"/>
      <c r="M1054" s="300"/>
      <c r="N1054" s="300"/>
      <c r="O1054" s="300">
        <f t="shared" si="45"/>
        <v>0</v>
      </c>
      <c r="Q1054" s="305">
        <v>0.0</v>
      </c>
      <c r="R1054" s="305"/>
      <c r="S1054" s="306"/>
      <c r="T1054" s="305"/>
      <c r="U1054" s="305"/>
      <c r="V1054" s="305"/>
      <c r="W1054" s="305"/>
      <c r="X1054" s="305"/>
      <c r="Y1054" s="305"/>
      <c r="Z1054" s="300"/>
      <c r="AA1054" s="307"/>
      <c r="AB1054" s="300"/>
      <c r="AC1054" s="308"/>
      <c r="AD1054" s="304"/>
      <c r="AF1054" s="300"/>
      <c r="AG1054" s="300"/>
      <c r="AH1054" s="309"/>
      <c r="AI1054" s="309"/>
      <c r="AJ1054" s="310"/>
      <c r="AK1054" s="311"/>
      <c r="AL1054" s="311"/>
      <c r="AM1054" s="311"/>
      <c r="AN1054" s="311"/>
      <c r="AO1054" s="309"/>
      <c r="AY1054" s="309"/>
      <c r="AZ1054" s="312"/>
      <c r="BD1054" s="300"/>
    </row>
    <row r="1055" ht="14.25" customHeight="1">
      <c r="A1055" s="300"/>
      <c r="B1055" s="301"/>
      <c r="C1055" s="300"/>
      <c r="D1055" s="302"/>
      <c r="G1055" s="303"/>
      <c r="H1055" s="304"/>
      <c r="I1055" s="304"/>
      <c r="J1055" s="300"/>
      <c r="K1055" s="300"/>
      <c r="L1055" s="300"/>
      <c r="M1055" s="300"/>
      <c r="N1055" s="300"/>
      <c r="O1055" s="300">
        <f t="shared" si="45"/>
        <v>0</v>
      </c>
      <c r="Q1055" s="305">
        <v>0.0</v>
      </c>
      <c r="R1055" s="305"/>
      <c r="S1055" s="306"/>
      <c r="T1055" s="305"/>
      <c r="U1055" s="305"/>
      <c r="V1055" s="305"/>
      <c r="W1055" s="305"/>
      <c r="X1055" s="305"/>
      <c r="Y1055" s="305"/>
      <c r="Z1055" s="300"/>
      <c r="AA1055" s="307"/>
      <c r="AB1055" s="300"/>
      <c r="AC1055" s="308"/>
      <c r="AD1055" s="304"/>
      <c r="AF1055" s="300"/>
      <c r="AG1055" s="300"/>
      <c r="AH1055" s="309"/>
      <c r="AI1055" s="309"/>
      <c r="AJ1055" s="310"/>
      <c r="AK1055" s="311"/>
      <c r="AL1055" s="311"/>
      <c r="AM1055" s="311"/>
      <c r="AN1055" s="311"/>
      <c r="AO1055" s="309"/>
      <c r="AY1055" s="309"/>
      <c r="AZ1055" s="312"/>
      <c r="BD1055" s="300"/>
    </row>
    <row r="1056" ht="14.25" customHeight="1">
      <c r="A1056" s="300"/>
      <c r="B1056" s="301"/>
      <c r="C1056" s="300"/>
      <c r="D1056" s="302"/>
      <c r="G1056" s="303"/>
      <c r="H1056" s="304"/>
      <c r="I1056" s="304"/>
      <c r="J1056" s="300"/>
      <c r="K1056" s="300"/>
      <c r="L1056" s="300"/>
      <c r="M1056" s="300"/>
      <c r="N1056" s="300"/>
      <c r="O1056" s="300">
        <f t="shared" si="45"/>
        <v>0</v>
      </c>
      <c r="Q1056" s="305">
        <v>0.0</v>
      </c>
      <c r="R1056" s="305"/>
      <c r="S1056" s="306"/>
      <c r="T1056" s="305"/>
      <c r="U1056" s="305"/>
      <c r="V1056" s="305"/>
      <c r="W1056" s="305"/>
      <c r="X1056" s="305"/>
      <c r="Y1056" s="305"/>
      <c r="Z1056" s="300"/>
      <c r="AA1056" s="307"/>
      <c r="AB1056" s="300"/>
      <c r="AC1056" s="308"/>
      <c r="AD1056" s="304"/>
      <c r="AF1056" s="300"/>
      <c r="AG1056" s="300"/>
      <c r="AH1056" s="309"/>
      <c r="AI1056" s="309"/>
      <c r="AJ1056" s="310"/>
      <c r="AK1056" s="311"/>
      <c r="AL1056" s="311"/>
      <c r="AM1056" s="311"/>
      <c r="AN1056" s="311"/>
      <c r="AO1056" s="309"/>
      <c r="AY1056" s="309"/>
      <c r="AZ1056" s="312"/>
      <c r="BD1056" s="300"/>
    </row>
    <row r="1057" ht="14.25" customHeight="1">
      <c r="A1057" s="300"/>
      <c r="B1057" s="301"/>
      <c r="C1057" s="300"/>
      <c r="D1057" s="302"/>
      <c r="G1057" s="303"/>
      <c r="H1057" s="304"/>
      <c r="I1057" s="304"/>
      <c r="J1057" s="300"/>
      <c r="K1057" s="300"/>
      <c r="L1057" s="300"/>
      <c r="M1057" s="300"/>
      <c r="N1057" s="300"/>
      <c r="O1057" s="300">
        <f t="shared" si="45"/>
        <v>0</v>
      </c>
      <c r="Q1057" s="305">
        <v>0.0</v>
      </c>
      <c r="R1057" s="305"/>
      <c r="S1057" s="306"/>
      <c r="T1057" s="305"/>
      <c r="U1057" s="305"/>
      <c r="V1057" s="305"/>
      <c r="W1057" s="305"/>
      <c r="X1057" s="305"/>
      <c r="Y1057" s="305"/>
      <c r="Z1057" s="300"/>
      <c r="AA1057" s="307"/>
      <c r="AB1057" s="300"/>
      <c r="AC1057" s="308"/>
      <c r="AD1057" s="304"/>
      <c r="AF1057" s="300"/>
      <c r="AG1057" s="300"/>
      <c r="AH1057" s="309"/>
      <c r="AI1057" s="309"/>
      <c r="AJ1057" s="310"/>
      <c r="AK1057" s="311"/>
      <c r="AL1057" s="311"/>
      <c r="AM1057" s="311"/>
      <c r="AN1057" s="311"/>
      <c r="AO1057" s="309"/>
      <c r="AY1057" s="309"/>
      <c r="AZ1057" s="312"/>
      <c r="BD1057" s="300"/>
    </row>
    <row r="1058" ht="14.25" customHeight="1">
      <c r="A1058" s="300"/>
      <c r="B1058" s="301"/>
      <c r="C1058" s="300"/>
      <c r="D1058" s="302"/>
      <c r="G1058" s="303"/>
      <c r="H1058" s="304"/>
      <c r="I1058" s="304"/>
      <c r="J1058" s="300"/>
      <c r="K1058" s="300"/>
      <c r="L1058" s="300"/>
      <c r="M1058" s="300"/>
      <c r="N1058" s="300"/>
      <c r="O1058" s="300">
        <f t="shared" si="45"/>
        <v>0</v>
      </c>
      <c r="Q1058" s="305">
        <v>0.0</v>
      </c>
      <c r="R1058" s="305"/>
      <c r="S1058" s="306"/>
      <c r="T1058" s="305"/>
      <c r="U1058" s="305"/>
      <c r="V1058" s="305"/>
      <c r="W1058" s="305"/>
      <c r="X1058" s="305"/>
      <c r="Y1058" s="305"/>
      <c r="Z1058" s="300"/>
      <c r="AA1058" s="307"/>
      <c r="AB1058" s="300"/>
      <c r="AC1058" s="308"/>
      <c r="AD1058" s="304"/>
      <c r="AF1058" s="300"/>
      <c r="AG1058" s="300"/>
      <c r="AH1058" s="309"/>
      <c r="AI1058" s="309"/>
      <c r="AJ1058" s="310"/>
      <c r="AK1058" s="311"/>
      <c r="AL1058" s="311"/>
      <c r="AM1058" s="311"/>
      <c r="AN1058" s="311"/>
      <c r="AO1058" s="309"/>
      <c r="AY1058" s="309"/>
      <c r="AZ1058" s="312"/>
      <c r="BD1058" s="300"/>
    </row>
    <row r="1059" ht="14.25" customHeight="1">
      <c r="A1059" s="300"/>
      <c r="B1059" s="301"/>
      <c r="C1059" s="300"/>
      <c r="D1059" s="302"/>
      <c r="G1059" s="303"/>
      <c r="H1059" s="304"/>
      <c r="I1059" s="304"/>
      <c r="J1059" s="300"/>
      <c r="K1059" s="300"/>
      <c r="L1059" s="300"/>
      <c r="M1059" s="300"/>
      <c r="N1059" s="300"/>
      <c r="O1059" s="300">
        <f t="shared" si="45"/>
        <v>0</v>
      </c>
      <c r="Q1059" s="305">
        <v>0.0</v>
      </c>
      <c r="R1059" s="305"/>
      <c r="S1059" s="306"/>
      <c r="T1059" s="305"/>
      <c r="U1059" s="305"/>
      <c r="V1059" s="305"/>
      <c r="W1059" s="305"/>
      <c r="X1059" s="305"/>
      <c r="Y1059" s="305"/>
      <c r="Z1059" s="300"/>
      <c r="AA1059" s="307"/>
      <c r="AB1059" s="300"/>
      <c r="AC1059" s="308"/>
      <c r="AD1059" s="304"/>
      <c r="AF1059" s="300"/>
      <c r="AG1059" s="300"/>
      <c r="AH1059" s="309"/>
      <c r="AI1059" s="309"/>
      <c r="AJ1059" s="310"/>
      <c r="AK1059" s="311"/>
      <c r="AL1059" s="311"/>
      <c r="AM1059" s="311"/>
      <c r="AN1059" s="311"/>
      <c r="AO1059" s="309"/>
      <c r="AY1059" s="309"/>
      <c r="AZ1059" s="312"/>
      <c r="BD1059" s="300"/>
    </row>
    <row r="1060" ht="14.25" customHeight="1">
      <c r="A1060" s="300"/>
      <c r="B1060" s="301"/>
      <c r="C1060" s="300"/>
      <c r="D1060" s="302"/>
      <c r="G1060" s="303"/>
      <c r="H1060" s="304"/>
      <c r="I1060" s="304"/>
      <c r="J1060" s="300"/>
      <c r="K1060" s="300"/>
      <c r="L1060" s="300"/>
      <c r="M1060" s="300"/>
      <c r="N1060" s="300"/>
      <c r="O1060" s="300">
        <f t="shared" si="45"/>
        <v>0</v>
      </c>
      <c r="Q1060" s="305">
        <v>0.0</v>
      </c>
      <c r="R1060" s="305"/>
      <c r="S1060" s="306"/>
      <c r="T1060" s="305"/>
      <c r="U1060" s="305"/>
      <c r="V1060" s="305"/>
      <c r="W1060" s="305"/>
      <c r="X1060" s="305"/>
      <c r="Y1060" s="305"/>
      <c r="Z1060" s="300"/>
      <c r="AA1060" s="307"/>
      <c r="AB1060" s="300"/>
      <c r="AC1060" s="308"/>
      <c r="AD1060" s="304"/>
      <c r="AF1060" s="300"/>
      <c r="AG1060" s="300"/>
      <c r="AH1060" s="309"/>
      <c r="AI1060" s="309"/>
      <c r="AJ1060" s="310"/>
      <c r="AK1060" s="311"/>
      <c r="AL1060" s="311"/>
      <c r="AM1060" s="311"/>
      <c r="AN1060" s="311"/>
      <c r="AO1060" s="309"/>
      <c r="AY1060" s="309"/>
      <c r="AZ1060" s="312"/>
      <c r="BD1060" s="300"/>
    </row>
    <row r="1061" ht="14.25" customHeight="1">
      <c r="A1061" s="300"/>
      <c r="B1061" s="301"/>
      <c r="C1061" s="300"/>
      <c r="D1061" s="302"/>
      <c r="G1061" s="303"/>
      <c r="H1061" s="304"/>
      <c r="I1061" s="304"/>
      <c r="J1061" s="300"/>
      <c r="K1061" s="300"/>
      <c r="L1061" s="300"/>
      <c r="M1061" s="300"/>
      <c r="N1061" s="300"/>
      <c r="O1061" s="300">
        <f t="shared" si="45"/>
        <v>0</v>
      </c>
      <c r="Q1061" s="305">
        <v>0.0</v>
      </c>
      <c r="R1061" s="305"/>
      <c r="S1061" s="306"/>
      <c r="T1061" s="305"/>
      <c r="U1061" s="305"/>
      <c r="V1061" s="305"/>
      <c r="W1061" s="305"/>
      <c r="X1061" s="305"/>
      <c r="Y1061" s="305"/>
      <c r="Z1061" s="300"/>
      <c r="AA1061" s="307"/>
      <c r="AB1061" s="300"/>
      <c r="AC1061" s="308"/>
      <c r="AD1061" s="304"/>
      <c r="AF1061" s="300"/>
      <c r="AG1061" s="300"/>
      <c r="AH1061" s="309"/>
      <c r="AI1061" s="309"/>
      <c r="AJ1061" s="310"/>
      <c r="AK1061" s="311"/>
      <c r="AL1061" s="311"/>
      <c r="AM1061" s="311"/>
      <c r="AN1061" s="311"/>
      <c r="AO1061" s="309"/>
      <c r="AY1061" s="309"/>
      <c r="AZ1061" s="312"/>
      <c r="BD1061" s="300"/>
    </row>
    <row r="1062" ht="14.25" customHeight="1">
      <c r="A1062" s="300"/>
      <c r="B1062" s="301"/>
      <c r="C1062" s="300"/>
      <c r="D1062" s="302"/>
      <c r="G1062" s="303"/>
      <c r="H1062" s="304"/>
      <c r="I1062" s="304"/>
      <c r="J1062" s="300"/>
      <c r="K1062" s="300"/>
      <c r="L1062" s="300"/>
      <c r="M1062" s="300"/>
      <c r="N1062" s="300"/>
      <c r="O1062" s="300">
        <f t="shared" si="45"/>
        <v>0</v>
      </c>
      <c r="Q1062" s="305">
        <v>0.0</v>
      </c>
      <c r="R1062" s="305"/>
      <c r="S1062" s="306"/>
      <c r="T1062" s="305"/>
      <c r="U1062" s="305"/>
      <c r="V1062" s="305"/>
      <c r="W1062" s="305"/>
      <c r="X1062" s="305"/>
      <c r="Y1062" s="305"/>
      <c r="Z1062" s="300"/>
      <c r="AA1062" s="307"/>
      <c r="AB1062" s="300"/>
      <c r="AC1062" s="308"/>
      <c r="AD1062" s="304"/>
      <c r="AF1062" s="300"/>
      <c r="AG1062" s="300"/>
      <c r="AH1062" s="309"/>
      <c r="AI1062" s="309"/>
      <c r="AJ1062" s="310"/>
      <c r="AK1062" s="311"/>
      <c r="AL1062" s="311"/>
      <c r="AM1062" s="311"/>
      <c r="AN1062" s="311"/>
      <c r="AO1062" s="309"/>
      <c r="AY1062" s="309"/>
      <c r="AZ1062" s="312"/>
      <c r="BD1062" s="300"/>
    </row>
    <row r="1063" ht="14.25" customHeight="1">
      <c r="A1063" s="300"/>
      <c r="B1063" s="301"/>
      <c r="C1063" s="300"/>
      <c r="D1063" s="302"/>
      <c r="G1063" s="303"/>
      <c r="H1063" s="304"/>
      <c r="I1063" s="304"/>
      <c r="J1063" s="300"/>
      <c r="K1063" s="300"/>
      <c r="L1063" s="300"/>
      <c r="M1063" s="300"/>
      <c r="N1063" s="300"/>
      <c r="O1063" s="300">
        <f t="shared" si="45"/>
        <v>0</v>
      </c>
      <c r="Q1063" s="305">
        <v>0.0</v>
      </c>
      <c r="R1063" s="305"/>
      <c r="S1063" s="306"/>
      <c r="T1063" s="305"/>
      <c r="U1063" s="305"/>
      <c r="V1063" s="305"/>
      <c r="W1063" s="305"/>
      <c r="X1063" s="305"/>
      <c r="Y1063" s="305"/>
      <c r="Z1063" s="300"/>
      <c r="AA1063" s="307"/>
      <c r="AB1063" s="300"/>
      <c r="AC1063" s="308"/>
      <c r="AD1063" s="304"/>
      <c r="AF1063" s="300"/>
      <c r="AG1063" s="300"/>
      <c r="AH1063" s="309"/>
      <c r="AI1063" s="309"/>
      <c r="AJ1063" s="310"/>
      <c r="AK1063" s="311"/>
      <c r="AL1063" s="311"/>
      <c r="AM1063" s="311"/>
      <c r="AN1063" s="311"/>
      <c r="AO1063" s="309"/>
      <c r="AY1063" s="309"/>
      <c r="AZ1063" s="312"/>
      <c r="BD1063" s="300"/>
    </row>
    <row r="1064" ht="14.25" customHeight="1">
      <c r="A1064" s="300"/>
      <c r="B1064" s="301"/>
      <c r="C1064" s="300"/>
      <c r="D1064" s="302"/>
      <c r="G1064" s="303"/>
      <c r="H1064" s="304"/>
      <c r="I1064" s="304"/>
      <c r="J1064" s="300"/>
      <c r="K1064" s="300"/>
      <c r="L1064" s="300"/>
      <c r="M1064" s="300"/>
      <c r="N1064" s="300"/>
      <c r="O1064" s="300">
        <f t="shared" si="45"/>
        <v>0</v>
      </c>
      <c r="Q1064" s="305">
        <v>0.0</v>
      </c>
      <c r="R1064" s="305"/>
      <c r="S1064" s="306"/>
      <c r="T1064" s="305"/>
      <c r="U1064" s="305"/>
      <c r="V1064" s="305"/>
      <c r="W1064" s="305"/>
      <c r="X1064" s="305"/>
      <c r="Y1064" s="305"/>
      <c r="Z1064" s="300"/>
      <c r="AA1064" s="307"/>
      <c r="AB1064" s="300"/>
      <c r="AC1064" s="308"/>
      <c r="AD1064" s="304"/>
      <c r="AF1064" s="300"/>
      <c r="AG1064" s="300"/>
      <c r="AH1064" s="309"/>
      <c r="AI1064" s="309"/>
      <c r="AJ1064" s="310"/>
      <c r="AK1064" s="311"/>
      <c r="AL1064" s="311"/>
      <c r="AM1064" s="311"/>
      <c r="AN1064" s="311"/>
      <c r="AO1064" s="309"/>
      <c r="AY1064" s="309"/>
      <c r="AZ1064" s="312"/>
      <c r="BD1064" s="300"/>
    </row>
    <row r="1065" ht="14.25" customHeight="1">
      <c r="A1065" s="300"/>
      <c r="B1065" s="301"/>
      <c r="C1065" s="300"/>
      <c r="D1065" s="302"/>
      <c r="G1065" s="303"/>
      <c r="H1065" s="304"/>
      <c r="I1065" s="304"/>
      <c r="J1065" s="300"/>
      <c r="K1065" s="300"/>
      <c r="L1065" s="300"/>
      <c r="M1065" s="300"/>
      <c r="N1065" s="300"/>
      <c r="O1065" s="300">
        <f t="shared" si="45"/>
        <v>0</v>
      </c>
      <c r="Q1065" s="305">
        <v>0.0</v>
      </c>
      <c r="R1065" s="305"/>
      <c r="S1065" s="306"/>
      <c r="T1065" s="305"/>
      <c r="U1065" s="305"/>
      <c r="V1065" s="305"/>
      <c r="W1065" s="305"/>
      <c r="X1065" s="305"/>
      <c r="Y1065" s="305"/>
      <c r="Z1065" s="300"/>
      <c r="AA1065" s="307"/>
      <c r="AB1065" s="300"/>
      <c r="AC1065" s="308"/>
      <c r="AD1065" s="304"/>
      <c r="AF1065" s="300"/>
      <c r="AG1065" s="300"/>
      <c r="AH1065" s="309"/>
      <c r="AI1065" s="309"/>
      <c r="AJ1065" s="310"/>
      <c r="AK1065" s="311"/>
      <c r="AL1065" s="311"/>
      <c r="AM1065" s="311"/>
      <c r="AN1065" s="311"/>
      <c r="AO1065" s="309"/>
      <c r="AY1065" s="309"/>
      <c r="AZ1065" s="312"/>
      <c r="BD1065" s="300"/>
    </row>
    <row r="1066" ht="14.25" customHeight="1">
      <c r="A1066" s="300"/>
      <c r="B1066" s="301"/>
      <c r="C1066" s="300"/>
      <c r="D1066" s="302"/>
      <c r="G1066" s="303"/>
      <c r="H1066" s="304"/>
      <c r="I1066" s="304"/>
      <c r="J1066" s="300"/>
      <c r="K1066" s="300"/>
      <c r="L1066" s="300"/>
      <c r="M1066" s="300"/>
      <c r="N1066" s="300"/>
      <c r="O1066" s="300">
        <f t="shared" si="45"/>
        <v>0</v>
      </c>
      <c r="Q1066" s="305">
        <v>0.0</v>
      </c>
      <c r="R1066" s="305"/>
      <c r="S1066" s="306"/>
      <c r="T1066" s="305"/>
      <c r="U1066" s="305"/>
      <c r="V1066" s="305"/>
      <c r="W1066" s="305"/>
      <c r="X1066" s="305"/>
      <c r="Y1066" s="305"/>
      <c r="Z1066" s="300"/>
      <c r="AA1066" s="307"/>
      <c r="AB1066" s="300"/>
      <c r="AC1066" s="308"/>
      <c r="AD1066" s="304"/>
      <c r="AF1066" s="300"/>
      <c r="AG1066" s="300"/>
      <c r="AH1066" s="309"/>
      <c r="AI1066" s="309"/>
      <c r="AJ1066" s="310"/>
      <c r="AK1066" s="311"/>
      <c r="AL1066" s="311"/>
      <c r="AM1066" s="311"/>
      <c r="AN1066" s="311"/>
      <c r="AO1066" s="309"/>
      <c r="AY1066" s="309"/>
      <c r="AZ1066" s="312"/>
      <c r="BD1066" s="300"/>
    </row>
    <row r="1067" ht="14.25" customHeight="1">
      <c r="A1067" s="300"/>
      <c r="B1067" s="301"/>
      <c r="C1067" s="300"/>
      <c r="D1067" s="302"/>
      <c r="G1067" s="303"/>
      <c r="H1067" s="304"/>
      <c r="I1067" s="304"/>
      <c r="J1067" s="300"/>
      <c r="K1067" s="300"/>
      <c r="L1067" s="300"/>
      <c r="M1067" s="300"/>
      <c r="N1067" s="300"/>
      <c r="O1067" s="300">
        <f t="shared" si="45"/>
        <v>0</v>
      </c>
      <c r="Q1067" s="305">
        <v>0.0</v>
      </c>
      <c r="R1067" s="305"/>
      <c r="S1067" s="306"/>
      <c r="T1067" s="305"/>
      <c r="U1067" s="305"/>
      <c r="V1067" s="305"/>
      <c r="W1067" s="305"/>
      <c r="X1067" s="305"/>
      <c r="Y1067" s="305"/>
      <c r="Z1067" s="300"/>
      <c r="AA1067" s="307"/>
      <c r="AB1067" s="300"/>
      <c r="AC1067" s="308"/>
      <c r="AD1067" s="304"/>
      <c r="AF1067" s="300"/>
      <c r="AG1067" s="300"/>
      <c r="AH1067" s="309"/>
      <c r="AI1067" s="309"/>
      <c r="AJ1067" s="310"/>
      <c r="AK1067" s="311"/>
      <c r="AL1067" s="311"/>
      <c r="AM1067" s="311"/>
      <c r="AN1067" s="311"/>
      <c r="AO1067" s="309"/>
      <c r="AY1067" s="309"/>
      <c r="AZ1067" s="312"/>
      <c r="BD1067" s="300"/>
    </row>
    <row r="1068" ht="14.25" customHeight="1">
      <c r="A1068" s="300"/>
      <c r="B1068" s="301"/>
      <c r="C1068" s="300"/>
      <c r="D1068" s="302"/>
      <c r="G1068" s="303"/>
      <c r="H1068" s="304"/>
      <c r="I1068" s="304"/>
      <c r="J1068" s="300"/>
      <c r="K1068" s="300"/>
      <c r="L1068" s="300"/>
      <c r="M1068" s="300"/>
      <c r="N1068" s="300"/>
      <c r="O1068" s="300">
        <f t="shared" si="45"/>
        <v>0</v>
      </c>
      <c r="Q1068" s="305">
        <v>0.0</v>
      </c>
      <c r="R1068" s="305"/>
      <c r="S1068" s="306"/>
      <c r="T1068" s="305"/>
      <c r="U1068" s="305"/>
      <c r="V1068" s="305"/>
      <c r="W1068" s="305"/>
      <c r="X1068" s="305"/>
      <c r="Y1068" s="305"/>
      <c r="Z1068" s="300"/>
      <c r="AA1068" s="307"/>
      <c r="AB1068" s="300"/>
      <c r="AC1068" s="308"/>
      <c r="AD1068" s="304"/>
      <c r="AF1068" s="300"/>
      <c r="AG1068" s="300"/>
      <c r="AH1068" s="309"/>
      <c r="AI1068" s="309"/>
      <c r="AJ1068" s="310"/>
      <c r="AK1068" s="311"/>
      <c r="AL1068" s="311"/>
      <c r="AM1068" s="311"/>
      <c r="AN1068" s="311"/>
      <c r="AO1068" s="309"/>
      <c r="AY1068" s="309"/>
      <c r="AZ1068" s="312"/>
      <c r="BD1068" s="300"/>
    </row>
    <row r="1069" ht="14.25" customHeight="1">
      <c r="A1069" s="300"/>
      <c r="B1069" s="301"/>
      <c r="C1069" s="300"/>
      <c r="D1069" s="302"/>
      <c r="G1069" s="303"/>
      <c r="H1069" s="304"/>
      <c r="I1069" s="304"/>
      <c r="J1069" s="300"/>
      <c r="K1069" s="300"/>
      <c r="L1069" s="300"/>
      <c r="M1069" s="300"/>
      <c r="N1069" s="300"/>
      <c r="O1069" s="300">
        <f t="shared" si="45"/>
        <v>0</v>
      </c>
      <c r="Q1069" s="305">
        <v>0.0</v>
      </c>
      <c r="R1069" s="305"/>
      <c r="S1069" s="306"/>
      <c r="T1069" s="305"/>
      <c r="U1069" s="305"/>
      <c r="V1069" s="305"/>
      <c r="W1069" s="305"/>
      <c r="X1069" s="305"/>
      <c r="Y1069" s="305"/>
      <c r="Z1069" s="300"/>
      <c r="AA1069" s="307"/>
      <c r="AB1069" s="300"/>
      <c r="AC1069" s="308"/>
      <c r="AD1069" s="304"/>
      <c r="AF1069" s="300"/>
      <c r="AG1069" s="300"/>
      <c r="AH1069" s="309"/>
      <c r="AI1069" s="309"/>
      <c r="AJ1069" s="310"/>
      <c r="AK1069" s="311"/>
      <c r="AL1069" s="311"/>
      <c r="AM1069" s="311"/>
      <c r="AN1069" s="311"/>
      <c r="AO1069" s="309"/>
      <c r="AY1069" s="309"/>
      <c r="AZ1069" s="312"/>
      <c r="BD1069" s="300"/>
    </row>
    <row r="1070" ht="14.25" customHeight="1">
      <c r="A1070" s="300"/>
      <c r="B1070" s="301"/>
      <c r="C1070" s="300"/>
      <c r="D1070" s="302"/>
      <c r="G1070" s="303"/>
      <c r="H1070" s="304"/>
      <c r="I1070" s="304"/>
      <c r="J1070" s="300"/>
      <c r="K1070" s="300"/>
      <c r="L1070" s="300"/>
      <c r="M1070" s="300"/>
      <c r="N1070" s="300"/>
      <c r="O1070" s="300">
        <f t="shared" si="45"/>
        <v>0</v>
      </c>
      <c r="Q1070" s="305">
        <v>0.0</v>
      </c>
      <c r="R1070" s="305"/>
      <c r="S1070" s="306"/>
      <c r="T1070" s="305"/>
      <c r="U1070" s="305"/>
      <c r="V1070" s="305"/>
      <c r="W1070" s="305"/>
      <c r="X1070" s="305"/>
      <c r="Y1070" s="305"/>
      <c r="Z1070" s="300"/>
      <c r="AA1070" s="307"/>
      <c r="AB1070" s="300"/>
      <c r="AC1070" s="308"/>
      <c r="AD1070" s="304"/>
      <c r="AF1070" s="300"/>
      <c r="AG1070" s="300"/>
      <c r="AH1070" s="309"/>
      <c r="AI1070" s="309"/>
      <c r="AJ1070" s="310"/>
      <c r="AK1070" s="311"/>
      <c r="AL1070" s="311"/>
      <c r="AM1070" s="311"/>
      <c r="AN1070" s="311"/>
      <c r="AO1070" s="309"/>
      <c r="AY1070" s="309"/>
      <c r="AZ1070" s="312"/>
      <c r="BD1070" s="300"/>
    </row>
    <row r="1071" ht="14.25" customHeight="1">
      <c r="A1071" s="300"/>
      <c r="B1071" s="301"/>
      <c r="C1071" s="300"/>
      <c r="D1071" s="302"/>
      <c r="G1071" s="303"/>
      <c r="H1071" s="304"/>
      <c r="I1071" s="304"/>
      <c r="J1071" s="300"/>
      <c r="K1071" s="300"/>
      <c r="L1071" s="300"/>
      <c r="M1071" s="300"/>
      <c r="N1071" s="300"/>
      <c r="O1071" s="300">
        <f t="shared" si="45"/>
        <v>0</v>
      </c>
      <c r="Q1071" s="305">
        <v>0.0</v>
      </c>
      <c r="R1071" s="305"/>
      <c r="S1071" s="306"/>
      <c r="T1071" s="305"/>
      <c r="U1071" s="305"/>
      <c r="V1071" s="305"/>
      <c r="W1071" s="305"/>
      <c r="X1071" s="305"/>
      <c r="Y1071" s="305"/>
      <c r="Z1071" s="300"/>
      <c r="AA1071" s="307"/>
      <c r="AB1071" s="300"/>
      <c r="AC1071" s="308"/>
      <c r="AD1071" s="304"/>
      <c r="AF1071" s="300"/>
      <c r="AG1071" s="300"/>
      <c r="AH1071" s="309"/>
      <c r="AI1071" s="309"/>
      <c r="AJ1071" s="310"/>
      <c r="AK1071" s="311"/>
      <c r="AL1071" s="311"/>
      <c r="AM1071" s="311"/>
      <c r="AN1071" s="311"/>
      <c r="AO1071" s="309"/>
      <c r="AY1071" s="309"/>
      <c r="AZ1071" s="312"/>
      <c r="BD1071" s="300"/>
    </row>
    <row r="1072" ht="14.25" customHeight="1">
      <c r="A1072" s="300"/>
      <c r="B1072" s="301"/>
      <c r="C1072" s="300"/>
      <c r="D1072" s="302"/>
      <c r="G1072" s="303"/>
      <c r="H1072" s="304"/>
      <c r="I1072" s="304"/>
      <c r="J1072" s="300"/>
      <c r="K1072" s="300"/>
      <c r="L1072" s="300"/>
      <c r="M1072" s="300"/>
      <c r="N1072" s="300"/>
      <c r="O1072" s="300">
        <f t="shared" si="45"/>
        <v>0</v>
      </c>
      <c r="Q1072" s="305">
        <v>0.0</v>
      </c>
      <c r="R1072" s="305"/>
      <c r="S1072" s="306"/>
      <c r="T1072" s="305"/>
      <c r="U1072" s="305"/>
      <c r="V1072" s="305"/>
      <c r="W1072" s="305"/>
      <c r="X1072" s="305"/>
      <c r="Y1072" s="305"/>
      <c r="Z1072" s="300"/>
      <c r="AA1072" s="307"/>
      <c r="AB1072" s="300"/>
      <c r="AC1072" s="308"/>
      <c r="AD1072" s="304"/>
      <c r="AF1072" s="300"/>
      <c r="AG1072" s="300"/>
      <c r="AH1072" s="309"/>
      <c r="AI1072" s="309"/>
      <c r="AJ1072" s="310"/>
      <c r="AK1072" s="311"/>
      <c r="AL1072" s="311"/>
      <c r="AM1072" s="311"/>
      <c r="AN1072" s="311"/>
      <c r="AO1072" s="309"/>
      <c r="AY1072" s="309"/>
      <c r="AZ1072" s="312"/>
      <c r="BD1072" s="300"/>
    </row>
    <row r="1073" ht="14.25" customHeight="1">
      <c r="A1073" s="300"/>
      <c r="B1073" s="301"/>
      <c r="C1073" s="300"/>
      <c r="D1073" s="302"/>
      <c r="G1073" s="303"/>
      <c r="H1073" s="304"/>
      <c r="I1073" s="304"/>
      <c r="J1073" s="300"/>
      <c r="K1073" s="300"/>
      <c r="L1073" s="300"/>
      <c r="M1073" s="300"/>
      <c r="N1073" s="300"/>
      <c r="O1073" s="300">
        <f t="shared" si="45"/>
        <v>0</v>
      </c>
      <c r="Q1073" s="305">
        <v>0.0</v>
      </c>
      <c r="R1073" s="305"/>
      <c r="S1073" s="306"/>
      <c r="T1073" s="305"/>
      <c r="U1073" s="305"/>
      <c r="V1073" s="305"/>
      <c r="W1073" s="305"/>
      <c r="X1073" s="305"/>
      <c r="Y1073" s="305"/>
      <c r="Z1073" s="300"/>
      <c r="AA1073" s="307"/>
      <c r="AB1073" s="300"/>
      <c r="AC1073" s="308"/>
      <c r="AD1073" s="304"/>
      <c r="AF1073" s="300"/>
      <c r="AG1073" s="300"/>
      <c r="AH1073" s="309"/>
      <c r="AI1073" s="309"/>
      <c r="AJ1073" s="310"/>
      <c r="AK1073" s="311"/>
      <c r="AL1073" s="311"/>
      <c r="AM1073" s="311"/>
      <c r="AN1073" s="311"/>
      <c r="AO1073" s="309"/>
      <c r="AY1073" s="309"/>
      <c r="AZ1073" s="312"/>
      <c r="BD1073" s="300"/>
    </row>
    <row r="1074" ht="14.25" customHeight="1">
      <c r="A1074" s="300"/>
      <c r="B1074" s="301"/>
      <c r="C1074" s="300"/>
      <c r="D1074" s="302"/>
      <c r="G1074" s="303"/>
      <c r="H1074" s="304"/>
      <c r="I1074" s="304"/>
      <c r="J1074" s="300"/>
      <c r="K1074" s="300"/>
      <c r="L1074" s="300"/>
      <c r="M1074" s="300"/>
      <c r="N1074" s="300"/>
      <c r="O1074" s="300">
        <f t="shared" si="45"/>
        <v>0</v>
      </c>
      <c r="Q1074" s="305">
        <v>0.0</v>
      </c>
      <c r="R1074" s="305"/>
      <c r="S1074" s="306"/>
      <c r="T1074" s="305"/>
      <c r="U1074" s="305"/>
      <c r="V1074" s="305"/>
      <c r="W1074" s="305"/>
      <c r="X1074" s="305"/>
      <c r="Y1074" s="305"/>
      <c r="Z1074" s="300"/>
      <c r="AA1074" s="307"/>
      <c r="AB1074" s="300"/>
      <c r="AC1074" s="308"/>
      <c r="AD1074" s="304"/>
      <c r="AF1074" s="300"/>
      <c r="AG1074" s="300"/>
      <c r="AH1074" s="309"/>
      <c r="AI1074" s="309"/>
      <c r="AJ1074" s="310"/>
      <c r="AK1074" s="311"/>
      <c r="AL1074" s="311"/>
      <c r="AM1074" s="311"/>
      <c r="AN1074" s="311"/>
      <c r="AO1074" s="309"/>
      <c r="AY1074" s="309"/>
      <c r="AZ1074" s="312"/>
      <c r="BD1074" s="300"/>
    </row>
    <row r="1075" ht="14.25" customHeight="1">
      <c r="A1075" s="300"/>
      <c r="B1075" s="301"/>
      <c r="C1075" s="300"/>
      <c r="D1075" s="302"/>
      <c r="G1075" s="303"/>
      <c r="H1075" s="304"/>
      <c r="I1075" s="304"/>
      <c r="J1075" s="300"/>
      <c r="K1075" s="300"/>
      <c r="L1075" s="300"/>
      <c r="M1075" s="300"/>
      <c r="N1075" s="300"/>
      <c r="O1075" s="300">
        <f t="shared" si="45"/>
        <v>0</v>
      </c>
      <c r="Q1075" s="305">
        <v>0.0</v>
      </c>
      <c r="R1075" s="305"/>
      <c r="S1075" s="306"/>
      <c r="T1075" s="305"/>
      <c r="U1075" s="305"/>
      <c r="V1075" s="305"/>
      <c r="W1075" s="305"/>
      <c r="X1075" s="305"/>
      <c r="Y1075" s="305"/>
      <c r="Z1075" s="300"/>
      <c r="AA1075" s="307"/>
      <c r="AB1075" s="300"/>
      <c r="AC1075" s="308"/>
      <c r="AD1075" s="304"/>
      <c r="AF1075" s="300"/>
      <c r="AG1075" s="300"/>
      <c r="AH1075" s="309"/>
      <c r="AI1075" s="309"/>
      <c r="AJ1075" s="310"/>
      <c r="AK1075" s="311"/>
      <c r="AL1075" s="311"/>
      <c r="AM1075" s="311"/>
      <c r="AN1075" s="311"/>
      <c r="AO1075" s="309"/>
      <c r="AY1075" s="309"/>
      <c r="AZ1075" s="312"/>
      <c r="BD1075" s="300"/>
    </row>
    <row r="1076" ht="14.25" customHeight="1">
      <c r="A1076" s="300"/>
      <c r="B1076" s="301"/>
      <c r="C1076" s="300"/>
      <c r="D1076" s="302"/>
      <c r="G1076" s="303"/>
      <c r="H1076" s="304"/>
      <c r="I1076" s="304"/>
      <c r="J1076" s="300"/>
      <c r="K1076" s="300"/>
      <c r="L1076" s="300"/>
      <c r="M1076" s="300"/>
      <c r="N1076" s="300"/>
      <c r="O1076" s="300">
        <f t="shared" si="45"/>
        <v>0</v>
      </c>
      <c r="Q1076" s="305">
        <v>0.0</v>
      </c>
      <c r="R1076" s="305"/>
      <c r="S1076" s="306"/>
      <c r="T1076" s="305"/>
      <c r="U1076" s="305"/>
      <c r="V1076" s="305"/>
      <c r="W1076" s="305"/>
      <c r="X1076" s="305"/>
      <c r="Y1076" s="305"/>
      <c r="Z1076" s="300"/>
      <c r="AA1076" s="307"/>
      <c r="AB1076" s="300"/>
      <c r="AC1076" s="308"/>
      <c r="AD1076" s="304"/>
      <c r="AF1076" s="300"/>
      <c r="AG1076" s="300"/>
      <c r="AH1076" s="309"/>
      <c r="AI1076" s="309"/>
      <c r="AJ1076" s="310"/>
      <c r="AK1076" s="311"/>
      <c r="AL1076" s="311"/>
      <c r="AM1076" s="311"/>
      <c r="AN1076" s="311"/>
      <c r="AO1076" s="309"/>
      <c r="AY1076" s="309"/>
      <c r="AZ1076" s="312"/>
      <c r="BD1076" s="300"/>
    </row>
    <row r="1077" ht="14.25" customHeight="1">
      <c r="A1077" s="300"/>
      <c r="B1077" s="301"/>
      <c r="C1077" s="300"/>
      <c r="D1077" s="302"/>
      <c r="G1077" s="303"/>
      <c r="H1077" s="304"/>
      <c r="I1077" s="304"/>
      <c r="J1077" s="300"/>
      <c r="K1077" s="300"/>
      <c r="L1077" s="300"/>
      <c r="M1077" s="300"/>
      <c r="N1077" s="300"/>
      <c r="O1077" s="300">
        <f t="shared" si="45"/>
        <v>0</v>
      </c>
      <c r="Q1077" s="305">
        <v>0.0</v>
      </c>
      <c r="R1077" s="305"/>
      <c r="S1077" s="306"/>
      <c r="T1077" s="305"/>
      <c r="U1077" s="305"/>
      <c r="V1077" s="305"/>
      <c r="W1077" s="305"/>
      <c r="X1077" s="305"/>
      <c r="Y1077" s="305"/>
      <c r="Z1077" s="300"/>
      <c r="AA1077" s="307"/>
      <c r="AB1077" s="300"/>
      <c r="AC1077" s="308"/>
      <c r="AD1077" s="304"/>
      <c r="AF1077" s="300"/>
      <c r="AG1077" s="300"/>
      <c r="AH1077" s="309"/>
      <c r="AI1077" s="309"/>
      <c r="AJ1077" s="310"/>
      <c r="AK1077" s="311"/>
      <c r="AL1077" s="311"/>
      <c r="AM1077" s="311"/>
      <c r="AN1077" s="311"/>
      <c r="AO1077" s="309"/>
      <c r="AY1077" s="309"/>
      <c r="AZ1077" s="312"/>
      <c r="BD1077" s="300"/>
    </row>
    <row r="1078" ht="14.25" customHeight="1">
      <c r="A1078" s="300"/>
      <c r="B1078" s="301"/>
      <c r="C1078" s="300"/>
      <c r="D1078" s="302"/>
      <c r="G1078" s="303"/>
      <c r="H1078" s="304"/>
      <c r="I1078" s="304"/>
      <c r="J1078" s="300"/>
      <c r="K1078" s="300"/>
      <c r="L1078" s="300"/>
      <c r="M1078" s="300"/>
      <c r="N1078" s="300"/>
      <c r="O1078" s="300">
        <f t="shared" si="45"/>
        <v>0</v>
      </c>
      <c r="Q1078" s="305">
        <v>0.0</v>
      </c>
      <c r="R1078" s="305"/>
      <c r="S1078" s="306"/>
      <c r="T1078" s="305"/>
      <c r="U1078" s="305"/>
      <c r="V1078" s="305"/>
      <c r="W1078" s="305"/>
      <c r="X1078" s="305"/>
      <c r="Y1078" s="305"/>
      <c r="Z1078" s="300"/>
      <c r="AA1078" s="307"/>
      <c r="AB1078" s="300"/>
      <c r="AC1078" s="308"/>
      <c r="AD1078" s="304"/>
      <c r="AF1078" s="300"/>
      <c r="AG1078" s="300"/>
      <c r="AH1078" s="309"/>
      <c r="AI1078" s="309"/>
      <c r="AJ1078" s="310"/>
      <c r="AK1078" s="311"/>
      <c r="AL1078" s="311"/>
      <c r="AM1078" s="311"/>
      <c r="AN1078" s="311"/>
      <c r="AO1078" s="309"/>
      <c r="AY1078" s="309"/>
      <c r="AZ1078" s="312"/>
      <c r="BD1078" s="300"/>
    </row>
    <row r="1079" ht="14.25" customHeight="1">
      <c r="A1079" s="300"/>
      <c r="B1079" s="301"/>
      <c r="C1079" s="300"/>
      <c r="D1079" s="302"/>
      <c r="G1079" s="303"/>
      <c r="H1079" s="304"/>
      <c r="I1079" s="304"/>
      <c r="J1079" s="300"/>
      <c r="K1079" s="300"/>
      <c r="L1079" s="300"/>
      <c r="M1079" s="300"/>
      <c r="N1079" s="300"/>
      <c r="O1079" s="300">
        <f t="shared" si="45"/>
        <v>0</v>
      </c>
      <c r="Q1079" s="305">
        <v>0.0</v>
      </c>
      <c r="R1079" s="305"/>
      <c r="S1079" s="306"/>
      <c r="T1079" s="305"/>
      <c r="U1079" s="305"/>
      <c r="V1079" s="305"/>
      <c r="W1079" s="305"/>
      <c r="X1079" s="305"/>
      <c r="Y1079" s="305"/>
      <c r="Z1079" s="300"/>
      <c r="AA1079" s="307"/>
      <c r="AB1079" s="300"/>
      <c r="AC1079" s="308"/>
      <c r="AD1079" s="304"/>
      <c r="AF1079" s="300"/>
      <c r="AG1079" s="300"/>
      <c r="AH1079" s="309"/>
      <c r="AI1079" s="309"/>
      <c r="AJ1079" s="310"/>
      <c r="AK1079" s="311"/>
      <c r="AL1079" s="311"/>
      <c r="AM1079" s="311"/>
      <c r="AN1079" s="311"/>
      <c r="AO1079" s="309"/>
      <c r="AY1079" s="309"/>
      <c r="AZ1079" s="312"/>
      <c r="BD1079" s="300"/>
    </row>
    <row r="1080" ht="14.25" customHeight="1">
      <c r="A1080" s="300"/>
      <c r="B1080" s="301"/>
      <c r="C1080" s="300"/>
      <c r="D1080" s="302"/>
      <c r="G1080" s="303"/>
      <c r="H1080" s="304"/>
      <c r="I1080" s="304"/>
      <c r="J1080" s="300"/>
      <c r="K1080" s="300"/>
      <c r="L1080" s="300"/>
      <c r="M1080" s="300"/>
      <c r="N1080" s="300"/>
      <c r="O1080" s="300">
        <f t="shared" si="45"/>
        <v>0</v>
      </c>
      <c r="Q1080" s="305">
        <v>0.0</v>
      </c>
      <c r="R1080" s="305"/>
      <c r="S1080" s="306"/>
      <c r="T1080" s="305"/>
      <c r="U1080" s="305"/>
      <c r="V1080" s="305"/>
      <c r="W1080" s="305"/>
      <c r="X1080" s="305"/>
      <c r="Y1080" s="305"/>
      <c r="Z1080" s="300"/>
      <c r="AA1080" s="307"/>
      <c r="AB1080" s="300"/>
      <c r="AC1080" s="308"/>
      <c r="AD1080" s="304"/>
      <c r="AF1080" s="300"/>
      <c r="AG1080" s="300"/>
      <c r="AH1080" s="309"/>
      <c r="AI1080" s="309"/>
      <c r="AJ1080" s="310"/>
      <c r="AK1080" s="311"/>
      <c r="AL1080" s="311"/>
      <c r="AM1080" s="311"/>
      <c r="AN1080" s="311"/>
      <c r="AO1080" s="309"/>
      <c r="AY1080" s="309"/>
      <c r="AZ1080" s="312"/>
      <c r="BD1080" s="300"/>
    </row>
    <row r="1081" ht="14.25" customHeight="1">
      <c r="A1081" s="300"/>
      <c r="B1081" s="301"/>
      <c r="C1081" s="300"/>
      <c r="D1081" s="302"/>
      <c r="G1081" s="303"/>
      <c r="H1081" s="304"/>
      <c r="I1081" s="304"/>
      <c r="J1081" s="300"/>
      <c r="K1081" s="300"/>
      <c r="L1081" s="300"/>
      <c r="M1081" s="300"/>
      <c r="N1081" s="300"/>
      <c r="O1081" s="300">
        <f t="shared" si="45"/>
        <v>0</v>
      </c>
      <c r="Q1081" s="305">
        <v>0.0</v>
      </c>
      <c r="R1081" s="305"/>
      <c r="S1081" s="306"/>
      <c r="T1081" s="305"/>
      <c r="U1081" s="305"/>
      <c r="V1081" s="305"/>
      <c r="W1081" s="305"/>
      <c r="X1081" s="305"/>
      <c r="Y1081" s="305"/>
      <c r="Z1081" s="300"/>
      <c r="AA1081" s="307"/>
      <c r="AB1081" s="300"/>
      <c r="AC1081" s="308"/>
      <c r="AD1081" s="304"/>
      <c r="AF1081" s="300"/>
      <c r="AG1081" s="300"/>
      <c r="AH1081" s="309"/>
      <c r="AI1081" s="309"/>
      <c r="AJ1081" s="310"/>
      <c r="AK1081" s="311"/>
      <c r="AL1081" s="311"/>
      <c r="AM1081" s="311"/>
      <c r="AN1081" s="311"/>
      <c r="AO1081" s="309"/>
      <c r="AY1081" s="309"/>
      <c r="AZ1081" s="312"/>
      <c r="BD1081" s="300"/>
    </row>
    <row r="1082" ht="14.25" customHeight="1">
      <c r="A1082" s="300"/>
      <c r="B1082" s="301"/>
      <c r="C1082" s="300"/>
      <c r="D1082" s="302"/>
      <c r="G1082" s="303"/>
      <c r="H1082" s="304"/>
      <c r="I1082" s="304"/>
      <c r="J1082" s="300"/>
      <c r="K1082" s="300"/>
      <c r="L1082" s="300"/>
      <c r="M1082" s="300"/>
      <c r="N1082" s="300"/>
      <c r="O1082" s="300">
        <f t="shared" si="45"/>
        <v>0</v>
      </c>
      <c r="Q1082" s="305">
        <v>0.0</v>
      </c>
      <c r="R1082" s="305"/>
      <c r="S1082" s="306"/>
      <c r="T1082" s="305"/>
      <c r="U1082" s="305"/>
      <c r="V1082" s="305"/>
      <c r="W1082" s="305"/>
      <c r="X1082" s="305"/>
      <c r="Y1082" s="305"/>
      <c r="Z1082" s="300"/>
      <c r="AA1082" s="307"/>
      <c r="AB1082" s="300"/>
      <c r="AC1082" s="308"/>
      <c r="AD1082" s="304"/>
      <c r="AF1082" s="300"/>
      <c r="AG1082" s="300"/>
      <c r="AH1082" s="309"/>
      <c r="AI1082" s="309"/>
      <c r="AJ1082" s="310"/>
      <c r="AK1082" s="311"/>
      <c r="AL1082" s="311"/>
      <c r="AM1082" s="311"/>
      <c r="AN1082" s="311"/>
      <c r="AO1082" s="309"/>
      <c r="AY1082" s="309"/>
      <c r="AZ1082" s="312"/>
      <c r="BD1082" s="300"/>
    </row>
    <row r="1083" ht="14.25" customHeight="1">
      <c r="A1083" s="300"/>
      <c r="B1083" s="301"/>
      <c r="C1083" s="300"/>
      <c r="D1083" s="302"/>
      <c r="G1083" s="303"/>
      <c r="H1083" s="304"/>
      <c r="I1083" s="304"/>
      <c r="J1083" s="300"/>
      <c r="K1083" s="300"/>
      <c r="L1083" s="300"/>
      <c r="M1083" s="300"/>
      <c r="N1083" s="300"/>
      <c r="O1083" s="300">
        <f t="shared" si="45"/>
        <v>0</v>
      </c>
      <c r="Q1083" s="305">
        <v>0.0</v>
      </c>
      <c r="R1083" s="305"/>
      <c r="S1083" s="306"/>
      <c r="T1083" s="305"/>
      <c r="U1083" s="305"/>
      <c r="V1083" s="305"/>
      <c r="W1083" s="305"/>
      <c r="X1083" s="305"/>
      <c r="Y1083" s="305"/>
      <c r="Z1083" s="300"/>
      <c r="AA1083" s="307"/>
      <c r="AB1083" s="300"/>
      <c r="AC1083" s="308"/>
      <c r="AD1083" s="304"/>
      <c r="AF1083" s="300"/>
      <c r="AG1083" s="300"/>
      <c r="AH1083" s="309"/>
      <c r="AI1083" s="309"/>
      <c r="AJ1083" s="310"/>
      <c r="AK1083" s="311"/>
      <c r="AL1083" s="311"/>
      <c r="AM1083" s="311"/>
      <c r="AN1083" s="311"/>
      <c r="AO1083" s="309"/>
      <c r="AY1083" s="309"/>
      <c r="AZ1083" s="312"/>
      <c r="BD1083" s="300"/>
    </row>
    <row r="1084" ht="14.25" customHeight="1">
      <c r="A1084" s="300"/>
      <c r="B1084" s="301"/>
      <c r="C1084" s="300"/>
      <c r="D1084" s="302"/>
      <c r="G1084" s="303"/>
      <c r="H1084" s="304"/>
      <c r="I1084" s="304"/>
      <c r="J1084" s="300"/>
      <c r="K1084" s="300"/>
      <c r="L1084" s="300"/>
      <c r="M1084" s="300"/>
      <c r="N1084" s="300"/>
      <c r="O1084" s="300">
        <f t="shared" si="45"/>
        <v>0</v>
      </c>
      <c r="Q1084" s="305">
        <v>0.0</v>
      </c>
      <c r="R1084" s="305"/>
      <c r="S1084" s="306"/>
      <c r="T1084" s="305"/>
      <c r="U1084" s="305"/>
      <c r="V1084" s="305"/>
      <c r="W1084" s="305"/>
      <c r="X1084" s="305"/>
      <c r="Y1084" s="305"/>
      <c r="Z1084" s="300"/>
      <c r="AA1084" s="307"/>
      <c r="AB1084" s="300"/>
      <c r="AC1084" s="308"/>
      <c r="AD1084" s="304"/>
      <c r="AF1084" s="300"/>
      <c r="AG1084" s="300"/>
      <c r="AH1084" s="309"/>
      <c r="AI1084" s="309"/>
      <c r="AJ1084" s="310"/>
      <c r="AK1084" s="311"/>
      <c r="AL1084" s="311"/>
      <c r="AM1084" s="311"/>
      <c r="AN1084" s="311"/>
      <c r="AO1084" s="309"/>
      <c r="AY1084" s="309"/>
      <c r="AZ1084" s="312"/>
      <c r="BD1084" s="300"/>
    </row>
    <row r="1085" ht="14.25" customHeight="1">
      <c r="A1085" s="300"/>
      <c r="B1085" s="301"/>
      <c r="C1085" s="300"/>
      <c r="D1085" s="302"/>
      <c r="G1085" s="303"/>
      <c r="H1085" s="304"/>
      <c r="I1085" s="304"/>
      <c r="J1085" s="300"/>
      <c r="K1085" s="300"/>
      <c r="L1085" s="300"/>
      <c r="M1085" s="300"/>
      <c r="N1085" s="300"/>
      <c r="O1085" s="300">
        <f t="shared" si="45"/>
        <v>0</v>
      </c>
      <c r="Q1085" s="305">
        <v>0.0</v>
      </c>
      <c r="R1085" s="305"/>
      <c r="S1085" s="306"/>
      <c r="T1085" s="305"/>
      <c r="U1085" s="305"/>
      <c r="V1085" s="305"/>
      <c r="W1085" s="305"/>
      <c r="X1085" s="305"/>
      <c r="Y1085" s="305"/>
      <c r="Z1085" s="300"/>
      <c r="AA1085" s="307"/>
      <c r="AB1085" s="300"/>
      <c r="AC1085" s="308"/>
      <c r="AD1085" s="304"/>
      <c r="AF1085" s="300"/>
      <c r="AG1085" s="300"/>
      <c r="AH1085" s="309"/>
      <c r="AI1085" s="309"/>
      <c r="AJ1085" s="310"/>
      <c r="AK1085" s="311"/>
      <c r="AL1085" s="311"/>
      <c r="AM1085" s="311"/>
      <c r="AN1085" s="311"/>
      <c r="AO1085" s="309"/>
      <c r="AY1085" s="309"/>
      <c r="AZ1085" s="312"/>
      <c r="BD1085" s="300"/>
    </row>
    <row r="1086" ht="14.25" customHeight="1">
      <c r="A1086" s="300"/>
      <c r="B1086" s="301"/>
      <c r="C1086" s="300"/>
      <c r="D1086" s="302"/>
      <c r="G1086" s="303"/>
      <c r="H1086" s="304"/>
      <c r="I1086" s="304"/>
      <c r="J1086" s="300"/>
      <c r="K1086" s="300"/>
      <c r="L1086" s="300"/>
      <c r="M1086" s="300"/>
      <c r="N1086" s="300"/>
      <c r="O1086" s="300">
        <f t="shared" si="45"/>
        <v>0</v>
      </c>
      <c r="Q1086" s="305">
        <v>0.0</v>
      </c>
      <c r="R1086" s="305"/>
      <c r="S1086" s="306"/>
      <c r="T1086" s="305"/>
      <c r="U1086" s="305"/>
      <c r="V1086" s="305"/>
      <c r="W1086" s="305"/>
      <c r="X1086" s="305"/>
      <c r="Y1086" s="305"/>
      <c r="Z1086" s="300"/>
      <c r="AA1086" s="307"/>
      <c r="AB1086" s="300"/>
      <c r="AC1086" s="308"/>
      <c r="AD1086" s="304"/>
      <c r="AF1086" s="300"/>
      <c r="AG1086" s="300"/>
      <c r="AH1086" s="309"/>
      <c r="AI1086" s="309"/>
      <c r="AJ1086" s="310"/>
      <c r="AK1086" s="311"/>
      <c r="AL1086" s="311"/>
      <c r="AM1086" s="311"/>
      <c r="AN1086" s="311"/>
      <c r="AO1086" s="309"/>
      <c r="AY1086" s="309"/>
      <c r="AZ1086" s="312"/>
      <c r="BD1086" s="300"/>
    </row>
    <row r="1087" ht="14.25" customHeight="1">
      <c r="A1087" s="300"/>
      <c r="B1087" s="301"/>
      <c r="C1087" s="300"/>
      <c r="D1087" s="302"/>
      <c r="G1087" s="303"/>
      <c r="H1087" s="304"/>
      <c r="I1087" s="304"/>
      <c r="J1087" s="300"/>
      <c r="K1087" s="300"/>
      <c r="L1087" s="300"/>
      <c r="M1087" s="300"/>
      <c r="N1087" s="300"/>
      <c r="O1087" s="300">
        <f t="shared" si="45"/>
        <v>0</v>
      </c>
      <c r="Q1087" s="305">
        <v>0.0</v>
      </c>
      <c r="R1087" s="305"/>
      <c r="S1087" s="306"/>
      <c r="T1087" s="305"/>
      <c r="U1087" s="305"/>
      <c r="V1087" s="305"/>
      <c r="W1087" s="305"/>
      <c r="X1087" s="305"/>
      <c r="Y1087" s="305"/>
      <c r="Z1087" s="300"/>
      <c r="AA1087" s="307"/>
      <c r="AB1087" s="300"/>
      <c r="AC1087" s="308"/>
      <c r="AD1087" s="304"/>
      <c r="AF1087" s="300"/>
      <c r="AG1087" s="300"/>
      <c r="AH1087" s="309"/>
      <c r="AI1087" s="309"/>
      <c r="AJ1087" s="310"/>
      <c r="AK1087" s="311"/>
      <c r="AL1087" s="311"/>
      <c r="AM1087" s="311"/>
      <c r="AN1087" s="311"/>
      <c r="AO1087" s="309"/>
      <c r="AY1087" s="309"/>
      <c r="AZ1087" s="312"/>
      <c r="BD1087" s="300"/>
    </row>
    <row r="1088" ht="14.25" customHeight="1">
      <c r="A1088" s="300"/>
      <c r="B1088" s="301"/>
      <c r="C1088" s="300"/>
      <c r="D1088" s="302"/>
      <c r="G1088" s="303"/>
      <c r="H1088" s="304"/>
      <c r="I1088" s="304"/>
      <c r="J1088" s="300"/>
      <c r="K1088" s="300"/>
      <c r="L1088" s="300"/>
      <c r="M1088" s="300"/>
      <c r="N1088" s="300"/>
      <c r="O1088" s="300">
        <f t="shared" si="45"/>
        <v>0</v>
      </c>
      <c r="Q1088" s="305">
        <v>0.0</v>
      </c>
      <c r="R1088" s="305"/>
      <c r="S1088" s="306"/>
      <c r="T1088" s="305"/>
      <c r="U1088" s="305"/>
      <c r="V1088" s="305"/>
      <c r="W1088" s="305"/>
      <c r="X1088" s="305"/>
      <c r="Y1088" s="305"/>
      <c r="Z1088" s="300"/>
      <c r="AA1088" s="307"/>
      <c r="AB1088" s="300"/>
      <c r="AC1088" s="308"/>
      <c r="AD1088" s="304"/>
      <c r="AF1088" s="300"/>
      <c r="AG1088" s="300"/>
      <c r="AH1088" s="309"/>
      <c r="AI1088" s="309"/>
      <c r="AJ1088" s="310"/>
      <c r="AK1088" s="311"/>
      <c r="AL1088" s="311"/>
      <c r="AM1088" s="311"/>
      <c r="AN1088" s="311"/>
      <c r="AO1088" s="309"/>
      <c r="AY1088" s="309"/>
      <c r="AZ1088" s="312"/>
      <c r="BD1088" s="300"/>
    </row>
    <row r="1089" ht="14.25" customHeight="1">
      <c r="A1089" s="300"/>
      <c r="B1089" s="301"/>
      <c r="C1089" s="300"/>
      <c r="D1089" s="302"/>
      <c r="G1089" s="303"/>
      <c r="H1089" s="304"/>
      <c r="I1089" s="304"/>
      <c r="J1089" s="300"/>
      <c r="K1089" s="300"/>
      <c r="L1089" s="300"/>
      <c r="M1089" s="300"/>
      <c r="N1089" s="300"/>
      <c r="O1089" s="300">
        <f t="shared" si="45"/>
        <v>0</v>
      </c>
      <c r="Q1089" s="305">
        <v>0.0</v>
      </c>
      <c r="R1089" s="305"/>
      <c r="S1089" s="306"/>
      <c r="T1089" s="305"/>
      <c r="U1089" s="305"/>
      <c r="V1089" s="305"/>
      <c r="W1089" s="305"/>
      <c r="X1089" s="305"/>
      <c r="Y1089" s="305"/>
      <c r="Z1089" s="300"/>
      <c r="AA1089" s="307"/>
      <c r="AB1089" s="300"/>
      <c r="AC1089" s="308"/>
      <c r="AD1089" s="304"/>
      <c r="AF1089" s="300"/>
      <c r="AG1089" s="300"/>
      <c r="AH1089" s="309"/>
      <c r="AI1089" s="309"/>
      <c r="AJ1089" s="310"/>
      <c r="AK1089" s="311"/>
      <c r="AL1089" s="311"/>
      <c r="AM1089" s="311"/>
      <c r="AN1089" s="311"/>
      <c r="AO1089" s="309"/>
      <c r="AY1089" s="309"/>
      <c r="AZ1089" s="312"/>
      <c r="BD1089" s="300"/>
    </row>
    <row r="1090" ht="14.25" customHeight="1">
      <c r="A1090" s="300"/>
      <c r="B1090" s="301"/>
      <c r="C1090" s="300"/>
      <c r="D1090" s="302"/>
      <c r="G1090" s="303"/>
      <c r="H1090" s="304"/>
      <c r="I1090" s="304"/>
      <c r="J1090" s="300"/>
      <c r="K1090" s="300"/>
      <c r="L1090" s="300"/>
      <c r="M1090" s="300"/>
      <c r="N1090" s="300"/>
      <c r="O1090" s="300">
        <f t="shared" si="45"/>
        <v>0</v>
      </c>
      <c r="Q1090" s="305">
        <v>0.0</v>
      </c>
      <c r="R1090" s="305"/>
      <c r="S1090" s="306"/>
      <c r="T1090" s="305"/>
      <c r="U1090" s="305"/>
      <c r="V1090" s="305"/>
      <c r="W1090" s="305"/>
      <c r="X1090" s="305"/>
      <c r="Y1090" s="305"/>
      <c r="Z1090" s="300"/>
      <c r="AA1090" s="307"/>
      <c r="AB1090" s="300"/>
      <c r="AC1090" s="308"/>
      <c r="AD1090" s="304"/>
      <c r="AF1090" s="300"/>
      <c r="AG1090" s="300"/>
      <c r="AH1090" s="309"/>
      <c r="AI1090" s="309"/>
      <c r="AJ1090" s="310"/>
      <c r="AK1090" s="311"/>
      <c r="AL1090" s="311"/>
      <c r="AM1090" s="311"/>
      <c r="AN1090" s="311"/>
      <c r="AO1090" s="309"/>
      <c r="AY1090" s="309"/>
      <c r="AZ1090" s="312"/>
      <c r="BD1090" s="300"/>
    </row>
    <row r="1091" ht="14.25" customHeight="1">
      <c r="A1091" s="300"/>
      <c r="B1091" s="301"/>
      <c r="C1091" s="300"/>
      <c r="D1091" s="302"/>
      <c r="G1091" s="303"/>
      <c r="H1091" s="304"/>
      <c r="I1091" s="304"/>
      <c r="J1091" s="300"/>
      <c r="K1091" s="300"/>
      <c r="L1091" s="300"/>
      <c r="M1091" s="300"/>
      <c r="N1091" s="300"/>
      <c r="O1091" s="300">
        <f t="shared" si="45"/>
        <v>0</v>
      </c>
      <c r="Q1091" s="305">
        <v>0.0</v>
      </c>
      <c r="R1091" s="305"/>
      <c r="S1091" s="306"/>
      <c r="T1091" s="305"/>
      <c r="U1091" s="305"/>
      <c r="V1091" s="305"/>
      <c r="W1091" s="305"/>
      <c r="X1091" s="305"/>
      <c r="Y1091" s="305"/>
      <c r="Z1091" s="300"/>
      <c r="AA1091" s="307"/>
      <c r="AB1091" s="300"/>
      <c r="AC1091" s="308"/>
      <c r="AD1091" s="304"/>
      <c r="AF1091" s="300"/>
      <c r="AG1091" s="300"/>
      <c r="AH1091" s="309"/>
      <c r="AI1091" s="309"/>
      <c r="AJ1091" s="310"/>
      <c r="AK1091" s="311"/>
      <c r="AL1091" s="311"/>
      <c r="AM1091" s="311"/>
      <c r="AN1091" s="311"/>
      <c r="AO1091" s="309"/>
      <c r="AY1091" s="309"/>
      <c r="AZ1091" s="312"/>
      <c r="BD1091" s="300"/>
    </row>
    <row r="1092" ht="14.25" customHeight="1">
      <c r="A1092" s="300"/>
      <c r="B1092" s="301"/>
      <c r="C1092" s="300"/>
      <c r="D1092" s="302"/>
      <c r="G1092" s="303"/>
      <c r="H1092" s="304"/>
      <c r="I1092" s="304"/>
      <c r="J1092" s="300"/>
      <c r="K1092" s="300"/>
      <c r="L1092" s="300"/>
      <c r="M1092" s="300"/>
      <c r="N1092" s="300"/>
      <c r="O1092" s="300">
        <f t="shared" si="45"/>
        <v>0</v>
      </c>
      <c r="Q1092" s="305">
        <v>0.0</v>
      </c>
      <c r="R1092" s="305"/>
      <c r="S1092" s="306"/>
      <c r="T1092" s="305"/>
      <c r="U1092" s="305"/>
      <c r="V1092" s="305"/>
      <c r="W1092" s="305"/>
      <c r="X1092" s="305"/>
      <c r="Y1092" s="305"/>
      <c r="Z1092" s="300"/>
      <c r="AA1092" s="307"/>
      <c r="AB1092" s="300"/>
      <c r="AC1092" s="308"/>
      <c r="AD1092" s="304"/>
      <c r="AF1092" s="300"/>
      <c r="AG1092" s="300"/>
      <c r="AH1092" s="309"/>
      <c r="AI1092" s="309"/>
      <c r="AJ1092" s="310"/>
      <c r="AK1092" s="311"/>
      <c r="AL1092" s="311"/>
      <c r="AM1092" s="311"/>
      <c r="AN1092" s="311"/>
      <c r="AO1092" s="309"/>
      <c r="AY1092" s="309"/>
      <c r="AZ1092" s="312"/>
      <c r="BD1092" s="300"/>
    </row>
    <row r="1093" ht="14.25" customHeight="1">
      <c r="A1093" s="300"/>
      <c r="B1093" s="301"/>
      <c r="C1093" s="300"/>
      <c r="D1093" s="302"/>
      <c r="G1093" s="303"/>
      <c r="H1093" s="304"/>
      <c r="I1093" s="304"/>
      <c r="J1093" s="300"/>
      <c r="K1093" s="300"/>
      <c r="L1093" s="300"/>
      <c r="M1093" s="300"/>
      <c r="N1093" s="300"/>
      <c r="O1093" s="300">
        <f t="shared" si="45"/>
        <v>0</v>
      </c>
      <c r="Q1093" s="305">
        <v>0.0</v>
      </c>
      <c r="R1093" s="305"/>
      <c r="S1093" s="306"/>
      <c r="T1093" s="305"/>
      <c r="U1093" s="305"/>
      <c r="V1093" s="305"/>
      <c r="W1093" s="305"/>
      <c r="X1093" s="305"/>
      <c r="Y1093" s="305"/>
      <c r="Z1093" s="300"/>
      <c r="AA1093" s="307"/>
      <c r="AB1093" s="300"/>
      <c r="AC1093" s="308"/>
      <c r="AD1093" s="304"/>
      <c r="AF1093" s="300"/>
      <c r="AG1093" s="300"/>
      <c r="AH1093" s="309"/>
      <c r="AI1093" s="309"/>
      <c r="AJ1093" s="310"/>
      <c r="AK1093" s="311"/>
      <c r="AL1093" s="311"/>
      <c r="AM1093" s="311"/>
      <c r="AN1093" s="311"/>
      <c r="AO1093" s="309"/>
      <c r="AY1093" s="309"/>
      <c r="AZ1093" s="312"/>
      <c r="BD1093" s="300"/>
    </row>
    <row r="1094" ht="14.25" customHeight="1">
      <c r="A1094" s="300"/>
      <c r="B1094" s="301"/>
      <c r="C1094" s="300"/>
      <c r="D1094" s="302"/>
      <c r="G1094" s="303"/>
      <c r="H1094" s="304"/>
      <c r="I1094" s="304"/>
      <c r="J1094" s="300"/>
      <c r="K1094" s="300"/>
      <c r="L1094" s="300"/>
      <c r="M1094" s="300"/>
      <c r="N1094" s="300"/>
      <c r="O1094" s="300">
        <f t="shared" si="45"/>
        <v>0</v>
      </c>
      <c r="Q1094" s="305">
        <v>0.0</v>
      </c>
      <c r="R1094" s="305"/>
      <c r="S1094" s="306"/>
      <c r="T1094" s="305"/>
      <c r="U1094" s="305"/>
      <c r="V1094" s="305"/>
      <c r="W1094" s="305"/>
      <c r="X1094" s="305"/>
      <c r="Y1094" s="305"/>
      <c r="Z1094" s="300"/>
      <c r="AA1094" s="307"/>
      <c r="AB1094" s="300"/>
      <c r="AC1094" s="308"/>
      <c r="AD1094" s="304"/>
      <c r="AF1094" s="300"/>
      <c r="AG1094" s="300"/>
      <c r="AH1094" s="309"/>
      <c r="AI1094" s="309"/>
      <c r="AJ1094" s="310"/>
      <c r="AK1094" s="311"/>
      <c r="AL1094" s="311"/>
      <c r="AM1094" s="311"/>
      <c r="AN1094" s="311"/>
      <c r="AO1094" s="309"/>
      <c r="AY1094" s="309"/>
      <c r="AZ1094" s="312"/>
      <c r="BD1094" s="300"/>
    </row>
    <row r="1095" ht="14.25" customHeight="1">
      <c r="A1095" s="300"/>
      <c r="B1095" s="301"/>
      <c r="C1095" s="300"/>
      <c r="D1095" s="302"/>
      <c r="G1095" s="303"/>
      <c r="H1095" s="304"/>
      <c r="I1095" s="304"/>
      <c r="J1095" s="300"/>
      <c r="K1095" s="300"/>
      <c r="L1095" s="300"/>
      <c r="M1095" s="300"/>
      <c r="N1095" s="300"/>
      <c r="O1095" s="300">
        <f t="shared" si="45"/>
        <v>0</v>
      </c>
      <c r="Q1095" s="305">
        <v>0.0</v>
      </c>
      <c r="R1095" s="305"/>
      <c r="S1095" s="306"/>
      <c r="T1095" s="305"/>
      <c r="U1095" s="305"/>
      <c r="V1095" s="305"/>
      <c r="W1095" s="305"/>
      <c r="X1095" s="305"/>
      <c r="Y1095" s="305"/>
      <c r="Z1095" s="300"/>
      <c r="AA1095" s="307"/>
      <c r="AB1095" s="300"/>
      <c r="AC1095" s="308"/>
      <c r="AD1095" s="304"/>
      <c r="AF1095" s="300"/>
      <c r="AG1095" s="300"/>
      <c r="AH1095" s="309"/>
      <c r="AI1095" s="309"/>
      <c r="AJ1095" s="310"/>
      <c r="AK1095" s="311"/>
      <c r="AL1095" s="311"/>
      <c r="AM1095" s="311"/>
      <c r="AN1095" s="311"/>
      <c r="AO1095" s="309"/>
      <c r="AY1095" s="309"/>
      <c r="AZ1095" s="312"/>
      <c r="BD1095" s="300"/>
    </row>
    <row r="1096" ht="14.25" customHeight="1">
      <c r="A1096" s="300"/>
      <c r="B1096" s="301"/>
      <c r="C1096" s="300"/>
      <c r="D1096" s="302"/>
      <c r="G1096" s="303"/>
      <c r="H1096" s="304"/>
      <c r="I1096" s="304"/>
      <c r="J1096" s="300"/>
      <c r="K1096" s="300"/>
      <c r="L1096" s="300"/>
      <c r="M1096" s="300"/>
      <c r="N1096" s="300"/>
      <c r="O1096" s="300">
        <f t="shared" si="45"/>
        <v>0</v>
      </c>
      <c r="Q1096" s="305">
        <v>0.0</v>
      </c>
      <c r="R1096" s="305"/>
      <c r="S1096" s="306"/>
      <c r="T1096" s="305"/>
      <c r="U1096" s="305"/>
      <c r="V1096" s="305"/>
      <c r="W1096" s="305"/>
      <c r="X1096" s="305"/>
      <c r="Y1096" s="305"/>
      <c r="Z1096" s="300"/>
      <c r="AA1096" s="307"/>
      <c r="AB1096" s="300"/>
      <c r="AC1096" s="308"/>
      <c r="AD1096" s="304"/>
      <c r="AF1096" s="300"/>
      <c r="AG1096" s="300"/>
      <c r="AH1096" s="309"/>
      <c r="AI1096" s="309"/>
      <c r="AJ1096" s="310"/>
      <c r="AK1096" s="311"/>
      <c r="AL1096" s="311"/>
      <c r="AM1096" s="311"/>
      <c r="AN1096" s="311"/>
      <c r="AO1096" s="309"/>
      <c r="AY1096" s="309"/>
      <c r="AZ1096" s="312"/>
      <c r="BD1096" s="300"/>
    </row>
    <row r="1097" ht="14.25" customHeight="1">
      <c r="A1097" s="300"/>
      <c r="B1097" s="301"/>
      <c r="C1097" s="300"/>
      <c r="D1097" s="302"/>
      <c r="G1097" s="303"/>
      <c r="H1097" s="304"/>
      <c r="I1097" s="304"/>
      <c r="J1097" s="300"/>
      <c r="K1097" s="300"/>
      <c r="L1097" s="300"/>
      <c r="M1097" s="300"/>
      <c r="N1097" s="300"/>
      <c r="O1097" s="300">
        <f t="shared" si="45"/>
        <v>0</v>
      </c>
      <c r="Q1097" s="305">
        <v>0.0</v>
      </c>
      <c r="R1097" s="305"/>
      <c r="S1097" s="306"/>
      <c r="T1097" s="305"/>
      <c r="U1097" s="305"/>
      <c r="V1097" s="305"/>
      <c r="W1097" s="305"/>
      <c r="X1097" s="305"/>
      <c r="Y1097" s="305"/>
      <c r="Z1097" s="300"/>
      <c r="AA1097" s="307"/>
      <c r="AB1097" s="300"/>
      <c r="AC1097" s="308"/>
      <c r="AD1097" s="304"/>
      <c r="AF1097" s="300"/>
      <c r="AG1097" s="300"/>
      <c r="AH1097" s="309"/>
      <c r="AI1097" s="309"/>
      <c r="AJ1097" s="310"/>
      <c r="AK1097" s="311"/>
      <c r="AL1097" s="311"/>
      <c r="AM1097" s="311"/>
      <c r="AN1097" s="311"/>
      <c r="AO1097" s="309"/>
      <c r="AY1097" s="309"/>
      <c r="AZ1097" s="312"/>
      <c r="BD1097" s="300"/>
    </row>
    <row r="1098" ht="14.25" customHeight="1">
      <c r="A1098" s="300"/>
      <c r="B1098" s="301"/>
      <c r="C1098" s="300"/>
      <c r="D1098" s="302"/>
      <c r="G1098" s="303"/>
      <c r="H1098" s="304"/>
      <c r="I1098" s="304"/>
      <c r="J1098" s="300"/>
      <c r="K1098" s="300"/>
      <c r="L1098" s="300"/>
      <c r="M1098" s="300"/>
      <c r="N1098" s="300"/>
      <c r="O1098" s="300">
        <f t="shared" si="45"/>
        <v>0</v>
      </c>
      <c r="Q1098" s="305">
        <v>0.0</v>
      </c>
      <c r="R1098" s="305"/>
      <c r="S1098" s="306"/>
      <c r="T1098" s="305"/>
      <c r="U1098" s="305"/>
      <c r="V1098" s="305"/>
      <c r="W1098" s="305"/>
      <c r="X1098" s="305"/>
      <c r="Y1098" s="305"/>
      <c r="Z1098" s="300"/>
      <c r="AA1098" s="307"/>
      <c r="AB1098" s="300"/>
      <c r="AC1098" s="308"/>
      <c r="AD1098" s="304"/>
      <c r="AF1098" s="300"/>
      <c r="AG1098" s="300"/>
      <c r="AH1098" s="309"/>
      <c r="AI1098" s="309"/>
      <c r="AJ1098" s="310"/>
      <c r="AK1098" s="311"/>
      <c r="AL1098" s="311"/>
      <c r="AM1098" s="311"/>
      <c r="AN1098" s="311"/>
      <c r="AO1098" s="309"/>
      <c r="AY1098" s="309"/>
      <c r="AZ1098" s="312"/>
      <c r="BD1098" s="300"/>
    </row>
    <row r="1099" ht="14.25" customHeight="1">
      <c r="A1099" s="300"/>
      <c r="B1099" s="301"/>
      <c r="C1099" s="300"/>
      <c r="D1099" s="302"/>
      <c r="G1099" s="303"/>
      <c r="H1099" s="304"/>
      <c r="I1099" s="304"/>
      <c r="J1099" s="300"/>
      <c r="K1099" s="300"/>
      <c r="L1099" s="300"/>
      <c r="M1099" s="300"/>
      <c r="N1099" s="300"/>
      <c r="O1099" s="300">
        <f t="shared" si="45"/>
        <v>0</v>
      </c>
      <c r="Q1099" s="305">
        <v>0.0</v>
      </c>
      <c r="R1099" s="305"/>
      <c r="S1099" s="306"/>
      <c r="T1099" s="305"/>
      <c r="U1099" s="305"/>
      <c r="V1099" s="305"/>
      <c r="W1099" s="305"/>
      <c r="X1099" s="305"/>
      <c r="Y1099" s="305"/>
      <c r="Z1099" s="300"/>
      <c r="AA1099" s="307"/>
      <c r="AB1099" s="300"/>
      <c r="AC1099" s="308"/>
      <c r="AD1099" s="304"/>
      <c r="AF1099" s="300"/>
      <c r="AG1099" s="300"/>
      <c r="AH1099" s="309"/>
      <c r="AI1099" s="309"/>
      <c r="AJ1099" s="310"/>
      <c r="AK1099" s="311"/>
      <c r="AL1099" s="311"/>
      <c r="AM1099" s="311"/>
      <c r="AN1099" s="311"/>
      <c r="AO1099" s="309"/>
      <c r="AY1099" s="309"/>
      <c r="AZ1099" s="312"/>
      <c r="BD1099" s="300"/>
    </row>
    <row r="1100" ht="14.25" customHeight="1">
      <c r="A1100" s="300"/>
      <c r="B1100" s="301"/>
      <c r="C1100" s="300"/>
      <c r="D1100" s="302"/>
      <c r="G1100" s="303"/>
      <c r="H1100" s="304"/>
      <c r="I1100" s="304"/>
      <c r="J1100" s="300"/>
      <c r="K1100" s="300"/>
      <c r="L1100" s="300"/>
      <c r="M1100" s="300"/>
      <c r="N1100" s="300"/>
      <c r="O1100" s="300"/>
      <c r="Q1100" s="305">
        <v>0.0</v>
      </c>
      <c r="R1100" s="305"/>
      <c r="S1100" s="306"/>
      <c r="T1100" s="305"/>
      <c r="U1100" s="305"/>
      <c r="V1100" s="305"/>
      <c r="W1100" s="305"/>
      <c r="X1100" s="305"/>
      <c r="Y1100" s="305"/>
      <c r="Z1100" s="300"/>
      <c r="AA1100" s="307"/>
      <c r="AB1100" s="300"/>
      <c r="AC1100" s="308"/>
      <c r="AD1100" s="304"/>
      <c r="AF1100" s="300"/>
      <c r="AG1100" s="300"/>
      <c r="AH1100" s="309"/>
      <c r="AI1100" s="309"/>
      <c r="AJ1100" s="310"/>
      <c r="AK1100" s="311"/>
      <c r="AL1100" s="311"/>
      <c r="AM1100" s="311"/>
      <c r="AN1100" s="311"/>
      <c r="AO1100" s="309"/>
      <c r="AY1100" s="309"/>
      <c r="AZ1100" s="312"/>
      <c r="BD1100" s="300"/>
    </row>
    <row r="1101" ht="14.25" customHeight="1">
      <c r="A1101" s="300"/>
      <c r="B1101" s="301"/>
      <c r="C1101" s="300"/>
      <c r="D1101" s="302"/>
      <c r="G1101" s="303"/>
      <c r="H1101" s="304"/>
      <c r="I1101" s="304"/>
      <c r="J1101" s="300"/>
      <c r="K1101" s="300"/>
      <c r="L1101" s="300"/>
      <c r="M1101" s="300"/>
      <c r="N1101" s="300"/>
      <c r="O1101" s="300"/>
      <c r="Q1101" s="305">
        <v>0.0</v>
      </c>
      <c r="R1101" s="305"/>
      <c r="S1101" s="306"/>
      <c r="T1101" s="305"/>
      <c r="U1101" s="305"/>
      <c r="V1101" s="305"/>
      <c r="W1101" s="305"/>
      <c r="X1101" s="305"/>
      <c r="Y1101" s="305"/>
      <c r="Z1101" s="300"/>
      <c r="AA1101" s="307"/>
      <c r="AB1101" s="300"/>
      <c r="AC1101" s="308"/>
      <c r="AD1101" s="304"/>
      <c r="AF1101" s="300"/>
      <c r="AG1101" s="300"/>
      <c r="AH1101" s="309"/>
      <c r="AI1101" s="309"/>
      <c r="AJ1101" s="310"/>
      <c r="AK1101" s="311"/>
      <c r="AL1101" s="311"/>
      <c r="AM1101" s="311"/>
      <c r="AN1101" s="311"/>
      <c r="AO1101" s="309"/>
      <c r="AY1101" s="309"/>
      <c r="AZ1101" s="312"/>
      <c r="BD1101" s="300"/>
    </row>
    <row r="1102" ht="14.25" customHeight="1">
      <c r="A1102" s="300"/>
      <c r="B1102" s="301"/>
      <c r="C1102" s="300"/>
      <c r="D1102" s="302"/>
      <c r="G1102" s="303"/>
      <c r="H1102" s="304"/>
      <c r="I1102" s="304"/>
      <c r="J1102" s="300"/>
      <c r="K1102" s="300"/>
      <c r="L1102" s="300"/>
      <c r="M1102" s="300"/>
      <c r="N1102" s="300"/>
      <c r="O1102" s="300"/>
      <c r="Q1102" s="305">
        <v>0.0</v>
      </c>
      <c r="R1102" s="305"/>
      <c r="S1102" s="306"/>
      <c r="T1102" s="305"/>
      <c r="U1102" s="305"/>
      <c r="V1102" s="305"/>
      <c r="W1102" s="305"/>
      <c r="X1102" s="305"/>
      <c r="Y1102" s="305"/>
      <c r="Z1102" s="300"/>
      <c r="AA1102" s="307"/>
      <c r="AB1102" s="300"/>
      <c r="AC1102" s="308"/>
      <c r="AD1102" s="304"/>
      <c r="AF1102" s="300"/>
      <c r="AG1102" s="300"/>
      <c r="AH1102" s="309"/>
      <c r="AI1102" s="309"/>
      <c r="AJ1102" s="310"/>
      <c r="AK1102" s="311"/>
      <c r="AL1102" s="311"/>
      <c r="AM1102" s="311"/>
      <c r="AN1102" s="311"/>
      <c r="AO1102" s="309"/>
      <c r="AY1102" s="309"/>
      <c r="AZ1102" s="312"/>
      <c r="BD1102" s="300"/>
    </row>
    <row r="1103" ht="14.25" customHeight="1">
      <c r="A1103" s="300"/>
      <c r="B1103" s="301"/>
      <c r="C1103" s="300"/>
      <c r="D1103" s="302"/>
      <c r="G1103" s="303"/>
      <c r="H1103" s="304"/>
      <c r="I1103" s="304"/>
      <c r="J1103" s="300"/>
      <c r="K1103" s="300"/>
      <c r="L1103" s="300"/>
      <c r="M1103" s="300"/>
      <c r="N1103" s="300"/>
      <c r="O1103" s="300"/>
      <c r="Q1103" s="305">
        <v>0.0</v>
      </c>
      <c r="R1103" s="305"/>
      <c r="S1103" s="306"/>
      <c r="T1103" s="305"/>
      <c r="U1103" s="305"/>
      <c r="V1103" s="305"/>
      <c r="W1103" s="305"/>
      <c r="X1103" s="305"/>
      <c r="Y1103" s="305"/>
      <c r="Z1103" s="300"/>
      <c r="AA1103" s="307"/>
      <c r="AB1103" s="300"/>
      <c r="AC1103" s="308"/>
      <c r="AD1103" s="304"/>
      <c r="AF1103" s="300"/>
      <c r="AG1103" s="300"/>
      <c r="AH1103" s="309"/>
      <c r="AI1103" s="309"/>
      <c r="AJ1103" s="310"/>
      <c r="AK1103" s="311"/>
      <c r="AL1103" s="311"/>
      <c r="AM1103" s="311"/>
      <c r="AN1103" s="311"/>
      <c r="AO1103" s="309"/>
      <c r="AY1103" s="309"/>
      <c r="AZ1103" s="312"/>
      <c r="BD1103" s="300"/>
    </row>
    <row r="1104" ht="14.25" customHeight="1">
      <c r="A1104" s="300"/>
      <c r="B1104" s="301"/>
      <c r="C1104" s="300"/>
      <c r="D1104" s="302"/>
      <c r="G1104" s="303"/>
      <c r="H1104" s="304"/>
      <c r="I1104" s="304"/>
      <c r="J1104" s="300"/>
      <c r="K1104" s="300"/>
      <c r="L1104" s="300"/>
      <c r="M1104" s="300"/>
      <c r="N1104" s="300"/>
      <c r="O1104" s="300"/>
      <c r="Q1104" s="305">
        <v>0.0</v>
      </c>
      <c r="R1104" s="305"/>
      <c r="S1104" s="306"/>
      <c r="T1104" s="305"/>
      <c r="U1104" s="305"/>
      <c r="V1104" s="305"/>
      <c r="W1104" s="305"/>
      <c r="X1104" s="305"/>
      <c r="Y1104" s="305"/>
      <c r="Z1104" s="300"/>
      <c r="AA1104" s="307"/>
      <c r="AB1104" s="300"/>
      <c r="AC1104" s="308"/>
      <c r="AD1104" s="304"/>
      <c r="AF1104" s="300"/>
      <c r="AG1104" s="300"/>
      <c r="AH1104" s="309"/>
      <c r="AI1104" s="309"/>
      <c r="AJ1104" s="310"/>
      <c r="AK1104" s="311"/>
      <c r="AL1104" s="311"/>
      <c r="AM1104" s="311"/>
      <c r="AN1104" s="311"/>
      <c r="AO1104" s="309"/>
      <c r="AY1104" s="309"/>
      <c r="AZ1104" s="312"/>
      <c r="BD1104" s="300"/>
    </row>
    <row r="1105" ht="14.25" customHeight="1">
      <c r="A1105" s="300"/>
      <c r="B1105" s="301"/>
      <c r="C1105" s="300"/>
      <c r="D1105" s="302"/>
      <c r="G1105" s="303"/>
      <c r="H1105" s="304"/>
      <c r="I1105" s="304"/>
      <c r="J1105" s="300"/>
      <c r="K1105" s="300"/>
      <c r="L1105" s="300"/>
      <c r="M1105" s="300"/>
      <c r="N1105" s="300"/>
      <c r="O1105" s="300"/>
      <c r="Q1105" s="305">
        <v>0.0</v>
      </c>
      <c r="R1105" s="305"/>
      <c r="S1105" s="306"/>
      <c r="T1105" s="305"/>
      <c r="U1105" s="305"/>
      <c r="V1105" s="305"/>
      <c r="W1105" s="305"/>
      <c r="X1105" s="305"/>
      <c r="Y1105" s="305"/>
      <c r="Z1105" s="300"/>
      <c r="AA1105" s="307"/>
      <c r="AB1105" s="300"/>
      <c r="AC1105" s="308"/>
      <c r="AD1105" s="304"/>
      <c r="AF1105" s="300"/>
      <c r="AG1105" s="300"/>
      <c r="AH1105" s="309"/>
      <c r="AI1105" s="309"/>
      <c r="AJ1105" s="310"/>
      <c r="AK1105" s="311"/>
      <c r="AL1105" s="311"/>
      <c r="AM1105" s="311"/>
      <c r="AN1105" s="311"/>
      <c r="AO1105" s="309"/>
      <c r="AY1105" s="309"/>
      <c r="AZ1105" s="312"/>
      <c r="BD1105" s="300"/>
    </row>
    <row r="1106" ht="14.25" customHeight="1">
      <c r="A1106" s="300"/>
      <c r="B1106" s="301"/>
      <c r="C1106" s="300"/>
      <c r="D1106" s="302"/>
      <c r="G1106" s="303"/>
      <c r="H1106" s="304"/>
      <c r="I1106" s="304"/>
      <c r="J1106" s="300"/>
      <c r="K1106" s="300"/>
      <c r="L1106" s="300"/>
      <c r="M1106" s="300"/>
      <c r="N1106" s="300"/>
      <c r="O1106" s="300"/>
      <c r="Q1106" s="305">
        <v>0.0</v>
      </c>
      <c r="R1106" s="305"/>
      <c r="S1106" s="306"/>
      <c r="T1106" s="305"/>
      <c r="U1106" s="305"/>
      <c r="V1106" s="305"/>
      <c r="W1106" s="305"/>
      <c r="X1106" s="305"/>
      <c r="Y1106" s="305"/>
      <c r="Z1106" s="300"/>
      <c r="AA1106" s="307"/>
      <c r="AB1106" s="300"/>
      <c r="AC1106" s="308"/>
      <c r="AD1106" s="304"/>
      <c r="AF1106" s="300"/>
      <c r="AG1106" s="300"/>
      <c r="AH1106" s="309"/>
      <c r="AI1106" s="309"/>
      <c r="AJ1106" s="310"/>
      <c r="AK1106" s="311"/>
      <c r="AL1106" s="311"/>
      <c r="AM1106" s="311"/>
      <c r="AN1106" s="311"/>
      <c r="AO1106" s="309"/>
      <c r="AY1106" s="309"/>
      <c r="AZ1106" s="312"/>
      <c r="BD1106" s="300"/>
    </row>
    <row r="1107" ht="14.25" customHeight="1">
      <c r="A1107" s="300"/>
      <c r="B1107" s="301"/>
      <c r="C1107" s="300"/>
      <c r="D1107" s="302"/>
      <c r="G1107" s="303"/>
      <c r="H1107" s="304"/>
      <c r="I1107" s="304"/>
      <c r="J1107" s="300"/>
      <c r="K1107" s="300"/>
      <c r="L1107" s="300"/>
      <c r="M1107" s="300"/>
      <c r="N1107" s="300"/>
      <c r="O1107" s="300"/>
      <c r="Q1107" s="305">
        <v>0.0</v>
      </c>
      <c r="R1107" s="305"/>
      <c r="S1107" s="306"/>
      <c r="T1107" s="305"/>
      <c r="U1107" s="305"/>
      <c r="V1107" s="305"/>
      <c r="W1107" s="305"/>
      <c r="X1107" s="305"/>
      <c r="Y1107" s="305"/>
      <c r="Z1107" s="300"/>
      <c r="AA1107" s="307"/>
      <c r="AB1107" s="300"/>
      <c r="AC1107" s="308"/>
      <c r="AD1107" s="304"/>
      <c r="AF1107" s="300"/>
      <c r="AG1107" s="300"/>
      <c r="AH1107" s="309"/>
      <c r="AI1107" s="309"/>
      <c r="AJ1107" s="310"/>
      <c r="AK1107" s="311"/>
      <c r="AL1107" s="311"/>
      <c r="AM1107" s="311"/>
      <c r="AN1107" s="311"/>
      <c r="AO1107" s="309"/>
      <c r="AY1107" s="309"/>
      <c r="AZ1107" s="312"/>
      <c r="BD1107" s="300"/>
    </row>
    <row r="1108" ht="14.25" customHeight="1">
      <c r="A1108" s="300"/>
      <c r="B1108" s="301"/>
      <c r="C1108" s="300"/>
      <c r="D1108" s="302"/>
      <c r="G1108" s="303"/>
      <c r="H1108" s="304"/>
      <c r="I1108" s="304"/>
      <c r="J1108" s="300"/>
      <c r="K1108" s="300"/>
      <c r="L1108" s="300"/>
      <c r="M1108" s="300"/>
      <c r="N1108" s="300"/>
      <c r="O1108" s="300"/>
      <c r="Q1108" s="305">
        <v>0.0</v>
      </c>
      <c r="R1108" s="305"/>
      <c r="S1108" s="306"/>
      <c r="T1108" s="305"/>
      <c r="U1108" s="305"/>
      <c r="V1108" s="305"/>
      <c r="W1108" s="305"/>
      <c r="X1108" s="305"/>
      <c r="Y1108" s="305"/>
      <c r="Z1108" s="300"/>
      <c r="AA1108" s="307"/>
      <c r="AB1108" s="300"/>
      <c r="AC1108" s="308"/>
      <c r="AD1108" s="304"/>
      <c r="AF1108" s="300"/>
      <c r="AG1108" s="300"/>
      <c r="AH1108" s="309"/>
      <c r="AI1108" s="309"/>
      <c r="AJ1108" s="310"/>
      <c r="AK1108" s="311"/>
      <c r="AL1108" s="311"/>
      <c r="AM1108" s="311"/>
      <c r="AN1108" s="311"/>
      <c r="AO1108" s="309"/>
      <c r="AY1108" s="309"/>
      <c r="AZ1108" s="312"/>
      <c r="BD1108" s="300"/>
    </row>
    <row r="1109" ht="14.25" customHeight="1">
      <c r="A1109" s="300"/>
      <c r="B1109" s="301"/>
      <c r="C1109" s="300"/>
      <c r="D1109" s="302"/>
      <c r="G1109" s="303"/>
      <c r="H1109" s="304"/>
      <c r="I1109" s="304"/>
      <c r="J1109" s="300"/>
      <c r="K1109" s="300"/>
      <c r="L1109" s="300"/>
      <c r="M1109" s="300"/>
      <c r="N1109" s="300"/>
      <c r="O1109" s="300"/>
      <c r="Q1109" s="305">
        <v>0.0</v>
      </c>
      <c r="R1109" s="305"/>
      <c r="S1109" s="306"/>
      <c r="T1109" s="305"/>
      <c r="U1109" s="305"/>
      <c r="V1109" s="305"/>
      <c r="W1109" s="305"/>
      <c r="X1109" s="305"/>
      <c r="Y1109" s="305"/>
      <c r="Z1109" s="300"/>
      <c r="AA1109" s="307"/>
      <c r="AB1109" s="300"/>
      <c r="AC1109" s="308"/>
      <c r="AD1109" s="304"/>
      <c r="AF1109" s="300"/>
      <c r="AG1109" s="300"/>
      <c r="AH1109" s="309"/>
      <c r="AI1109" s="309"/>
      <c r="AJ1109" s="310"/>
      <c r="AK1109" s="311"/>
      <c r="AL1109" s="311"/>
      <c r="AM1109" s="311"/>
      <c r="AN1109" s="311"/>
      <c r="AO1109" s="309"/>
      <c r="AY1109" s="309"/>
      <c r="AZ1109" s="312"/>
      <c r="BD1109" s="300"/>
    </row>
    <row r="1110" ht="14.25" customHeight="1">
      <c r="A1110" s="300"/>
      <c r="B1110" s="301"/>
      <c r="C1110" s="300"/>
      <c r="D1110" s="302"/>
      <c r="G1110" s="303"/>
      <c r="H1110" s="304"/>
      <c r="I1110" s="304"/>
      <c r="J1110" s="300"/>
      <c r="K1110" s="300"/>
      <c r="L1110" s="300"/>
      <c r="M1110" s="300"/>
      <c r="N1110" s="300"/>
      <c r="O1110" s="300"/>
      <c r="Q1110" s="305">
        <v>0.0</v>
      </c>
      <c r="R1110" s="305"/>
      <c r="S1110" s="306"/>
      <c r="T1110" s="305"/>
      <c r="U1110" s="305"/>
      <c r="V1110" s="305"/>
      <c r="W1110" s="305"/>
      <c r="X1110" s="305"/>
      <c r="Y1110" s="305"/>
      <c r="Z1110" s="300"/>
      <c r="AA1110" s="307"/>
      <c r="AB1110" s="300"/>
      <c r="AC1110" s="308"/>
      <c r="AD1110" s="304"/>
      <c r="AF1110" s="300"/>
      <c r="AG1110" s="300"/>
      <c r="AH1110" s="309"/>
      <c r="AI1110" s="309"/>
      <c r="AJ1110" s="310"/>
      <c r="AK1110" s="311"/>
      <c r="AL1110" s="311"/>
      <c r="AM1110" s="311"/>
      <c r="AN1110" s="311"/>
      <c r="AO1110" s="309"/>
      <c r="AY1110" s="309"/>
      <c r="AZ1110" s="312"/>
      <c r="BD1110" s="300"/>
    </row>
    <row r="1111" ht="14.25" customHeight="1">
      <c r="A1111" s="300"/>
      <c r="B1111" s="301"/>
      <c r="C1111" s="300"/>
      <c r="D1111" s="302"/>
      <c r="G1111" s="303"/>
      <c r="H1111" s="304"/>
      <c r="I1111" s="304"/>
      <c r="J1111" s="300"/>
      <c r="K1111" s="300"/>
      <c r="L1111" s="300"/>
      <c r="M1111" s="300"/>
      <c r="N1111" s="300"/>
      <c r="O1111" s="300"/>
      <c r="Q1111" s="305">
        <v>0.0</v>
      </c>
      <c r="R1111" s="305"/>
      <c r="S1111" s="306"/>
      <c r="T1111" s="305"/>
      <c r="U1111" s="305"/>
      <c r="V1111" s="305"/>
      <c r="W1111" s="305"/>
      <c r="X1111" s="305"/>
      <c r="Y1111" s="305"/>
      <c r="Z1111" s="300"/>
      <c r="AA1111" s="307"/>
      <c r="AB1111" s="300"/>
      <c r="AC1111" s="308"/>
      <c r="AD1111" s="304"/>
      <c r="AF1111" s="300"/>
      <c r="AG1111" s="300"/>
      <c r="AH1111" s="309"/>
      <c r="AI1111" s="309"/>
      <c r="AJ1111" s="310"/>
      <c r="AK1111" s="311"/>
      <c r="AL1111" s="311"/>
      <c r="AM1111" s="311"/>
      <c r="AN1111" s="311"/>
      <c r="AO1111" s="309"/>
      <c r="AY1111" s="309"/>
      <c r="AZ1111" s="312"/>
      <c r="BD1111" s="300"/>
    </row>
    <row r="1112" ht="14.25" customHeight="1">
      <c r="A1112" s="300"/>
      <c r="B1112" s="301"/>
      <c r="C1112" s="300"/>
      <c r="D1112" s="302"/>
      <c r="G1112" s="303"/>
      <c r="H1112" s="304"/>
      <c r="I1112" s="304"/>
      <c r="J1112" s="300"/>
      <c r="K1112" s="300"/>
      <c r="L1112" s="300"/>
      <c r="M1112" s="300"/>
      <c r="N1112" s="300"/>
      <c r="O1112" s="300"/>
      <c r="Q1112" s="305">
        <v>0.0</v>
      </c>
      <c r="R1112" s="305"/>
      <c r="S1112" s="306"/>
      <c r="T1112" s="305"/>
      <c r="U1112" s="305"/>
      <c r="V1112" s="305"/>
      <c r="W1112" s="305"/>
      <c r="X1112" s="305"/>
      <c r="Y1112" s="305"/>
      <c r="Z1112" s="300"/>
      <c r="AA1112" s="307"/>
      <c r="AB1112" s="300"/>
      <c r="AC1112" s="308"/>
      <c r="AD1112" s="304"/>
      <c r="AF1112" s="300"/>
      <c r="AG1112" s="300"/>
      <c r="AH1112" s="309"/>
      <c r="AI1112" s="309"/>
      <c r="AJ1112" s="310"/>
      <c r="AK1112" s="311"/>
      <c r="AL1112" s="311"/>
      <c r="AM1112" s="311"/>
      <c r="AN1112" s="311"/>
      <c r="AO1112" s="309"/>
      <c r="AY1112" s="309"/>
      <c r="AZ1112" s="312"/>
      <c r="BD1112" s="300"/>
    </row>
    <row r="1113" ht="14.25" customHeight="1">
      <c r="A1113" s="300"/>
      <c r="B1113" s="301"/>
      <c r="C1113" s="300"/>
      <c r="D1113" s="302"/>
      <c r="G1113" s="303"/>
      <c r="H1113" s="304"/>
      <c r="I1113" s="304"/>
      <c r="J1113" s="300"/>
      <c r="K1113" s="300"/>
      <c r="L1113" s="300"/>
      <c r="M1113" s="300"/>
      <c r="N1113" s="300"/>
      <c r="O1113" s="300"/>
      <c r="Q1113" s="305">
        <v>0.0</v>
      </c>
      <c r="R1113" s="305"/>
      <c r="S1113" s="306"/>
      <c r="T1113" s="305"/>
      <c r="U1113" s="305"/>
      <c r="V1113" s="305"/>
      <c r="W1113" s="305"/>
      <c r="X1113" s="305"/>
      <c r="Y1113" s="305"/>
      <c r="Z1113" s="300"/>
      <c r="AA1113" s="307"/>
      <c r="AB1113" s="300"/>
      <c r="AC1113" s="308"/>
      <c r="AD1113" s="304"/>
      <c r="AF1113" s="300"/>
      <c r="AG1113" s="300"/>
      <c r="AH1113" s="309"/>
      <c r="AI1113" s="309"/>
      <c r="AJ1113" s="310"/>
      <c r="AK1113" s="311"/>
      <c r="AL1113" s="311"/>
      <c r="AM1113" s="311"/>
      <c r="AN1113" s="311"/>
      <c r="AO1113" s="309"/>
      <c r="AY1113" s="309"/>
      <c r="AZ1113" s="312"/>
      <c r="BD1113" s="300"/>
    </row>
    <row r="1114" ht="14.25" customHeight="1">
      <c r="A1114" s="300"/>
      <c r="B1114" s="301"/>
      <c r="C1114" s="300"/>
      <c r="D1114" s="302"/>
      <c r="G1114" s="303"/>
      <c r="H1114" s="304"/>
      <c r="I1114" s="304"/>
      <c r="J1114" s="300"/>
      <c r="K1114" s="300"/>
      <c r="L1114" s="300"/>
      <c r="M1114" s="300"/>
      <c r="N1114" s="300"/>
      <c r="O1114" s="300"/>
      <c r="Q1114" s="305">
        <v>0.0</v>
      </c>
      <c r="R1114" s="305"/>
      <c r="S1114" s="306"/>
      <c r="T1114" s="305"/>
      <c r="U1114" s="305"/>
      <c r="V1114" s="305"/>
      <c r="W1114" s="305"/>
      <c r="X1114" s="305"/>
      <c r="Y1114" s="305"/>
      <c r="Z1114" s="300"/>
      <c r="AA1114" s="307"/>
      <c r="AB1114" s="300"/>
      <c r="AC1114" s="308"/>
      <c r="AD1114" s="304"/>
      <c r="AF1114" s="300"/>
      <c r="AG1114" s="300"/>
      <c r="AH1114" s="309"/>
      <c r="AI1114" s="309"/>
      <c r="AJ1114" s="310"/>
      <c r="AK1114" s="311"/>
      <c r="AL1114" s="311"/>
      <c r="AM1114" s="311"/>
      <c r="AN1114" s="311"/>
      <c r="AO1114" s="309"/>
      <c r="AY1114" s="309"/>
      <c r="AZ1114" s="312"/>
      <c r="BD1114" s="300"/>
    </row>
    <row r="1115" ht="14.25" customHeight="1">
      <c r="A1115" s="300"/>
      <c r="B1115" s="301"/>
      <c r="C1115" s="300"/>
      <c r="D1115" s="302"/>
      <c r="G1115" s="303"/>
      <c r="H1115" s="304"/>
      <c r="I1115" s="304"/>
      <c r="J1115" s="300"/>
      <c r="K1115" s="300"/>
      <c r="L1115" s="300"/>
      <c r="M1115" s="300"/>
      <c r="N1115" s="300"/>
      <c r="O1115" s="300"/>
      <c r="Q1115" s="305">
        <v>0.0</v>
      </c>
      <c r="R1115" s="305"/>
      <c r="S1115" s="306"/>
      <c r="T1115" s="305"/>
      <c r="U1115" s="305"/>
      <c r="V1115" s="305"/>
      <c r="W1115" s="305"/>
      <c r="X1115" s="305"/>
      <c r="Y1115" s="305"/>
      <c r="Z1115" s="300"/>
      <c r="AA1115" s="307"/>
      <c r="AB1115" s="300"/>
      <c r="AC1115" s="308"/>
      <c r="AD1115" s="304"/>
      <c r="AF1115" s="300"/>
      <c r="AG1115" s="300"/>
      <c r="AH1115" s="309"/>
      <c r="AI1115" s="309"/>
      <c r="AJ1115" s="310"/>
      <c r="AK1115" s="311"/>
      <c r="AL1115" s="311"/>
      <c r="AM1115" s="311"/>
      <c r="AN1115" s="311"/>
      <c r="AO1115" s="309"/>
      <c r="AY1115" s="309"/>
      <c r="AZ1115" s="312"/>
      <c r="BD1115" s="300"/>
    </row>
    <row r="1116" ht="14.25" customHeight="1">
      <c r="A1116" s="300"/>
      <c r="B1116" s="301"/>
      <c r="C1116" s="300"/>
      <c r="D1116" s="302"/>
      <c r="G1116" s="303"/>
      <c r="H1116" s="304"/>
      <c r="I1116" s="304"/>
      <c r="J1116" s="300"/>
      <c r="K1116" s="300"/>
      <c r="L1116" s="300"/>
      <c r="M1116" s="300"/>
      <c r="N1116" s="300"/>
      <c r="O1116" s="300"/>
      <c r="Q1116" s="305">
        <v>0.0</v>
      </c>
      <c r="R1116" s="305"/>
      <c r="S1116" s="306"/>
      <c r="T1116" s="305"/>
      <c r="U1116" s="305"/>
      <c r="V1116" s="305"/>
      <c r="W1116" s="305"/>
      <c r="X1116" s="305"/>
      <c r="Y1116" s="305"/>
      <c r="Z1116" s="300"/>
      <c r="AA1116" s="307"/>
      <c r="AB1116" s="300"/>
      <c r="AC1116" s="308"/>
      <c r="AD1116" s="304"/>
      <c r="AF1116" s="300"/>
      <c r="AG1116" s="300"/>
      <c r="AH1116" s="309"/>
      <c r="AI1116" s="309"/>
      <c r="AJ1116" s="310"/>
      <c r="AK1116" s="311"/>
      <c r="AL1116" s="311"/>
      <c r="AM1116" s="311"/>
      <c r="AN1116" s="311"/>
      <c r="AO1116" s="309"/>
      <c r="AY1116" s="309"/>
      <c r="AZ1116" s="312"/>
      <c r="BD1116" s="300"/>
    </row>
    <row r="1117" ht="14.25" customHeight="1">
      <c r="A1117" s="300"/>
      <c r="B1117" s="301"/>
      <c r="C1117" s="300"/>
      <c r="D1117" s="302"/>
      <c r="G1117" s="303"/>
      <c r="H1117" s="304"/>
      <c r="I1117" s="304"/>
      <c r="J1117" s="300"/>
      <c r="K1117" s="300"/>
      <c r="L1117" s="300"/>
      <c r="M1117" s="300"/>
      <c r="N1117" s="300"/>
      <c r="O1117" s="300"/>
      <c r="Q1117" s="305">
        <v>0.0</v>
      </c>
      <c r="R1117" s="305"/>
      <c r="S1117" s="306"/>
      <c r="T1117" s="305"/>
      <c r="U1117" s="305"/>
      <c r="V1117" s="305"/>
      <c r="W1117" s="305"/>
      <c r="X1117" s="305"/>
      <c r="Y1117" s="305"/>
      <c r="Z1117" s="300"/>
      <c r="AA1117" s="307"/>
      <c r="AB1117" s="300"/>
      <c r="AC1117" s="308"/>
      <c r="AD1117" s="304"/>
      <c r="AF1117" s="300"/>
      <c r="AG1117" s="300"/>
      <c r="AH1117" s="309"/>
      <c r="AI1117" s="309"/>
      <c r="AJ1117" s="310"/>
      <c r="AK1117" s="311"/>
      <c r="AL1117" s="311"/>
      <c r="AM1117" s="311"/>
      <c r="AN1117" s="311"/>
      <c r="AO1117" s="309"/>
      <c r="AY1117" s="309"/>
      <c r="AZ1117" s="312"/>
      <c r="BD1117" s="300"/>
    </row>
    <row r="1118" ht="14.25" customHeight="1">
      <c r="A1118" s="300"/>
      <c r="B1118" s="301"/>
      <c r="C1118" s="300"/>
      <c r="D1118" s="302"/>
      <c r="G1118" s="303"/>
      <c r="H1118" s="304"/>
      <c r="I1118" s="304"/>
      <c r="J1118" s="300"/>
      <c r="K1118" s="300"/>
      <c r="L1118" s="300"/>
      <c r="M1118" s="300"/>
      <c r="N1118" s="300"/>
      <c r="O1118" s="300"/>
      <c r="Q1118" s="305">
        <v>0.0</v>
      </c>
      <c r="R1118" s="305"/>
      <c r="S1118" s="306"/>
      <c r="T1118" s="305"/>
      <c r="U1118" s="305"/>
      <c r="V1118" s="305"/>
      <c r="W1118" s="305"/>
      <c r="X1118" s="305"/>
      <c r="Y1118" s="305"/>
      <c r="Z1118" s="300"/>
      <c r="AA1118" s="307"/>
      <c r="AB1118" s="300"/>
      <c r="AC1118" s="308"/>
      <c r="AD1118" s="304"/>
      <c r="AF1118" s="300"/>
      <c r="AG1118" s="300"/>
      <c r="AH1118" s="309"/>
      <c r="AI1118" s="309"/>
      <c r="AJ1118" s="310"/>
      <c r="AK1118" s="311"/>
      <c r="AL1118" s="311"/>
      <c r="AM1118" s="311"/>
      <c r="AN1118" s="311"/>
      <c r="AO1118" s="309"/>
      <c r="AY1118" s="309"/>
      <c r="AZ1118" s="312"/>
      <c r="BD1118" s="300"/>
    </row>
    <row r="1119" ht="14.25" customHeight="1">
      <c r="A1119" s="300"/>
      <c r="B1119" s="301"/>
      <c r="C1119" s="300"/>
      <c r="D1119" s="302"/>
      <c r="G1119" s="303"/>
      <c r="H1119" s="304"/>
      <c r="I1119" s="304"/>
      <c r="J1119" s="300"/>
      <c r="K1119" s="300"/>
      <c r="L1119" s="300"/>
      <c r="M1119" s="300"/>
      <c r="N1119" s="300"/>
      <c r="O1119" s="300"/>
      <c r="Q1119" s="305">
        <v>0.0</v>
      </c>
      <c r="R1119" s="305"/>
      <c r="S1119" s="306"/>
      <c r="T1119" s="305"/>
      <c r="U1119" s="305"/>
      <c r="V1119" s="305"/>
      <c r="W1119" s="305"/>
      <c r="X1119" s="305"/>
      <c r="Y1119" s="305"/>
      <c r="Z1119" s="300"/>
      <c r="AA1119" s="307"/>
      <c r="AB1119" s="300"/>
      <c r="AC1119" s="308"/>
      <c r="AD1119" s="304"/>
      <c r="AF1119" s="300"/>
      <c r="AG1119" s="300"/>
      <c r="AH1119" s="309"/>
      <c r="AI1119" s="309"/>
      <c r="AJ1119" s="310"/>
      <c r="AK1119" s="311"/>
      <c r="AL1119" s="311"/>
      <c r="AM1119" s="311"/>
      <c r="AN1119" s="311"/>
      <c r="AO1119" s="309"/>
      <c r="AY1119" s="309"/>
      <c r="AZ1119" s="312"/>
      <c r="BD1119" s="300"/>
    </row>
    <row r="1120" ht="14.25" customHeight="1">
      <c r="A1120" s="300"/>
      <c r="B1120" s="301"/>
      <c r="C1120" s="300"/>
      <c r="D1120" s="302"/>
      <c r="G1120" s="303"/>
      <c r="H1120" s="304"/>
      <c r="I1120" s="304"/>
      <c r="J1120" s="300"/>
      <c r="K1120" s="300"/>
      <c r="L1120" s="300"/>
      <c r="M1120" s="300"/>
      <c r="N1120" s="300"/>
      <c r="O1120" s="300"/>
      <c r="Q1120" s="305">
        <v>0.0</v>
      </c>
      <c r="R1120" s="305"/>
      <c r="S1120" s="306"/>
      <c r="T1120" s="305"/>
      <c r="U1120" s="305"/>
      <c r="V1120" s="305"/>
      <c r="W1120" s="305"/>
      <c r="X1120" s="305"/>
      <c r="Y1120" s="305"/>
      <c r="Z1120" s="300"/>
      <c r="AA1120" s="307"/>
      <c r="AB1120" s="300"/>
      <c r="AC1120" s="308"/>
      <c r="AD1120" s="304"/>
      <c r="AF1120" s="300"/>
      <c r="AG1120" s="300"/>
      <c r="AH1120" s="309"/>
      <c r="AI1120" s="309"/>
      <c r="AJ1120" s="310"/>
      <c r="AK1120" s="311"/>
      <c r="AL1120" s="311"/>
      <c r="AM1120" s="311"/>
      <c r="AN1120" s="311"/>
      <c r="AO1120" s="309"/>
      <c r="AY1120" s="309"/>
      <c r="AZ1120" s="312"/>
      <c r="BD1120" s="300"/>
    </row>
    <row r="1121" ht="14.25" customHeight="1">
      <c r="A1121" s="300"/>
      <c r="B1121" s="301"/>
      <c r="C1121" s="300"/>
      <c r="D1121" s="302"/>
      <c r="G1121" s="303"/>
      <c r="H1121" s="304"/>
      <c r="I1121" s="304"/>
      <c r="J1121" s="300"/>
      <c r="K1121" s="300"/>
      <c r="L1121" s="300"/>
      <c r="M1121" s="300"/>
      <c r="N1121" s="300"/>
      <c r="O1121" s="300"/>
      <c r="Q1121" s="305">
        <v>0.0</v>
      </c>
      <c r="R1121" s="305"/>
      <c r="S1121" s="306"/>
      <c r="T1121" s="305"/>
      <c r="U1121" s="305"/>
      <c r="V1121" s="305"/>
      <c r="W1121" s="305"/>
      <c r="X1121" s="305"/>
      <c r="Y1121" s="305"/>
      <c r="Z1121" s="300"/>
      <c r="AA1121" s="307"/>
      <c r="AB1121" s="300"/>
      <c r="AC1121" s="308"/>
      <c r="AD1121" s="304"/>
      <c r="AF1121" s="300"/>
      <c r="AG1121" s="300"/>
      <c r="AH1121" s="309"/>
      <c r="AI1121" s="309"/>
      <c r="AJ1121" s="310"/>
      <c r="AK1121" s="311"/>
      <c r="AL1121" s="311"/>
      <c r="AM1121" s="311"/>
      <c r="AN1121" s="311"/>
      <c r="AO1121" s="309"/>
      <c r="AY1121" s="309"/>
      <c r="AZ1121" s="312"/>
      <c r="BD1121" s="300"/>
    </row>
    <row r="1122" ht="14.25" customHeight="1">
      <c r="A1122" s="300"/>
      <c r="B1122" s="301"/>
      <c r="C1122" s="300"/>
      <c r="D1122" s="302"/>
      <c r="G1122" s="303"/>
      <c r="H1122" s="304"/>
      <c r="I1122" s="304"/>
      <c r="J1122" s="300"/>
      <c r="K1122" s="300"/>
      <c r="L1122" s="300"/>
      <c r="M1122" s="300"/>
      <c r="N1122" s="300"/>
      <c r="O1122" s="300"/>
      <c r="Q1122" s="305">
        <v>0.0</v>
      </c>
      <c r="R1122" s="305"/>
      <c r="S1122" s="306"/>
      <c r="T1122" s="305"/>
      <c r="U1122" s="305"/>
      <c r="V1122" s="305"/>
      <c r="W1122" s="305"/>
      <c r="X1122" s="305"/>
      <c r="Y1122" s="305"/>
      <c r="Z1122" s="300"/>
      <c r="AA1122" s="307"/>
      <c r="AB1122" s="300"/>
      <c r="AC1122" s="308"/>
      <c r="AD1122" s="304"/>
      <c r="AF1122" s="300"/>
      <c r="AG1122" s="300"/>
      <c r="AH1122" s="309"/>
      <c r="AI1122" s="309"/>
      <c r="AJ1122" s="310"/>
      <c r="AK1122" s="311"/>
      <c r="AL1122" s="311"/>
      <c r="AM1122" s="311"/>
      <c r="AN1122" s="311"/>
      <c r="AO1122" s="309"/>
      <c r="AY1122" s="309"/>
      <c r="AZ1122" s="312"/>
      <c r="BD1122" s="300"/>
    </row>
    <row r="1123" ht="14.25" customHeight="1">
      <c r="A1123" s="300"/>
      <c r="B1123" s="301"/>
      <c r="C1123" s="300"/>
      <c r="D1123" s="302"/>
      <c r="G1123" s="303"/>
      <c r="H1123" s="304"/>
      <c r="I1123" s="304"/>
      <c r="J1123" s="300"/>
      <c r="K1123" s="300"/>
      <c r="L1123" s="300"/>
      <c r="M1123" s="300"/>
      <c r="N1123" s="300"/>
      <c r="O1123" s="300"/>
      <c r="Q1123" s="305">
        <v>0.0</v>
      </c>
      <c r="R1123" s="305"/>
      <c r="S1123" s="306"/>
      <c r="T1123" s="305"/>
      <c r="U1123" s="305"/>
      <c r="V1123" s="305"/>
      <c r="W1123" s="305"/>
      <c r="X1123" s="305"/>
      <c r="Y1123" s="305"/>
      <c r="Z1123" s="300"/>
      <c r="AA1123" s="307"/>
      <c r="AB1123" s="300"/>
      <c r="AC1123" s="308"/>
      <c r="AD1123" s="304"/>
      <c r="AF1123" s="300"/>
      <c r="AG1123" s="300"/>
      <c r="AH1123" s="309"/>
      <c r="AI1123" s="309"/>
      <c r="AJ1123" s="310"/>
      <c r="AK1123" s="311"/>
      <c r="AL1123" s="311"/>
      <c r="AM1123" s="311"/>
      <c r="AN1123" s="311"/>
      <c r="AO1123" s="309"/>
      <c r="AY1123" s="309"/>
      <c r="AZ1123" s="312"/>
      <c r="BD1123" s="300"/>
    </row>
    <row r="1124" ht="14.25" customHeight="1">
      <c r="A1124" s="300"/>
      <c r="B1124" s="301"/>
      <c r="C1124" s="300"/>
      <c r="D1124" s="302"/>
      <c r="G1124" s="303"/>
      <c r="H1124" s="304"/>
      <c r="I1124" s="304"/>
      <c r="J1124" s="300"/>
      <c r="K1124" s="300"/>
      <c r="L1124" s="300"/>
      <c r="M1124" s="300"/>
      <c r="N1124" s="300"/>
      <c r="O1124" s="300"/>
      <c r="Q1124" s="305">
        <v>0.0</v>
      </c>
      <c r="R1124" s="305"/>
      <c r="S1124" s="306"/>
      <c r="T1124" s="305"/>
      <c r="U1124" s="305"/>
      <c r="V1124" s="305"/>
      <c r="W1124" s="305"/>
      <c r="X1124" s="305"/>
      <c r="Y1124" s="305"/>
      <c r="Z1124" s="300"/>
      <c r="AA1124" s="307"/>
      <c r="AB1124" s="300"/>
      <c r="AC1124" s="308"/>
      <c r="AD1124" s="304"/>
      <c r="AF1124" s="300"/>
      <c r="AG1124" s="300"/>
      <c r="AH1124" s="309"/>
      <c r="AI1124" s="309"/>
      <c r="AJ1124" s="310"/>
      <c r="AK1124" s="311"/>
      <c r="AL1124" s="311"/>
      <c r="AM1124" s="311"/>
      <c r="AN1124" s="311"/>
      <c r="AO1124" s="309"/>
      <c r="AY1124" s="309"/>
      <c r="AZ1124" s="312"/>
      <c r="BD1124" s="300"/>
    </row>
    <row r="1125" ht="14.25" customHeight="1">
      <c r="A1125" s="300"/>
      <c r="B1125" s="301"/>
      <c r="C1125" s="300"/>
      <c r="D1125" s="302"/>
      <c r="G1125" s="303"/>
      <c r="H1125" s="304"/>
      <c r="I1125" s="304"/>
      <c r="J1125" s="300"/>
      <c r="K1125" s="300"/>
      <c r="L1125" s="300"/>
      <c r="M1125" s="300"/>
      <c r="N1125" s="300"/>
      <c r="O1125" s="300"/>
      <c r="Q1125" s="305">
        <v>0.0</v>
      </c>
      <c r="R1125" s="305"/>
      <c r="S1125" s="306"/>
      <c r="T1125" s="305"/>
      <c r="U1125" s="305"/>
      <c r="V1125" s="305"/>
      <c r="W1125" s="305"/>
      <c r="X1125" s="305"/>
      <c r="Y1125" s="305"/>
      <c r="Z1125" s="300"/>
      <c r="AA1125" s="307"/>
      <c r="AB1125" s="300"/>
      <c r="AC1125" s="308"/>
      <c r="AD1125" s="304"/>
      <c r="AF1125" s="300"/>
      <c r="AG1125" s="300"/>
      <c r="AH1125" s="309"/>
      <c r="AI1125" s="309"/>
      <c r="AJ1125" s="310"/>
      <c r="AK1125" s="311"/>
      <c r="AL1125" s="311"/>
      <c r="AM1125" s="311"/>
      <c r="AN1125" s="311"/>
      <c r="AO1125" s="309"/>
      <c r="AY1125" s="309"/>
      <c r="AZ1125" s="312"/>
      <c r="BD1125" s="300"/>
    </row>
    <row r="1126" ht="14.25" customHeight="1">
      <c r="A1126" s="300"/>
      <c r="B1126" s="301"/>
      <c r="C1126" s="300"/>
      <c r="D1126" s="302"/>
      <c r="G1126" s="303"/>
      <c r="H1126" s="304"/>
      <c r="I1126" s="304"/>
      <c r="J1126" s="300"/>
      <c r="K1126" s="300"/>
      <c r="L1126" s="300"/>
      <c r="M1126" s="300"/>
      <c r="N1126" s="300"/>
      <c r="O1126" s="300"/>
      <c r="Q1126" s="305">
        <v>0.0</v>
      </c>
      <c r="R1126" s="305"/>
      <c r="S1126" s="306"/>
      <c r="T1126" s="305"/>
      <c r="U1126" s="305"/>
      <c r="V1126" s="305"/>
      <c r="W1126" s="305"/>
      <c r="X1126" s="305"/>
      <c r="Y1126" s="305"/>
      <c r="Z1126" s="300"/>
      <c r="AA1126" s="307"/>
      <c r="AB1126" s="300"/>
      <c r="AC1126" s="308"/>
      <c r="AD1126" s="304"/>
      <c r="AF1126" s="300"/>
      <c r="AG1126" s="300"/>
      <c r="AH1126" s="309"/>
      <c r="AI1126" s="309"/>
      <c r="AJ1126" s="310"/>
      <c r="AK1126" s="311"/>
      <c r="AL1126" s="311"/>
      <c r="AM1126" s="311"/>
      <c r="AN1126" s="311"/>
      <c r="AO1126" s="309"/>
      <c r="AY1126" s="309"/>
      <c r="AZ1126" s="312"/>
      <c r="BD1126" s="300"/>
    </row>
    <row r="1127" ht="14.25" customHeight="1">
      <c r="A1127" s="300"/>
      <c r="B1127" s="301"/>
      <c r="C1127" s="300"/>
      <c r="D1127" s="302"/>
      <c r="G1127" s="303"/>
      <c r="H1127" s="304"/>
      <c r="I1127" s="304"/>
      <c r="J1127" s="300"/>
      <c r="K1127" s="300"/>
      <c r="L1127" s="300"/>
      <c r="M1127" s="300"/>
      <c r="N1127" s="300"/>
      <c r="O1127" s="300"/>
      <c r="Q1127" s="305">
        <v>0.0</v>
      </c>
      <c r="R1127" s="305"/>
      <c r="S1127" s="306"/>
      <c r="T1127" s="305"/>
      <c r="U1127" s="305"/>
      <c r="V1127" s="305"/>
      <c r="W1127" s="305"/>
      <c r="X1127" s="305"/>
      <c r="Y1127" s="305"/>
      <c r="Z1127" s="300"/>
      <c r="AA1127" s="307"/>
      <c r="AB1127" s="300"/>
      <c r="AC1127" s="308"/>
      <c r="AD1127" s="304"/>
      <c r="AF1127" s="300"/>
      <c r="AG1127" s="300"/>
      <c r="AH1127" s="309"/>
      <c r="AI1127" s="309"/>
      <c r="AJ1127" s="310"/>
      <c r="AK1127" s="311"/>
      <c r="AL1127" s="311"/>
      <c r="AM1127" s="311"/>
      <c r="AN1127" s="311"/>
      <c r="AO1127" s="309"/>
      <c r="AY1127" s="309"/>
      <c r="AZ1127" s="312"/>
      <c r="BD1127" s="300"/>
    </row>
    <row r="1128" ht="14.25" customHeight="1">
      <c r="A1128" s="300"/>
      <c r="B1128" s="301"/>
      <c r="C1128" s="300"/>
      <c r="D1128" s="302"/>
      <c r="G1128" s="303"/>
      <c r="H1128" s="304"/>
      <c r="I1128" s="304"/>
      <c r="J1128" s="300"/>
      <c r="K1128" s="300"/>
      <c r="L1128" s="300"/>
      <c r="M1128" s="300"/>
      <c r="N1128" s="300"/>
      <c r="O1128" s="300"/>
      <c r="Q1128" s="305">
        <v>0.0</v>
      </c>
      <c r="R1128" s="305"/>
      <c r="S1128" s="306"/>
      <c r="T1128" s="305"/>
      <c r="U1128" s="305"/>
      <c r="V1128" s="305"/>
      <c r="W1128" s="305"/>
      <c r="X1128" s="305"/>
      <c r="Y1128" s="305"/>
      <c r="Z1128" s="300"/>
      <c r="AA1128" s="307"/>
      <c r="AB1128" s="300"/>
      <c r="AC1128" s="308"/>
      <c r="AD1128" s="304"/>
      <c r="AF1128" s="300"/>
      <c r="AG1128" s="300"/>
      <c r="AH1128" s="309"/>
      <c r="AI1128" s="309"/>
      <c r="AJ1128" s="310"/>
      <c r="AK1128" s="311"/>
      <c r="AL1128" s="311"/>
      <c r="AM1128" s="311"/>
      <c r="AN1128" s="311"/>
      <c r="AO1128" s="309"/>
      <c r="AY1128" s="309"/>
      <c r="AZ1128" s="312"/>
      <c r="BD1128" s="300"/>
    </row>
    <row r="1129" ht="14.25" customHeight="1">
      <c r="A1129" s="300"/>
      <c r="B1129" s="301"/>
      <c r="C1129" s="300"/>
      <c r="D1129" s="302"/>
      <c r="G1129" s="303"/>
      <c r="H1129" s="304"/>
      <c r="I1129" s="304"/>
      <c r="J1129" s="300"/>
      <c r="K1129" s="300"/>
      <c r="L1129" s="300"/>
      <c r="M1129" s="300"/>
      <c r="N1129" s="300"/>
      <c r="O1129" s="300"/>
      <c r="Q1129" s="305">
        <v>0.0</v>
      </c>
      <c r="R1129" s="305"/>
      <c r="S1129" s="306"/>
      <c r="T1129" s="305"/>
      <c r="U1129" s="305"/>
      <c r="V1129" s="305"/>
      <c r="W1129" s="305"/>
      <c r="X1129" s="305"/>
      <c r="Y1129" s="305"/>
      <c r="Z1129" s="300"/>
      <c r="AA1129" s="307"/>
      <c r="AB1129" s="300"/>
      <c r="AC1129" s="308"/>
      <c r="AD1129" s="304"/>
      <c r="AF1129" s="300"/>
      <c r="AG1129" s="300"/>
      <c r="AH1129" s="309"/>
      <c r="AI1129" s="309"/>
      <c r="AJ1129" s="310"/>
      <c r="AK1129" s="311"/>
      <c r="AL1129" s="311"/>
      <c r="AM1129" s="311"/>
      <c r="AN1129" s="311"/>
      <c r="AO1129" s="309"/>
      <c r="AY1129" s="309"/>
      <c r="AZ1129" s="312"/>
      <c r="BD1129" s="300"/>
    </row>
    <row r="1130" ht="14.25" customHeight="1">
      <c r="A1130" s="300"/>
      <c r="B1130" s="301"/>
      <c r="C1130" s="300"/>
      <c r="D1130" s="302"/>
      <c r="G1130" s="303"/>
      <c r="H1130" s="304"/>
      <c r="I1130" s="304"/>
      <c r="J1130" s="300"/>
      <c r="K1130" s="300"/>
      <c r="L1130" s="300"/>
      <c r="M1130" s="300"/>
      <c r="N1130" s="300"/>
      <c r="O1130" s="300"/>
      <c r="Q1130" s="305">
        <v>0.0</v>
      </c>
      <c r="R1130" s="305"/>
      <c r="S1130" s="306"/>
      <c r="T1130" s="305"/>
      <c r="U1130" s="305"/>
      <c r="V1130" s="305"/>
      <c r="W1130" s="305"/>
      <c r="X1130" s="305"/>
      <c r="Y1130" s="305"/>
      <c r="Z1130" s="300"/>
      <c r="AA1130" s="307"/>
      <c r="AB1130" s="300"/>
      <c r="AC1130" s="308"/>
      <c r="AD1130" s="304"/>
      <c r="AF1130" s="300"/>
      <c r="AG1130" s="300"/>
      <c r="AH1130" s="309"/>
      <c r="AI1130" s="309"/>
      <c r="AJ1130" s="310"/>
      <c r="AK1130" s="311"/>
      <c r="AL1130" s="311"/>
      <c r="AM1130" s="311"/>
      <c r="AN1130" s="311"/>
      <c r="AO1130" s="309"/>
      <c r="AY1130" s="309"/>
      <c r="AZ1130" s="312"/>
      <c r="BD1130" s="300"/>
    </row>
    <row r="1131" ht="14.25" customHeight="1">
      <c r="A1131" s="300"/>
      <c r="B1131" s="301"/>
      <c r="C1131" s="300"/>
      <c r="D1131" s="302"/>
      <c r="G1131" s="303"/>
      <c r="H1131" s="304"/>
      <c r="I1131" s="304"/>
      <c r="J1131" s="300"/>
      <c r="K1131" s="300"/>
      <c r="L1131" s="300"/>
      <c r="M1131" s="300"/>
      <c r="N1131" s="300"/>
      <c r="O1131" s="300"/>
      <c r="Q1131" s="305">
        <v>0.0</v>
      </c>
      <c r="R1131" s="305"/>
      <c r="S1131" s="306"/>
      <c r="T1131" s="305"/>
      <c r="U1131" s="305"/>
      <c r="V1131" s="305"/>
      <c r="W1131" s="305"/>
      <c r="X1131" s="305"/>
      <c r="Y1131" s="305"/>
      <c r="Z1131" s="300"/>
      <c r="AA1131" s="307"/>
      <c r="AB1131" s="300"/>
      <c r="AC1131" s="308"/>
      <c r="AD1131" s="304"/>
      <c r="AF1131" s="300"/>
      <c r="AG1131" s="300"/>
      <c r="AH1131" s="309"/>
      <c r="AI1131" s="309"/>
      <c r="AJ1131" s="310"/>
      <c r="AK1131" s="311"/>
      <c r="AL1131" s="311"/>
      <c r="AM1131" s="311"/>
      <c r="AN1131" s="311"/>
      <c r="AO1131" s="309"/>
      <c r="AY1131" s="309"/>
      <c r="AZ1131" s="312"/>
      <c r="BD1131" s="300"/>
    </row>
    <row r="1132" ht="14.25" customHeight="1">
      <c r="A1132" s="300"/>
      <c r="B1132" s="301"/>
      <c r="C1132" s="300"/>
      <c r="D1132" s="302"/>
      <c r="G1132" s="303"/>
      <c r="H1132" s="304"/>
      <c r="I1132" s="304"/>
      <c r="J1132" s="300"/>
      <c r="K1132" s="300"/>
      <c r="L1132" s="300"/>
      <c r="M1132" s="300"/>
      <c r="N1132" s="300"/>
      <c r="O1132" s="300"/>
      <c r="Q1132" s="305">
        <v>0.0</v>
      </c>
      <c r="R1132" s="305"/>
      <c r="S1132" s="306"/>
      <c r="T1132" s="305"/>
      <c r="U1132" s="305"/>
      <c r="V1132" s="305"/>
      <c r="W1132" s="305"/>
      <c r="X1132" s="305"/>
      <c r="Y1132" s="305"/>
      <c r="Z1132" s="300"/>
      <c r="AA1132" s="307"/>
      <c r="AB1132" s="300"/>
      <c r="AC1132" s="308"/>
      <c r="AD1132" s="304"/>
      <c r="AF1132" s="300"/>
      <c r="AG1132" s="300"/>
      <c r="AH1132" s="309"/>
      <c r="AI1132" s="309"/>
      <c r="AJ1132" s="310"/>
      <c r="AK1132" s="311"/>
      <c r="AL1132" s="311"/>
      <c r="AM1132" s="311"/>
      <c r="AN1132" s="311"/>
      <c r="AO1132" s="309"/>
      <c r="AY1132" s="309"/>
      <c r="AZ1132" s="312"/>
      <c r="BD1132" s="300"/>
    </row>
    <row r="1133" ht="14.25" customHeight="1">
      <c r="A1133" s="300"/>
      <c r="B1133" s="301"/>
      <c r="C1133" s="300"/>
      <c r="D1133" s="302"/>
      <c r="G1133" s="303"/>
      <c r="H1133" s="304"/>
      <c r="I1133" s="304"/>
      <c r="J1133" s="300"/>
      <c r="K1133" s="300"/>
      <c r="L1133" s="300"/>
      <c r="M1133" s="300"/>
      <c r="N1133" s="300"/>
      <c r="O1133" s="300"/>
      <c r="Q1133" s="305">
        <v>0.0</v>
      </c>
      <c r="R1133" s="305"/>
      <c r="S1133" s="306"/>
      <c r="T1133" s="305"/>
      <c r="U1133" s="305"/>
      <c r="V1133" s="305"/>
      <c r="W1133" s="305"/>
      <c r="X1133" s="305"/>
      <c r="Y1133" s="305"/>
      <c r="Z1133" s="300"/>
      <c r="AA1133" s="307"/>
      <c r="AB1133" s="300"/>
      <c r="AC1133" s="308"/>
      <c r="AD1133" s="304"/>
      <c r="AF1133" s="300"/>
      <c r="AG1133" s="300"/>
      <c r="AH1133" s="309"/>
      <c r="AI1133" s="309"/>
      <c r="AJ1133" s="310"/>
      <c r="AK1133" s="311"/>
      <c r="AL1133" s="311"/>
      <c r="AM1133" s="311"/>
      <c r="AN1133" s="311"/>
      <c r="AO1133" s="309"/>
      <c r="AY1133" s="309"/>
      <c r="AZ1133" s="312"/>
      <c r="BD1133" s="300"/>
    </row>
    <row r="1134" ht="14.25" customHeight="1">
      <c r="A1134" s="300"/>
      <c r="B1134" s="301"/>
      <c r="C1134" s="300"/>
      <c r="D1134" s="302"/>
      <c r="G1134" s="303"/>
      <c r="H1134" s="304"/>
      <c r="I1134" s="304"/>
      <c r="J1134" s="300"/>
      <c r="K1134" s="300"/>
      <c r="L1134" s="300"/>
      <c r="M1134" s="300"/>
      <c r="N1134" s="300"/>
      <c r="O1134" s="300"/>
      <c r="Q1134" s="305">
        <v>0.0</v>
      </c>
      <c r="R1134" s="305"/>
      <c r="S1134" s="306"/>
      <c r="T1134" s="305"/>
      <c r="U1134" s="305"/>
      <c r="V1134" s="305"/>
      <c r="W1134" s="305"/>
      <c r="X1134" s="305"/>
      <c r="Y1134" s="305"/>
      <c r="Z1134" s="300"/>
      <c r="AA1134" s="307"/>
      <c r="AB1134" s="300"/>
      <c r="AC1134" s="308"/>
      <c r="AD1134" s="304"/>
      <c r="AF1134" s="300"/>
      <c r="AG1134" s="300"/>
      <c r="AH1134" s="309"/>
      <c r="AI1134" s="309"/>
      <c r="AJ1134" s="310"/>
      <c r="AK1134" s="311"/>
      <c r="AL1134" s="311"/>
      <c r="AM1134" s="311"/>
      <c r="AN1134" s="311"/>
      <c r="AO1134" s="309"/>
      <c r="AY1134" s="309"/>
      <c r="AZ1134" s="312"/>
      <c r="BD1134" s="300"/>
    </row>
    <row r="1135" ht="14.25" customHeight="1">
      <c r="A1135" s="300"/>
      <c r="B1135" s="301"/>
      <c r="C1135" s="300"/>
      <c r="D1135" s="302"/>
      <c r="G1135" s="303"/>
      <c r="H1135" s="304"/>
      <c r="I1135" s="304"/>
      <c r="J1135" s="300"/>
      <c r="K1135" s="300"/>
      <c r="L1135" s="300"/>
      <c r="M1135" s="300"/>
      <c r="N1135" s="300"/>
      <c r="O1135" s="300"/>
      <c r="Q1135" s="305">
        <v>0.0</v>
      </c>
      <c r="R1135" s="305"/>
      <c r="S1135" s="306"/>
      <c r="T1135" s="305"/>
      <c r="U1135" s="305"/>
      <c r="V1135" s="305"/>
      <c r="W1135" s="305"/>
      <c r="X1135" s="305"/>
      <c r="Y1135" s="305"/>
      <c r="Z1135" s="300"/>
      <c r="AA1135" s="307"/>
      <c r="AB1135" s="300"/>
      <c r="AC1135" s="308"/>
      <c r="AD1135" s="304"/>
      <c r="AF1135" s="300"/>
      <c r="AG1135" s="300"/>
      <c r="AH1135" s="309"/>
      <c r="AI1135" s="309"/>
      <c r="AJ1135" s="310"/>
      <c r="AK1135" s="311"/>
      <c r="AL1135" s="311"/>
      <c r="AM1135" s="311"/>
      <c r="AN1135" s="311"/>
      <c r="AO1135" s="309"/>
      <c r="AY1135" s="309"/>
      <c r="AZ1135" s="312"/>
      <c r="BD1135" s="300"/>
    </row>
    <row r="1136" ht="14.25" customHeight="1">
      <c r="A1136" s="300"/>
      <c r="B1136" s="301"/>
      <c r="C1136" s="300"/>
      <c r="D1136" s="302"/>
      <c r="G1136" s="303"/>
      <c r="H1136" s="304"/>
      <c r="I1136" s="304"/>
      <c r="J1136" s="300"/>
      <c r="K1136" s="300"/>
      <c r="L1136" s="300"/>
      <c r="M1136" s="300"/>
      <c r="N1136" s="300"/>
      <c r="O1136" s="300"/>
      <c r="Q1136" s="305">
        <v>0.0</v>
      </c>
      <c r="R1136" s="305"/>
      <c r="S1136" s="306"/>
      <c r="T1136" s="305"/>
      <c r="U1136" s="305"/>
      <c r="V1136" s="305"/>
      <c r="W1136" s="305"/>
      <c r="X1136" s="305"/>
      <c r="Y1136" s="305"/>
      <c r="Z1136" s="300"/>
      <c r="AA1136" s="307"/>
      <c r="AB1136" s="300"/>
      <c r="AC1136" s="308"/>
      <c r="AD1136" s="304"/>
      <c r="AF1136" s="300"/>
      <c r="AG1136" s="300"/>
      <c r="AH1136" s="309"/>
      <c r="AI1136" s="309"/>
      <c r="AJ1136" s="310"/>
      <c r="AK1136" s="311"/>
      <c r="AL1136" s="311"/>
      <c r="AM1136" s="311"/>
      <c r="AN1136" s="311"/>
      <c r="AO1136" s="309"/>
      <c r="AY1136" s="309"/>
      <c r="AZ1136" s="312"/>
      <c r="BD1136" s="300"/>
    </row>
    <row r="1137" ht="14.25" customHeight="1">
      <c r="A1137" s="300"/>
      <c r="B1137" s="301"/>
      <c r="C1137" s="300"/>
      <c r="D1137" s="302"/>
      <c r="G1137" s="303"/>
      <c r="H1137" s="304"/>
      <c r="I1137" s="304"/>
      <c r="J1137" s="300"/>
      <c r="K1137" s="300"/>
      <c r="L1137" s="300"/>
      <c r="M1137" s="300"/>
      <c r="N1137" s="300"/>
      <c r="O1137" s="300"/>
      <c r="Q1137" s="305">
        <v>0.0</v>
      </c>
      <c r="R1137" s="305"/>
      <c r="S1137" s="306"/>
      <c r="T1137" s="305"/>
      <c r="U1137" s="305"/>
      <c r="V1137" s="305"/>
      <c r="W1137" s="305"/>
      <c r="X1137" s="305"/>
      <c r="Y1137" s="305"/>
      <c r="Z1137" s="300"/>
      <c r="AA1137" s="307"/>
      <c r="AB1137" s="300"/>
      <c r="AC1137" s="308"/>
      <c r="AD1137" s="304"/>
      <c r="AF1137" s="300"/>
      <c r="AG1137" s="300"/>
      <c r="AH1137" s="309"/>
      <c r="AI1137" s="309"/>
      <c r="AJ1137" s="310"/>
      <c r="AK1137" s="311"/>
      <c r="AL1137" s="311"/>
      <c r="AM1137" s="311"/>
      <c r="AN1137" s="311"/>
      <c r="AO1137" s="309"/>
      <c r="AY1137" s="309"/>
      <c r="AZ1137" s="312"/>
      <c r="BD1137" s="300"/>
    </row>
    <row r="1138" ht="14.25" customHeight="1">
      <c r="A1138" s="300"/>
      <c r="B1138" s="301"/>
      <c r="C1138" s="300"/>
      <c r="D1138" s="302"/>
      <c r="G1138" s="303"/>
      <c r="H1138" s="304"/>
      <c r="I1138" s="304"/>
      <c r="J1138" s="300"/>
      <c r="K1138" s="300"/>
      <c r="L1138" s="300"/>
      <c r="M1138" s="300"/>
      <c r="N1138" s="300"/>
      <c r="O1138" s="300"/>
      <c r="Q1138" s="305">
        <v>0.0</v>
      </c>
      <c r="R1138" s="305"/>
      <c r="S1138" s="306"/>
      <c r="T1138" s="305"/>
      <c r="U1138" s="305"/>
      <c r="V1138" s="305"/>
      <c r="W1138" s="305"/>
      <c r="X1138" s="305"/>
      <c r="Y1138" s="305"/>
      <c r="Z1138" s="300"/>
      <c r="AA1138" s="307"/>
      <c r="AB1138" s="300"/>
      <c r="AC1138" s="308"/>
      <c r="AD1138" s="304"/>
      <c r="AF1138" s="300"/>
      <c r="AG1138" s="300"/>
      <c r="AH1138" s="309"/>
      <c r="AI1138" s="309"/>
      <c r="AJ1138" s="310"/>
      <c r="AK1138" s="311"/>
      <c r="AL1138" s="311"/>
      <c r="AM1138" s="311"/>
      <c r="AN1138" s="311"/>
      <c r="AO1138" s="309"/>
      <c r="AY1138" s="309"/>
      <c r="AZ1138" s="312"/>
      <c r="BD1138" s="300"/>
    </row>
    <row r="1139" ht="14.25" customHeight="1">
      <c r="A1139" s="300"/>
      <c r="B1139" s="301"/>
      <c r="C1139" s="300"/>
      <c r="D1139" s="302"/>
      <c r="G1139" s="303"/>
      <c r="H1139" s="304"/>
      <c r="I1139" s="304"/>
      <c r="J1139" s="300"/>
      <c r="K1139" s="300"/>
      <c r="L1139" s="300"/>
      <c r="M1139" s="300"/>
      <c r="N1139" s="300"/>
      <c r="O1139" s="300"/>
      <c r="Q1139" s="305">
        <v>0.0</v>
      </c>
      <c r="R1139" s="305"/>
      <c r="S1139" s="306"/>
      <c r="T1139" s="305"/>
      <c r="U1139" s="305"/>
      <c r="V1139" s="305"/>
      <c r="W1139" s="305"/>
      <c r="X1139" s="305"/>
      <c r="Y1139" s="305"/>
      <c r="Z1139" s="300"/>
      <c r="AA1139" s="307"/>
      <c r="AB1139" s="300"/>
      <c r="AC1139" s="308"/>
      <c r="AD1139" s="304"/>
      <c r="AF1139" s="300"/>
      <c r="AG1139" s="300"/>
      <c r="AH1139" s="309"/>
      <c r="AI1139" s="309"/>
      <c r="AJ1139" s="310"/>
      <c r="AK1139" s="311"/>
      <c r="AL1139" s="311"/>
      <c r="AM1139" s="311"/>
      <c r="AN1139" s="311"/>
      <c r="AO1139" s="309"/>
      <c r="AY1139" s="309"/>
      <c r="AZ1139" s="312"/>
      <c r="BD1139" s="300"/>
    </row>
    <row r="1140" ht="14.25" customHeight="1">
      <c r="A1140" s="300"/>
      <c r="B1140" s="301"/>
      <c r="C1140" s="300"/>
      <c r="D1140" s="302"/>
      <c r="G1140" s="303"/>
      <c r="H1140" s="304"/>
      <c r="I1140" s="304"/>
      <c r="J1140" s="300"/>
      <c r="K1140" s="300"/>
      <c r="L1140" s="300"/>
      <c r="M1140" s="300"/>
      <c r="N1140" s="300"/>
      <c r="O1140" s="300"/>
      <c r="Q1140" s="305">
        <v>0.0</v>
      </c>
      <c r="R1140" s="305"/>
      <c r="S1140" s="306"/>
      <c r="T1140" s="305"/>
      <c r="U1140" s="305"/>
      <c r="V1140" s="305"/>
      <c r="W1140" s="305"/>
      <c r="X1140" s="305"/>
      <c r="Y1140" s="305"/>
      <c r="Z1140" s="300"/>
      <c r="AA1140" s="307"/>
      <c r="AB1140" s="300"/>
      <c r="AC1140" s="308"/>
      <c r="AD1140" s="304"/>
      <c r="AF1140" s="300"/>
      <c r="AG1140" s="300"/>
      <c r="AH1140" s="309"/>
      <c r="AI1140" s="309"/>
      <c r="AJ1140" s="310"/>
      <c r="AK1140" s="311"/>
      <c r="AL1140" s="311"/>
      <c r="AM1140" s="311"/>
      <c r="AN1140" s="311"/>
      <c r="AO1140" s="309"/>
      <c r="AY1140" s="309"/>
      <c r="AZ1140" s="312"/>
      <c r="BD1140" s="300"/>
    </row>
    <row r="1141" ht="14.25" customHeight="1">
      <c r="A1141" s="300"/>
      <c r="B1141" s="301"/>
      <c r="C1141" s="300"/>
      <c r="D1141" s="302"/>
      <c r="G1141" s="303"/>
      <c r="H1141" s="304"/>
      <c r="I1141" s="304"/>
      <c r="J1141" s="300"/>
      <c r="K1141" s="300"/>
      <c r="L1141" s="300"/>
      <c r="M1141" s="300"/>
      <c r="N1141" s="300"/>
      <c r="O1141" s="300"/>
      <c r="Q1141" s="305">
        <v>0.0</v>
      </c>
      <c r="R1141" s="305"/>
      <c r="S1141" s="306"/>
      <c r="T1141" s="305"/>
      <c r="U1141" s="305"/>
      <c r="V1141" s="305"/>
      <c r="W1141" s="305"/>
      <c r="X1141" s="305"/>
      <c r="Y1141" s="305"/>
      <c r="Z1141" s="300"/>
      <c r="AA1141" s="307"/>
      <c r="AB1141" s="300"/>
      <c r="AC1141" s="308"/>
      <c r="AD1141" s="304"/>
      <c r="AF1141" s="300"/>
      <c r="AG1141" s="300"/>
      <c r="AH1141" s="309"/>
      <c r="AI1141" s="309"/>
      <c r="AJ1141" s="310"/>
      <c r="AK1141" s="311"/>
      <c r="AL1141" s="311"/>
      <c r="AM1141" s="311"/>
      <c r="AN1141" s="311"/>
      <c r="AO1141" s="309"/>
      <c r="AY1141" s="309"/>
      <c r="AZ1141" s="312"/>
      <c r="BD1141" s="300"/>
    </row>
    <row r="1142" ht="14.25" customHeight="1">
      <c r="A1142" s="300"/>
      <c r="B1142" s="301"/>
      <c r="C1142" s="300"/>
      <c r="D1142" s="302"/>
      <c r="G1142" s="303"/>
      <c r="H1142" s="304"/>
      <c r="I1142" s="304"/>
      <c r="J1142" s="300"/>
      <c r="K1142" s="300"/>
      <c r="L1142" s="300"/>
      <c r="M1142" s="300"/>
      <c r="N1142" s="300"/>
      <c r="O1142" s="300"/>
      <c r="Q1142" s="305">
        <v>0.0</v>
      </c>
      <c r="R1142" s="305"/>
      <c r="S1142" s="306"/>
      <c r="T1142" s="305"/>
      <c r="U1142" s="305"/>
      <c r="V1142" s="305"/>
      <c r="W1142" s="305"/>
      <c r="X1142" s="305"/>
      <c r="Y1142" s="305"/>
      <c r="Z1142" s="300"/>
      <c r="AA1142" s="307"/>
      <c r="AB1142" s="300"/>
      <c r="AC1142" s="308"/>
      <c r="AD1142" s="304"/>
      <c r="AF1142" s="300"/>
      <c r="AG1142" s="300"/>
      <c r="AH1142" s="309"/>
      <c r="AI1142" s="309"/>
      <c r="AJ1142" s="310"/>
      <c r="AK1142" s="311"/>
      <c r="AL1142" s="311"/>
      <c r="AM1142" s="311"/>
      <c r="AN1142" s="311"/>
      <c r="AO1142" s="309"/>
      <c r="AY1142" s="309"/>
      <c r="AZ1142" s="312"/>
      <c r="BD1142" s="300"/>
    </row>
    <row r="1143" ht="14.25" customHeight="1">
      <c r="A1143" s="300"/>
      <c r="B1143" s="301"/>
      <c r="C1143" s="300"/>
      <c r="D1143" s="302"/>
      <c r="G1143" s="303"/>
      <c r="H1143" s="304"/>
      <c r="I1143" s="304"/>
      <c r="J1143" s="300"/>
      <c r="K1143" s="300"/>
      <c r="L1143" s="300"/>
      <c r="M1143" s="300"/>
      <c r="N1143" s="300"/>
      <c r="O1143" s="300"/>
      <c r="Q1143" s="305">
        <v>0.0</v>
      </c>
      <c r="R1143" s="305"/>
      <c r="S1143" s="306"/>
      <c r="T1143" s="305"/>
      <c r="U1143" s="305"/>
      <c r="V1143" s="305"/>
      <c r="W1143" s="305"/>
      <c r="X1143" s="305"/>
      <c r="Y1143" s="305"/>
      <c r="Z1143" s="300"/>
      <c r="AA1143" s="307"/>
      <c r="AB1143" s="300"/>
      <c r="AC1143" s="308"/>
      <c r="AD1143" s="304"/>
      <c r="AF1143" s="300"/>
      <c r="AG1143" s="300"/>
      <c r="AH1143" s="309"/>
      <c r="AI1143" s="309"/>
      <c r="AJ1143" s="310"/>
      <c r="AK1143" s="311"/>
      <c r="AL1143" s="311"/>
      <c r="AM1143" s="311"/>
      <c r="AN1143" s="311"/>
      <c r="AO1143" s="309"/>
      <c r="AY1143" s="309"/>
      <c r="AZ1143" s="312"/>
      <c r="BD1143" s="300"/>
    </row>
    <row r="1144" ht="14.25" customHeight="1">
      <c r="A1144" s="300"/>
      <c r="B1144" s="301"/>
      <c r="C1144" s="300"/>
      <c r="D1144" s="302"/>
      <c r="G1144" s="303"/>
      <c r="H1144" s="304"/>
      <c r="I1144" s="304"/>
      <c r="J1144" s="300"/>
      <c r="K1144" s="300"/>
      <c r="L1144" s="300"/>
      <c r="M1144" s="300"/>
      <c r="N1144" s="300"/>
      <c r="O1144" s="300"/>
      <c r="Q1144" s="305">
        <v>0.0</v>
      </c>
      <c r="R1144" s="305"/>
      <c r="S1144" s="306"/>
      <c r="T1144" s="305"/>
      <c r="U1144" s="305"/>
      <c r="V1144" s="305"/>
      <c r="W1144" s="305"/>
      <c r="X1144" s="305"/>
      <c r="Y1144" s="305"/>
      <c r="Z1144" s="300"/>
      <c r="AA1144" s="307"/>
      <c r="AB1144" s="300"/>
      <c r="AC1144" s="308"/>
      <c r="AD1144" s="304"/>
      <c r="AF1144" s="300"/>
      <c r="AG1144" s="300"/>
      <c r="AH1144" s="309"/>
      <c r="AI1144" s="309"/>
      <c r="AJ1144" s="310"/>
      <c r="AK1144" s="311"/>
      <c r="AL1144" s="311"/>
      <c r="AM1144" s="311"/>
      <c r="AN1144" s="311"/>
      <c r="AO1144" s="309"/>
      <c r="AY1144" s="309"/>
      <c r="AZ1144" s="312"/>
      <c r="BD1144" s="300"/>
    </row>
    <row r="1145" ht="14.25" customHeight="1">
      <c r="A1145" s="300"/>
      <c r="B1145" s="301"/>
      <c r="C1145" s="300"/>
      <c r="D1145" s="302"/>
      <c r="G1145" s="303"/>
      <c r="H1145" s="304"/>
      <c r="I1145" s="304"/>
      <c r="J1145" s="300"/>
      <c r="K1145" s="300"/>
      <c r="L1145" s="300"/>
      <c r="M1145" s="300"/>
      <c r="N1145" s="300"/>
      <c r="O1145" s="300"/>
      <c r="Q1145" s="305">
        <v>0.0</v>
      </c>
      <c r="R1145" s="305"/>
      <c r="S1145" s="306"/>
      <c r="T1145" s="305"/>
      <c r="U1145" s="305"/>
      <c r="V1145" s="305"/>
      <c r="W1145" s="305"/>
      <c r="X1145" s="305"/>
      <c r="Y1145" s="305"/>
      <c r="Z1145" s="300"/>
      <c r="AA1145" s="307"/>
      <c r="AB1145" s="300"/>
      <c r="AC1145" s="308"/>
      <c r="AD1145" s="304"/>
      <c r="AF1145" s="300"/>
      <c r="AG1145" s="300"/>
      <c r="AH1145" s="309"/>
      <c r="AI1145" s="309"/>
      <c r="AJ1145" s="310"/>
      <c r="AK1145" s="311"/>
      <c r="AL1145" s="311"/>
      <c r="AM1145" s="311"/>
      <c r="AN1145" s="311"/>
      <c r="AO1145" s="309"/>
      <c r="AY1145" s="309"/>
      <c r="AZ1145" s="312"/>
      <c r="BD1145" s="300"/>
    </row>
    <row r="1146" ht="14.25" customHeight="1">
      <c r="A1146" s="300"/>
      <c r="B1146" s="301"/>
      <c r="C1146" s="300"/>
      <c r="D1146" s="302"/>
      <c r="G1146" s="303"/>
      <c r="H1146" s="304"/>
      <c r="I1146" s="304"/>
      <c r="J1146" s="300"/>
      <c r="K1146" s="300"/>
      <c r="L1146" s="300"/>
      <c r="M1146" s="300"/>
      <c r="N1146" s="300"/>
      <c r="O1146" s="300"/>
      <c r="Q1146" s="305">
        <v>0.0</v>
      </c>
      <c r="R1146" s="305"/>
      <c r="S1146" s="306"/>
      <c r="T1146" s="305"/>
      <c r="U1146" s="305"/>
      <c r="V1146" s="305"/>
      <c r="W1146" s="305"/>
      <c r="X1146" s="305"/>
      <c r="Y1146" s="305"/>
      <c r="Z1146" s="300"/>
      <c r="AA1146" s="307"/>
      <c r="AB1146" s="300"/>
      <c r="AC1146" s="308"/>
      <c r="AD1146" s="304"/>
      <c r="AF1146" s="300"/>
      <c r="AG1146" s="300"/>
      <c r="AH1146" s="309"/>
      <c r="AI1146" s="309"/>
      <c r="AJ1146" s="310"/>
      <c r="AK1146" s="311"/>
      <c r="AL1146" s="311"/>
      <c r="AM1146" s="311"/>
      <c r="AN1146" s="311"/>
      <c r="AO1146" s="309"/>
      <c r="AY1146" s="309"/>
      <c r="AZ1146" s="312"/>
      <c r="BD1146" s="300"/>
    </row>
    <row r="1147" ht="14.25" customHeight="1">
      <c r="A1147" s="300"/>
      <c r="B1147" s="301"/>
      <c r="C1147" s="300"/>
      <c r="D1147" s="302"/>
      <c r="G1147" s="303"/>
      <c r="H1147" s="304"/>
      <c r="I1147" s="304"/>
      <c r="J1147" s="300"/>
      <c r="K1147" s="300"/>
      <c r="L1147" s="300"/>
      <c r="M1147" s="300"/>
      <c r="N1147" s="300"/>
      <c r="O1147" s="300"/>
      <c r="Q1147" s="305">
        <v>0.0</v>
      </c>
      <c r="R1147" s="305"/>
      <c r="S1147" s="306"/>
      <c r="T1147" s="305"/>
      <c r="U1147" s="305"/>
      <c r="V1147" s="305"/>
      <c r="W1147" s="305"/>
      <c r="X1147" s="305"/>
      <c r="Y1147" s="305"/>
      <c r="Z1147" s="300"/>
      <c r="AA1147" s="307"/>
      <c r="AB1147" s="300"/>
      <c r="AC1147" s="308"/>
      <c r="AD1147" s="304"/>
      <c r="AF1147" s="300"/>
      <c r="AG1147" s="300"/>
      <c r="AH1147" s="309"/>
      <c r="AI1147" s="309"/>
      <c r="AJ1147" s="310"/>
      <c r="AK1147" s="311"/>
      <c r="AL1147" s="311"/>
      <c r="AM1147" s="311"/>
      <c r="AN1147" s="311"/>
      <c r="AO1147" s="309"/>
      <c r="AY1147" s="309"/>
      <c r="AZ1147" s="312"/>
      <c r="BD1147" s="300"/>
    </row>
    <row r="1148" ht="14.25" customHeight="1">
      <c r="A1148" s="300"/>
      <c r="B1148" s="301"/>
      <c r="C1148" s="300"/>
      <c r="D1148" s="302"/>
      <c r="G1148" s="303"/>
      <c r="H1148" s="304"/>
      <c r="I1148" s="304"/>
      <c r="J1148" s="300"/>
      <c r="K1148" s="300"/>
      <c r="L1148" s="300"/>
      <c r="M1148" s="300"/>
      <c r="N1148" s="300"/>
      <c r="O1148" s="300"/>
      <c r="Q1148" s="305">
        <v>0.0</v>
      </c>
      <c r="R1148" s="305"/>
      <c r="S1148" s="306"/>
      <c r="T1148" s="305"/>
      <c r="U1148" s="305"/>
      <c r="V1148" s="305"/>
      <c r="W1148" s="305"/>
      <c r="X1148" s="305"/>
      <c r="Y1148" s="305"/>
      <c r="Z1148" s="300"/>
      <c r="AA1148" s="307"/>
      <c r="AB1148" s="300"/>
      <c r="AC1148" s="308"/>
      <c r="AD1148" s="304"/>
      <c r="AF1148" s="300"/>
      <c r="AG1148" s="300"/>
      <c r="AH1148" s="309"/>
      <c r="AI1148" s="309"/>
      <c r="AJ1148" s="310"/>
      <c r="AK1148" s="311"/>
      <c r="AL1148" s="311"/>
      <c r="AM1148" s="311"/>
      <c r="AN1148" s="311"/>
      <c r="AO1148" s="309"/>
      <c r="AY1148" s="309"/>
      <c r="AZ1148" s="312"/>
      <c r="BD1148" s="300"/>
    </row>
    <row r="1149" ht="14.25" customHeight="1">
      <c r="A1149" s="300"/>
      <c r="B1149" s="301"/>
      <c r="C1149" s="300"/>
      <c r="D1149" s="302"/>
      <c r="G1149" s="303"/>
      <c r="H1149" s="304"/>
      <c r="I1149" s="304"/>
      <c r="J1149" s="300"/>
      <c r="K1149" s="300"/>
      <c r="L1149" s="300"/>
      <c r="M1149" s="300"/>
      <c r="N1149" s="300"/>
      <c r="O1149" s="300"/>
      <c r="Q1149" s="305">
        <v>0.0</v>
      </c>
      <c r="R1149" s="305"/>
      <c r="S1149" s="306"/>
      <c r="T1149" s="305"/>
      <c r="U1149" s="305"/>
      <c r="V1149" s="305"/>
      <c r="W1149" s="305"/>
      <c r="X1149" s="305"/>
      <c r="Y1149" s="305"/>
      <c r="Z1149" s="300"/>
      <c r="AA1149" s="307"/>
      <c r="AB1149" s="300"/>
      <c r="AC1149" s="308"/>
      <c r="AD1149" s="304"/>
      <c r="AF1149" s="300"/>
      <c r="AG1149" s="300"/>
      <c r="AH1149" s="309"/>
      <c r="AI1149" s="309"/>
      <c r="AJ1149" s="310"/>
      <c r="AK1149" s="311"/>
      <c r="AL1149" s="311"/>
      <c r="AM1149" s="311"/>
      <c r="AN1149" s="311"/>
      <c r="AO1149" s="309"/>
      <c r="AY1149" s="309"/>
      <c r="AZ1149" s="312"/>
      <c r="BD1149" s="300"/>
    </row>
    <row r="1150" ht="14.25" customHeight="1">
      <c r="A1150" s="300"/>
      <c r="B1150" s="301"/>
      <c r="C1150" s="300"/>
      <c r="D1150" s="302"/>
      <c r="G1150" s="303"/>
      <c r="H1150" s="304"/>
      <c r="I1150" s="304"/>
      <c r="J1150" s="300"/>
      <c r="K1150" s="300"/>
      <c r="L1150" s="300"/>
      <c r="M1150" s="300"/>
      <c r="N1150" s="300"/>
      <c r="O1150" s="300"/>
      <c r="Q1150" s="305">
        <v>0.0</v>
      </c>
      <c r="R1150" s="305"/>
      <c r="S1150" s="306"/>
      <c r="T1150" s="305"/>
      <c r="U1150" s="305"/>
      <c r="V1150" s="305"/>
      <c r="W1150" s="305"/>
      <c r="X1150" s="305"/>
      <c r="Y1150" s="305"/>
      <c r="Z1150" s="300"/>
      <c r="AA1150" s="307"/>
      <c r="AB1150" s="300"/>
      <c r="AC1150" s="308"/>
      <c r="AD1150" s="304"/>
      <c r="AF1150" s="300"/>
      <c r="AG1150" s="300"/>
      <c r="AH1150" s="309"/>
      <c r="AI1150" s="309"/>
      <c r="AJ1150" s="310"/>
      <c r="AK1150" s="311"/>
      <c r="AL1150" s="311"/>
      <c r="AM1150" s="311"/>
      <c r="AN1150" s="311"/>
      <c r="AO1150" s="309"/>
      <c r="AY1150" s="309"/>
      <c r="AZ1150" s="312"/>
      <c r="BD1150" s="300"/>
    </row>
    <row r="1151" ht="14.25" customHeight="1">
      <c r="A1151" s="300"/>
      <c r="B1151" s="301"/>
      <c r="C1151" s="300"/>
      <c r="D1151" s="302"/>
      <c r="G1151" s="303"/>
      <c r="H1151" s="304"/>
      <c r="I1151" s="304"/>
      <c r="J1151" s="300"/>
      <c r="K1151" s="300"/>
      <c r="L1151" s="300"/>
      <c r="M1151" s="300"/>
      <c r="N1151" s="300"/>
      <c r="O1151" s="300"/>
      <c r="Q1151" s="305">
        <v>0.0</v>
      </c>
      <c r="R1151" s="305"/>
      <c r="S1151" s="306"/>
      <c r="T1151" s="305"/>
      <c r="U1151" s="305"/>
      <c r="V1151" s="305"/>
      <c r="W1151" s="305"/>
      <c r="X1151" s="305"/>
      <c r="Y1151" s="305"/>
      <c r="Z1151" s="300"/>
      <c r="AA1151" s="307"/>
      <c r="AB1151" s="300"/>
      <c r="AC1151" s="308"/>
      <c r="AD1151" s="304"/>
      <c r="AF1151" s="300"/>
      <c r="AG1151" s="300"/>
      <c r="AH1151" s="309"/>
      <c r="AI1151" s="309"/>
      <c r="AJ1151" s="310"/>
      <c r="AK1151" s="311"/>
      <c r="AL1151" s="311"/>
      <c r="AM1151" s="311"/>
      <c r="AN1151" s="311"/>
      <c r="AO1151" s="309"/>
      <c r="AY1151" s="309"/>
      <c r="AZ1151" s="312"/>
      <c r="BD1151" s="300"/>
    </row>
    <row r="1152" ht="14.25" customHeight="1">
      <c r="A1152" s="300"/>
      <c r="B1152" s="301"/>
      <c r="C1152" s="300"/>
      <c r="D1152" s="302"/>
      <c r="G1152" s="303"/>
      <c r="H1152" s="304"/>
      <c r="I1152" s="304"/>
      <c r="J1152" s="300"/>
      <c r="K1152" s="300"/>
      <c r="L1152" s="300"/>
      <c r="M1152" s="300"/>
      <c r="N1152" s="300"/>
      <c r="O1152" s="300"/>
      <c r="Q1152" s="305">
        <v>0.0</v>
      </c>
      <c r="R1152" s="305"/>
      <c r="S1152" s="306"/>
      <c r="T1152" s="305"/>
      <c r="U1152" s="305"/>
      <c r="V1152" s="305"/>
      <c r="W1152" s="305"/>
      <c r="X1152" s="305"/>
      <c r="Y1152" s="305"/>
      <c r="Z1152" s="300"/>
      <c r="AA1152" s="307"/>
      <c r="AB1152" s="300"/>
      <c r="AC1152" s="308"/>
      <c r="AD1152" s="304"/>
      <c r="AF1152" s="300"/>
      <c r="AG1152" s="300"/>
      <c r="AH1152" s="309"/>
      <c r="AI1152" s="309"/>
      <c r="AJ1152" s="310"/>
      <c r="AK1152" s="311"/>
      <c r="AL1152" s="311"/>
      <c r="AM1152" s="311"/>
      <c r="AN1152" s="311"/>
      <c r="AO1152" s="309"/>
      <c r="AY1152" s="309"/>
      <c r="AZ1152" s="312"/>
      <c r="BD1152" s="300"/>
    </row>
    <row r="1153" ht="14.25" customHeight="1">
      <c r="A1153" s="300"/>
      <c r="B1153" s="301"/>
      <c r="C1153" s="300"/>
      <c r="D1153" s="302"/>
      <c r="G1153" s="303"/>
      <c r="H1153" s="304"/>
      <c r="I1153" s="304"/>
      <c r="J1153" s="300"/>
      <c r="K1153" s="300"/>
      <c r="L1153" s="300"/>
      <c r="M1153" s="300"/>
      <c r="N1153" s="300"/>
      <c r="O1153" s="300"/>
      <c r="Q1153" s="305">
        <v>0.0</v>
      </c>
      <c r="R1153" s="305"/>
      <c r="S1153" s="306"/>
      <c r="T1153" s="305"/>
      <c r="U1153" s="305"/>
      <c r="V1153" s="305"/>
      <c r="W1153" s="305"/>
      <c r="X1153" s="305"/>
      <c r="Y1153" s="305"/>
      <c r="Z1153" s="300"/>
      <c r="AA1153" s="307"/>
      <c r="AB1153" s="300"/>
      <c r="AC1153" s="308"/>
      <c r="AD1153" s="304"/>
      <c r="AF1153" s="300"/>
      <c r="AG1153" s="300"/>
      <c r="AH1153" s="309"/>
      <c r="AI1153" s="309"/>
      <c r="AJ1153" s="310"/>
      <c r="AK1153" s="311"/>
      <c r="AL1153" s="311"/>
      <c r="AM1153" s="311"/>
      <c r="AN1153" s="311"/>
      <c r="AO1153" s="309"/>
      <c r="AY1153" s="309"/>
      <c r="AZ1153" s="312"/>
      <c r="BD1153" s="300"/>
    </row>
    <row r="1154" ht="14.25" customHeight="1">
      <c r="A1154" s="300"/>
      <c r="B1154" s="301"/>
      <c r="C1154" s="300"/>
      <c r="D1154" s="302"/>
      <c r="G1154" s="303"/>
      <c r="H1154" s="304"/>
      <c r="I1154" s="304"/>
      <c r="J1154" s="300"/>
      <c r="K1154" s="300"/>
      <c r="L1154" s="300"/>
      <c r="M1154" s="300"/>
      <c r="N1154" s="300"/>
      <c r="O1154" s="300"/>
      <c r="Q1154" s="305">
        <v>0.0</v>
      </c>
      <c r="R1154" s="305"/>
      <c r="S1154" s="306"/>
      <c r="T1154" s="305"/>
      <c r="U1154" s="305"/>
      <c r="V1154" s="305"/>
      <c r="W1154" s="305"/>
      <c r="X1154" s="305"/>
      <c r="Y1154" s="305"/>
      <c r="Z1154" s="300"/>
      <c r="AA1154" s="307"/>
      <c r="AB1154" s="300"/>
      <c r="AC1154" s="308"/>
      <c r="AD1154" s="304"/>
      <c r="AF1154" s="300"/>
      <c r="AG1154" s="300"/>
      <c r="AH1154" s="309"/>
      <c r="AI1154" s="309"/>
      <c r="AJ1154" s="310"/>
      <c r="AK1154" s="311"/>
      <c r="AL1154" s="311"/>
      <c r="AM1154" s="311"/>
      <c r="AN1154" s="311"/>
      <c r="AO1154" s="309"/>
      <c r="AY1154" s="309"/>
      <c r="AZ1154" s="312"/>
      <c r="BD1154" s="300"/>
    </row>
    <row r="1155" ht="14.25" customHeight="1">
      <c r="A1155" s="300"/>
      <c r="B1155" s="301"/>
      <c r="C1155" s="300"/>
      <c r="D1155" s="302"/>
      <c r="G1155" s="303"/>
      <c r="H1155" s="304"/>
      <c r="I1155" s="304"/>
      <c r="J1155" s="300"/>
      <c r="K1155" s="300"/>
      <c r="L1155" s="300"/>
      <c r="M1155" s="300"/>
      <c r="N1155" s="300"/>
      <c r="O1155" s="300"/>
      <c r="Q1155" s="305">
        <v>0.0</v>
      </c>
      <c r="R1155" s="305"/>
      <c r="S1155" s="306"/>
      <c r="T1155" s="305"/>
      <c r="U1155" s="305"/>
      <c r="V1155" s="305"/>
      <c r="W1155" s="305"/>
      <c r="X1155" s="305"/>
      <c r="Y1155" s="305"/>
      <c r="Z1155" s="300"/>
      <c r="AA1155" s="307"/>
      <c r="AB1155" s="300"/>
      <c r="AC1155" s="308"/>
      <c r="AD1155" s="304"/>
      <c r="AF1155" s="300"/>
      <c r="AG1155" s="300"/>
      <c r="AH1155" s="309"/>
      <c r="AI1155" s="309"/>
      <c r="AJ1155" s="310"/>
      <c r="AK1155" s="311"/>
      <c r="AL1155" s="311"/>
      <c r="AM1155" s="311"/>
      <c r="AN1155" s="311"/>
      <c r="AO1155" s="309"/>
      <c r="AY1155" s="309"/>
      <c r="AZ1155" s="312"/>
      <c r="BD1155" s="300"/>
    </row>
    <row r="1156" ht="14.25" customHeight="1">
      <c r="A1156" s="300"/>
      <c r="B1156" s="301"/>
      <c r="C1156" s="300"/>
      <c r="D1156" s="302"/>
      <c r="G1156" s="303"/>
      <c r="H1156" s="304"/>
      <c r="I1156" s="304"/>
      <c r="J1156" s="300"/>
      <c r="K1156" s="300"/>
      <c r="L1156" s="300"/>
      <c r="M1156" s="300"/>
      <c r="N1156" s="300"/>
      <c r="O1156" s="300"/>
      <c r="Q1156" s="305">
        <v>0.0</v>
      </c>
      <c r="R1156" s="305"/>
      <c r="S1156" s="306"/>
      <c r="T1156" s="305"/>
      <c r="U1156" s="305"/>
      <c r="V1156" s="305"/>
      <c r="W1156" s="305"/>
      <c r="X1156" s="305"/>
      <c r="Y1156" s="305"/>
      <c r="Z1156" s="300"/>
      <c r="AA1156" s="307"/>
      <c r="AB1156" s="300"/>
      <c r="AC1156" s="308"/>
      <c r="AD1156" s="304"/>
      <c r="AF1156" s="300"/>
      <c r="AG1156" s="300"/>
      <c r="AH1156" s="309"/>
      <c r="AI1156" s="309"/>
      <c r="AJ1156" s="310"/>
      <c r="AK1156" s="311"/>
      <c r="AL1156" s="311"/>
      <c r="AM1156" s="311"/>
      <c r="AN1156" s="311"/>
      <c r="AO1156" s="309"/>
      <c r="AY1156" s="309"/>
      <c r="AZ1156" s="312"/>
      <c r="BD1156" s="300"/>
    </row>
    <row r="1157" ht="14.25" customHeight="1">
      <c r="A1157" s="300"/>
      <c r="B1157" s="301"/>
      <c r="C1157" s="300"/>
      <c r="D1157" s="302"/>
      <c r="G1157" s="303"/>
      <c r="H1157" s="304"/>
      <c r="I1157" s="304"/>
      <c r="J1157" s="300"/>
      <c r="K1157" s="300"/>
      <c r="L1157" s="300"/>
      <c r="M1157" s="300"/>
      <c r="N1157" s="300"/>
      <c r="O1157" s="300"/>
      <c r="Q1157" s="305">
        <v>0.0</v>
      </c>
      <c r="R1157" s="305"/>
      <c r="S1157" s="306"/>
      <c r="T1157" s="305"/>
      <c r="U1157" s="305"/>
      <c r="V1157" s="305"/>
      <c r="W1157" s="305"/>
      <c r="X1157" s="305"/>
      <c r="Y1157" s="305"/>
      <c r="Z1157" s="300"/>
      <c r="AA1157" s="307"/>
      <c r="AB1157" s="300"/>
      <c r="AC1157" s="308"/>
      <c r="AD1157" s="304"/>
      <c r="AF1157" s="300"/>
      <c r="AG1157" s="300"/>
      <c r="AH1157" s="309"/>
      <c r="AI1157" s="309"/>
      <c r="AJ1157" s="310"/>
      <c r="AK1157" s="311"/>
      <c r="AL1157" s="311"/>
      <c r="AM1157" s="311"/>
      <c r="AN1157" s="311"/>
      <c r="AO1157" s="309"/>
      <c r="AY1157" s="309"/>
      <c r="AZ1157" s="312"/>
      <c r="BD1157" s="300"/>
    </row>
    <row r="1158" ht="14.25" customHeight="1">
      <c r="A1158" s="300"/>
      <c r="B1158" s="301"/>
      <c r="C1158" s="300"/>
      <c r="D1158" s="302"/>
      <c r="G1158" s="303"/>
      <c r="H1158" s="304"/>
      <c r="I1158" s="304"/>
      <c r="J1158" s="300"/>
      <c r="K1158" s="300"/>
      <c r="L1158" s="300"/>
      <c r="M1158" s="300"/>
      <c r="N1158" s="300"/>
      <c r="O1158" s="300"/>
      <c r="Q1158" s="305">
        <v>0.0</v>
      </c>
      <c r="R1158" s="305"/>
      <c r="S1158" s="306"/>
      <c r="T1158" s="305"/>
      <c r="U1158" s="305"/>
      <c r="V1158" s="305"/>
      <c r="W1158" s="305"/>
      <c r="X1158" s="305"/>
      <c r="Y1158" s="305"/>
      <c r="Z1158" s="300"/>
      <c r="AA1158" s="307"/>
      <c r="AB1158" s="300"/>
      <c r="AC1158" s="308"/>
      <c r="AD1158" s="304"/>
      <c r="AF1158" s="300"/>
      <c r="AG1158" s="300"/>
      <c r="AH1158" s="309"/>
      <c r="AI1158" s="309"/>
      <c r="AJ1158" s="310"/>
      <c r="AK1158" s="311"/>
      <c r="AL1158" s="311"/>
      <c r="AM1158" s="311"/>
      <c r="AN1158" s="311"/>
      <c r="AO1158" s="309"/>
      <c r="AY1158" s="309"/>
      <c r="AZ1158" s="312"/>
      <c r="BD1158" s="300"/>
    </row>
    <row r="1159" ht="14.25" customHeight="1">
      <c r="A1159" s="300"/>
      <c r="B1159" s="301"/>
      <c r="C1159" s="300"/>
      <c r="D1159" s="302"/>
      <c r="G1159" s="303"/>
      <c r="H1159" s="304"/>
      <c r="I1159" s="304"/>
      <c r="J1159" s="300"/>
      <c r="K1159" s="300"/>
      <c r="L1159" s="300"/>
      <c r="M1159" s="300"/>
      <c r="N1159" s="300"/>
      <c r="O1159" s="300"/>
      <c r="Q1159" s="305">
        <v>0.0</v>
      </c>
      <c r="R1159" s="305"/>
      <c r="S1159" s="306"/>
      <c r="T1159" s="305"/>
      <c r="U1159" s="305"/>
      <c r="V1159" s="305"/>
      <c r="W1159" s="305"/>
      <c r="X1159" s="305"/>
      <c r="Y1159" s="305"/>
      <c r="Z1159" s="300"/>
      <c r="AA1159" s="307"/>
      <c r="AB1159" s="300"/>
      <c r="AC1159" s="308"/>
      <c r="AD1159" s="304"/>
      <c r="AF1159" s="300"/>
      <c r="AG1159" s="300"/>
      <c r="AH1159" s="309"/>
      <c r="AI1159" s="309"/>
      <c r="AJ1159" s="310"/>
      <c r="AK1159" s="311"/>
      <c r="AL1159" s="311"/>
      <c r="AM1159" s="311"/>
      <c r="AN1159" s="311"/>
      <c r="AO1159" s="309"/>
      <c r="AY1159" s="309"/>
      <c r="AZ1159" s="312"/>
      <c r="BD1159" s="300"/>
    </row>
    <row r="1160" ht="14.25" customHeight="1">
      <c r="A1160" s="300"/>
      <c r="B1160" s="301"/>
      <c r="C1160" s="300"/>
      <c r="D1160" s="302"/>
      <c r="G1160" s="303"/>
      <c r="H1160" s="304"/>
      <c r="I1160" s="304"/>
      <c r="J1160" s="300"/>
      <c r="K1160" s="300"/>
      <c r="L1160" s="300"/>
      <c r="M1160" s="300"/>
      <c r="N1160" s="300"/>
      <c r="O1160" s="300"/>
      <c r="Q1160" s="305">
        <v>0.0</v>
      </c>
      <c r="R1160" s="305"/>
      <c r="S1160" s="306"/>
      <c r="T1160" s="305"/>
      <c r="U1160" s="305"/>
      <c r="V1160" s="305"/>
      <c r="W1160" s="305"/>
      <c r="X1160" s="305"/>
      <c r="Y1160" s="305"/>
      <c r="Z1160" s="300"/>
      <c r="AA1160" s="307"/>
      <c r="AB1160" s="300"/>
      <c r="AC1160" s="308"/>
      <c r="AD1160" s="304"/>
      <c r="AF1160" s="300"/>
      <c r="AG1160" s="300"/>
      <c r="AH1160" s="309"/>
      <c r="AI1160" s="309"/>
      <c r="AJ1160" s="310"/>
      <c r="AK1160" s="311"/>
      <c r="AL1160" s="311"/>
      <c r="AM1160" s="311"/>
      <c r="AN1160" s="311"/>
      <c r="AO1160" s="309"/>
      <c r="AY1160" s="309"/>
      <c r="AZ1160" s="312"/>
      <c r="BD1160" s="300"/>
    </row>
    <row r="1161" ht="14.25" customHeight="1">
      <c r="A1161" s="300"/>
      <c r="B1161" s="301"/>
      <c r="C1161" s="300"/>
      <c r="D1161" s="302"/>
      <c r="G1161" s="303"/>
      <c r="H1161" s="304"/>
      <c r="I1161" s="304"/>
      <c r="J1161" s="300"/>
      <c r="K1161" s="300"/>
      <c r="L1161" s="300"/>
      <c r="M1161" s="300"/>
      <c r="N1161" s="300"/>
      <c r="O1161" s="300"/>
      <c r="Q1161" s="305">
        <v>0.0</v>
      </c>
      <c r="R1161" s="305"/>
      <c r="S1161" s="306"/>
      <c r="T1161" s="305"/>
      <c r="U1161" s="305"/>
      <c r="V1161" s="305"/>
      <c r="W1161" s="305"/>
      <c r="X1161" s="305"/>
      <c r="Y1161" s="305"/>
      <c r="Z1161" s="300"/>
      <c r="AA1161" s="307"/>
      <c r="AB1161" s="300"/>
      <c r="AC1161" s="308"/>
      <c r="AD1161" s="304"/>
      <c r="AF1161" s="300"/>
      <c r="AG1161" s="300"/>
      <c r="AH1161" s="309"/>
      <c r="AI1161" s="309"/>
      <c r="AJ1161" s="310"/>
      <c r="AK1161" s="311"/>
      <c r="AL1161" s="311"/>
      <c r="AM1161" s="311"/>
      <c r="AN1161" s="311"/>
      <c r="AO1161" s="309"/>
      <c r="AY1161" s="309"/>
      <c r="AZ1161" s="312"/>
      <c r="BD1161" s="300"/>
    </row>
    <row r="1162" ht="14.25" customHeight="1">
      <c r="A1162" s="300"/>
      <c r="B1162" s="301"/>
      <c r="C1162" s="300"/>
      <c r="D1162" s="302"/>
      <c r="G1162" s="303"/>
      <c r="H1162" s="304"/>
      <c r="I1162" s="304"/>
      <c r="J1162" s="300"/>
      <c r="K1162" s="300"/>
      <c r="L1162" s="300"/>
      <c r="M1162" s="300"/>
      <c r="N1162" s="300"/>
      <c r="O1162" s="300"/>
      <c r="Q1162" s="305">
        <v>0.0</v>
      </c>
      <c r="R1162" s="305"/>
      <c r="S1162" s="306"/>
      <c r="T1162" s="305"/>
      <c r="U1162" s="305"/>
      <c r="V1162" s="305"/>
      <c r="W1162" s="305"/>
      <c r="X1162" s="305"/>
      <c r="Y1162" s="305"/>
      <c r="Z1162" s="300"/>
      <c r="AA1162" s="307"/>
      <c r="AB1162" s="300"/>
      <c r="AC1162" s="308"/>
      <c r="AD1162" s="304"/>
      <c r="AF1162" s="300"/>
      <c r="AG1162" s="300"/>
      <c r="AH1162" s="309"/>
      <c r="AI1162" s="309"/>
      <c r="AJ1162" s="310"/>
      <c r="AK1162" s="311"/>
      <c r="AL1162" s="311"/>
      <c r="AM1162" s="311"/>
      <c r="AN1162" s="311"/>
      <c r="AO1162" s="309"/>
      <c r="AY1162" s="309"/>
      <c r="AZ1162" s="312"/>
      <c r="BD1162" s="300"/>
    </row>
    <row r="1163" ht="14.25" customHeight="1">
      <c r="A1163" s="300"/>
      <c r="B1163" s="301"/>
      <c r="C1163" s="300"/>
      <c r="D1163" s="302"/>
      <c r="G1163" s="303"/>
      <c r="H1163" s="304"/>
      <c r="I1163" s="304"/>
      <c r="J1163" s="300"/>
      <c r="K1163" s="300"/>
      <c r="L1163" s="300"/>
      <c r="M1163" s="300"/>
      <c r="N1163" s="300"/>
      <c r="O1163" s="300"/>
      <c r="Q1163" s="305">
        <v>0.0</v>
      </c>
      <c r="R1163" s="305"/>
      <c r="S1163" s="306"/>
      <c r="T1163" s="305"/>
      <c r="U1163" s="305"/>
      <c r="V1163" s="305"/>
      <c r="W1163" s="305"/>
      <c r="X1163" s="305"/>
      <c r="Y1163" s="305"/>
      <c r="Z1163" s="300"/>
      <c r="AA1163" s="307"/>
      <c r="AB1163" s="300"/>
      <c r="AC1163" s="308"/>
      <c r="AD1163" s="304"/>
      <c r="AF1163" s="300"/>
      <c r="AG1163" s="300"/>
      <c r="AH1163" s="309"/>
      <c r="AI1163" s="309"/>
      <c r="AJ1163" s="310"/>
      <c r="AK1163" s="311"/>
      <c r="AL1163" s="311"/>
      <c r="AM1163" s="311"/>
      <c r="AN1163" s="311"/>
      <c r="AO1163" s="309"/>
      <c r="AY1163" s="309"/>
      <c r="AZ1163" s="312"/>
      <c r="BD1163" s="300"/>
    </row>
    <row r="1164" ht="14.25" customHeight="1">
      <c r="A1164" s="300"/>
      <c r="B1164" s="301"/>
      <c r="C1164" s="300"/>
      <c r="D1164" s="302"/>
      <c r="G1164" s="303"/>
      <c r="H1164" s="304"/>
      <c r="I1164" s="304"/>
      <c r="J1164" s="300"/>
      <c r="K1164" s="300"/>
      <c r="L1164" s="300"/>
      <c r="M1164" s="300"/>
      <c r="N1164" s="300"/>
      <c r="O1164" s="300"/>
      <c r="Q1164" s="305">
        <v>0.0</v>
      </c>
      <c r="R1164" s="305"/>
      <c r="S1164" s="306"/>
      <c r="T1164" s="305"/>
      <c r="U1164" s="305"/>
      <c r="V1164" s="305"/>
      <c r="W1164" s="305"/>
      <c r="X1164" s="305"/>
      <c r="Y1164" s="305"/>
      <c r="Z1164" s="300"/>
      <c r="AA1164" s="307"/>
      <c r="AB1164" s="300"/>
      <c r="AC1164" s="308"/>
      <c r="AD1164" s="304"/>
      <c r="AF1164" s="300"/>
      <c r="AG1164" s="300"/>
      <c r="AH1164" s="309"/>
      <c r="AI1164" s="309"/>
      <c r="AJ1164" s="310"/>
      <c r="AK1164" s="311"/>
      <c r="AL1164" s="311"/>
      <c r="AM1164" s="311"/>
      <c r="AN1164" s="311"/>
      <c r="AO1164" s="309"/>
      <c r="AY1164" s="309"/>
      <c r="AZ1164" s="312"/>
      <c r="BD1164" s="300"/>
    </row>
    <row r="1165" ht="14.25" customHeight="1">
      <c r="A1165" s="300"/>
      <c r="B1165" s="301"/>
      <c r="C1165" s="300"/>
      <c r="D1165" s="302"/>
      <c r="G1165" s="303"/>
      <c r="H1165" s="304"/>
      <c r="I1165" s="304"/>
      <c r="J1165" s="300"/>
      <c r="K1165" s="300"/>
      <c r="L1165" s="300"/>
      <c r="M1165" s="300"/>
      <c r="N1165" s="300"/>
      <c r="O1165" s="300"/>
      <c r="Q1165" s="305">
        <v>0.0</v>
      </c>
      <c r="R1165" s="305"/>
      <c r="S1165" s="306"/>
      <c r="T1165" s="305"/>
      <c r="U1165" s="305"/>
      <c r="V1165" s="305"/>
      <c r="W1165" s="305"/>
      <c r="X1165" s="305"/>
      <c r="Y1165" s="305"/>
      <c r="Z1165" s="300"/>
      <c r="AA1165" s="307"/>
      <c r="AB1165" s="300"/>
      <c r="AC1165" s="308"/>
      <c r="AD1165" s="304"/>
      <c r="AF1165" s="300"/>
      <c r="AG1165" s="300"/>
      <c r="AH1165" s="309"/>
      <c r="AI1165" s="309"/>
      <c r="AJ1165" s="310"/>
      <c r="AK1165" s="311"/>
      <c r="AL1165" s="311"/>
      <c r="AM1165" s="311"/>
      <c r="AN1165" s="311"/>
      <c r="AO1165" s="309"/>
      <c r="AY1165" s="309"/>
      <c r="AZ1165" s="312"/>
      <c r="BD1165" s="300"/>
    </row>
    <row r="1166" ht="14.25" customHeight="1">
      <c r="A1166" s="300"/>
      <c r="B1166" s="301"/>
      <c r="C1166" s="300"/>
      <c r="D1166" s="302"/>
      <c r="G1166" s="303"/>
      <c r="H1166" s="304"/>
      <c r="I1166" s="304"/>
      <c r="J1166" s="300"/>
      <c r="K1166" s="300"/>
      <c r="L1166" s="300"/>
      <c r="M1166" s="300"/>
      <c r="N1166" s="300"/>
      <c r="O1166" s="300"/>
      <c r="Q1166" s="305">
        <v>0.0</v>
      </c>
      <c r="R1166" s="305"/>
      <c r="S1166" s="306"/>
      <c r="T1166" s="305"/>
      <c r="U1166" s="305"/>
      <c r="V1166" s="305"/>
      <c r="W1166" s="305"/>
      <c r="X1166" s="305"/>
      <c r="Y1166" s="305"/>
      <c r="Z1166" s="300"/>
      <c r="AA1166" s="307"/>
      <c r="AB1166" s="300"/>
      <c r="AC1166" s="308"/>
      <c r="AD1166" s="304"/>
      <c r="AF1166" s="300"/>
      <c r="AG1166" s="300"/>
      <c r="AH1166" s="309"/>
      <c r="AI1166" s="309"/>
      <c r="AJ1166" s="310"/>
      <c r="AK1166" s="311"/>
      <c r="AL1166" s="311"/>
      <c r="AM1166" s="311"/>
      <c r="AN1166" s="311"/>
      <c r="AO1166" s="309"/>
      <c r="AY1166" s="309"/>
      <c r="AZ1166" s="312"/>
      <c r="BD1166" s="300"/>
    </row>
    <row r="1167" ht="14.25" customHeight="1">
      <c r="A1167" s="300"/>
      <c r="B1167" s="301"/>
      <c r="C1167" s="300"/>
      <c r="D1167" s="302"/>
      <c r="G1167" s="303"/>
      <c r="H1167" s="304"/>
      <c r="I1167" s="304"/>
      <c r="J1167" s="300"/>
      <c r="K1167" s="300"/>
      <c r="L1167" s="300"/>
      <c r="M1167" s="300"/>
      <c r="N1167" s="300"/>
      <c r="O1167" s="300"/>
      <c r="Q1167" s="305">
        <v>0.0</v>
      </c>
      <c r="R1167" s="305"/>
      <c r="S1167" s="306"/>
      <c r="T1167" s="305"/>
      <c r="U1167" s="305"/>
      <c r="V1167" s="305"/>
      <c r="W1167" s="305"/>
      <c r="X1167" s="305"/>
      <c r="Y1167" s="305"/>
      <c r="Z1167" s="300"/>
      <c r="AA1167" s="307"/>
      <c r="AB1167" s="300"/>
      <c r="AC1167" s="308"/>
      <c r="AD1167" s="304"/>
      <c r="AF1167" s="300"/>
      <c r="AG1167" s="300"/>
      <c r="AH1167" s="309"/>
      <c r="AI1167" s="309"/>
      <c r="AJ1167" s="310"/>
      <c r="AK1167" s="311"/>
      <c r="AL1167" s="311"/>
      <c r="AM1167" s="311"/>
      <c r="AN1167" s="311"/>
      <c r="AO1167" s="309"/>
      <c r="AY1167" s="309"/>
      <c r="AZ1167" s="312"/>
      <c r="BD1167" s="300"/>
    </row>
    <row r="1168" ht="14.25" customHeight="1">
      <c r="A1168" s="300"/>
      <c r="B1168" s="301"/>
      <c r="C1168" s="300"/>
      <c r="D1168" s="302"/>
      <c r="G1168" s="303"/>
      <c r="H1168" s="304"/>
      <c r="I1168" s="304"/>
      <c r="J1168" s="300"/>
      <c r="K1168" s="300"/>
      <c r="L1168" s="300"/>
      <c r="M1168" s="300"/>
      <c r="N1168" s="300"/>
      <c r="O1168" s="300"/>
      <c r="Q1168" s="305">
        <v>0.0</v>
      </c>
      <c r="R1168" s="305"/>
      <c r="S1168" s="306"/>
      <c r="T1168" s="305"/>
      <c r="U1168" s="305"/>
      <c r="V1168" s="305"/>
      <c r="W1168" s="305"/>
      <c r="X1168" s="305"/>
      <c r="Y1168" s="305"/>
      <c r="Z1168" s="300"/>
      <c r="AA1168" s="307"/>
      <c r="AB1168" s="300"/>
      <c r="AC1168" s="308"/>
      <c r="AD1168" s="304"/>
      <c r="AF1168" s="300"/>
      <c r="AG1168" s="300"/>
      <c r="AH1168" s="309"/>
      <c r="AI1168" s="309"/>
      <c r="AJ1168" s="310"/>
      <c r="AK1168" s="311"/>
      <c r="AL1168" s="311"/>
      <c r="AM1168" s="311"/>
      <c r="AN1168" s="311"/>
      <c r="AO1168" s="309"/>
      <c r="AY1168" s="309"/>
      <c r="AZ1168" s="312"/>
      <c r="BD1168" s="300"/>
    </row>
    <row r="1169" ht="14.25" customHeight="1">
      <c r="A1169" s="300"/>
      <c r="B1169" s="301"/>
      <c r="C1169" s="300"/>
      <c r="D1169" s="302"/>
      <c r="G1169" s="303"/>
      <c r="H1169" s="304"/>
      <c r="I1169" s="304"/>
      <c r="J1169" s="300"/>
      <c r="K1169" s="300"/>
      <c r="L1169" s="300"/>
      <c r="M1169" s="300"/>
      <c r="N1169" s="300"/>
      <c r="O1169" s="300"/>
      <c r="Q1169" s="305">
        <v>0.0</v>
      </c>
      <c r="R1169" s="305"/>
      <c r="S1169" s="306"/>
      <c r="T1169" s="305"/>
      <c r="U1169" s="305"/>
      <c r="V1169" s="305"/>
      <c r="W1169" s="305"/>
      <c r="X1169" s="305"/>
      <c r="Y1169" s="305"/>
      <c r="Z1169" s="300"/>
      <c r="AA1169" s="307"/>
      <c r="AB1169" s="300"/>
      <c r="AC1169" s="308"/>
      <c r="AD1169" s="304"/>
      <c r="AF1169" s="300"/>
      <c r="AG1169" s="300"/>
      <c r="AH1169" s="309"/>
      <c r="AI1169" s="309"/>
      <c r="AJ1169" s="310"/>
      <c r="AK1169" s="311"/>
      <c r="AL1169" s="311"/>
      <c r="AM1169" s="311"/>
      <c r="AN1169" s="311"/>
      <c r="AO1169" s="309"/>
      <c r="AY1169" s="309"/>
      <c r="AZ1169" s="312"/>
      <c r="BD1169" s="300"/>
    </row>
    <row r="1170" ht="14.25" customHeight="1">
      <c r="A1170" s="300"/>
      <c r="B1170" s="301"/>
      <c r="C1170" s="300"/>
      <c r="D1170" s="302"/>
      <c r="G1170" s="303"/>
      <c r="H1170" s="304"/>
      <c r="I1170" s="304"/>
      <c r="J1170" s="300"/>
      <c r="K1170" s="300"/>
      <c r="L1170" s="300"/>
      <c r="M1170" s="300"/>
      <c r="N1170" s="300"/>
      <c r="O1170" s="300"/>
      <c r="Q1170" s="305">
        <v>0.0</v>
      </c>
      <c r="R1170" s="305"/>
      <c r="S1170" s="306"/>
      <c r="T1170" s="305"/>
      <c r="U1170" s="305"/>
      <c r="V1170" s="305"/>
      <c r="W1170" s="305"/>
      <c r="X1170" s="305"/>
      <c r="Y1170" s="305"/>
      <c r="Z1170" s="300"/>
      <c r="AA1170" s="307"/>
      <c r="AB1170" s="300"/>
      <c r="AC1170" s="308"/>
      <c r="AD1170" s="304"/>
      <c r="AF1170" s="300"/>
      <c r="AG1170" s="300"/>
      <c r="AH1170" s="309"/>
      <c r="AI1170" s="309"/>
      <c r="AJ1170" s="310"/>
      <c r="AK1170" s="311"/>
      <c r="AL1170" s="311"/>
      <c r="AM1170" s="311"/>
      <c r="AN1170" s="311"/>
      <c r="AO1170" s="309"/>
      <c r="AY1170" s="309"/>
      <c r="AZ1170" s="312"/>
      <c r="BD1170" s="300"/>
    </row>
    <row r="1171" ht="14.25" customHeight="1">
      <c r="A1171" s="300"/>
      <c r="B1171" s="301"/>
      <c r="C1171" s="300"/>
      <c r="D1171" s="302"/>
      <c r="G1171" s="303"/>
      <c r="H1171" s="304"/>
      <c r="I1171" s="304"/>
      <c r="J1171" s="300"/>
      <c r="K1171" s="300"/>
      <c r="L1171" s="300"/>
      <c r="M1171" s="300"/>
      <c r="N1171" s="300"/>
      <c r="O1171" s="300"/>
      <c r="Q1171" s="305">
        <v>0.0</v>
      </c>
      <c r="R1171" s="305"/>
      <c r="S1171" s="306"/>
      <c r="T1171" s="305"/>
      <c r="U1171" s="305"/>
      <c r="V1171" s="305"/>
      <c r="W1171" s="305"/>
      <c r="X1171" s="305"/>
      <c r="Y1171" s="305"/>
      <c r="Z1171" s="300"/>
      <c r="AA1171" s="307"/>
      <c r="AB1171" s="300"/>
      <c r="AC1171" s="308"/>
      <c r="AD1171" s="304"/>
      <c r="AF1171" s="300"/>
      <c r="AG1171" s="300"/>
      <c r="AH1171" s="309"/>
      <c r="AI1171" s="309"/>
      <c r="AJ1171" s="310"/>
      <c r="AK1171" s="311"/>
      <c r="AL1171" s="311"/>
      <c r="AM1171" s="311"/>
      <c r="AN1171" s="311"/>
      <c r="AO1171" s="309"/>
      <c r="AY1171" s="309"/>
      <c r="AZ1171" s="312"/>
      <c r="BD1171" s="300"/>
    </row>
    <row r="1172" ht="14.25" customHeight="1">
      <c r="A1172" s="300"/>
      <c r="B1172" s="301"/>
      <c r="C1172" s="300"/>
      <c r="D1172" s="302"/>
      <c r="G1172" s="303"/>
      <c r="H1172" s="304"/>
      <c r="I1172" s="304"/>
      <c r="J1172" s="300"/>
      <c r="K1172" s="300"/>
      <c r="L1172" s="300"/>
      <c r="M1172" s="300"/>
      <c r="N1172" s="300"/>
      <c r="O1172" s="300"/>
      <c r="Q1172" s="305">
        <v>0.0</v>
      </c>
      <c r="R1172" s="305"/>
      <c r="S1172" s="306"/>
      <c r="T1172" s="305"/>
      <c r="U1172" s="305"/>
      <c r="V1172" s="305"/>
      <c r="W1172" s="305"/>
      <c r="X1172" s="305"/>
      <c r="Y1172" s="305"/>
      <c r="Z1172" s="300"/>
      <c r="AA1172" s="307"/>
      <c r="AB1172" s="300"/>
      <c r="AC1172" s="308"/>
      <c r="AD1172" s="304"/>
      <c r="AF1172" s="300"/>
      <c r="AG1172" s="300"/>
      <c r="AH1172" s="309"/>
      <c r="AI1172" s="309"/>
      <c r="AJ1172" s="310"/>
      <c r="AK1172" s="311"/>
      <c r="AL1172" s="311"/>
      <c r="AM1172" s="311"/>
      <c r="AN1172" s="311"/>
      <c r="AO1172" s="309"/>
      <c r="AY1172" s="309"/>
      <c r="AZ1172" s="312"/>
      <c r="BD1172" s="300"/>
    </row>
    <row r="1173" ht="14.25" customHeight="1">
      <c r="A1173" s="300"/>
      <c r="B1173" s="301"/>
      <c r="C1173" s="300"/>
      <c r="D1173" s="302"/>
      <c r="G1173" s="303"/>
      <c r="H1173" s="304"/>
      <c r="I1173" s="304"/>
      <c r="J1173" s="300"/>
      <c r="K1173" s="300"/>
      <c r="L1173" s="300"/>
      <c r="M1173" s="300"/>
      <c r="N1173" s="300"/>
      <c r="O1173" s="300"/>
      <c r="Q1173" s="305">
        <v>0.0</v>
      </c>
      <c r="R1173" s="305"/>
      <c r="S1173" s="306"/>
      <c r="T1173" s="305"/>
      <c r="U1173" s="305"/>
      <c r="V1173" s="305"/>
      <c r="W1173" s="305"/>
      <c r="X1173" s="305"/>
      <c r="Y1173" s="305"/>
      <c r="Z1173" s="300"/>
      <c r="AA1173" s="307"/>
      <c r="AB1173" s="300"/>
      <c r="AC1173" s="308"/>
      <c r="AD1173" s="304"/>
      <c r="AF1173" s="300"/>
      <c r="AG1173" s="300"/>
      <c r="AH1173" s="309"/>
      <c r="AI1173" s="309"/>
      <c r="AJ1173" s="310"/>
      <c r="AK1173" s="311"/>
      <c r="AL1173" s="311"/>
      <c r="AM1173" s="311"/>
      <c r="AN1173" s="311"/>
      <c r="AO1173" s="309"/>
      <c r="AY1173" s="309"/>
      <c r="AZ1173" s="312"/>
      <c r="BD1173" s="300"/>
    </row>
    <row r="1174" ht="14.25" customHeight="1">
      <c r="A1174" s="300"/>
      <c r="B1174" s="301"/>
      <c r="C1174" s="300"/>
      <c r="D1174" s="302"/>
      <c r="G1174" s="303"/>
      <c r="H1174" s="304"/>
      <c r="I1174" s="304"/>
      <c r="J1174" s="300"/>
      <c r="K1174" s="300"/>
      <c r="L1174" s="300"/>
      <c r="M1174" s="300"/>
      <c r="N1174" s="300"/>
      <c r="O1174" s="300"/>
      <c r="Q1174" s="305">
        <v>0.0</v>
      </c>
      <c r="R1174" s="305"/>
      <c r="S1174" s="306"/>
      <c r="T1174" s="305"/>
      <c r="U1174" s="305"/>
      <c r="V1174" s="305"/>
      <c r="W1174" s="305"/>
      <c r="X1174" s="305"/>
      <c r="Y1174" s="305"/>
      <c r="Z1174" s="300"/>
      <c r="AA1174" s="307"/>
      <c r="AB1174" s="300"/>
      <c r="AC1174" s="308"/>
      <c r="AD1174" s="304"/>
      <c r="AF1174" s="300"/>
      <c r="AG1174" s="300"/>
      <c r="AH1174" s="309"/>
      <c r="AI1174" s="309"/>
      <c r="AJ1174" s="310"/>
      <c r="AK1174" s="311"/>
      <c r="AL1174" s="311"/>
      <c r="AM1174" s="311"/>
      <c r="AN1174" s="311"/>
      <c r="AO1174" s="309"/>
      <c r="AY1174" s="309"/>
      <c r="AZ1174" s="312"/>
      <c r="BD1174" s="300"/>
    </row>
    <row r="1175" ht="14.25" customHeight="1">
      <c r="A1175" s="300"/>
      <c r="B1175" s="301"/>
      <c r="C1175" s="300"/>
      <c r="D1175" s="302"/>
      <c r="G1175" s="303"/>
      <c r="H1175" s="304"/>
      <c r="I1175" s="304"/>
      <c r="J1175" s="300"/>
      <c r="K1175" s="300"/>
      <c r="L1175" s="300"/>
      <c r="M1175" s="300"/>
      <c r="N1175" s="300"/>
      <c r="O1175" s="300"/>
      <c r="Q1175" s="305">
        <v>0.0</v>
      </c>
      <c r="R1175" s="305"/>
      <c r="S1175" s="306"/>
      <c r="T1175" s="305"/>
      <c r="U1175" s="305"/>
      <c r="V1175" s="305"/>
      <c r="W1175" s="305"/>
      <c r="X1175" s="305"/>
      <c r="Y1175" s="305"/>
      <c r="Z1175" s="300"/>
      <c r="AA1175" s="307"/>
      <c r="AB1175" s="300"/>
      <c r="AC1175" s="308"/>
      <c r="AD1175" s="304"/>
      <c r="AF1175" s="300"/>
      <c r="AG1175" s="300"/>
      <c r="AH1175" s="309"/>
      <c r="AI1175" s="309"/>
      <c r="AJ1175" s="310"/>
      <c r="AK1175" s="311"/>
      <c r="AL1175" s="311"/>
      <c r="AM1175" s="311"/>
      <c r="AN1175" s="311"/>
      <c r="AO1175" s="309"/>
      <c r="AY1175" s="309"/>
      <c r="AZ1175" s="312"/>
      <c r="BD1175" s="300"/>
    </row>
    <row r="1176" ht="14.25" customHeight="1">
      <c r="A1176" s="300"/>
      <c r="B1176" s="301"/>
      <c r="C1176" s="300"/>
      <c r="D1176" s="302"/>
      <c r="G1176" s="303"/>
      <c r="H1176" s="304"/>
      <c r="I1176" s="304"/>
      <c r="J1176" s="300"/>
      <c r="K1176" s="300"/>
      <c r="L1176" s="300"/>
      <c r="M1176" s="300"/>
      <c r="N1176" s="300"/>
      <c r="O1176" s="300"/>
      <c r="Q1176" s="305">
        <v>0.0</v>
      </c>
      <c r="R1176" s="305"/>
      <c r="S1176" s="306"/>
      <c r="T1176" s="305"/>
      <c r="U1176" s="305"/>
      <c r="V1176" s="305"/>
      <c r="W1176" s="305"/>
      <c r="X1176" s="305"/>
      <c r="Y1176" s="305"/>
      <c r="Z1176" s="300"/>
      <c r="AA1176" s="307"/>
      <c r="AB1176" s="300"/>
      <c r="AC1176" s="308"/>
      <c r="AD1176" s="304"/>
      <c r="AF1176" s="300"/>
      <c r="AG1176" s="300"/>
      <c r="AH1176" s="309"/>
      <c r="AI1176" s="309"/>
      <c r="AJ1176" s="310"/>
      <c r="AK1176" s="311"/>
      <c r="AL1176" s="311"/>
      <c r="AM1176" s="311"/>
      <c r="AN1176" s="311"/>
      <c r="AO1176" s="309"/>
      <c r="AY1176" s="309"/>
      <c r="AZ1176" s="312"/>
      <c r="BD1176" s="300"/>
    </row>
    <row r="1177" ht="14.25" customHeight="1">
      <c r="A1177" s="300"/>
      <c r="B1177" s="301"/>
      <c r="C1177" s="300"/>
      <c r="D1177" s="302"/>
      <c r="G1177" s="303"/>
      <c r="H1177" s="304"/>
      <c r="I1177" s="304"/>
      <c r="J1177" s="300"/>
      <c r="K1177" s="300"/>
      <c r="L1177" s="300"/>
      <c r="M1177" s="300"/>
      <c r="N1177" s="300"/>
      <c r="O1177" s="300"/>
      <c r="Q1177" s="305">
        <v>0.0</v>
      </c>
      <c r="R1177" s="305"/>
      <c r="S1177" s="306"/>
      <c r="T1177" s="305"/>
      <c r="U1177" s="305"/>
      <c r="V1177" s="305"/>
      <c r="W1177" s="305"/>
      <c r="X1177" s="305"/>
      <c r="Y1177" s="305"/>
      <c r="Z1177" s="300"/>
      <c r="AA1177" s="307"/>
      <c r="AB1177" s="300"/>
      <c r="AC1177" s="308"/>
      <c r="AD1177" s="304"/>
      <c r="AF1177" s="300"/>
      <c r="AG1177" s="300"/>
      <c r="AH1177" s="309"/>
      <c r="AI1177" s="309"/>
      <c r="AJ1177" s="310"/>
      <c r="AK1177" s="311"/>
      <c r="AL1177" s="311"/>
      <c r="AM1177" s="311"/>
      <c r="AN1177" s="311"/>
      <c r="AO1177" s="309"/>
      <c r="AY1177" s="309"/>
      <c r="AZ1177" s="312"/>
      <c r="BD1177" s="300"/>
    </row>
    <row r="1178" ht="14.25" customHeight="1">
      <c r="A1178" s="300"/>
      <c r="B1178" s="301"/>
      <c r="C1178" s="300"/>
      <c r="D1178" s="302"/>
      <c r="G1178" s="303"/>
      <c r="H1178" s="304"/>
      <c r="I1178" s="304"/>
      <c r="J1178" s="300"/>
      <c r="K1178" s="300"/>
      <c r="L1178" s="300"/>
      <c r="M1178" s="300"/>
      <c r="N1178" s="300"/>
      <c r="O1178" s="300"/>
      <c r="Q1178" s="305">
        <v>0.0</v>
      </c>
      <c r="R1178" s="305"/>
      <c r="S1178" s="306"/>
      <c r="T1178" s="305"/>
      <c r="U1178" s="305"/>
      <c r="V1178" s="305"/>
      <c r="W1178" s="305"/>
      <c r="X1178" s="305"/>
      <c r="Y1178" s="305"/>
      <c r="Z1178" s="300"/>
      <c r="AA1178" s="307"/>
      <c r="AB1178" s="300"/>
      <c r="AC1178" s="308"/>
      <c r="AD1178" s="304"/>
      <c r="AF1178" s="300"/>
      <c r="AG1178" s="300"/>
      <c r="AH1178" s="309"/>
      <c r="AI1178" s="309"/>
      <c r="AJ1178" s="310"/>
      <c r="AK1178" s="311"/>
      <c r="AL1178" s="311"/>
      <c r="AM1178" s="311"/>
      <c r="AN1178" s="311"/>
      <c r="AO1178" s="309"/>
      <c r="AY1178" s="309"/>
      <c r="AZ1178" s="312"/>
      <c r="BD1178" s="300"/>
    </row>
    <row r="1179" ht="14.25" customHeight="1">
      <c r="A1179" s="300"/>
      <c r="B1179" s="301"/>
      <c r="C1179" s="300"/>
      <c r="D1179" s="302"/>
      <c r="G1179" s="303"/>
      <c r="H1179" s="304"/>
      <c r="I1179" s="304"/>
      <c r="J1179" s="300"/>
      <c r="K1179" s="300"/>
      <c r="L1179" s="300"/>
      <c r="M1179" s="300"/>
      <c r="N1179" s="300"/>
      <c r="O1179" s="300"/>
      <c r="Q1179" s="305">
        <v>0.0</v>
      </c>
      <c r="R1179" s="305"/>
      <c r="S1179" s="306"/>
      <c r="T1179" s="305"/>
      <c r="U1179" s="305"/>
      <c r="V1179" s="305"/>
      <c r="W1179" s="305"/>
      <c r="X1179" s="305"/>
      <c r="Y1179" s="305"/>
      <c r="Z1179" s="300"/>
      <c r="AA1179" s="307"/>
      <c r="AB1179" s="300"/>
      <c r="AC1179" s="308"/>
      <c r="AD1179" s="304"/>
      <c r="AF1179" s="300"/>
      <c r="AG1179" s="300"/>
      <c r="AH1179" s="309"/>
      <c r="AI1179" s="309"/>
      <c r="AJ1179" s="310"/>
      <c r="AK1179" s="311"/>
      <c r="AL1179" s="311"/>
      <c r="AM1179" s="311"/>
      <c r="AN1179" s="311"/>
      <c r="AO1179" s="309"/>
      <c r="AY1179" s="309"/>
      <c r="AZ1179" s="312"/>
      <c r="BD1179" s="300"/>
    </row>
    <row r="1180" ht="14.25" customHeight="1">
      <c r="A1180" s="300"/>
      <c r="B1180" s="301"/>
      <c r="C1180" s="300"/>
      <c r="D1180" s="302"/>
      <c r="G1180" s="303"/>
      <c r="H1180" s="304"/>
      <c r="I1180" s="304"/>
      <c r="J1180" s="300"/>
      <c r="K1180" s="300"/>
      <c r="L1180" s="300"/>
      <c r="M1180" s="300"/>
      <c r="N1180" s="300"/>
      <c r="O1180" s="300"/>
      <c r="Q1180" s="305">
        <v>0.0</v>
      </c>
      <c r="R1180" s="305"/>
      <c r="S1180" s="306"/>
      <c r="T1180" s="305"/>
      <c r="U1180" s="305"/>
      <c r="V1180" s="305"/>
      <c r="W1180" s="305"/>
      <c r="X1180" s="305"/>
      <c r="Y1180" s="305"/>
      <c r="Z1180" s="300"/>
      <c r="AA1180" s="307"/>
      <c r="AB1180" s="300"/>
      <c r="AC1180" s="308"/>
      <c r="AD1180" s="304"/>
      <c r="AF1180" s="300"/>
      <c r="AG1180" s="300"/>
      <c r="AH1180" s="309"/>
      <c r="AI1180" s="309"/>
      <c r="AJ1180" s="310"/>
      <c r="AK1180" s="311"/>
      <c r="AL1180" s="311"/>
      <c r="AM1180" s="311"/>
      <c r="AN1180" s="311"/>
      <c r="AO1180" s="309"/>
      <c r="AY1180" s="309"/>
      <c r="AZ1180" s="312"/>
      <c r="BD1180" s="300"/>
    </row>
    <row r="1181" ht="14.25" customHeight="1">
      <c r="A1181" s="300"/>
      <c r="B1181" s="301"/>
      <c r="C1181" s="300"/>
      <c r="D1181" s="302"/>
      <c r="G1181" s="303"/>
      <c r="H1181" s="304"/>
      <c r="I1181" s="304"/>
      <c r="J1181" s="300"/>
      <c r="K1181" s="300"/>
      <c r="L1181" s="300"/>
      <c r="M1181" s="300"/>
      <c r="N1181" s="300"/>
      <c r="O1181" s="300"/>
      <c r="Q1181" s="305">
        <v>0.0</v>
      </c>
      <c r="R1181" s="305"/>
      <c r="S1181" s="306"/>
      <c r="T1181" s="305"/>
      <c r="U1181" s="305"/>
      <c r="V1181" s="305"/>
      <c r="W1181" s="305"/>
      <c r="X1181" s="305"/>
      <c r="Y1181" s="305"/>
      <c r="Z1181" s="300"/>
      <c r="AA1181" s="307"/>
      <c r="AB1181" s="300"/>
      <c r="AC1181" s="308"/>
      <c r="AD1181" s="304"/>
      <c r="AF1181" s="300"/>
      <c r="AG1181" s="300"/>
      <c r="AH1181" s="309"/>
      <c r="AI1181" s="309"/>
      <c r="AJ1181" s="310"/>
      <c r="AK1181" s="311"/>
      <c r="AL1181" s="311"/>
      <c r="AM1181" s="311"/>
      <c r="AN1181" s="311"/>
      <c r="AO1181" s="309"/>
      <c r="AY1181" s="309"/>
      <c r="AZ1181" s="312"/>
      <c r="BD1181" s="300"/>
    </row>
    <row r="1182" ht="14.25" customHeight="1">
      <c r="A1182" s="300"/>
      <c r="B1182" s="301"/>
      <c r="C1182" s="300"/>
      <c r="D1182" s="302"/>
      <c r="G1182" s="303"/>
      <c r="H1182" s="304"/>
      <c r="I1182" s="304"/>
      <c r="J1182" s="300"/>
      <c r="K1182" s="300"/>
      <c r="L1182" s="300"/>
      <c r="M1182" s="300"/>
      <c r="N1182" s="300"/>
      <c r="O1182" s="300"/>
      <c r="Q1182" s="305">
        <v>0.0</v>
      </c>
      <c r="R1182" s="305"/>
      <c r="S1182" s="306"/>
      <c r="T1182" s="305"/>
      <c r="U1182" s="305"/>
      <c r="V1182" s="305"/>
      <c r="W1182" s="305"/>
      <c r="X1182" s="305"/>
      <c r="Y1182" s="305"/>
      <c r="Z1182" s="300"/>
      <c r="AA1182" s="307"/>
      <c r="AB1182" s="300"/>
      <c r="AC1182" s="308"/>
      <c r="AD1182" s="304"/>
      <c r="AF1182" s="300"/>
      <c r="AG1182" s="300"/>
      <c r="AH1182" s="309"/>
      <c r="AI1182" s="309"/>
      <c r="AJ1182" s="310"/>
      <c r="AK1182" s="311"/>
      <c r="AL1182" s="311"/>
      <c r="AM1182" s="311"/>
      <c r="AN1182" s="311"/>
      <c r="AO1182" s="309"/>
      <c r="AY1182" s="309"/>
      <c r="AZ1182" s="312"/>
      <c r="BD1182" s="300"/>
    </row>
    <row r="1183" ht="14.25" customHeight="1">
      <c r="A1183" s="300"/>
      <c r="B1183" s="301"/>
      <c r="C1183" s="300"/>
      <c r="D1183" s="302"/>
      <c r="G1183" s="303"/>
      <c r="H1183" s="304"/>
      <c r="I1183" s="304"/>
      <c r="J1183" s="300"/>
      <c r="K1183" s="300"/>
      <c r="L1183" s="300"/>
      <c r="M1183" s="300"/>
      <c r="N1183" s="300"/>
      <c r="O1183" s="300"/>
      <c r="Q1183" s="305">
        <v>0.0</v>
      </c>
      <c r="R1183" s="305"/>
      <c r="S1183" s="306"/>
      <c r="T1183" s="305"/>
      <c r="U1183" s="305"/>
      <c r="V1183" s="305"/>
      <c r="W1183" s="305"/>
      <c r="X1183" s="305"/>
      <c r="Y1183" s="305"/>
      <c r="Z1183" s="300"/>
      <c r="AA1183" s="307"/>
      <c r="AB1183" s="300"/>
      <c r="AC1183" s="308"/>
      <c r="AD1183" s="304"/>
      <c r="AF1183" s="300"/>
      <c r="AG1183" s="300"/>
      <c r="AH1183" s="309"/>
      <c r="AI1183" s="309"/>
      <c r="AJ1183" s="310"/>
      <c r="AK1183" s="311"/>
      <c r="AL1183" s="311"/>
      <c r="AM1183" s="311"/>
      <c r="AN1183" s="311"/>
      <c r="AO1183" s="309"/>
      <c r="AY1183" s="309"/>
      <c r="AZ1183" s="312"/>
      <c r="BD1183" s="300"/>
    </row>
    <row r="1184" ht="14.25" customHeight="1">
      <c r="A1184" s="300"/>
      <c r="B1184" s="301"/>
      <c r="C1184" s="300"/>
      <c r="D1184" s="302"/>
      <c r="G1184" s="303"/>
      <c r="H1184" s="304"/>
      <c r="I1184" s="304"/>
      <c r="J1184" s="300"/>
      <c r="K1184" s="300"/>
      <c r="L1184" s="300"/>
      <c r="M1184" s="300"/>
      <c r="N1184" s="300"/>
      <c r="O1184" s="300"/>
      <c r="Q1184" s="305">
        <v>0.0</v>
      </c>
      <c r="R1184" s="305"/>
      <c r="S1184" s="306"/>
      <c r="T1184" s="305"/>
      <c r="U1184" s="305"/>
      <c r="V1184" s="305"/>
      <c r="W1184" s="305"/>
      <c r="X1184" s="305"/>
      <c r="Y1184" s="305"/>
      <c r="Z1184" s="300"/>
      <c r="AA1184" s="307"/>
      <c r="AB1184" s="300"/>
      <c r="AC1184" s="308"/>
      <c r="AD1184" s="304"/>
      <c r="AF1184" s="300"/>
      <c r="AG1184" s="300"/>
      <c r="AH1184" s="309"/>
      <c r="AI1184" s="309"/>
      <c r="AJ1184" s="310"/>
      <c r="AK1184" s="311"/>
      <c r="AL1184" s="311"/>
      <c r="AM1184" s="311"/>
      <c r="AN1184" s="311"/>
      <c r="AO1184" s="309"/>
      <c r="AY1184" s="309"/>
      <c r="AZ1184" s="312"/>
      <c r="BD1184" s="300"/>
    </row>
    <row r="1185" ht="14.25" customHeight="1">
      <c r="A1185" s="300"/>
      <c r="B1185" s="301"/>
      <c r="C1185" s="300"/>
      <c r="D1185" s="302"/>
      <c r="G1185" s="303"/>
      <c r="H1185" s="304"/>
      <c r="I1185" s="304"/>
      <c r="J1185" s="300"/>
      <c r="K1185" s="300"/>
      <c r="L1185" s="300"/>
      <c r="M1185" s="300"/>
      <c r="N1185" s="300"/>
      <c r="O1185" s="300"/>
      <c r="Q1185" s="305">
        <v>0.0</v>
      </c>
      <c r="R1185" s="305"/>
      <c r="S1185" s="306"/>
      <c r="T1185" s="305"/>
      <c r="U1185" s="305"/>
      <c r="V1185" s="305"/>
      <c r="W1185" s="305"/>
      <c r="X1185" s="305"/>
      <c r="Y1185" s="305"/>
      <c r="Z1185" s="300"/>
      <c r="AA1185" s="307"/>
      <c r="AB1185" s="300"/>
      <c r="AC1185" s="308"/>
      <c r="AD1185" s="304"/>
      <c r="AF1185" s="300"/>
      <c r="AG1185" s="300"/>
      <c r="AH1185" s="309"/>
      <c r="AI1185" s="309"/>
      <c r="AJ1185" s="310"/>
      <c r="AK1185" s="311"/>
      <c r="AL1185" s="311"/>
      <c r="AM1185" s="311"/>
      <c r="AN1185" s="311"/>
      <c r="AO1185" s="309"/>
      <c r="AY1185" s="309"/>
      <c r="AZ1185" s="312"/>
      <c r="BD1185" s="300"/>
    </row>
    <row r="1186" ht="14.25" customHeight="1">
      <c r="A1186" s="300"/>
      <c r="B1186" s="301"/>
      <c r="C1186" s="300"/>
      <c r="D1186" s="302"/>
      <c r="G1186" s="303"/>
      <c r="H1186" s="304"/>
      <c r="I1186" s="304"/>
      <c r="J1186" s="300"/>
      <c r="K1186" s="300"/>
      <c r="L1186" s="300"/>
      <c r="M1186" s="300"/>
      <c r="N1186" s="300"/>
      <c r="O1186" s="300"/>
      <c r="Q1186" s="305">
        <v>0.0</v>
      </c>
      <c r="R1186" s="305"/>
      <c r="S1186" s="306"/>
      <c r="T1186" s="305"/>
      <c r="U1186" s="305"/>
      <c r="V1186" s="305"/>
      <c r="W1186" s="305"/>
      <c r="X1186" s="305"/>
      <c r="Y1186" s="305"/>
      <c r="Z1186" s="300"/>
      <c r="AA1186" s="307"/>
      <c r="AB1186" s="300"/>
      <c r="AC1186" s="308"/>
      <c r="AD1186" s="304"/>
      <c r="AF1186" s="300"/>
      <c r="AG1186" s="300"/>
      <c r="AH1186" s="309"/>
      <c r="AI1186" s="309"/>
      <c r="AJ1186" s="310"/>
      <c r="AK1186" s="311"/>
      <c r="AL1186" s="311"/>
      <c r="AM1186" s="311"/>
      <c r="AN1186" s="311"/>
      <c r="AO1186" s="309"/>
      <c r="AY1186" s="309"/>
      <c r="AZ1186" s="312"/>
      <c r="BD1186" s="300"/>
    </row>
    <row r="1187" ht="14.25" customHeight="1">
      <c r="A1187" s="300"/>
      <c r="B1187" s="301"/>
      <c r="C1187" s="300"/>
      <c r="D1187" s="302"/>
      <c r="G1187" s="303"/>
      <c r="H1187" s="304"/>
      <c r="I1187" s="304"/>
      <c r="J1187" s="300"/>
      <c r="K1187" s="300"/>
      <c r="L1187" s="300"/>
      <c r="M1187" s="300"/>
      <c r="N1187" s="300"/>
      <c r="O1187" s="300"/>
      <c r="Q1187" s="305">
        <v>0.0</v>
      </c>
      <c r="R1187" s="305"/>
      <c r="S1187" s="306"/>
      <c r="T1187" s="305"/>
      <c r="U1187" s="305"/>
      <c r="V1187" s="305"/>
      <c r="W1187" s="305"/>
      <c r="X1187" s="305"/>
      <c r="Y1187" s="305"/>
      <c r="Z1187" s="300"/>
      <c r="AA1187" s="307"/>
      <c r="AB1187" s="300"/>
      <c r="AC1187" s="308"/>
      <c r="AD1187" s="304"/>
      <c r="AF1187" s="300"/>
      <c r="AG1187" s="300"/>
      <c r="AH1187" s="309"/>
      <c r="AI1187" s="309"/>
      <c r="AJ1187" s="310"/>
      <c r="AK1187" s="311"/>
      <c r="AL1187" s="311"/>
      <c r="AM1187" s="311"/>
      <c r="AN1187" s="311"/>
      <c r="AO1187" s="309"/>
      <c r="AY1187" s="309"/>
      <c r="AZ1187" s="312"/>
      <c r="BD1187" s="300"/>
    </row>
    <row r="1188" ht="14.25" customHeight="1">
      <c r="A1188" s="300"/>
      <c r="B1188" s="301"/>
      <c r="C1188" s="300"/>
      <c r="D1188" s="302"/>
      <c r="G1188" s="303"/>
      <c r="H1188" s="304"/>
      <c r="I1188" s="304"/>
      <c r="J1188" s="300"/>
      <c r="K1188" s="300"/>
      <c r="L1188" s="300"/>
      <c r="M1188" s="300"/>
      <c r="N1188" s="300"/>
      <c r="O1188" s="300"/>
      <c r="Q1188" s="305">
        <v>0.0</v>
      </c>
      <c r="R1188" s="305"/>
      <c r="S1188" s="306"/>
      <c r="T1188" s="305"/>
      <c r="U1188" s="305"/>
      <c r="V1188" s="305"/>
      <c r="W1188" s="305"/>
      <c r="X1188" s="305"/>
      <c r="Y1188" s="305"/>
      <c r="Z1188" s="300"/>
      <c r="AA1188" s="307"/>
      <c r="AB1188" s="300"/>
      <c r="AC1188" s="308"/>
      <c r="AD1188" s="304"/>
      <c r="AF1188" s="300"/>
      <c r="AG1188" s="300"/>
      <c r="AH1188" s="309"/>
      <c r="AI1188" s="309"/>
      <c r="AJ1188" s="310"/>
      <c r="AK1188" s="311"/>
      <c r="AL1188" s="311"/>
      <c r="AM1188" s="311"/>
      <c r="AN1188" s="311"/>
      <c r="AO1188" s="309"/>
      <c r="AY1188" s="309"/>
      <c r="AZ1188" s="312"/>
      <c r="BD1188" s="300"/>
    </row>
    <row r="1189" ht="14.25" customHeight="1">
      <c r="A1189" s="300"/>
      <c r="B1189" s="301"/>
      <c r="C1189" s="300"/>
      <c r="D1189" s="302"/>
      <c r="G1189" s="303"/>
      <c r="H1189" s="304"/>
      <c r="I1189" s="304"/>
      <c r="J1189" s="300"/>
      <c r="K1189" s="300"/>
      <c r="L1189" s="300"/>
      <c r="M1189" s="300"/>
      <c r="N1189" s="300"/>
      <c r="O1189" s="300"/>
      <c r="Q1189" s="305">
        <v>0.0</v>
      </c>
      <c r="R1189" s="305"/>
      <c r="S1189" s="306"/>
      <c r="T1189" s="305"/>
      <c r="U1189" s="305"/>
      <c r="V1189" s="305"/>
      <c r="W1189" s="305"/>
      <c r="X1189" s="305"/>
      <c r="Y1189" s="305"/>
      <c r="Z1189" s="300"/>
      <c r="AA1189" s="307"/>
      <c r="AB1189" s="300"/>
      <c r="AC1189" s="308"/>
      <c r="AD1189" s="304"/>
      <c r="AF1189" s="300"/>
      <c r="AG1189" s="300"/>
      <c r="AH1189" s="309"/>
      <c r="AI1189" s="309"/>
      <c r="AJ1189" s="310"/>
      <c r="AK1189" s="311"/>
      <c r="AL1189" s="311"/>
      <c r="AM1189" s="311"/>
      <c r="AN1189" s="311"/>
      <c r="AO1189" s="309"/>
      <c r="AY1189" s="309"/>
      <c r="AZ1189" s="312"/>
      <c r="BD1189" s="300"/>
    </row>
    <row r="1190" ht="14.25" customHeight="1">
      <c r="A1190" s="300"/>
      <c r="B1190" s="301"/>
      <c r="C1190" s="300"/>
      <c r="D1190" s="302"/>
      <c r="G1190" s="303"/>
      <c r="H1190" s="304"/>
      <c r="I1190" s="304"/>
      <c r="J1190" s="300"/>
      <c r="K1190" s="300"/>
      <c r="L1190" s="300"/>
      <c r="M1190" s="300"/>
      <c r="N1190" s="300"/>
      <c r="O1190" s="300"/>
      <c r="Q1190" s="305">
        <v>0.0</v>
      </c>
      <c r="R1190" s="305"/>
      <c r="S1190" s="306"/>
      <c r="T1190" s="305"/>
      <c r="U1190" s="305"/>
      <c r="V1190" s="305"/>
      <c r="W1190" s="305"/>
      <c r="X1190" s="305"/>
      <c r="Y1190" s="305"/>
      <c r="Z1190" s="300"/>
      <c r="AA1190" s="307"/>
      <c r="AB1190" s="300"/>
      <c r="AC1190" s="308"/>
      <c r="AD1190" s="304"/>
      <c r="AF1190" s="300"/>
      <c r="AG1190" s="300"/>
      <c r="AH1190" s="309"/>
      <c r="AI1190" s="309"/>
      <c r="AJ1190" s="310"/>
      <c r="AK1190" s="311"/>
      <c r="AL1190" s="311"/>
      <c r="AM1190" s="311"/>
      <c r="AN1190" s="311"/>
      <c r="AO1190" s="309"/>
      <c r="AY1190" s="309"/>
      <c r="AZ1190" s="312"/>
      <c r="BD1190" s="300"/>
    </row>
    <row r="1191" ht="14.25" customHeight="1">
      <c r="A1191" s="300"/>
      <c r="B1191" s="301"/>
      <c r="C1191" s="300"/>
      <c r="D1191" s="302"/>
      <c r="G1191" s="303"/>
      <c r="H1191" s="304"/>
      <c r="I1191" s="304"/>
      <c r="J1191" s="300"/>
      <c r="K1191" s="300"/>
      <c r="L1191" s="300"/>
      <c r="M1191" s="300"/>
      <c r="N1191" s="300"/>
      <c r="O1191" s="300"/>
      <c r="Q1191" s="305">
        <v>0.0</v>
      </c>
      <c r="R1191" s="305"/>
      <c r="S1191" s="306"/>
      <c r="T1191" s="305"/>
      <c r="U1191" s="305"/>
      <c r="V1191" s="305"/>
      <c r="W1191" s="305"/>
      <c r="X1191" s="305"/>
      <c r="Y1191" s="305"/>
      <c r="Z1191" s="300"/>
      <c r="AA1191" s="307"/>
      <c r="AB1191" s="300"/>
      <c r="AC1191" s="308"/>
      <c r="AD1191" s="304"/>
      <c r="AF1191" s="300"/>
      <c r="AG1191" s="300"/>
      <c r="AH1191" s="309"/>
      <c r="AI1191" s="309"/>
      <c r="AJ1191" s="310"/>
      <c r="AK1191" s="311"/>
      <c r="AL1191" s="311"/>
      <c r="AM1191" s="311"/>
      <c r="AN1191" s="311"/>
      <c r="AO1191" s="309"/>
      <c r="AY1191" s="309"/>
      <c r="AZ1191" s="312"/>
      <c r="BD1191" s="300"/>
    </row>
    <row r="1192" ht="14.25" customHeight="1">
      <c r="A1192" s="300"/>
      <c r="B1192" s="301"/>
      <c r="C1192" s="300"/>
      <c r="D1192" s="302"/>
      <c r="G1192" s="303"/>
      <c r="H1192" s="304"/>
      <c r="I1192" s="304"/>
      <c r="J1192" s="300"/>
      <c r="K1192" s="300"/>
      <c r="L1192" s="300"/>
      <c r="M1192" s="300"/>
      <c r="N1192" s="300"/>
      <c r="O1192" s="300"/>
      <c r="Q1192" s="305">
        <v>0.0</v>
      </c>
      <c r="R1192" s="305"/>
      <c r="S1192" s="306"/>
      <c r="T1192" s="305"/>
      <c r="U1192" s="305"/>
      <c r="V1192" s="305"/>
      <c r="W1192" s="305"/>
      <c r="X1192" s="305"/>
      <c r="Y1192" s="305"/>
      <c r="Z1192" s="300"/>
      <c r="AA1192" s="307"/>
      <c r="AB1192" s="300"/>
      <c r="AC1192" s="308"/>
      <c r="AD1192" s="304"/>
      <c r="AF1192" s="300"/>
      <c r="AG1192" s="300"/>
      <c r="AH1192" s="309"/>
      <c r="AI1192" s="309"/>
      <c r="AJ1192" s="310"/>
      <c r="AK1192" s="311"/>
      <c r="AL1192" s="311"/>
      <c r="AM1192" s="311"/>
      <c r="AN1192" s="311"/>
      <c r="AO1192" s="309"/>
      <c r="AY1192" s="309"/>
      <c r="AZ1192" s="312"/>
      <c r="BD1192" s="300"/>
    </row>
    <row r="1193" ht="14.25" customHeight="1">
      <c r="A1193" s="300"/>
      <c r="B1193" s="301"/>
      <c r="C1193" s="300"/>
      <c r="D1193" s="302"/>
      <c r="G1193" s="303"/>
      <c r="H1193" s="304"/>
      <c r="I1193" s="304"/>
      <c r="J1193" s="300"/>
      <c r="K1193" s="300"/>
      <c r="L1193" s="300"/>
      <c r="M1193" s="300"/>
      <c r="N1193" s="300"/>
      <c r="O1193" s="300"/>
      <c r="Q1193" s="305">
        <v>0.0</v>
      </c>
      <c r="R1193" s="305"/>
      <c r="S1193" s="306"/>
      <c r="T1193" s="305"/>
      <c r="U1193" s="305"/>
      <c r="V1193" s="305"/>
      <c r="W1193" s="305"/>
      <c r="X1193" s="305"/>
      <c r="Y1193" s="305"/>
      <c r="Z1193" s="300"/>
      <c r="AA1193" s="307"/>
      <c r="AB1193" s="300"/>
      <c r="AC1193" s="308"/>
      <c r="AD1193" s="304"/>
      <c r="AF1193" s="300"/>
      <c r="AG1193" s="300"/>
      <c r="AH1193" s="309"/>
      <c r="AI1193" s="309"/>
      <c r="AJ1193" s="310"/>
      <c r="AK1193" s="311"/>
      <c r="AL1193" s="311"/>
      <c r="AM1193" s="311"/>
      <c r="AN1193" s="311"/>
      <c r="AO1193" s="309"/>
      <c r="AY1193" s="309"/>
      <c r="AZ1193" s="312"/>
      <c r="BD1193" s="300"/>
    </row>
    <row r="1194" ht="14.25" customHeight="1">
      <c r="A1194" s="300"/>
      <c r="B1194" s="301"/>
      <c r="C1194" s="300"/>
      <c r="D1194" s="302"/>
      <c r="G1194" s="303"/>
      <c r="H1194" s="304"/>
      <c r="I1194" s="304"/>
      <c r="J1194" s="300"/>
      <c r="K1194" s="300"/>
      <c r="L1194" s="300"/>
      <c r="M1194" s="300"/>
      <c r="N1194" s="300"/>
      <c r="O1194" s="300"/>
      <c r="Q1194" s="305">
        <v>0.0</v>
      </c>
      <c r="R1194" s="305"/>
      <c r="S1194" s="306"/>
      <c r="T1194" s="305"/>
      <c r="U1194" s="305"/>
      <c r="V1194" s="305"/>
      <c r="W1194" s="305"/>
      <c r="X1194" s="305"/>
      <c r="Y1194" s="305"/>
      <c r="Z1194" s="300"/>
      <c r="AA1194" s="307"/>
      <c r="AB1194" s="300"/>
      <c r="AC1194" s="308"/>
      <c r="AD1194" s="304"/>
      <c r="AF1194" s="300"/>
      <c r="AG1194" s="300"/>
      <c r="AH1194" s="309"/>
      <c r="AI1194" s="309"/>
      <c r="AJ1194" s="310"/>
      <c r="AK1194" s="311"/>
      <c r="AL1194" s="311"/>
      <c r="AM1194" s="311"/>
      <c r="AN1194" s="311"/>
      <c r="AO1194" s="309"/>
      <c r="AY1194" s="309"/>
      <c r="AZ1194" s="312"/>
      <c r="BD1194" s="300"/>
    </row>
    <row r="1195" ht="14.25" customHeight="1">
      <c r="A1195" s="300"/>
      <c r="B1195" s="301"/>
      <c r="C1195" s="300"/>
      <c r="D1195" s="302"/>
      <c r="G1195" s="303"/>
      <c r="H1195" s="304"/>
      <c r="I1195" s="304"/>
      <c r="J1195" s="300"/>
      <c r="K1195" s="300"/>
      <c r="L1195" s="300"/>
      <c r="M1195" s="300"/>
      <c r="N1195" s="300"/>
      <c r="O1195" s="300"/>
      <c r="Q1195" s="305">
        <v>0.0</v>
      </c>
      <c r="R1195" s="305"/>
      <c r="S1195" s="306"/>
      <c r="T1195" s="305"/>
      <c r="U1195" s="305"/>
      <c r="V1195" s="305"/>
      <c r="W1195" s="305"/>
      <c r="X1195" s="305"/>
      <c r="Y1195" s="305"/>
      <c r="Z1195" s="300"/>
      <c r="AA1195" s="307"/>
      <c r="AB1195" s="300"/>
      <c r="AC1195" s="308"/>
      <c r="AD1195" s="304"/>
      <c r="AF1195" s="300"/>
      <c r="AG1195" s="300"/>
      <c r="AH1195" s="309"/>
      <c r="AI1195" s="309"/>
      <c r="AJ1195" s="310"/>
      <c r="AK1195" s="311"/>
      <c r="AL1195" s="311"/>
      <c r="AM1195" s="311"/>
      <c r="AN1195" s="311"/>
      <c r="AO1195" s="309"/>
      <c r="AY1195" s="309"/>
      <c r="AZ1195" s="312"/>
      <c r="BD1195" s="300"/>
    </row>
    <row r="1196" ht="14.25" customHeight="1">
      <c r="A1196" s="300"/>
      <c r="B1196" s="301"/>
      <c r="C1196" s="300"/>
      <c r="D1196" s="302"/>
      <c r="G1196" s="303"/>
      <c r="H1196" s="304"/>
      <c r="I1196" s="304"/>
      <c r="J1196" s="300"/>
      <c r="K1196" s="300"/>
      <c r="L1196" s="300"/>
      <c r="M1196" s="300"/>
      <c r="N1196" s="300"/>
      <c r="O1196" s="300"/>
      <c r="Q1196" s="305">
        <v>0.0</v>
      </c>
      <c r="R1196" s="305"/>
      <c r="S1196" s="306"/>
      <c r="T1196" s="305"/>
      <c r="U1196" s="305"/>
      <c r="V1196" s="305"/>
      <c r="W1196" s="305"/>
      <c r="X1196" s="305"/>
      <c r="Y1196" s="305"/>
      <c r="Z1196" s="300"/>
      <c r="AA1196" s="307"/>
      <c r="AB1196" s="300"/>
      <c r="AC1196" s="308"/>
      <c r="AD1196" s="304"/>
      <c r="AF1196" s="300"/>
      <c r="AG1196" s="300"/>
      <c r="AH1196" s="309"/>
      <c r="AI1196" s="309"/>
      <c r="AJ1196" s="310"/>
      <c r="AK1196" s="311"/>
      <c r="AL1196" s="311"/>
      <c r="AM1196" s="311"/>
      <c r="AN1196" s="311"/>
      <c r="AO1196" s="309"/>
      <c r="AY1196" s="309"/>
      <c r="AZ1196" s="312"/>
      <c r="BD1196" s="300"/>
    </row>
    <row r="1197" ht="14.25" customHeight="1">
      <c r="A1197" s="300"/>
      <c r="B1197" s="301"/>
      <c r="C1197" s="300"/>
      <c r="D1197" s="302"/>
      <c r="G1197" s="303"/>
      <c r="H1197" s="304"/>
      <c r="I1197" s="304"/>
      <c r="J1197" s="300"/>
      <c r="K1197" s="300"/>
      <c r="L1197" s="300"/>
      <c r="M1197" s="300"/>
      <c r="N1197" s="300"/>
      <c r="O1197" s="300"/>
      <c r="Q1197" s="305">
        <v>0.0</v>
      </c>
      <c r="R1197" s="305"/>
      <c r="S1197" s="306"/>
      <c r="T1197" s="305"/>
      <c r="U1197" s="305"/>
      <c r="V1197" s="305"/>
      <c r="W1197" s="305"/>
      <c r="X1197" s="305"/>
      <c r="Y1197" s="305"/>
      <c r="Z1197" s="300"/>
      <c r="AA1197" s="307"/>
      <c r="AB1197" s="300"/>
      <c r="AC1197" s="308"/>
      <c r="AD1197" s="304"/>
      <c r="AF1197" s="300"/>
      <c r="AG1197" s="300"/>
      <c r="AH1197" s="309"/>
      <c r="AI1197" s="309"/>
      <c r="AJ1197" s="310"/>
      <c r="AK1197" s="311"/>
      <c r="AL1197" s="311"/>
      <c r="AM1197" s="311"/>
      <c r="AN1197" s="311"/>
      <c r="AO1197" s="309"/>
      <c r="AY1197" s="309"/>
      <c r="AZ1197" s="312"/>
      <c r="BD1197" s="300"/>
    </row>
    <row r="1198" ht="14.25" customHeight="1">
      <c r="A1198" s="300"/>
      <c r="B1198" s="301"/>
      <c r="C1198" s="300"/>
      <c r="D1198" s="302"/>
      <c r="G1198" s="303"/>
      <c r="H1198" s="304"/>
      <c r="I1198" s="304"/>
      <c r="J1198" s="300"/>
      <c r="K1198" s="300"/>
      <c r="L1198" s="300"/>
      <c r="M1198" s="300"/>
      <c r="N1198" s="300"/>
      <c r="O1198" s="300"/>
      <c r="Q1198" s="305">
        <v>0.0</v>
      </c>
      <c r="R1198" s="305"/>
      <c r="S1198" s="306"/>
      <c r="T1198" s="305"/>
      <c r="U1198" s="305"/>
      <c r="V1198" s="305"/>
      <c r="W1198" s="305"/>
      <c r="X1198" s="305"/>
      <c r="Y1198" s="305"/>
      <c r="Z1198" s="300"/>
      <c r="AA1198" s="307"/>
      <c r="AB1198" s="300"/>
      <c r="AC1198" s="308"/>
      <c r="AD1198" s="304"/>
      <c r="AF1198" s="300"/>
      <c r="AG1198" s="300"/>
      <c r="AH1198" s="309"/>
      <c r="AI1198" s="309"/>
      <c r="AJ1198" s="310"/>
      <c r="AK1198" s="311"/>
      <c r="AL1198" s="311"/>
      <c r="AM1198" s="311"/>
      <c r="AN1198" s="311"/>
      <c r="AO1198" s="309"/>
      <c r="AY1198" s="309"/>
      <c r="AZ1198" s="312"/>
      <c r="BD1198" s="300"/>
    </row>
    <row r="1199" ht="14.25" customHeight="1">
      <c r="A1199" s="300"/>
      <c r="B1199" s="301"/>
      <c r="C1199" s="300"/>
      <c r="D1199" s="302"/>
      <c r="G1199" s="303"/>
      <c r="H1199" s="304"/>
      <c r="I1199" s="304"/>
      <c r="J1199" s="300"/>
      <c r="K1199" s="300"/>
      <c r="L1199" s="300"/>
      <c r="M1199" s="300"/>
      <c r="N1199" s="300"/>
      <c r="O1199" s="300"/>
      <c r="Q1199" s="305">
        <v>0.0</v>
      </c>
      <c r="R1199" s="305"/>
      <c r="S1199" s="306"/>
      <c r="T1199" s="305"/>
      <c r="U1199" s="305"/>
      <c r="V1199" s="305"/>
      <c r="W1199" s="305"/>
      <c r="X1199" s="305"/>
      <c r="Y1199" s="305"/>
      <c r="Z1199" s="300"/>
      <c r="AA1199" s="307"/>
      <c r="AB1199" s="300"/>
      <c r="AC1199" s="308"/>
      <c r="AD1199" s="304"/>
      <c r="AF1199" s="300"/>
      <c r="AG1199" s="300"/>
      <c r="AH1199" s="309"/>
      <c r="AI1199" s="309"/>
      <c r="AJ1199" s="310"/>
      <c r="AK1199" s="311"/>
      <c r="AL1199" s="311"/>
      <c r="AM1199" s="311"/>
      <c r="AN1199" s="311"/>
      <c r="AO1199" s="309"/>
      <c r="AY1199" s="309"/>
      <c r="AZ1199" s="312"/>
      <c r="BD1199" s="300"/>
    </row>
    <row r="1200" ht="14.25" customHeight="1">
      <c r="A1200" s="300"/>
      <c r="B1200" s="301"/>
      <c r="C1200" s="300"/>
      <c r="D1200" s="302"/>
      <c r="G1200" s="303"/>
      <c r="H1200" s="304"/>
      <c r="I1200" s="304"/>
      <c r="J1200" s="300"/>
      <c r="K1200" s="300"/>
      <c r="L1200" s="300"/>
      <c r="M1200" s="300"/>
      <c r="N1200" s="300"/>
      <c r="O1200" s="300"/>
      <c r="Q1200" s="305">
        <v>0.0</v>
      </c>
      <c r="R1200" s="305"/>
      <c r="S1200" s="306"/>
      <c r="T1200" s="305"/>
      <c r="U1200" s="305"/>
      <c r="V1200" s="305"/>
      <c r="W1200" s="305"/>
      <c r="X1200" s="305"/>
      <c r="Y1200" s="305"/>
      <c r="Z1200" s="300"/>
      <c r="AA1200" s="307"/>
      <c r="AB1200" s="300"/>
      <c r="AC1200" s="308"/>
      <c r="AD1200" s="304"/>
      <c r="AF1200" s="300"/>
      <c r="AG1200" s="300"/>
      <c r="AH1200" s="309"/>
      <c r="AI1200" s="309"/>
      <c r="AJ1200" s="310"/>
      <c r="AK1200" s="311"/>
      <c r="AL1200" s="311"/>
      <c r="AM1200" s="311"/>
      <c r="AN1200" s="311"/>
      <c r="AO1200" s="309"/>
      <c r="AY1200" s="309"/>
      <c r="AZ1200" s="312"/>
      <c r="BD1200" s="300"/>
    </row>
    <row r="1201" ht="14.25" customHeight="1">
      <c r="A1201" s="300"/>
      <c r="B1201" s="301"/>
      <c r="C1201" s="300"/>
      <c r="D1201" s="302"/>
      <c r="G1201" s="303"/>
      <c r="H1201" s="304"/>
      <c r="I1201" s="304"/>
      <c r="J1201" s="300"/>
      <c r="K1201" s="300"/>
      <c r="L1201" s="300"/>
      <c r="M1201" s="300"/>
      <c r="N1201" s="300"/>
      <c r="O1201" s="300"/>
      <c r="Q1201" s="305">
        <v>0.0</v>
      </c>
      <c r="R1201" s="305"/>
      <c r="S1201" s="306"/>
      <c r="T1201" s="305"/>
      <c r="U1201" s="305"/>
      <c r="V1201" s="305"/>
      <c r="W1201" s="305"/>
      <c r="X1201" s="305"/>
      <c r="Y1201" s="305"/>
      <c r="Z1201" s="300"/>
      <c r="AA1201" s="307"/>
      <c r="AB1201" s="300"/>
      <c r="AC1201" s="308"/>
      <c r="AD1201" s="304"/>
      <c r="AF1201" s="300"/>
      <c r="AG1201" s="300"/>
      <c r="AH1201" s="309"/>
      <c r="AI1201" s="309"/>
      <c r="AJ1201" s="310"/>
      <c r="AK1201" s="311"/>
      <c r="AL1201" s="311"/>
      <c r="AM1201" s="311"/>
      <c r="AN1201" s="311"/>
      <c r="AO1201" s="309"/>
      <c r="AY1201" s="309"/>
      <c r="AZ1201" s="312"/>
      <c r="BD1201" s="300"/>
    </row>
    <row r="1202" ht="14.25" customHeight="1">
      <c r="A1202" s="300"/>
      <c r="B1202" s="301"/>
      <c r="C1202" s="300"/>
      <c r="D1202" s="302"/>
      <c r="G1202" s="303"/>
      <c r="H1202" s="304"/>
      <c r="I1202" s="304"/>
      <c r="J1202" s="300"/>
      <c r="K1202" s="300"/>
      <c r="L1202" s="300"/>
      <c r="M1202" s="300"/>
      <c r="N1202" s="300"/>
      <c r="O1202" s="300"/>
      <c r="Q1202" s="305">
        <v>0.0</v>
      </c>
      <c r="R1202" s="305"/>
      <c r="S1202" s="306"/>
      <c r="T1202" s="305"/>
      <c r="U1202" s="305"/>
      <c r="V1202" s="305"/>
      <c r="W1202" s="305"/>
      <c r="X1202" s="305"/>
      <c r="Y1202" s="305"/>
      <c r="Z1202" s="300"/>
      <c r="AA1202" s="307"/>
      <c r="AB1202" s="300"/>
      <c r="AC1202" s="308"/>
      <c r="AD1202" s="304"/>
      <c r="AF1202" s="300"/>
      <c r="AG1202" s="300"/>
      <c r="AH1202" s="309"/>
      <c r="AI1202" s="309"/>
      <c r="AJ1202" s="310"/>
      <c r="AK1202" s="311"/>
      <c r="AL1202" s="311"/>
      <c r="AM1202" s="311"/>
      <c r="AN1202" s="311"/>
      <c r="AO1202" s="309"/>
      <c r="AY1202" s="309"/>
      <c r="AZ1202" s="312"/>
      <c r="BD1202" s="300"/>
    </row>
    <row r="1203" ht="14.25" customHeight="1">
      <c r="A1203" s="300"/>
      <c r="B1203" s="301"/>
      <c r="C1203" s="300"/>
      <c r="D1203" s="302"/>
      <c r="G1203" s="303"/>
      <c r="H1203" s="304"/>
      <c r="I1203" s="304"/>
      <c r="J1203" s="300"/>
      <c r="K1203" s="300"/>
      <c r="L1203" s="300"/>
      <c r="M1203" s="300"/>
      <c r="N1203" s="300"/>
      <c r="O1203" s="300"/>
      <c r="Q1203" s="305">
        <v>0.0</v>
      </c>
      <c r="R1203" s="305"/>
      <c r="S1203" s="306"/>
      <c r="T1203" s="305"/>
      <c r="U1203" s="305"/>
      <c r="V1203" s="305"/>
      <c r="W1203" s="305"/>
      <c r="X1203" s="305"/>
      <c r="Y1203" s="305"/>
      <c r="Z1203" s="300"/>
      <c r="AA1203" s="307"/>
      <c r="AB1203" s="300"/>
      <c r="AC1203" s="308"/>
      <c r="AD1203" s="304"/>
      <c r="AF1203" s="300"/>
      <c r="AG1203" s="300"/>
      <c r="AH1203" s="309"/>
      <c r="AI1203" s="309"/>
      <c r="AJ1203" s="310"/>
      <c r="AK1203" s="311"/>
      <c r="AL1203" s="311"/>
      <c r="AM1203" s="311"/>
      <c r="AN1203" s="311"/>
      <c r="AO1203" s="309"/>
      <c r="AY1203" s="309"/>
      <c r="AZ1203" s="312"/>
      <c r="BD1203" s="300"/>
    </row>
    <row r="1204" ht="14.25" customHeight="1">
      <c r="A1204" s="300"/>
      <c r="B1204" s="301"/>
      <c r="C1204" s="300"/>
      <c r="D1204" s="302"/>
      <c r="G1204" s="303"/>
      <c r="H1204" s="304"/>
      <c r="I1204" s="304"/>
      <c r="J1204" s="300"/>
      <c r="K1204" s="300"/>
      <c r="L1204" s="300"/>
      <c r="M1204" s="300"/>
      <c r="N1204" s="300"/>
      <c r="O1204" s="300"/>
      <c r="Q1204" s="305">
        <v>0.0</v>
      </c>
      <c r="R1204" s="305"/>
      <c r="S1204" s="306"/>
      <c r="T1204" s="305"/>
      <c r="U1204" s="305"/>
      <c r="V1204" s="305"/>
      <c r="W1204" s="305"/>
      <c r="X1204" s="305"/>
      <c r="Y1204" s="305"/>
      <c r="Z1204" s="300"/>
      <c r="AA1204" s="307"/>
      <c r="AB1204" s="300"/>
      <c r="AC1204" s="308"/>
      <c r="AD1204" s="304"/>
      <c r="AF1204" s="300"/>
      <c r="AG1204" s="300"/>
      <c r="AH1204" s="309"/>
      <c r="AI1204" s="309"/>
      <c r="AJ1204" s="310"/>
      <c r="AK1204" s="311"/>
      <c r="AL1204" s="311"/>
      <c r="AM1204" s="311"/>
      <c r="AN1204" s="311"/>
      <c r="AO1204" s="309"/>
      <c r="AY1204" s="309"/>
      <c r="AZ1204" s="312"/>
      <c r="BD1204" s="300"/>
    </row>
    <row r="1205" ht="14.25" customHeight="1">
      <c r="A1205" s="300"/>
      <c r="B1205" s="301"/>
      <c r="C1205" s="300"/>
      <c r="D1205" s="302"/>
      <c r="G1205" s="303"/>
      <c r="H1205" s="304"/>
      <c r="I1205" s="304"/>
      <c r="J1205" s="300"/>
      <c r="K1205" s="300"/>
      <c r="L1205" s="300"/>
      <c r="M1205" s="300"/>
      <c r="N1205" s="300"/>
      <c r="O1205" s="300"/>
      <c r="Q1205" s="305">
        <v>0.0</v>
      </c>
      <c r="R1205" s="305"/>
      <c r="S1205" s="306"/>
      <c r="T1205" s="305"/>
      <c r="U1205" s="305"/>
      <c r="V1205" s="305"/>
      <c r="W1205" s="305"/>
      <c r="X1205" s="305"/>
      <c r="Y1205" s="305"/>
      <c r="Z1205" s="300"/>
      <c r="AA1205" s="307"/>
      <c r="AB1205" s="300"/>
      <c r="AC1205" s="308"/>
      <c r="AD1205" s="304"/>
      <c r="AF1205" s="300"/>
      <c r="AG1205" s="300"/>
      <c r="AH1205" s="309"/>
      <c r="AI1205" s="309"/>
      <c r="AJ1205" s="310"/>
      <c r="AK1205" s="311"/>
      <c r="AL1205" s="311"/>
      <c r="AM1205" s="311"/>
      <c r="AN1205" s="311"/>
      <c r="AO1205" s="309"/>
      <c r="AY1205" s="309"/>
      <c r="AZ1205" s="312"/>
      <c r="BD1205" s="300"/>
    </row>
    <row r="1206" ht="14.25" customHeight="1">
      <c r="A1206" s="300"/>
      <c r="B1206" s="301"/>
      <c r="C1206" s="300"/>
      <c r="D1206" s="302"/>
      <c r="G1206" s="303"/>
      <c r="H1206" s="304"/>
      <c r="I1206" s="304"/>
      <c r="J1206" s="300"/>
      <c r="K1206" s="300"/>
      <c r="L1206" s="300"/>
      <c r="M1206" s="300"/>
      <c r="N1206" s="300"/>
      <c r="O1206" s="300"/>
      <c r="Q1206" s="305">
        <v>0.0</v>
      </c>
      <c r="R1206" s="305"/>
      <c r="S1206" s="306"/>
      <c r="T1206" s="305"/>
      <c r="U1206" s="305"/>
      <c r="V1206" s="305"/>
      <c r="W1206" s="305"/>
      <c r="X1206" s="305"/>
      <c r="Y1206" s="305"/>
      <c r="Z1206" s="300"/>
      <c r="AA1206" s="307"/>
      <c r="AB1206" s="300"/>
      <c r="AC1206" s="308"/>
      <c r="AD1206" s="304"/>
      <c r="AF1206" s="300"/>
      <c r="AG1206" s="300"/>
      <c r="AH1206" s="309"/>
      <c r="AI1206" s="309"/>
      <c r="AJ1206" s="310"/>
      <c r="AK1206" s="311"/>
      <c r="AL1206" s="311"/>
      <c r="AM1206" s="311"/>
      <c r="AN1206" s="311"/>
      <c r="AO1206" s="309"/>
      <c r="AY1206" s="309"/>
      <c r="AZ1206" s="312"/>
      <c r="BD1206" s="300"/>
    </row>
    <row r="1207" ht="14.25" customHeight="1">
      <c r="A1207" s="300"/>
      <c r="B1207" s="301"/>
      <c r="C1207" s="300"/>
      <c r="D1207" s="302"/>
      <c r="G1207" s="303"/>
      <c r="H1207" s="304"/>
      <c r="I1207" s="304"/>
      <c r="J1207" s="300"/>
      <c r="K1207" s="300"/>
      <c r="L1207" s="300"/>
      <c r="M1207" s="300"/>
      <c r="N1207" s="300"/>
      <c r="O1207" s="300"/>
      <c r="Q1207" s="305">
        <v>0.0</v>
      </c>
      <c r="R1207" s="305"/>
      <c r="S1207" s="306"/>
      <c r="T1207" s="305"/>
      <c r="U1207" s="305"/>
      <c r="V1207" s="305"/>
      <c r="W1207" s="305"/>
      <c r="X1207" s="305"/>
      <c r="Y1207" s="305"/>
      <c r="Z1207" s="300"/>
      <c r="AA1207" s="307"/>
      <c r="AB1207" s="300"/>
      <c r="AC1207" s="308"/>
      <c r="AD1207" s="304"/>
      <c r="AF1207" s="300"/>
      <c r="AG1207" s="300"/>
      <c r="AH1207" s="309"/>
      <c r="AI1207" s="309"/>
      <c r="AJ1207" s="310"/>
      <c r="AK1207" s="311"/>
      <c r="AL1207" s="311"/>
      <c r="AM1207" s="311"/>
      <c r="AN1207" s="311"/>
      <c r="AO1207" s="309"/>
      <c r="AY1207" s="309"/>
      <c r="AZ1207" s="312"/>
      <c r="BD1207" s="300"/>
    </row>
    <row r="1208" ht="14.25" customHeight="1">
      <c r="A1208" s="300"/>
      <c r="B1208" s="301"/>
      <c r="C1208" s="300"/>
      <c r="D1208" s="302"/>
      <c r="G1208" s="303"/>
      <c r="H1208" s="304"/>
      <c r="I1208" s="304"/>
      <c r="J1208" s="300"/>
      <c r="K1208" s="300"/>
      <c r="L1208" s="300"/>
      <c r="M1208" s="300"/>
      <c r="N1208" s="300"/>
      <c r="O1208" s="300"/>
      <c r="Q1208" s="305">
        <v>0.0</v>
      </c>
      <c r="R1208" s="305"/>
      <c r="S1208" s="306"/>
      <c r="T1208" s="305"/>
      <c r="U1208" s="305"/>
      <c r="V1208" s="305"/>
      <c r="W1208" s="305"/>
      <c r="X1208" s="305"/>
      <c r="Y1208" s="305"/>
      <c r="Z1208" s="300"/>
      <c r="AA1208" s="307"/>
      <c r="AB1208" s="300"/>
      <c r="AC1208" s="308"/>
      <c r="AD1208" s="304"/>
      <c r="AF1208" s="300"/>
      <c r="AG1208" s="300"/>
      <c r="AH1208" s="309"/>
      <c r="AI1208" s="309"/>
      <c r="AJ1208" s="310"/>
      <c r="AK1208" s="311"/>
      <c r="AL1208" s="311"/>
      <c r="AM1208" s="311"/>
      <c r="AN1208" s="311"/>
      <c r="AO1208" s="309"/>
      <c r="AY1208" s="309"/>
      <c r="AZ1208" s="312"/>
      <c r="BD1208" s="300"/>
    </row>
    <row r="1209" ht="14.25" customHeight="1">
      <c r="A1209" s="300"/>
      <c r="B1209" s="301"/>
      <c r="C1209" s="300"/>
      <c r="D1209" s="302"/>
      <c r="G1209" s="303"/>
      <c r="H1209" s="304"/>
      <c r="I1209" s="304"/>
      <c r="J1209" s="300"/>
      <c r="K1209" s="300"/>
      <c r="L1209" s="300"/>
      <c r="M1209" s="300"/>
      <c r="N1209" s="300"/>
      <c r="O1209" s="300"/>
      <c r="Q1209" s="305">
        <v>0.0</v>
      </c>
      <c r="R1209" s="305"/>
      <c r="S1209" s="306"/>
      <c r="T1209" s="305"/>
      <c r="U1209" s="305"/>
      <c r="V1209" s="305"/>
      <c r="W1209" s="305"/>
      <c r="X1209" s="305"/>
      <c r="Y1209" s="305"/>
      <c r="Z1209" s="300"/>
      <c r="AA1209" s="307"/>
      <c r="AB1209" s="300"/>
      <c r="AC1209" s="308"/>
      <c r="AD1209" s="304"/>
      <c r="AF1209" s="300"/>
      <c r="AG1209" s="300"/>
      <c r="AH1209" s="309"/>
      <c r="AI1209" s="309"/>
      <c r="AJ1209" s="310"/>
      <c r="AK1209" s="311"/>
      <c r="AL1209" s="311"/>
      <c r="AM1209" s="311"/>
      <c r="AN1209" s="311"/>
      <c r="AO1209" s="309"/>
      <c r="AY1209" s="309"/>
      <c r="AZ1209" s="312"/>
      <c r="BD1209" s="300"/>
    </row>
    <row r="1210" ht="14.25" customHeight="1">
      <c r="A1210" s="300"/>
      <c r="B1210" s="301"/>
      <c r="C1210" s="300"/>
      <c r="D1210" s="302"/>
      <c r="G1210" s="303"/>
      <c r="H1210" s="304"/>
      <c r="I1210" s="304"/>
      <c r="J1210" s="300"/>
      <c r="K1210" s="300"/>
      <c r="L1210" s="300"/>
      <c r="M1210" s="300"/>
      <c r="N1210" s="300"/>
      <c r="O1210" s="300"/>
      <c r="Q1210" s="305">
        <v>0.0</v>
      </c>
      <c r="R1210" s="305"/>
      <c r="S1210" s="306"/>
      <c r="T1210" s="305"/>
      <c r="U1210" s="305"/>
      <c r="V1210" s="305"/>
      <c r="W1210" s="305"/>
      <c r="X1210" s="305"/>
      <c r="Y1210" s="305"/>
      <c r="Z1210" s="300"/>
      <c r="AA1210" s="307"/>
      <c r="AB1210" s="300"/>
      <c r="AC1210" s="308"/>
      <c r="AD1210" s="304"/>
      <c r="AF1210" s="300"/>
      <c r="AG1210" s="300"/>
      <c r="AH1210" s="309"/>
      <c r="AI1210" s="309"/>
      <c r="AJ1210" s="310"/>
      <c r="AK1210" s="311"/>
      <c r="AL1210" s="311"/>
      <c r="AM1210" s="311"/>
      <c r="AN1210" s="311"/>
      <c r="AO1210" s="309"/>
      <c r="AY1210" s="309"/>
      <c r="AZ1210" s="312"/>
      <c r="BD1210" s="300"/>
    </row>
    <row r="1211" ht="14.25" customHeight="1">
      <c r="A1211" s="300"/>
      <c r="B1211" s="301"/>
      <c r="C1211" s="300"/>
      <c r="D1211" s="302"/>
      <c r="G1211" s="303"/>
      <c r="H1211" s="304"/>
      <c r="I1211" s="304"/>
      <c r="J1211" s="300"/>
      <c r="K1211" s="300"/>
      <c r="L1211" s="300"/>
      <c r="M1211" s="300"/>
      <c r="N1211" s="300"/>
      <c r="O1211" s="300"/>
      <c r="Q1211" s="305">
        <v>0.0</v>
      </c>
      <c r="R1211" s="305"/>
      <c r="S1211" s="306"/>
      <c r="T1211" s="305"/>
      <c r="U1211" s="305"/>
      <c r="V1211" s="305"/>
      <c r="W1211" s="305"/>
      <c r="X1211" s="305"/>
      <c r="Y1211" s="305"/>
      <c r="Z1211" s="300"/>
      <c r="AA1211" s="307"/>
      <c r="AB1211" s="300"/>
      <c r="AC1211" s="308"/>
      <c r="AD1211" s="304"/>
      <c r="AF1211" s="300"/>
      <c r="AG1211" s="300"/>
      <c r="AH1211" s="309"/>
      <c r="AI1211" s="309"/>
      <c r="AJ1211" s="310"/>
      <c r="AK1211" s="311"/>
      <c r="AL1211" s="311"/>
      <c r="AM1211" s="311"/>
      <c r="AN1211" s="311"/>
      <c r="AO1211" s="309"/>
      <c r="AY1211" s="309"/>
      <c r="AZ1211" s="312"/>
      <c r="BD1211" s="300"/>
    </row>
    <row r="1212" ht="14.25" customHeight="1">
      <c r="A1212" s="300"/>
      <c r="B1212" s="301"/>
      <c r="C1212" s="300"/>
      <c r="D1212" s="302"/>
      <c r="G1212" s="303"/>
      <c r="H1212" s="304"/>
      <c r="I1212" s="304"/>
      <c r="J1212" s="300"/>
      <c r="K1212" s="300"/>
      <c r="L1212" s="300"/>
      <c r="M1212" s="300"/>
      <c r="N1212" s="300"/>
      <c r="O1212" s="300"/>
      <c r="Q1212" s="305">
        <v>0.0</v>
      </c>
      <c r="R1212" s="305"/>
      <c r="S1212" s="306"/>
      <c r="T1212" s="305"/>
      <c r="U1212" s="305"/>
      <c r="V1212" s="305"/>
      <c r="W1212" s="305"/>
      <c r="X1212" s="305"/>
      <c r="Y1212" s="305"/>
      <c r="Z1212" s="300"/>
      <c r="AA1212" s="307"/>
      <c r="AB1212" s="300"/>
      <c r="AC1212" s="308"/>
      <c r="AD1212" s="304"/>
      <c r="AF1212" s="300"/>
      <c r="AG1212" s="300"/>
      <c r="AH1212" s="309"/>
      <c r="AI1212" s="309"/>
      <c r="AJ1212" s="310"/>
      <c r="AK1212" s="311"/>
      <c r="AL1212" s="311"/>
      <c r="AM1212" s="311"/>
      <c r="AN1212" s="311"/>
      <c r="AO1212" s="309"/>
      <c r="AY1212" s="309"/>
      <c r="AZ1212" s="312"/>
      <c r="BD1212" s="300"/>
    </row>
    <row r="1213" ht="14.25" customHeight="1">
      <c r="A1213" s="300"/>
      <c r="B1213" s="301"/>
      <c r="C1213" s="300"/>
      <c r="D1213" s="302"/>
      <c r="G1213" s="303"/>
      <c r="H1213" s="304"/>
      <c r="I1213" s="304"/>
      <c r="J1213" s="300"/>
      <c r="K1213" s="300"/>
      <c r="L1213" s="300"/>
      <c r="M1213" s="300"/>
      <c r="N1213" s="300"/>
      <c r="O1213" s="300"/>
      <c r="Q1213" s="305">
        <v>0.0</v>
      </c>
      <c r="R1213" s="305"/>
      <c r="S1213" s="306"/>
      <c r="T1213" s="305"/>
      <c r="U1213" s="305"/>
      <c r="V1213" s="305"/>
      <c r="W1213" s="305"/>
      <c r="X1213" s="305"/>
      <c r="Y1213" s="305"/>
      <c r="Z1213" s="300"/>
      <c r="AA1213" s="307"/>
      <c r="AB1213" s="300"/>
      <c r="AC1213" s="308"/>
      <c r="AD1213" s="304"/>
      <c r="AF1213" s="300"/>
      <c r="AG1213" s="300"/>
      <c r="AH1213" s="309"/>
      <c r="AI1213" s="309"/>
      <c r="AJ1213" s="310"/>
      <c r="AK1213" s="311"/>
      <c r="AL1213" s="311"/>
      <c r="AM1213" s="311"/>
      <c r="AN1213" s="311"/>
      <c r="AO1213" s="309"/>
      <c r="AY1213" s="309"/>
      <c r="AZ1213" s="312"/>
      <c r="BD1213" s="300"/>
    </row>
    <row r="1214" ht="14.25" customHeight="1">
      <c r="A1214" s="300"/>
      <c r="B1214" s="301"/>
      <c r="C1214" s="300"/>
      <c r="D1214" s="302"/>
      <c r="G1214" s="303"/>
      <c r="H1214" s="304"/>
      <c r="I1214" s="304"/>
      <c r="J1214" s="300"/>
      <c r="K1214" s="300"/>
      <c r="L1214" s="300"/>
      <c r="M1214" s="300"/>
      <c r="N1214" s="300"/>
      <c r="O1214" s="300"/>
      <c r="Q1214" s="305">
        <v>0.0</v>
      </c>
      <c r="R1214" s="305"/>
      <c r="S1214" s="306"/>
      <c r="T1214" s="305"/>
      <c r="U1214" s="305"/>
      <c r="V1214" s="305"/>
      <c r="W1214" s="305"/>
      <c r="X1214" s="305"/>
      <c r="Y1214" s="305"/>
      <c r="Z1214" s="300"/>
      <c r="AA1214" s="307"/>
      <c r="AB1214" s="300"/>
      <c r="AC1214" s="308"/>
      <c r="AD1214" s="304"/>
      <c r="AF1214" s="300"/>
      <c r="AG1214" s="300"/>
      <c r="AH1214" s="309"/>
      <c r="AI1214" s="309"/>
      <c r="AJ1214" s="310"/>
      <c r="AK1214" s="311"/>
      <c r="AL1214" s="311"/>
      <c r="AM1214" s="311"/>
      <c r="AN1214" s="311"/>
      <c r="AO1214" s="309"/>
      <c r="AY1214" s="309"/>
      <c r="AZ1214" s="312"/>
      <c r="BD1214" s="300"/>
    </row>
    <row r="1215" ht="14.25" customHeight="1">
      <c r="A1215" s="300"/>
      <c r="B1215" s="301"/>
      <c r="C1215" s="300"/>
      <c r="D1215" s="302"/>
      <c r="G1215" s="303"/>
      <c r="H1215" s="304"/>
      <c r="I1215" s="304"/>
      <c r="J1215" s="300"/>
      <c r="K1215" s="300"/>
      <c r="L1215" s="300"/>
      <c r="M1215" s="300"/>
      <c r="N1215" s="300"/>
      <c r="O1215" s="300"/>
      <c r="Q1215" s="305">
        <v>0.0</v>
      </c>
      <c r="R1215" s="305"/>
      <c r="S1215" s="306"/>
      <c r="T1215" s="305"/>
      <c r="U1215" s="305"/>
      <c r="V1215" s="305"/>
      <c r="W1215" s="305"/>
      <c r="X1215" s="305"/>
      <c r="Y1215" s="305"/>
      <c r="Z1215" s="300"/>
      <c r="AA1215" s="307"/>
      <c r="AB1215" s="300"/>
      <c r="AC1215" s="308"/>
      <c r="AD1215" s="304"/>
      <c r="AF1215" s="300"/>
      <c r="AG1215" s="300"/>
      <c r="AH1215" s="309"/>
      <c r="AI1215" s="309"/>
      <c r="AJ1215" s="310"/>
      <c r="AK1215" s="311"/>
      <c r="AL1215" s="311"/>
      <c r="AM1215" s="311"/>
      <c r="AN1215" s="311"/>
      <c r="AO1215" s="309"/>
      <c r="AY1215" s="309"/>
      <c r="AZ1215" s="312"/>
      <c r="BD1215" s="300"/>
    </row>
    <row r="1216" ht="14.25" customHeight="1">
      <c r="A1216" s="300"/>
      <c r="B1216" s="301"/>
      <c r="C1216" s="300"/>
      <c r="D1216" s="302"/>
      <c r="G1216" s="303"/>
      <c r="H1216" s="304"/>
      <c r="I1216" s="304"/>
      <c r="J1216" s="300"/>
      <c r="K1216" s="300"/>
      <c r="L1216" s="300"/>
      <c r="M1216" s="300"/>
      <c r="N1216" s="300"/>
      <c r="O1216" s="300"/>
      <c r="Q1216" s="305">
        <v>0.0</v>
      </c>
      <c r="R1216" s="305"/>
      <c r="S1216" s="306"/>
      <c r="T1216" s="305"/>
      <c r="U1216" s="305"/>
      <c r="V1216" s="305"/>
      <c r="W1216" s="305"/>
      <c r="X1216" s="305"/>
      <c r="Y1216" s="305"/>
      <c r="Z1216" s="300"/>
      <c r="AA1216" s="307"/>
      <c r="AB1216" s="300"/>
      <c r="AC1216" s="308"/>
      <c r="AD1216" s="304"/>
      <c r="AF1216" s="300"/>
      <c r="AG1216" s="300"/>
      <c r="AH1216" s="309"/>
      <c r="AI1216" s="309"/>
      <c r="AJ1216" s="310"/>
      <c r="AK1216" s="311"/>
      <c r="AL1216" s="311"/>
      <c r="AM1216" s="311"/>
      <c r="AN1216" s="311"/>
      <c r="AO1216" s="309"/>
      <c r="AY1216" s="309"/>
      <c r="AZ1216" s="312"/>
      <c r="BD1216" s="300"/>
    </row>
    <row r="1217" ht="14.25" customHeight="1">
      <c r="A1217" s="300"/>
      <c r="B1217" s="301"/>
      <c r="C1217" s="300"/>
      <c r="D1217" s="302"/>
      <c r="G1217" s="303"/>
      <c r="H1217" s="304"/>
      <c r="I1217" s="304"/>
      <c r="J1217" s="300"/>
      <c r="K1217" s="300"/>
      <c r="L1217" s="300"/>
      <c r="M1217" s="300"/>
      <c r="N1217" s="300"/>
      <c r="O1217" s="300"/>
      <c r="Q1217" s="305">
        <v>0.0</v>
      </c>
      <c r="R1217" s="305"/>
      <c r="S1217" s="306"/>
      <c r="T1217" s="305"/>
      <c r="U1217" s="305"/>
      <c r="V1217" s="305"/>
      <c r="W1217" s="305"/>
      <c r="X1217" s="305"/>
      <c r="Y1217" s="305"/>
      <c r="Z1217" s="300"/>
      <c r="AA1217" s="307"/>
      <c r="AB1217" s="300"/>
      <c r="AC1217" s="308"/>
      <c r="AD1217" s="304"/>
      <c r="AF1217" s="300"/>
      <c r="AG1217" s="300"/>
      <c r="AH1217" s="309"/>
      <c r="AI1217" s="309"/>
      <c r="AJ1217" s="310"/>
      <c r="AK1217" s="311"/>
      <c r="AL1217" s="311"/>
      <c r="AM1217" s="311"/>
      <c r="AN1217" s="311"/>
      <c r="AO1217" s="309"/>
      <c r="AY1217" s="309"/>
      <c r="AZ1217" s="312"/>
      <c r="BD1217" s="300"/>
    </row>
    <row r="1218" ht="14.25" customHeight="1">
      <c r="A1218" s="300"/>
      <c r="B1218" s="301"/>
      <c r="C1218" s="300"/>
      <c r="D1218" s="302"/>
      <c r="G1218" s="303"/>
      <c r="H1218" s="304"/>
      <c r="I1218" s="304"/>
      <c r="J1218" s="300"/>
      <c r="K1218" s="300"/>
      <c r="L1218" s="300"/>
      <c r="M1218" s="300"/>
      <c r="N1218" s="300"/>
      <c r="O1218" s="300"/>
      <c r="Q1218" s="305">
        <v>0.0</v>
      </c>
      <c r="R1218" s="305"/>
      <c r="S1218" s="306"/>
      <c r="T1218" s="305"/>
      <c r="U1218" s="305"/>
      <c r="V1218" s="305"/>
      <c r="W1218" s="305"/>
      <c r="X1218" s="305"/>
      <c r="Y1218" s="305"/>
      <c r="Z1218" s="300"/>
      <c r="AA1218" s="307"/>
      <c r="AB1218" s="300"/>
      <c r="AC1218" s="308"/>
      <c r="AD1218" s="304"/>
      <c r="AF1218" s="300"/>
      <c r="AG1218" s="300"/>
      <c r="AH1218" s="309"/>
      <c r="AI1218" s="309"/>
      <c r="AJ1218" s="310"/>
      <c r="AK1218" s="311"/>
      <c r="AL1218" s="311"/>
      <c r="AM1218" s="311"/>
      <c r="AN1218" s="311"/>
      <c r="AO1218" s="309"/>
      <c r="AY1218" s="309"/>
      <c r="AZ1218" s="312"/>
      <c r="BD1218" s="300"/>
    </row>
    <row r="1219" ht="14.25" customHeight="1">
      <c r="A1219" s="300"/>
      <c r="B1219" s="301"/>
      <c r="C1219" s="300"/>
      <c r="D1219" s="302"/>
      <c r="G1219" s="303"/>
      <c r="H1219" s="304"/>
      <c r="I1219" s="304"/>
      <c r="J1219" s="300"/>
      <c r="K1219" s="300"/>
      <c r="L1219" s="300"/>
      <c r="M1219" s="300"/>
      <c r="N1219" s="300"/>
      <c r="O1219" s="300"/>
      <c r="Q1219" s="305">
        <v>0.0</v>
      </c>
      <c r="R1219" s="305"/>
      <c r="S1219" s="306"/>
      <c r="T1219" s="305"/>
      <c r="U1219" s="305"/>
      <c r="V1219" s="305"/>
      <c r="W1219" s="305"/>
      <c r="X1219" s="305"/>
      <c r="Y1219" s="305"/>
      <c r="Z1219" s="300"/>
      <c r="AA1219" s="307"/>
      <c r="AB1219" s="300"/>
      <c r="AC1219" s="308"/>
      <c r="AD1219" s="304"/>
      <c r="AF1219" s="300"/>
      <c r="AG1219" s="300"/>
      <c r="AH1219" s="309"/>
      <c r="AI1219" s="309"/>
      <c r="AJ1219" s="310"/>
      <c r="AK1219" s="311"/>
      <c r="AL1219" s="311"/>
      <c r="AM1219" s="311"/>
      <c r="AN1219" s="311"/>
      <c r="AO1219" s="309"/>
      <c r="AY1219" s="309"/>
      <c r="AZ1219" s="312"/>
      <c r="BD1219" s="300"/>
    </row>
    <row r="1220" ht="14.25" customHeight="1">
      <c r="A1220" s="300"/>
      <c r="B1220" s="301"/>
      <c r="C1220" s="300"/>
      <c r="D1220" s="302"/>
      <c r="G1220" s="303"/>
      <c r="H1220" s="304"/>
      <c r="I1220" s="304"/>
      <c r="J1220" s="300"/>
      <c r="K1220" s="300"/>
      <c r="L1220" s="300"/>
      <c r="M1220" s="300"/>
      <c r="N1220" s="300"/>
      <c r="O1220" s="300"/>
      <c r="Q1220" s="305">
        <v>0.0</v>
      </c>
      <c r="R1220" s="305"/>
      <c r="S1220" s="306"/>
      <c r="T1220" s="305"/>
      <c r="U1220" s="305"/>
      <c r="V1220" s="305"/>
      <c r="W1220" s="305"/>
      <c r="X1220" s="305"/>
      <c r="Y1220" s="305"/>
      <c r="Z1220" s="300"/>
      <c r="AA1220" s="307"/>
      <c r="AB1220" s="300"/>
      <c r="AC1220" s="308"/>
      <c r="AD1220" s="304"/>
      <c r="AF1220" s="300"/>
      <c r="AG1220" s="300"/>
      <c r="AH1220" s="309"/>
      <c r="AI1220" s="309"/>
      <c r="AJ1220" s="310"/>
      <c r="AK1220" s="311"/>
      <c r="AL1220" s="311"/>
      <c r="AM1220" s="311"/>
      <c r="AN1220" s="311"/>
      <c r="AO1220" s="309"/>
      <c r="AY1220" s="309"/>
      <c r="AZ1220" s="312"/>
      <c r="BD1220" s="300"/>
    </row>
    <row r="1221" ht="14.25" customHeight="1">
      <c r="A1221" s="300"/>
      <c r="B1221" s="301"/>
      <c r="C1221" s="300"/>
      <c r="D1221" s="302"/>
      <c r="G1221" s="303"/>
      <c r="H1221" s="304"/>
      <c r="I1221" s="304"/>
      <c r="J1221" s="300"/>
      <c r="K1221" s="300"/>
      <c r="L1221" s="300"/>
      <c r="M1221" s="300"/>
      <c r="N1221" s="300"/>
      <c r="O1221" s="300"/>
      <c r="Q1221" s="305">
        <v>0.0</v>
      </c>
      <c r="R1221" s="305"/>
      <c r="S1221" s="306"/>
      <c r="T1221" s="305"/>
      <c r="U1221" s="305"/>
      <c r="V1221" s="305"/>
      <c r="W1221" s="305"/>
      <c r="X1221" s="305"/>
      <c r="Y1221" s="305"/>
      <c r="Z1221" s="300"/>
      <c r="AA1221" s="307"/>
      <c r="AB1221" s="300"/>
      <c r="AC1221" s="308"/>
      <c r="AD1221" s="304"/>
      <c r="AF1221" s="300"/>
      <c r="AG1221" s="300"/>
      <c r="AH1221" s="309"/>
      <c r="AI1221" s="309"/>
      <c r="AJ1221" s="310"/>
      <c r="AK1221" s="311"/>
      <c r="AL1221" s="311"/>
      <c r="AM1221" s="311"/>
      <c r="AN1221" s="311"/>
      <c r="AO1221" s="309"/>
      <c r="AY1221" s="309"/>
      <c r="AZ1221" s="312"/>
      <c r="BD1221" s="300"/>
    </row>
    <row r="1222" ht="14.25" customHeight="1">
      <c r="A1222" s="300"/>
      <c r="B1222" s="301"/>
      <c r="C1222" s="300"/>
      <c r="D1222" s="302"/>
      <c r="G1222" s="303"/>
      <c r="H1222" s="304"/>
      <c r="I1222" s="304"/>
      <c r="J1222" s="300"/>
      <c r="K1222" s="300"/>
      <c r="L1222" s="300"/>
      <c r="M1222" s="300"/>
      <c r="N1222" s="300"/>
      <c r="O1222" s="300"/>
      <c r="Q1222" s="305">
        <v>0.0</v>
      </c>
      <c r="R1222" s="305"/>
      <c r="S1222" s="306"/>
      <c r="T1222" s="305"/>
      <c r="U1222" s="305"/>
      <c r="V1222" s="305"/>
      <c r="W1222" s="305"/>
      <c r="X1222" s="305"/>
      <c r="Y1222" s="305"/>
      <c r="Z1222" s="300"/>
      <c r="AA1222" s="307"/>
      <c r="AB1222" s="300"/>
      <c r="AC1222" s="308"/>
      <c r="AD1222" s="304"/>
      <c r="AF1222" s="300"/>
      <c r="AG1222" s="300"/>
      <c r="AH1222" s="309"/>
      <c r="AI1222" s="309"/>
      <c r="AJ1222" s="310"/>
      <c r="AK1222" s="311"/>
      <c r="AL1222" s="311"/>
      <c r="AM1222" s="311"/>
      <c r="AN1222" s="311"/>
      <c r="AO1222" s="309"/>
      <c r="AY1222" s="309"/>
      <c r="AZ1222" s="312"/>
      <c r="BD1222" s="300"/>
    </row>
    <row r="1223" ht="14.25" customHeight="1">
      <c r="A1223" s="300"/>
      <c r="B1223" s="301"/>
      <c r="C1223" s="300"/>
      <c r="D1223" s="302"/>
      <c r="G1223" s="303"/>
      <c r="H1223" s="304"/>
      <c r="I1223" s="304"/>
      <c r="J1223" s="300"/>
      <c r="K1223" s="300"/>
      <c r="L1223" s="300"/>
      <c r="M1223" s="300"/>
      <c r="N1223" s="300"/>
      <c r="O1223" s="300"/>
      <c r="Q1223" s="305">
        <v>0.0</v>
      </c>
      <c r="R1223" s="305"/>
      <c r="S1223" s="306"/>
      <c r="T1223" s="305"/>
      <c r="U1223" s="305"/>
      <c r="V1223" s="305"/>
      <c r="W1223" s="305"/>
      <c r="X1223" s="305"/>
      <c r="Y1223" s="305"/>
      <c r="Z1223" s="300"/>
      <c r="AA1223" s="307"/>
      <c r="AB1223" s="300"/>
      <c r="AC1223" s="308"/>
      <c r="AD1223" s="304"/>
      <c r="AF1223" s="300"/>
      <c r="AG1223" s="300"/>
      <c r="AH1223" s="309"/>
      <c r="AI1223" s="309"/>
      <c r="AJ1223" s="310"/>
      <c r="AK1223" s="311"/>
      <c r="AL1223" s="311"/>
      <c r="AM1223" s="311"/>
      <c r="AN1223" s="311"/>
      <c r="AO1223" s="309"/>
      <c r="AY1223" s="309"/>
      <c r="AZ1223" s="312"/>
      <c r="BD1223" s="300"/>
    </row>
    <row r="1224" ht="14.25" customHeight="1">
      <c r="A1224" s="300"/>
      <c r="B1224" s="301"/>
      <c r="C1224" s="300"/>
      <c r="D1224" s="302"/>
      <c r="G1224" s="303"/>
      <c r="H1224" s="304"/>
      <c r="I1224" s="304"/>
      <c r="J1224" s="300"/>
      <c r="K1224" s="300"/>
      <c r="L1224" s="300"/>
      <c r="M1224" s="300"/>
      <c r="N1224" s="300"/>
      <c r="O1224" s="300"/>
      <c r="Q1224" s="305">
        <v>0.0</v>
      </c>
      <c r="R1224" s="305"/>
      <c r="S1224" s="306"/>
      <c r="T1224" s="305"/>
      <c r="U1224" s="305"/>
      <c r="V1224" s="305"/>
      <c r="W1224" s="305"/>
      <c r="X1224" s="305"/>
      <c r="Y1224" s="305"/>
      <c r="Z1224" s="300"/>
      <c r="AA1224" s="307"/>
      <c r="AB1224" s="300"/>
      <c r="AC1224" s="308"/>
      <c r="AD1224" s="304"/>
      <c r="AF1224" s="300"/>
      <c r="AG1224" s="300"/>
      <c r="AH1224" s="309"/>
      <c r="AI1224" s="309"/>
      <c r="AJ1224" s="310"/>
      <c r="AK1224" s="311"/>
      <c r="AL1224" s="311"/>
      <c r="AM1224" s="311"/>
      <c r="AN1224" s="311"/>
      <c r="AO1224" s="309"/>
      <c r="AY1224" s="309"/>
      <c r="AZ1224" s="312"/>
      <c r="BD1224" s="300"/>
    </row>
    <row r="1225" ht="14.25" customHeight="1">
      <c r="A1225" s="300"/>
      <c r="B1225" s="301"/>
      <c r="C1225" s="300"/>
      <c r="D1225" s="302"/>
      <c r="G1225" s="303"/>
      <c r="H1225" s="304"/>
      <c r="I1225" s="304"/>
      <c r="J1225" s="300"/>
      <c r="K1225" s="300"/>
      <c r="L1225" s="300"/>
      <c r="M1225" s="300"/>
      <c r="N1225" s="300"/>
      <c r="O1225" s="300"/>
      <c r="Q1225" s="305">
        <v>0.0</v>
      </c>
      <c r="R1225" s="305"/>
      <c r="S1225" s="306"/>
      <c r="T1225" s="305"/>
      <c r="U1225" s="305"/>
      <c r="V1225" s="305"/>
      <c r="W1225" s="305"/>
      <c r="X1225" s="305"/>
      <c r="Y1225" s="305"/>
      <c r="Z1225" s="300"/>
      <c r="AA1225" s="307"/>
      <c r="AB1225" s="300"/>
      <c r="AC1225" s="308"/>
      <c r="AD1225" s="304"/>
      <c r="AF1225" s="300"/>
      <c r="AG1225" s="300"/>
      <c r="AH1225" s="309"/>
      <c r="AI1225" s="309"/>
      <c r="AJ1225" s="310"/>
      <c r="AK1225" s="311"/>
      <c r="AL1225" s="311"/>
      <c r="AM1225" s="311"/>
      <c r="AN1225" s="311"/>
      <c r="AO1225" s="309"/>
      <c r="AY1225" s="309"/>
      <c r="AZ1225" s="312"/>
      <c r="BD1225" s="300"/>
    </row>
    <row r="1226" ht="14.25" customHeight="1">
      <c r="A1226" s="300"/>
      <c r="B1226" s="301"/>
      <c r="C1226" s="300"/>
      <c r="D1226" s="302"/>
      <c r="G1226" s="303"/>
      <c r="H1226" s="304"/>
      <c r="I1226" s="304"/>
      <c r="J1226" s="300"/>
      <c r="K1226" s="300"/>
      <c r="L1226" s="300"/>
      <c r="M1226" s="300"/>
      <c r="N1226" s="300"/>
      <c r="O1226" s="300"/>
      <c r="Q1226" s="305">
        <v>0.0</v>
      </c>
      <c r="R1226" s="305"/>
      <c r="S1226" s="306"/>
      <c r="T1226" s="305"/>
      <c r="U1226" s="305"/>
      <c r="V1226" s="305"/>
      <c r="W1226" s="305"/>
      <c r="X1226" s="305"/>
      <c r="Y1226" s="305"/>
      <c r="Z1226" s="300"/>
      <c r="AA1226" s="307"/>
      <c r="AB1226" s="300"/>
      <c r="AC1226" s="308"/>
      <c r="AD1226" s="304"/>
      <c r="AF1226" s="300"/>
      <c r="AG1226" s="300"/>
      <c r="AH1226" s="309"/>
      <c r="AI1226" s="309"/>
      <c r="AJ1226" s="310"/>
      <c r="AK1226" s="311"/>
      <c r="AL1226" s="311"/>
      <c r="AM1226" s="311"/>
      <c r="AN1226" s="311"/>
      <c r="AO1226" s="309"/>
      <c r="AY1226" s="309"/>
      <c r="AZ1226" s="312"/>
      <c r="BD1226" s="300"/>
    </row>
    <row r="1227" ht="14.25" customHeight="1">
      <c r="A1227" s="300"/>
      <c r="B1227" s="301"/>
      <c r="C1227" s="300"/>
      <c r="D1227" s="302"/>
      <c r="G1227" s="303"/>
      <c r="H1227" s="304"/>
      <c r="I1227" s="304"/>
      <c r="J1227" s="300"/>
      <c r="K1227" s="300"/>
      <c r="L1227" s="300"/>
      <c r="M1227" s="300"/>
      <c r="N1227" s="300"/>
      <c r="O1227" s="300"/>
      <c r="Q1227" s="305">
        <v>0.0</v>
      </c>
      <c r="R1227" s="305"/>
      <c r="S1227" s="306"/>
      <c r="T1227" s="305"/>
      <c r="U1227" s="305"/>
      <c r="V1227" s="305"/>
      <c r="W1227" s="305"/>
      <c r="X1227" s="305"/>
      <c r="Y1227" s="305"/>
      <c r="Z1227" s="300"/>
      <c r="AA1227" s="307"/>
      <c r="AB1227" s="300"/>
      <c r="AC1227" s="308"/>
      <c r="AD1227" s="304"/>
      <c r="AF1227" s="300"/>
      <c r="AG1227" s="300"/>
      <c r="AH1227" s="309"/>
      <c r="AI1227" s="309"/>
      <c r="AJ1227" s="310"/>
      <c r="AK1227" s="311"/>
      <c r="AL1227" s="311"/>
      <c r="AM1227" s="311"/>
      <c r="AN1227" s="311"/>
      <c r="AO1227" s="309"/>
      <c r="AY1227" s="309"/>
      <c r="AZ1227" s="312"/>
      <c r="BD1227" s="300"/>
    </row>
    <row r="1228" ht="14.25" customHeight="1">
      <c r="A1228" s="300"/>
      <c r="B1228" s="301"/>
      <c r="C1228" s="300"/>
      <c r="D1228" s="302"/>
      <c r="G1228" s="303"/>
      <c r="H1228" s="304"/>
      <c r="I1228" s="304"/>
      <c r="J1228" s="300"/>
      <c r="K1228" s="300"/>
      <c r="L1228" s="300"/>
      <c r="M1228" s="300"/>
      <c r="N1228" s="300"/>
      <c r="O1228" s="300"/>
      <c r="Q1228" s="305">
        <v>0.0</v>
      </c>
      <c r="R1228" s="305"/>
      <c r="S1228" s="306"/>
      <c r="T1228" s="305"/>
      <c r="U1228" s="305"/>
      <c r="V1228" s="305"/>
      <c r="W1228" s="305"/>
      <c r="X1228" s="305"/>
      <c r="Y1228" s="305"/>
      <c r="Z1228" s="300"/>
      <c r="AA1228" s="307"/>
      <c r="AB1228" s="300"/>
      <c r="AC1228" s="308"/>
      <c r="AD1228" s="304"/>
      <c r="AF1228" s="300"/>
      <c r="AG1228" s="300"/>
      <c r="AH1228" s="309"/>
      <c r="AI1228" s="309"/>
      <c r="AJ1228" s="310"/>
      <c r="AK1228" s="311"/>
      <c r="AL1228" s="311"/>
      <c r="AM1228" s="311"/>
      <c r="AN1228" s="311"/>
      <c r="AO1228" s="309"/>
      <c r="AY1228" s="309"/>
      <c r="AZ1228" s="312"/>
      <c r="BD1228" s="300"/>
    </row>
    <row r="1229" ht="14.25" customHeight="1">
      <c r="A1229" s="300"/>
      <c r="B1229" s="301"/>
      <c r="C1229" s="300"/>
      <c r="D1229" s="302"/>
      <c r="G1229" s="303"/>
      <c r="H1229" s="304"/>
      <c r="I1229" s="304"/>
      <c r="J1229" s="300"/>
      <c r="K1229" s="300"/>
      <c r="L1229" s="300"/>
      <c r="M1229" s="300"/>
      <c r="N1229" s="300"/>
      <c r="O1229" s="300"/>
      <c r="Q1229" s="305">
        <v>0.0</v>
      </c>
      <c r="R1229" s="305"/>
      <c r="S1229" s="306"/>
      <c r="T1229" s="305"/>
      <c r="U1229" s="305"/>
      <c r="V1229" s="305"/>
      <c r="W1229" s="305"/>
      <c r="X1229" s="305"/>
      <c r="Y1229" s="305"/>
      <c r="Z1229" s="300"/>
      <c r="AA1229" s="307"/>
      <c r="AB1229" s="300"/>
      <c r="AC1229" s="308"/>
      <c r="AD1229" s="304"/>
      <c r="AF1229" s="300"/>
      <c r="AG1229" s="300"/>
      <c r="AH1229" s="309"/>
      <c r="AI1229" s="309"/>
      <c r="AJ1229" s="310"/>
      <c r="AK1229" s="311"/>
      <c r="AL1229" s="311"/>
      <c r="AM1229" s="311"/>
      <c r="AN1229" s="311"/>
      <c r="AO1229" s="309"/>
      <c r="AY1229" s="309"/>
      <c r="AZ1229" s="312"/>
      <c r="BD1229" s="300"/>
    </row>
    <row r="1230" ht="14.25" customHeight="1">
      <c r="A1230" s="300"/>
      <c r="B1230" s="301"/>
      <c r="C1230" s="300"/>
      <c r="D1230" s="302"/>
      <c r="G1230" s="303"/>
      <c r="H1230" s="304"/>
      <c r="I1230" s="304"/>
      <c r="J1230" s="300"/>
      <c r="K1230" s="300"/>
      <c r="L1230" s="300"/>
      <c r="M1230" s="300"/>
      <c r="N1230" s="300"/>
      <c r="O1230" s="300"/>
      <c r="Q1230" s="305">
        <v>0.0</v>
      </c>
      <c r="R1230" s="305"/>
      <c r="S1230" s="306"/>
      <c r="T1230" s="305"/>
      <c r="U1230" s="305"/>
      <c r="V1230" s="305"/>
      <c r="W1230" s="305"/>
      <c r="X1230" s="305"/>
      <c r="Y1230" s="305"/>
      <c r="Z1230" s="300"/>
      <c r="AA1230" s="307"/>
      <c r="AB1230" s="300"/>
      <c r="AC1230" s="308"/>
      <c r="AD1230" s="304"/>
      <c r="AF1230" s="300"/>
      <c r="AG1230" s="300"/>
      <c r="AH1230" s="309"/>
      <c r="AI1230" s="309"/>
      <c r="AJ1230" s="310"/>
      <c r="AK1230" s="311"/>
      <c r="AL1230" s="311"/>
      <c r="AM1230" s="311"/>
      <c r="AN1230" s="311"/>
      <c r="AO1230" s="309"/>
      <c r="AY1230" s="309"/>
      <c r="AZ1230" s="312"/>
      <c r="BD1230" s="300"/>
    </row>
    <row r="1231" ht="14.25" customHeight="1">
      <c r="A1231" s="300"/>
      <c r="B1231" s="301"/>
      <c r="C1231" s="300"/>
      <c r="D1231" s="302"/>
      <c r="G1231" s="303"/>
      <c r="H1231" s="304"/>
      <c r="I1231" s="304"/>
      <c r="J1231" s="300"/>
      <c r="K1231" s="300"/>
      <c r="L1231" s="300"/>
      <c r="M1231" s="300"/>
      <c r="N1231" s="300"/>
      <c r="O1231" s="300"/>
      <c r="Q1231" s="305">
        <v>0.0</v>
      </c>
      <c r="R1231" s="305"/>
      <c r="S1231" s="306"/>
      <c r="T1231" s="305"/>
      <c r="U1231" s="305"/>
      <c r="V1231" s="305"/>
      <c r="W1231" s="305"/>
      <c r="X1231" s="305"/>
      <c r="Y1231" s="305"/>
      <c r="Z1231" s="300"/>
      <c r="AA1231" s="307"/>
      <c r="AB1231" s="300"/>
      <c r="AC1231" s="308"/>
      <c r="AD1231" s="304"/>
      <c r="AF1231" s="300"/>
      <c r="AG1231" s="300"/>
      <c r="AH1231" s="309"/>
      <c r="AI1231" s="309"/>
      <c r="AJ1231" s="310"/>
      <c r="AK1231" s="311"/>
      <c r="AL1231" s="311"/>
      <c r="AM1231" s="311"/>
      <c r="AN1231" s="311"/>
      <c r="AO1231" s="309"/>
      <c r="AY1231" s="309"/>
      <c r="AZ1231" s="312"/>
      <c r="BD1231" s="300"/>
    </row>
    <row r="1232" ht="14.25" customHeight="1">
      <c r="A1232" s="300"/>
      <c r="B1232" s="301"/>
      <c r="C1232" s="300"/>
      <c r="D1232" s="302"/>
      <c r="G1232" s="303"/>
      <c r="H1232" s="304"/>
      <c r="I1232" s="304"/>
      <c r="J1232" s="300"/>
      <c r="K1232" s="300"/>
      <c r="L1232" s="300"/>
      <c r="M1232" s="300"/>
      <c r="N1232" s="300"/>
      <c r="O1232" s="300"/>
      <c r="Q1232" s="305">
        <v>0.0</v>
      </c>
      <c r="R1232" s="305"/>
      <c r="S1232" s="306"/>
      <c r="T1232" s="305"/>
      <c r="U1232" s="305"/>
      <c r="V1232" s="305"/>
      <c r="W1232" s="305"/>
      <c r="X1232" s="305"/>
      <c r="Y1232" s="305"/>
      <c r="Z1232" s="300"/>
      <c r="AA1232" s="307"/>
      <c r="AB1232" s="300"/>
      <c r="AC1232" s="308"/>
      <c r="AD1232" s="304"/>
      <c r="AF1232" s="300"/>
      <c r="AG1232" s="300"/>
      <c r="AH1232" s="309"/>
      <c r="AI1232" s="309"/>
      <c r="AJ1232" s="310"/>
      <c r="AK1232" s="311"/>
      <c r="AL1232" s="311"/>
      <c r="AM1232" s="311"/>
      <c r="AN1232" s="311"/>
      <c r="AO1232" s="309"/>
      <c r="AY1232" s="309"/>
      <c r="AZ1232" s="312"/>
      <c r="BD1232" s="300"/>
    </row>
    <row r="1233" ht="14.25" customHeight="1">
      <c r="A1233" s="300"/>
      <c r="B1233" s="301"/>
      <c r="C1233" s="300"/>
      <c r="D1233" s="302"/>
      <c r="G1233" s="303"/>
      <c r="H1233" s="304"/>
      <c r="I1233" s="304"/>
      <c r="J1233" s="300"/>
      <c r="K1233" s="300"/>
      <c r="L1233" s="300"/>
      <c r="M1233" s="300"/>
      <c r="N1233" s="300"/>
      <c r="O1233" s="300"/>
      <c r="Q1233" s="305">
        <v>0.0</v>
      </c>
      <c r="R1233" s="305"/>
      <c r="S1233" s="306"/>
      <c r="T1233" s="305"/>
      <c r="U1233" s="305"/>
      <c r="V1233" s="305"/>
      <c r="W1233" s="305"/>
      <c r="X1233" s="305"/>
      <c r="Y1233" s="305"/>
      <c r="Z1233" s="300"/>
      <c r="AA1233" s="307"/>
      <c r="AB1233" s="300"/>
      <c r="AC1233" s="308"/>
      <c r="AD1233" s="304"/>
      <c r="AF1233" s="300"/>
      <c r="AG1233" s="300"/>
      <c r="AH1233" s="309"/>
      <c r="AI1233" s="309"/>
      <c r="AJ1233" s="310"/>
      <c r="AK1233" s="311"/>
      <c r="AL1233" s="311"/>
      <c r="AM1233" s="311"/>
      <c r="AN1233" s="311"/>
      <c r="AO1233" s="309"/>
      <c r="AY1233" s="309"/>
      <c r="AZ1233" s="312"/>
      <c r="BD1233" s="300"/>
    </row>
    <row r="1234" ht="14.25" customHeight="1">
      <c r="A1234" s="300"/>
      <c r="B1234" s="301"/>
      <c r="C1234" s="300"/>
      <c r="D1234" s="302"/>
      <c r="G1234" s="303"/>
      <c r="H1234" s="304"/>
      <c r="I1234" s="304"/>
      <c r="J1234" s="300"/>
      <c r="K1234" s="300"/>
      <c r="L1234" s="300"/>
      <c r="M1234" s="300"/>
      <c r="N1234" s="300"/>
      <c r="O1234" s="300"/>
      <c r="Q1234" s="305">
        <v>0.0</v>
      </c>
      <c r="R1234" s="305"/>
      <c r="S1234" s="306"/>
      <c r="T1234" s="305"/>
      <c r="U1234" s="305"/>
      <c r="V1234" s="305"/>
      <c r="W1234" s="305"/>
      <c r="X1234" s="305"/>
      <c r="Y1234" s="305"/>
      <c r="Z1234" s="300"/>
      <c r="AA1234" s="307"/>
      <c r="AB1234" s="300"/>
      <c r="AC1234" s="308"/>
      <c r="AD1234" s="304"/>
      <c r="AF1234" s="300"/>
      <c r="AG1234" s="300"/>
      <c r="AH1234" s="309"/>
      <c r="AI1234" s="309"/>
      <c r="AJ1234" s="310"/>
      <c r="AK1234" s="311"/>
      <c r="AL1234" s="311"/>
      <c r="AM1234" s="311"/>
      <c r="AN1234" s="311"/>
      <c r="AO1234" s="309"/>
      <c r="AY1234" s="309"/>
      <c r="AZ1234" s="312"/>
      <c r="BD1234" s="300"/>
    </row>
    <row r="1235" ht="14.25" customHeight="1">
      <c r="A1235" s="300"/>
      <c r="B1235" s="301"/>
      <c r="C1235" s="300"/>
      <c r="D1235" s="302"/>
      <c r="G1235" s="303"/>
      <c r="H1235" s="304"/>
      <c r="I1235" s="304"/>
      <c r="J1235" s="300"/>
      <c r="K1235" s="300"/>
      <c r="L1235" s="300"/>
      <c r="M1235" s="300"/>
      <c r="N1235" s="300"/>
      <c r="O1235" s="300"/>
      <c r="Q1235" s="305">
        <v>0.0</v>
      </c>
      <c r="R1235" s="305"/>
      <c r="S1235" s="306"/>
      <c r="T1235" s="305"/>
      <c r="U1235" s="305"/>
      <c r="V1235" s="305"/>
      <c r="W1235" s="305"/>
      <c r="X1235" s="305"/>
      <c r="Y1235" s="305"/>
      <c r="Z1235" s="300"/>
      <c r="AA1235" s="307"/>
      <c r="AB1235" s="300"/>
      <c r="AC1235" s="308"/>
      <c r="AD1235" s="304"/>
      <c r="AF1235" s="300"/>
      <c r="AG1235" s="300"/>
      <c r="AH1235" s="309"/>
      <c r="AI1235" s="309"/>
      <c r="AJ1235" s="310"/>
      <c r="AK1235" s="311"/>
      <c r="AL1235" s="311"/>
      <c r="AM1235" s="311"/>
      <c r="AN1235" s="311"/>
      <c r="AO1235" s="309"/>
      <c r="AY1235" s="309"/>
      <c r="AZ1235" s="312"/>
      <c r="BD1235" s="300"/>
    </row>
    <row r="1236" ht="14.25" customHeight="1">
      <c r="A1236" s="300"/>
      <c r="B1236" s="301"/>
      <c r="C1236" s="300"/>
      <c r="D1236" s="302"/>
      <c r="G1236" s="303"/>
      <c r="H1236" s="304"/>
      <c r="I1236" s="304"/>
      <c r="J1236" s="300"/>
      <c r="K1236" s="300"/>
      <c r="L1236" s="300"/>
      <c r="M1236" s="300"/>
      <c r="N1236" s="300"/>
      <c r="O1236" s="300"/>
      <c r="Q1236" s="305">
        <v>0.0</v>
      </c>
      <c r="R1236" s="305"/>
      <c r="S1236" s="306"/>
      <c r="T1236" s="305"/>
      <c r="U1236" s="305"/>
      <c r="V1236" s="305"/>
      <c r="W1236" s="305"/>
      <c r="X1236" s="305"/>
      <c r="Y1236" s="305"/>
      <c r="Z1236" s="300"/>
      <c r="AA1236" s="307"/>
      <c r="AB1236" s="300"/>
      <c r="AC1236" s="308"/>
      <c r="AD1236" s="304"/>
      <c r="AF1236" s="300"/>
      <c r="AG1236" s="300"/>
      <c r="AH1236" s="309"/>
      <c r="AI1236" s="309"/>
      <c r="AJ1236" s="310"/>
      <c r="AK1236" s="311"/>
      <c r="AL1236" s="311"/>
      <c r="AM1236" s="311"/>
      <c r="AN1236" s="311"/>
      <c r="AO1236" s="309"/>
      <c r="AY1236" s="309"/>
      <c r="AZ1236" s="312"/>
      <c r="BD1236" s="300"/>
    </row>
    <row r="1237" ht="14.25" customHeight="1">
      <c r="A1237" s="300"/>
      <c r="B1237" s="301"/>
      <c r="C1237" s="300"/>
      <c r="D1237" s="302"/>
      <c r="G1237" s="303"/>
      <c r="H1237" s="304"/>
      <c r="I1237" s="304"/>
      <c r="J1237" s="300"/>
      <c r="K1237" s="300"/>
      <c r="L1237" s="300"/>
      <c r="M1237" s="300"/>
      <c r="N1237" s="300"/>
      <c r="O1237" s="300"/>
      <c r="Q1237" s="305">
        <v>0.0</v>
      </c>
      <c r="R1237" s="305"/>
      <c r="S1237" s="306"/>
      <c r="T1237" s="305"/>
      <c r="U1237" s="305"/>
      <c r="V1237" s="305"/>
      <c r="W1237" s="305"/>
      <c r="X1237" s="305"/>
      <c r="Y1237" s="305"/>
      <c r="Z1237" s="300"/>
      <c r="AA1237" s="307"/>
      <c r="AB1237" s="300"/>
      <c r="AC1237" s="308"/>
      <c r="AD1237" s="304"/>
      <c r="AF1237" s="300"/>
      <c r="AG1237" s="300"/>
      <c r="AH1237" s="309"/>
      <c r="AI1237" s="309"/>
      <c r="AJ1237" s="310"/>
      <c r="AK1237" s="311"/>
      <c r="AL1237" s="311"/>
      <c r="AM1237" s="311"/>
      <c r="AN1237" s="311"/>
      <c r="AO1237" s="309"/>
      <c r="AY1237" s="309"/>
      <c r="AZ1237" s="312"/>
      <c r="BD1237" s="300"/>
    </row>
    <row r="1238" ht="14.25" customHeight="1">
      <c r="A1238" s="300"/>
      <c r="B1238" s="301"/>
      <c r="C1238" s="300"/>
      <c r="D1238" s="302"/>
      <c r="G1238" s="303"/>
      <c r="H1238" s="304"/>
      <c r="I1238" s="304"/>
      <c r="J1238" s="300"/>
      <c r="K1238" s="300"/>
      <c r="L1238" s="300"/>
      <c r="M1238" s="300"/>
      <c r="N1238" s="300"/>
      <c r="O1238" s="300"/>
      <c r="Q1238" s="305">
        <v>0.0</v>
      </c>
      <c r="R1238" s="305"/>
      <c r="S1238" s="306"/>
      <c r="T1238" s="305"/>
      <c r="U1238" s="305"/>
      <c r="V1238" s="305"/>
      <c r="W1238" s="305"/>
      <c r="X1238" s="305"/>
      <c r="Y1238" s="305"/>
      <c r="Z1238" s="300"/>
      <c r="AA1238" s="307"/>
      <c r="AB1238" s="300"/>
      <c r="AC1238" s="308"/>
      <c r="AD1238" s="304"/>
      <c r="AF1238" s="300"/>
      <c r="AG1238" s="300"/>
      <c r="AH1238" s="309"/>
      <c r="AI1238" s="309"/>
      <c r="AJ1238" s="310"/>
      <c r="AK1238" s="311"/>
      <c r="AL1238" s="311"/>
      <c r="AM1238" s="311"/>
      <c r="AN1238" s="311"/>
      <c r="AO1238" s="309"/>
      <c r="AY1238" s="309"/>
      <c r="AZ1238" s="312"/>
      <c r="BD1238" s="300"/>
    </row>
    <row r="1239" ht="14.25" customHeight="1">
      <c r="A1239" s="300"/>
      <c r="B1239" s="301"/>
      <c r="C1239" s="300"/>
      <c r="D1239" s="302"/>
      <c r="G1239" s="303"/>
      <c r="H1239" s="304"/>
      <c r="I1239" s="304"/>
      <c r="J1239" s="300"/>
      <c r="K1239" s="300"/>
      <c r="L1239" s="300"/>
      <c r="M1239" s="300"/>
      <c r="N1239" s="300"/>
      <c r="O1239" s="300"/>
      <c r="Q1239" s="305">
        <v>0.0</v>
      </c>
      <c r="R1239" s="305"/>
      <c r="S1239" s="306"/>
      <c r="T1239" s="305"/>
      <c r="U1239" s="305"/>
      <c r="V1239" s="305"/>
      <c r="W1239" s="305"/>
      <c r="X1239" s="305"/>
      <c r="Y1239" s="305"/>
      <c r="Z1239" s="300"/>
      <c r="AA1239" s="307"/>
      <c r="AB1239" s="300"/>
      <c r="AC1239" s="308"/>
      <c r="AD1239" s="304"/>
      <c r="AF1239" s="300"/>
      <c r="AG1239" s="300"/>
      <c r="AH1239" s="309"/>
      <c r="AI1239" s="309"/>
      <c r="AJ1239" s="310"/>
      <c r="AK1239" s="311"/>
      <c r="AL1239" s="311"/>
      <c r="AM1239" s="311"/>
      <c r="AN1239" s="311"/>
      <c r="AO1239" s="309"/>
      <c r="AY1239" s="309"/>
      <c r="AZ1239" s="312"/>
      <c r="BD1239" s="300"/>
    </row>
    <row r="1240" ht="14.25" customHeight="1">
      <c r="A1240" s="300"/>
      <c r="B1240" s="301"/>
      <c r="C1240" s="300"/>
      <c r="D1240" s="302"/>
      <c r="G1240" s="303"/>
      <c r="H1240" s="304"/>
      <c r="I1240" s="304"/>
      <c r="J1240" s="300"/>
      <c r="K1240" s="300"/>
      <c r="L1240" s="300"/>
      <c r="M1240" s="300"/>
      <c r="N1240" s="300"/>
      <c r="O1240" s="300"/>
      <c r="Q1240" s="305">
        <v>0.0</v>
      </c>
      <c r="R1240" s="305"/>
      <c r="S1240" s="306"/>
      <c r="T1240" s="305"/>
      <c r="U1240" s="305"/>
      <c r="V1240" s="305"/>
      <c r="W1240" s="305"/>
      <c r="X1240" s="305"/>
      <c r="Y1240" s="305"/>
      <c r="Z1240" s="300"/>
      <c r="AA1240" s="307"/>
      <c r="AB1240" s="300"/>
      <c r="AC1240" s="308"/>
      <c r="AD1240" s="304"/>
      <c r="AF1240" s="300"/>
      <c r="AG1240" s="300"/>
      <c r="AH1240" s="309"/>
      <c r="AI1240" s="309"/>
      <c r="AJ1240" s="310"/>
      <c r="AK1240" s="311"/>
      <c r="AL1240" s="311"/>
      <c r="AM1240" s="311"/>
      <c r="AN1240" s="311"/>
      <c r="AO1240" s="309"/>
      <c r="AY1240" s="309"/>
      <c r="AZ1240" s="312"/>
      <c r="BD1240" s="300"/>
    </row>
    <row r="1241" ht="14.25" customHeight="1">
      <c r="A1241" s="300"/>
      <c r="B1241" s="301"/>
      <c r="C1241" s="300"/>
      <c r="D1241" s="302"/>
      <c r="G1241" s="303"/>
      <c r="H1241" s="304"/>
      <c r="I1241" s="304"/>
      <c r="J1241" s="300"/>
      <c r="K1241" s="300"/>
      <c r="L1241" s="300"/>
      <c r="M1241" s="300"/>
      <c r="N1241" s="300"/>
      <c r="O1241" s="300"/>
      <c r="Q1241" s="305">
        <v>0.0</v>
      </c>
      <c r="R1241" s="305"/>
      <c r="S1241" s="306"/>
      <c r="T1241" s="305"/>
      <c r="U1241" s="305"/>
      <c r="V1241" s="305"/>
      <c r="W1241" s="305"/>
      <c r="X1241" s="305"/>
      <c r="Y1241" s="305"/>
      <c r="Z1241" s="300"/>
      <c r="AA1241" s="307"/>
      <c r="AB1241" s="300"/>
      <c r="AC1241" s="308"/>
      <c r="AD1241" s="304"/>
      <c r="AF1241" s="300"/>
      <c r="AG1241" s="300"/>
      <c r="AH1241" s="309"/>
      <c r="AI1241" s="309"/>
      <c r="AJ1241" s="310"/>
      <c r="AK1241" s="311"/>
      <c r="AL1241" s="311"/>
      <c r="AM1241" s="311"/>
      <c r="AN1241" s="311"/>
      <c r="AO1241" s="309"/>
      <c r="AY1241" s="309"/>
      <c r="AZ1241" s="312"/>
      <c r="BD1241" s="300"/>
    </row>
    <row r="1242" ht="14.25" customHeight="1">
      <c r="A1242" s="300"/>
      <c r="B1242" s="301"/>
      <c r="C1242" s="300"/>
      <c r="D1242" s="302"/>
      <c r="G1242" s="303"/>
      <c r="H1242" s="304"/>
      <c r="I1242" s="304"/>
      <c r="J1242" s="300"/>
      <c r="K1242" s="300"/>
      <c r="L1242" s="300"/>
      <c r="M1242" s="300"/>
      <c r="N1242" s="300"/>
      <c r="O1242" s="300"/>
      <c r="Q1242" s="305">
        <v>0.0</v>
      </c>
      <c r="R1242" s="305"/>
      <c r="S1242" s="306"/>
      <c r="T1242" s="305"/>
      <c r="U1242" s="305"/>
      <c r="V1242" s="305"/>
      <c r="W1242" s="305"/>
      <c r="X1242" s="305"/>
      <c r="Y1242" s="305"/>
      <c r="Z1242" s="300"/>
      <c r="AA1242" s="307"/>
      <c r="AB1242" s="300"/>
      <c r="AC1242" s="308"/>
      <c r="AD1242" s="304"/>
      <c r="AF1242" s="300"/>
      <c r="AG1242" s="300"/>
      <c r="AH1242" s="309"/>
      <c r="AI1242" s="309"/>
      <c r="AJ1242" s="310"/>
      <c r="AK1242" s="311"/>
      <c r="AL1242" s="311"/>
      <c r="AM1242" s="311"/>
      <c r="AN1242" s="311"/>
      <c r="AO1242" s="309"/>
      <c r="AY1242" s="309"/>
      <c r="AZ1242" s="312"/>
      <c r="BD1242" s="300"/>
    </row>
    <row r="1243" ht="14.25" customHeight="1">
      <c r="A1243" s="300"/>
      <c r="B1243" s="301"/>
      <c r="C1243" s="300"/>
      <c r="D1243" s="302"/>
      <c r="G1243" s="303"/>
      <c r="H1243" s="304"/>
      <c r="I1243" s="304"/>
      <c r="J1243" s="300"/>
      <c r="K1243" s="300"/>
      <c r="L1243" s="300"/>
      <c r="M1243" s="300"/>
      <c r="N1243" s="300"/>
      <c r="O1243" s="300"/>
      <c r="Q1243" s="305">
        <v>0.0</v>
      </c>
      <c r="R1243" s="305"/>
      <c r="S1243" s="306"/>
      <c r="T1243" s="305"/>
      <c r="U1243" s="305"/>
      <c r="V1243" s="305"/>
      <c r="W1243" s="305"/>
      <c r="X1243" s="305"/>
      <c r="Y1243" s="305"/>
      <c r="Z1243" s="300"/>
      <c r="AA1243" s="307"/>
      <c r="AB1243" s="300"/>
      <c r="AC1243" s="308"/>
      <c r="AD1243" s="304"/>
      <c r="AF1243" s="300"/>
      <c r="AG1243" s="300"/>
      <c r="AH1243" s="309"/>
      <c r="AI1243" s="309"/>
      <c r="AJ1243" s="310"/>
      <c r="AK1243" s="311"/>
      <c r="AL1243" s="311"/>
      <c r="AM1243" s="311"/>
      <c r="AN1243" s="311"/>
      <c r="AO1243" s="309"/>
      <c r="AY1243" s="309"/>
      <c r="AZ1243" s="312"/>
      <c r="BD1243" s="300"/>
    </row>
    <row r="1244" ht="14.25" customHeight="1">
      <c r="A1244" s="300"/>
      <c r="B1244" s="301"/>
      <c r="C1244" s="300"/>
      <c r="D1244" s="302"/>
      <c r="G1244" s="303"/>
      <c r="H1244" s="304"/>
      <c r="I1244" s="304"/>
      <c r="J1244" s="300"/>
      <c r="K1244" s="300"/>
      <c r="L1244" s="300"/>
      <c r="M1244" s="300"/>
      <c r="N1244" s="300"/>
      <c r="O1244" s="300"/>
      <c r="Q1244" s="305">
        <v>0.0</v>
      </c>
      <c r="R1244" s="305"/>
      <c r="S1244" s="306"/>
      <c r="T1244" s="305"/>
      <c r="U1244" s="305"/>
      <c r="V1244" s="305"/>
      <c r="W1244" s="305"/>
      <c r="X1244" s="305"/>
      <c r="Y1244" s="305"/>
      <c r="Z1244" s="300"/>
      <c r="AA1244" s="307"/>
      <c r="AB1244" s="300"/>
      <c r="AC1244" s="308"/>
      <c r="AD1244" s="304"/>
      <c r="AF1244" s="300"/>
      <c r="AG1244" s="300"/>
      <c r="AH1244" s="309"/>
      <c r="AI1244" s="309"/>
      <c r="AJ1244" s="310"/>
      <c r="AK1244" s="311"/>
      <c r="AL1244" s="311"/>
      <c r="AM1244" s="311"/>
      <c r="AN1244" s="311"/>
      <c r="AO1244" s="309"/>
      <c r="AY1244" s="309"/>
      <c r="AZ1244" s="312"/>
      <c r="BD1244" s="300"/>
    </row>
    <row r="1245" ht="14.25" customHeight="1">
      <c r="A1245" s="300"/>
      <c r="B1245" s="301"/>
      <c r="C1245" s="300"/>
      <c r="D1245" s="302"/>
      <c r="G1245" s="303"/>
      <c r="H1245" s="304"/>
      <c r="I1245" s="304"/>
      <c r="J1245" s="300"/>
      <c r="K1245" s="300"/>
      <c r="L1245" s="300"/>
      <c r="M1245" s="300"/>
      <c r="N1245" s="300"/>
      <c r="O1245" s="300"/>
      <c r="Q1245" s="305">
        <v>0.0</v>
      </c>
      <c r="R1245" s="305"/>
      <c r="S1245" s="306"/>
      <c r="T1245" s="305"/>
      <c r="U1245" s="305"/>
      <c r="V1245" s="305"/>
      <c r="W1245" s="305"/>
      <c r="X1245" s="305"/>
      <c r="Y1245" s="305"/>
      <c r="Z1245" s="300"/>
      <c r="AA1245" s="307"/>
      <c r="AB1245" s="300"/>
      <c r="AC1245" s="308"/>
      <c r="AD1245" s="304"/>
      <c r="AF1245" s="300"/>
      <c r="AG1245" s="300"/>
      <c r="AH1245" s="309"/>
      <c r="AI1245" s="309"/>
      <c r="AJ1245" s="310"/>
      <c r="AK1245" s="311"/>
      <c r="AL1245" s="311"/>
      <c r="AM1245" s="311"/>
      <c r="AN1245" s="311"/>
      <c r="AO1245" s="309"/>
      <c r="AY1245" s="309"/>
      <c r="AZ1245" s="312"/>
      <c r="BD1245" s="300"/>
    </row>
    <row r="1246" ht="14.25" customHeight="1">
      <c r="A1246" s="300"/>
      <c r="B1246" s="301"/>
      <c r="C1246" s="300"/>
      <c r="D1246" s="302"/>
      <c r="G1246" s="303"/>
      <c r="H1246" s="304"/>
      <c r="I1246" s="304"/>
      <c r="J1246" s="300"/>
      <c r="K1246" s="300"/>
      <c r="L1246" s="300"/>
      <c r="M1246" s="300"/>
      <c r="N1246" s="300"/>
      <c r="O1246" s="300"/>
      <c r="Q1246" s="305">
        <v>0.0</v>
      </c>
      <c r="R1246" s="305"/>
      <c r="S1246" s="306"/>
      <c r="T1246" s="305"/>
      <c r="U1246" s="305"/>
      <c r="V1246" s="305"/>
      <c r="W1246" s="305"/>
      <c r="X1246" s="305"/>
      <c r="Y1246" s="305"/>
      <c r="Z1246" s="300"/>
      <c r="AA1246" s="307"/>
      <c r="AB1246" s="300"/>
      <c r="AC1246" s="308"/>
      <c r="AD1246" s="304"/>
      <c r="AF1246" s="300"/>
      <c r="AG1246" s="300"/>
      <c r="AH1246" s="309"/>
      <c r="AI1246" s="309"/>
      <c r="AJ1246" s="310"/>
      <c r="AK1246" s="311"/>
      <c r="AL1246" s="311"/>
      <c r="AM1246" s="311"/>
      <c r="AN1246" s="311"/>
      <c r="AO1246" s="309"/>
      <c r="AY1246" s="309"/>
      <c r="AZ1246" s="312"/>
      <c r="BD1246" s="300"/>
    </row>
    <row r="1247" ht="14.25" customHeight="1">
      <c r="A1247" s="300"/>
      <c r="B1247" s="301"/>
      <c r="C1247" s="300"/>
      <c r="D1247" s="302"/>
      <c r="G1247" s="303"/>
      <c r="H1247" s="304"/>
      <c r="I1247" s="304"/>
      <c r="J1247" s="300"/>
      <c r="K1247" s="300"/>
      <c r="L1247" s="300"/>
      <c r="M1247" s="300"/>
      <c r="N1247" s="300"/>
      <c r="O1247" s="300"/>
      <c r="Q1247" s="305">
        <v>0.0</v>
      </c>
      <c r="R1247" s="305"/>
      <c r="S1247" s="306"/>
      <c r="T1247" s="305"/>
      <c r="U1247" s="305"/>
      <c r="V1247" s="305"/>
      <c r="W1247" s="305"/>
      <c r="X1247" s="305"/>
      <c r="Y1247" s="305"/>
      <c r="Z1247" s="300"/>
      <c r="AA1247" s="307"/>
      <c r="AB1247" s="300"/>
      <c r="AC1247" s="308"/>
      <c r="AD1247" s="304"/>
      <c r="AF1247" s="300"/>
      <c r="AG1247" s="300"/>
      <c r="AH1247" s="309"/>
      <c r="AI1247" s="309"/>
      <c r="AJ1247" s="310"/>
      <c r="AK1247" s="311"/>
      <c r="AL1247" s="311"/>
      <c r="AM1247" s="311"/>
      <c r="AN1247" s="311"/>
      <c r="AO1247" s="309"/>
      <c r="AY1247" s="309"/>
      <c r="AZ1247" s="312"/>
      <c r="BD1247" s="300"/>
    </row>
    <row r="1248" ht="14.25" customHeight="1">
      <c r="A1248" s="300"/>
      <c r="B1248" s="301"/>
      <c r="C1248" s="300"/>
      <c r="D1248" s="302"/>
      <c r="G1248" s="303"/>
      <c r="H1248" s="304"/>
      <c r="I1248" s="304"/>
      <c r="J1248" s="300"/>
      <c r="K1248" s="300"/>
      <c r="L1248" s="300"/>
      <c r="M1248" s="300"/>
      <c r="N1248" s="300"/>
      <c r="O1248" s="300"/>
      <c r="Q1248" s="305">
        <v>0.0</v>
      </c>
      <c r="R1248" s="305"/>
      <c r="S1248" s="306"/>
      <c r="T1248" s="305"/>
      <c r="U1248" s="305"/>
      <c r="V1248" s="305"/>
      <c r="W1248" s="305"/>
      <c r="X1248" s="305"/>
      <c r="Y1248" s="305"/>
      <c r="Z1248" s="300"/>
      <c r="AA1248" s="307"/>
      <c r="AB1248" s="300"/>
      <c r="AC1248" s="308"/>
      <c r="AD1248" s="304"/>
      <c r="AF1248" s="300"/>
      <c r="AG1248" s="300"/>
      <c r="AH1248" s="309"/>
      <c r="AI1248" s="309"/>
      <c r="AJ1248" s="310"/>
      <c r="AK1248" s="311"/>
      <c r="AL1248" s="311"/>
      <c r="AM1248" s="311"/>
      <c r="AN1248" s="311"/>
      <c r="AO1248" s="309"/>
      <c r="AY1248" s="309"/>
      <c r="AZ1248" s="312"/>
      <c r="BD1248" s="300"/>
    </row>
    <row r="1249" ht="14.25" customHeight="1">
      <c r="A1249" s="300"/>
      <c r="B1249" s="301"/>
      <c r="C1249" s="300"/>
      <c r="D1249" s="302"/>
      <c r="G1249" s="303"/>
      <c r="H1249" s="304"/>
      <c r="I1249" s="304"/>
      <c r="J1249" s="300"/>
      <c r="K1249" s="300"/>
      <c r="L1249" s="300"/>
      <c r="M1249" s="300"/>
      <c r="N1249" s="300"/>
      <c r="O1249" s="300"/>
      <c r="Q1249" s="305">
        <v>0.0</v>
      </c>
      <c r="R1249" s="305"/>
      <c r="S1249" s="306"/>
      <c r="T1249" s="305"/>
      <c r="U1249" s="305"/>
      <c r="V1249" s="305"/>
      <c r="W1249" s="305"/>
      <c r="X1249" s="305"/>
      <c r="Y1249" s="305"/>
      <c r="Z1249" s="300"/>
      <c r="AA1249" s="307"/>
      <c r="AB1249" s="300"/>
      <c r="AC1249" s="308"/>
      <c r="AD1249" s="304"/>
      <c r="AF1249" s="300"/>
      <c r="AG1249" s="300"/>
      <c r="AH1249" s="309"/>
      <c r="AI1249" s="309"/>
      <c r="AJ1249" s="310"/>
      <c r="AK1249" s="311"/>
      <c r="AL1249" s="311"/>
      <c r="AM1249" s="311"/>
      <c r="AN1249" s="311"/>
      <c r="AO1249" s="309"/>
      <c r="AY1249" s="309"/>
      <c r="AZ1249" s="312"/>
      <c r="BD1249" s="300"/>
    </row>
    <row r="1250" ht="14.25" customHeight="1">
      <c r="A1250" s="300"/>
      <c r="B1250" s="301"/>
      <c r="C1250" s="300"/>
      <c r="D1250" s="302"/>
      <c r="G1250" s="303"/>
      <c r="H1250" s="304"/>
      <c r="I1250" s="304"/>
      <c r="J1250" s="300"/>
      <c r="K1250" s="300"/>
      <c r="L1250" s="300"/>
      <c r="M1250" s="300"/>
      <c r="N1250" s="300"/>
      <c r="O1250" s="300"/>
      <c r="Q1250" s="305">
        <v>0.0</v>
      </c>
      <c r="R1250" s="305"/>
      <c r="S1250" s="306"/>
      <c r="T1250" s="305"/>
      <c r="U1250" s="305"/>
      <c r="V1250" s="305"/>
      <c r="W1250" s="305"/>
      <c r="X1250" s="305"/>
      <c r="Y1250" s="305"/>
      <c r="Z1250" s="300"/>
      <c r="AA1250" s="307"/>
      <c r="AB1250" s="300"/>
      <c r="AC1250" s="308"/>
      <c r="AD1250" s="304"/>
      <c r="AF1250" s="300"/>
      <c r="AG1250" s="300"/>
      <c r="AH1250" s="309"/>
      <c r="AI1250" s="309"/>
      <c r="AJ1250" s="310"/>
      <c r="AK1250" s="311"/>
      <c r="AL1250" s="311"/>
      <c r="AM1250" s="311"/>
      <c r="AN1250" s="311"/>
      <c r="AO1250" s="309"/>
      <c r="AY1250" s="309"/>
      <c r="AZ1250" s="312"/>
      <c r="BD1250" s="300"/>
    </row>
    <row r="1251" ht="14.25" customHeight="1">
      <c r="A1251" s="300"/>
      <c r="B1251" s="301"/>
      <c r="C1251" s="300"/>
      <c r="D1251" s="302"/>
      <c r="G1251" s="303"/>
      <c r="H1251" s="304"/>
      <c r="I1251" s="304"/>
      <c r="J1251" s="300"/>
      <c r="K1251" s="300"/>
      <c r="L1251" s="300"/>
      <c r="M1251" s="300"/>
      <c r="N1251" s="300"/>
      <c r="O1251" s="300"/>
      <c r="Q1251" s="305">
        <v>0.0</v>
      </c>
      <c r="R1251" s="305"/>
      <c r="S1251" s="306"/>
      <c r="T1251" s="305"/>
      <c r="U1251" s="305"/>
      <c r="V1251" s="305"/>
      <c r="W1251" s="305"/>
      <c r="X1251" s="305"/>
      <c r="Y1251" s="305"/>
      <c r="Z1251" s="300"/>
      <c r="AA1251" s="307"/>
      <c r="AB1251" s="300"/>
      <c r="AC1251" s="308"/>
      <c r="AD1251" s="304"/>
      <c r="AF1251" s="300"/>
      <c r="AG1251" s="300"/>
      <c r="AH1251" s="309"/>
      <c r="AI1251" s="309"/>
      <c r="AJ1251" s="310"/>
      <c r="AK1251" s="311"/>
      <c r="AL1251" s="311"/>
      <c r="AM1251" s="311"/>
      <c r="AN1251" s="311"/>
      <c r="AO1251" s="309"/>
      <c r="AY1251" s="309"/>
      <c r="AZ1251" s="312"/>
      <c r="BD1251" s="300"/>
    </row>
    <row r="1252" ht="14.25" customHeight="1">
      <c r="A1252" s="300"/>
      <c r="B1252" s="301"/>
      <c r="C1252" s="300"/>
      <c r="D1252" s="302"/>
      <c r="G1252" s="303"/>
      <c r="H1252" s="304"/>
      <c r="I1252" s="304"/>
      <c r="J1252" s="300"/>
      <c r="K1252" s="300"/>
      <c r="L1252" s="300"/>
      <c r="M1252" s="300"/>
      <c r="N1252" s="300"/>
      <c r="O1252" s="300"/>
      <c r="Q1252" s="305">
        <v>0.0</v>
      </c>
      <c r="R1252" s="305"/>
      <c r="S1252" s="306"/>
      <c r="T1252" s="305"/>
      <c r="U1252" s="305"/>
      <c r="V1252" s="305"/>
      <c r="W1252" s="305"/>
      <c r="X1252" s="305"/>
      <c r="Y1252" s="305"/>
      <c r="Z1252" s="300"/>
      <c r="AA1252" s="307"/>
      <c r="AB1252" s="300"/>
      <c r="AC1252" s="308"/>
      <c r="AD1252" s="304"/>
      <c r="AF1252" s="300"/>
      <c r="AG1252" s="300"/>
      <c r="AH1252" s="309"/>
      <c r="AI1252" s="309"/>
      <c r="AJ1252" s="310"/>
      <c r="AK1252" s="311"/>
      <c r="AL1252" s="311"/>
      <c r="AM1252" s="311"/>
      <c r="AN1252" s="311"/>
      <c r="AO1252" s="309"/>
      <c r="AY1252" s="309"/>
      <c r="AZ1252" s="312"/>
      <c r="BD1252" s="300"/>
    </row>
    <row r="1253" ht="14.25" customHeight="1">
      <c r="A1253" s="300"/>
      <c r="B1253" s="301"/>
      <c r="C1253" s="300"/>
      <c r="D1253" s="302"/>
      <c r="G1253" s="303"/>
      <c r="H1253" s="304"/>
      <c r="I1253" s="304"/>
      <c r="J1253" s="300"/>
      <c r="K1253" s="300"/>
      <c r="L1253" s="300"/>
      <c r="M1253" s="300"/>
      <c r="N1253" s="300"/>
      <c r="O1253" s="300"/>
      <c r="Q1253" s="305">
        <v>0.0</v>
      </c>
      <c r="R1253" s="305"/>
      <c r="S1253" s="306"/>
      <c r="T1253" s="305"/>
      <c r="U1253" s="305"/>
      <c r="V1253" s="305"/>
      <c r="W1253" s="305"/>
      <c r="X1253" s="305"/>
      <c r="Y1253" s="305"/>
      <c r="Z1253" s="300"/>
      <c r="AA1253" s="307"/>
      <c r="AB1253" s="300"/>
      <c r="AC1253" s="308"/>
      <c r="AD1253" s="304"/>
      <c r="AF1253" s="300"/>
      <c r="AG1253" s="300"/>
      <c r="AH1253" s="309"/>
      <c r="AI1253" s="309"/>
      <c r="AJ1253" s="310"/>
      <c r="AK1253" s="311"/>
      <c r="AL1253" s="311"/>
      <c r="AM1253" s="311"/>
      <c r="AN1253" s="311"/>
      <c r="AO1253" s="309"/>
      <c r="AY1253" s="309"/>
      <c r="AZ1253" s="312"/>
      <c r="BD1253" s="300"/>
    </row>
    <row r="1254" ht="14.25" customHeight="1">
      <c r="A1254" s="300"/>
      <c r="B1254" s="301"/>
      <c r="C1254" s="300"/>
      <c r="D1254" s="302"/>
      <c r="G1254" s="303"/>
      <c r="H1254" s="304"/>
      <c r="I1254" s="304"/>
      <c r="J1254" s="300"/>
      <c r="K1254" s="300"/>
      <c r="L1254" s="300"/>
      <c r="M1254" s="300"/>
      <c r="N1254" s="300"/>
      <c r="O1254" s="300"/>
      <c r="Q1254" s="305">
        <v>0.0</v>
      </c>
      <c r="R1254" s="305"/>
      <c r="S1254" s="306"/>
      <c r="T1254" s="305"/>
      <c r="U1254" s="305"/>
      <c r="V1254" s="305"/>
      <c r="W1254" s="305"/>
      <c r="X1254" s="305"/>
      <c r="Y1254" s="305"/>
      <c r="Z1254" s="300"/>
      <c r="AA1254" s="307"/>
      <c r="AB1254" s="300"/>
      <c r="AC1254" s="308"/>
      <c r="AD1254" s="304"/>
      <c r="AF1254" s="300"/>
      <c r="AG1254" s="300"/>
      <c r="AH1254" s="309"/>
      <c r="AI1254" s="309"/>
      <c r="AJ1254" s="310"/>
      <c r="AK1254" s="311"/>
      <c r="AL1254" s="311"/>
      <c r="AM1254" s="311"/>
      <c r="AN1254" s="311"/>
      <c r="AO1254" s="309"/>
      <c r="AY1254" s="309"/>
      <c r="AZ1254" s="312"/>
      <c r="BD1254" s="300"/>
    </row>
    <row r="1255" ht="14.25" customHeight="1">
      <c r="A1255" s="300"/>
      <c r="B1255" s="301"/>
      <c r="C1255" s="300"/>
      <c r="D1255" s="302"/>
      <c r="G1255" s="303"/>
      <c r="H1255" s="304"/>
      <c r="I1255" s="304"/>
      <c r="J1255" s="300"/>
      <c r="K1255" s="300"/>
      <c r="L1255" s="300"/>
      <c r="M1255" s="300"/>
      <c r="N1255" s="300"/>
      <c r="O1255" s="300"/>
      <c r="Q1255" s="305">
        <v>0.0</v>
      </c>
      <c r="R1255" s="305"/>
      <c r="S1255" s="306"/>
      <c r="T1255" s="305"/>
      <c r="U1255" s="305"/>
      <c r="V1255" s="305"/>
      <c r="W1255" s="305"/>
      <c r="X1255" s="305"/>
      <c r="Y1255" s="305"/>
      <c r="Z1255" s="300"/>
      <c r="AA1255" s="307"/>
      <c r="AB1255" s="300"/>
      <c r="AC1255" s="308"/>
      <c r="AD1255" s="304"/>
      <c r="AF1255" s="300"/>
      <c r="AG1255" s="300"/>
      <c r="AH1255" s="309"/>
      <c r="AI1255" s="309"/>
      <c r="AJ1255" s="310"/>
      <c r="AK1255" s="311"/>
      <c r="AL1255" s="311"/>
      <c r="AM1255" s="311"/>
      <c r="AN1255" s="311"/>
      <c r="AO1255" s="309"/>
      <c r="AY1255" s="309"/>
      <c r="AZ1255" s="312"/>
      <c r="BD1255" s="300"/>
    </row>
    <row r="1256" ht="14.25" customHeight="1">
      <c r="A1256" s="300"/>
      <c r="B1256" s="301"/>
      <c r="C1256" s="300"/>
      <c r="D1256" s="302"/>
      <c r="G1256" s="303"/>
      <c r="H1256" s="304"/>
      <c r="I1256" s="304"/>
      <c r="J1256" s="300"/>
      <c r="K1256" s="300"/>
      <c r="L1256" s="300"/>
      <c r="M1256" s="300"/>
      <c r="N1256" s="300"/>
      <c r="O1256" s="300"/>
      <c r="Q1256" s="305">
        <v>0.0</v>
      </c>
      <c r="R1256" s="305"/>
      <c r="S1256" s="306"/>
      <c r="T1256" s="305"/>
      <c r="U1256" s="305"/>
      <c r="V1256" s="305"/>
      <c r="W1256" s="305"/>
      <c r="X1256" s="305"/>
      <c r="Y1256" s="305"/>
      <c r="Z1256" s="300"/>
      <c r="AA1256" s="307"/>
      <c r="AB1256" s="300"/>
      <c r="AC1256" s="308"/>
      <c r="AD1256" s="304"/>
      <c r="AF1256" s="300"/>
      <c r="AG1256" s="300"/>
      <c r="AH1256" s="309"/>
      <c r="AI1256" s="309"/>
      <c r="AJ1256" s="310"/>
      <c r="AK1256" s="311"/>
      <c r="AL1256" s="311"/>
      <c r="AM1256" s="311"/>
      <c r="AN1256" s="311"/>
      <c r="AO1256" s="309"/>
      <c r="AY1256" s="309"/>
      <c r="AZ1256" s="312"/>
      <c r="BD1256" s="300"/>
    </row>
    <row r="1257" ht="14.25" customHeight="1">
      <c r="A1257" s="300"/>
      <c r="B1257" s="301"/>
      <c r="C1257" s="300"/>
      <c r="D1257" s="302"/>
      <c r="G1257" s="303"/>
      <c r="H1257" s="304"/>
      <c r="I1257" s="304"/>
      <c r="J1257" s="300"/>
      <c r="K1257" s="300"/>
      <c r="L1257" s="300"/>
      <c r="M1257" s="300"/>
      <c r="N1257" s="300"/>
      <c r="O1257" s="300"/>
      <c r="Q1257" s="305">
        <v>0.0</v>
      </c>
      <c r="R1257" s="305"/>
      <c r="S1257" s="306"/>
      <c r="T1257" s="305"/>
      <c r="U1257" s="305"/>
      <c r="V1257" s="305"/>
      <c r="W1257" s="305"/>
      <c r="X1257" s="305"/>
      <c r="Y1257" s="305"/>
      <c r="Z1257" s="300"/>
      <c r="AA1257" s="307"/>
      <c r="AB1257" s="300"/>
      <c r="AC1257" s="308"/>
      <c r="AD1257" s="304"/>
      <c r="AF1257" s="300"/>
      <c r="AG1257" s="300"/>
      <c r="AH1257" s="309"/>
      <c r="AI1257" s="309"/>
      <c r="AJ1257" s="310"/>
      <c r="AK1257" s="311"/>
      <c r="AL1257" s="311"/>
      <c r="AM1257" s="311"/>
      <c r="AN1257" s="311"/>
      <c r="AO1257" s="309"/>
      <c r="AY1257" s="309"/>
      <c r="AZ1257" s="312"/>
      <c r="BD1257" s="300"/>
    </row>
    <row r="1258" ht="14.25" customHeight="1">
      <c r="A1258" s="300"/>
      <c r="B1258" s="301"/>
      <c r="C1258" s="300"/>
      <c r="D1258" s="302"/>
      <c r="G1258" s="303"/>
      <c r="H1258" s="304"/>
      <c r="I1258" s="304"/>
      <c r="J1258" s="300"/>
      <c r="K1258" s="300"/>
      <c r="L1258" s="300"/>
      <c r="M1258" s="300"/>
      <c r="N1258" s="300"/>
      <c r="O1258" s="300"/>
      <c r="Q1258" s="305">
        <v>0.0</v>
      </c>
      <c r="R1258" s="305"/>
      <c r="S1258" s="306"/>
      <c r="T1258" s="305"/>
      <c r="U1258" s="305"/>
      <c r="V1258" s="305"/>
      <c r="W1258" s="305"/>
      <c r="X1258" s="305"/>
      <c r="Y1258" s="305"/>
      <c r="Z1258" s="300"/>
      <c r="AA1258" s="307"/>
      <c r="AB1258" s="300"/>
      <c r="AC1258" s="308"/>
      <c r="AD1258" s="304"/>
      <c r="AF1258" s="300"/>
      <c r="AG1258" s="300"/>
      <c r="AH1258" s="309"/>
      <c r="AI1258" s="309"/>
      <c r="AJ1258" s="310"/>
      <c r="AK1258" s="311"/>
      <c r="AL1258" s="311"/>
      <c r="AM1258" s="311"/>
      <c r="AN1258" s="311"/>
      <c r="AO1258" s="309"/>
      <c r="AY1258" s="309"/>
      <c r="AZ1258" s="312"/>
      <c r="BD1258" s="300"/>
    </row>
    <row r="1259" ht="14.25" customHeight="1">
      <c r="A1259" s="300"/>
      <c r="B1259" s="301"/>
      <c r="C1259" s="300"/>
      <c r="D1259" s="302"/>
      <c r="G1259" s="303"/>
      <c r="H1259" s="304"/>
      <c r="I1259" s="304"/>
      <c r="J1259" s="300"/>
      <c r="K1259" s="300"/>
      <c r="L1259" s="300"/>
      <c r="M1259" s="300"/>
      <c r="N1259" s="300"/>
      <c r="O1259" s="300"/>
      <c r="Q1259" s="305">
        <v>0.0</v>
      </c>
      <c r="R1259" s="305"/>
      <c r="S1259" s="306"/>
      <c r="T1259" s="305"/>
      <c r="U1259" s="305"/>
      <c r="V1259" s="305"/>
      <c r="W1259" s="305"/>
      <c r="X1259" s="305"/>
      <c r="Y1259" s="305"/>
      <c r="Z1259" s="300"/>
      <c r="AA1259" s="307"/>
      <c r="AB1259" s="300"/>
      <c r="AC1259" s="308"/>
      <c r="AD1259" s="304"/>
      <c r="AF1259" s="300"/>
      <c r="AG1259" s="300"/>
      <c r="AH1259" s="309"/>
      <c r="AI1259" s="309"/>
      <c r="AJ1259" s="310"/>
      <c r="AK1259" s="311"/>
      <c r="AL1259" s="311"/>
      <c r="AM1259" s="311"/>
      <c r="AN1259" s="311"/>
      <c r="AO1259" s="309"/>
      <c r="AY1259" s="309"/>
      <c r="AZ1259" s="312"/>
      <c r="BD1259" s="300"/>
    </row>
    <row r="1260" ht="14.25" customHeight="1">
      <c r="A1260" s="300"/>
      <c r="B1260" s="301"/>
      <c r="C1260" s="300"/>
      <c r="D1260" s="302"/>
      <c r="G1260" s="303"/>
      <c r="H1260" s="304"/>
      <c r="I1260" s="304"/>
      <c r="J1260" s="300"/>
      <c r="K1260" s="300"/>
      <c r="L1260" s="300"/>
      <c r="M1260" s="300"/>
      <c r="N1260" s="300"/>
      <c r="O1260" s="300"/>
      <c r="Q1260" s="305">
        <v>0.0</v>
      </c>
      <c r="R1260" s="305"/>
      <c r="S1260" s="306"/>
      <c r="T1260" s="305"/>
      <c r="U1260" s="305"/>
      <c r="V1260" s="305"/>
      <c r="W1260" s="305"/>
      <c r="X1260" s="305"/>
      <c r="Y1260" s="305"/>
      <c r="Z1260" s="300"/>
      <c r="AA1260" s="307"/>
      <c r="AB1260" s="300"/>
      <c r="AC1260" s="308"/>
      <c r="AD1260" s="304"/>
      <c r="AF1260" s="300"/>
      <c r="AG1260" s="300"/>
      <c r="AH1260" s="309"/>
      <c r="AI1260" s="309"/>
      <c r="AJ1260" s="310"/>
      <c r="AK1260" s="311"/>
      <c r="AL1260" s="311"/>
      <c r="AM1260" s="311"/>
      <c r="AN1260" s="311"/>
      <c r="AO1260" s="309"/>
      <c r="AY1260" s="309"/>
      <c r="AZ1260" s="312"/>
      <c r="BD1260" s="300"/>
    </row>
    <row r="1261" ht="14.25" customHeight="1">
      <c r="A1261" s="300"/>
      <c r="B1261" s="301"/>
      <c r="C1261" s="300"/>
      <c r="D1261" s="302"/>
      <c r="G1261" s="303"/>
      <c r="H1261" s="304"/>
      <c r="I1261" s="304"/>
      <c r="J1261" s="300"/>
      <c r="K1261" s="300"/>
      <c r="L1261" s="300"/>
      <c r="M1261" s="300"/>
      <c r="N1261" s="300"/>
      <c r="O1261" s="300"/>
      <c r="Q1261" s="305">
        <v>0.0</v>
      </c>
      <c r="R1261" s="305"/>
      <c r="S1261" s="306"/>
      <c r="T1261" s="305"/>
      <c r="U1261" s="305"/>
      <c r="V1261" s="305"/>
      <c r="W1261" s="305"/>
      <c r="X1261" s="305"/>
      <c r="Y1261" s="305"/>
      <c r="Z1261" s="300"/>
      <c r="AA1261" s="307"/>
      <c r="AB1261" s="300"/>
      <c r="AC1261" s="308"/>
      <c r="AD1261" s="304"/>
      <c r="AF1261" s="300"/>
      <c r="AG1261" s="300"/>
      <c r="AH1261" s="309"/>
      <c r="AI1261" s="309"/>
      <c r="AJ1261" s="310"/>
      <c r="AK1261" s="311"/>
      <c r="AL1261" s="311"/>
      <c r="AM1261" s="311"/>
      <c r="AN1261" s="311"/>
      <c r="AO1261" s="309"/>
      <c r="AY1261" s="309"/>
      <c r="AZ1261" s="312"/>
      <c r="BD1261" s="300"/>
    </row>
    <row r="1262" ht="14.25" customHeight="1">
      <c r="A1262" s="300"/>
      <c r="B1262" s="301"/>
      <c r="C1262" s="300"/>
      <c r="D1262" s="302"/>
      <c r="G1262" s="303"/>
      <c r="H1262" s="304"/>
      <c r="I1262" s="304"/>
      <c r="J1262" s="300"/>
      <c r="K1262" s="300"/>
      <c r="L1262" s="300"/>
      <c r="M1262" s="300"/>
      <c r="N1262" s="300"/>
      <c r="O1262" s="300"/>
      <c r="Q1262" s="305">
        <v>0.0</v>
      </c>
      <c r="R1262" s="305"/>
      <c r="S1262" s="306"/>
      <c r="T1262" s="305"/>
      <c r="U1262" s="305"/>
      <c r="V1262" s="305"/>
      <c r="W1262" s="305"/>
      <c r="X1262" s="305"/>
      <c r="Y1262" s="305"/>
      <c r="Z1262" s="300"/>
      <c r="AA1262" s="307"/>
      <c r="AB1262" s="300"/>
      <c r="AC1262" s="308"/>
      <c r="AD1262" s="304"/>
      <c r="AF1262" s="300"/>
      <c r="AG1262" s="300"/>
      <c r="AH1262" s="309"/>
      <c r="AI1262" s="309"/>
      <c r="AJ1262" s="310"/>
      <c r="AK1262" s="311"/>
      <c r="AL1262" s="311"/>
      <c r="AM1262" s="311"/>
      <c r="AN1262" s="311"/>
      <c r="AO1262" s="309"/>
      <c r="AY1262" s="309"/>
      <c r="AZ1262" s="312"/>
      <c r="BD1262" s="300"/>
    </row>
    <row r="1263" ht="14.25" customHeight="1">
      <c r="A1263" s="300"/>
      <c r="B1263" s="301"/>
      <c r="C1263" s="300"/>
      <c r="D1263" s="302"/>
      <c r="G1263" s="303"/>
      <c r="H1263" s="304"/>
      <c r="I1263" s="304"/>
      <c r="J1263" s="300"/>
      <c r="K1263" s="300"/>
      <c r="L1263" s="300"/>
      <c r="M1263" s="300"/>
      <c r="N1263" s="300"/>
      <c r="O1263" s="300"/>
      <c r="Q1263" s="305">
        <v>0.0</v>
      </c>
      <c r="R1263" s="305"/>
      <c r="S1263" s="306"/>
      <c r="T1263" s="305"/>
      <c r="U1263" s="305"/>
      <c r="V1263" s="305"/>
      <c r="W1263" s="305"/>
      <c r="X1263" s="305"/>
      <c r="Y1263" s="305"/>
      <c r="Z1263" s="300"/>
      <c r="AA1263" s="307"/>
      <c r="AB1263" s="300"/>
      <c r="AC1263" s="308"/>
      <c r="AD1263" s="304"/>
      <c r="AF1263" s="300"/>
      <c r="AG1263" s="300"/>
      <c r="AH1263" s="309"/>
      <c r="AI1263" s="309"/>
      <c r="AJ1263" s="310"/>
      <c r="AK1263" s="311"/>
      <c r="AL1263" s="311"/>
      <c r="AM1263" s="311"/>
      <c r="AN1263" s="311"/>
      <c r="AO1263" s="309"/>
      <c r="AY1263" s="309"/>
      <c r="AZ1263" s="312"/>
      <c r="BD1263" s="300"/>
    </row>
    <row r="1264" ht="14.25" customHeight="1">
      <c r="A1264" s="300"/>
      <c r="B1264" s="301"/>
      <c r="C1264" s="300"/>
      <c r="D1264" s="302"/>
      <c r="G1264" s="303"/>
      <c r="H1264" s="304"/>
      <c r="I1264" s="304"/>
      <c r="J1264" s="300"/>
      <c r="K1264" s="300"/>
      <c r="L1264" s="300"/>
      <c r="M1264" s="300"/>
      <c r="N1264" s="300"/>
      <c r="O1264" s="300"/>
      <c r="Q1264" s="305">
        <v>0.0</v>
      </c>
      <c r="R1264" s="305"/>
      <c r="S1264" s="306"/>
      <c r="T1264" s="305"/>
      <c r="U1264" s="305"/>
      <c r="V1264" s="305"/>
      <c r="W1264" s="305"/>
      <c r="X1264" s="305"/>
      <c r="Y1264" s="305"/>
      <c r="Z1264" s="300"/>
      <c r="AA1264" s="307"/>
      <c r="AB1264" s="300"/>
      <c r="AC1264" s="308"/>
      <c r="AD1264" s="304"/>
      <c r="AF1264" s="300"/>
      <c r="AG1264" s="300"/>
      <c r="AH1264" s="309"/>
      <c r="AI1264" s="309"/>
      <c r="AJ1264" s="310"/>
      <c r="AK1264" s="311"/>
      <c r="AL1264" s="311"/>
      <c r="AM1264" s="311"/>
      <c r="AN1264" s="311"/>
      <c r="AO1264" s="309"/>
      <c r="AY1264" s="309"/>
      <c r="AZ1264" s="312"/>
      <c r="BD1264" s="300"/>
    </row>
    <row r="1265" ht="14.25" customHeight="1">
      <c r="A1265" s="300"/>
      <c r="B1265" s="301"/>
      <c r="C1265" s="300"/>
      <c r="D1265" s="302"/>
      <c r="G1265" s="303"/>
      <c r="H1265" s="304"/>
      <c r="I1265" s="304"/>
      <c r="J1265" s="300"/>
      <c r="K1265" s="300"/>
      <c r="L1265" s="300"/>
      <c r="M1265" s="300"/>
      <c r="N1265" s="300"/>
      <c r="O1265" s="300"/>
      <c r="Q1265" s="305">
        <v>0.0</v>
      </c>
      <c r="R1265" s="305"/>
      <c r="S1265" s="306"/>
      <c r="T1265" s="305"/>
      <c r="U1265" s="305"/>
      <c r="V1265" s="305"/>
      <c r="W1265" s="305"/>
      <c r="X1265" s="305"/>
      <c r="Y1265" s="305"/>
      <c r="Z1265" s="300"/>
      <c r="AA1265" s="307"/>
      <c r="AB1265" s="300"/>
      <c r="AC1265" s="308"/>
      <c r="AD1265" s="304"/>
      <c r="AF1265" s="300"/>
      <c r="AG1265" s="300"/>
      <c r="AH1265" s="309"/>
      <c r="AI1265" s="309"/>
      <c r="AJ1265" s="310"/>
      <c r="AK1265" s="311"/>
      <c r="AL1265" s="311"/>
      <c r="AM1265" s="311"/>
      <c r="AN1265" s="311"/>
      <c r="AO1265" s="309"/>
      <c r="AY1265" s="309"/>
      <c r="AZ1265" s="312"/>
      <c r="BD1265" s="300"/>
    </row>
    <row r="1266" ht="14.25" customHeight="1">
      <c r="A1266" s="300"/>
      <c r="B1266" s="301"/>
      <c r="C1266" s="300"/>
      <c r="D1266" s="302"/>
      <c r="G1266" s="303"/>
      <c r="H1266" s="304"/>
      <c r="I1266" s="304"/>
      <c r="J1266" s="300"/>
      <c r="K1266" s="300"/>
      <c r="L1266" s="300"/>
      <c r="M1266" s="300"/>
      <c r="N1266" s="300"/>
      <c r="O1266" s="300"/>
      <c r="Q1266" s="305">
        <v>0.0</v>
      </c>
      <c r="R1266" s="305"/>
      <c r="S1266" s="306"/>
      <c r="T1266" s="305"/>
      <c r="U1266" s="305"/>
      <c r="V1266" s="305"/>
      <c r="W1266" s="305"/>
      <c r="X1266" s="305"/>
      <c r="Y1266" s="305"/>
      <c r="Z1266" s="300"/>
      <c r="AA1266" s="307"/>
      <c r="AB1266" s="300"/>
      <c r="AC1266" s="308"/>
      <c r="AD1266" s="304"/>
      <c r="AF1266" s="300"/>
      <c r="AG1266" s="300"/>
      <c r="AH1266" s="309"/>
      <c r="AI1266" s="309"/>
      <c r="AJ1266" s="310"/>
      <c r="AK1266" s="311"/>
      <c r="AL1266" s="311"/>
      <c r="AM1266" s="311"/>
      <c r="AN1266" s="311"/>
      <c r="AO1266" s="309"/>
      <c r="AY1266" s="309"/>
      <c r="AZ1266" s="312"/>
      <c r="BD1266" s="300"/>
    </row>
    <row r="1267" ht="14.25" customHeight="1">
      <c r="A1267" s="300"/>
      <c r="B1267" s="301"/>
      <c r="C1267" s="300"/>
      <c r="D1267" s="302"/>
      <c r="G1267" s="303"/>
      <c r="H1267" s="304"/>
      <c r="I1267" s="304"/>
      <c r="J1267" s="300"/>
      <c r="K1267" s="300"/>
      <c r="L1267" s="300"/>
      <c r="M1267" s="300"/>
      <c r="N1267" s="300"/>
      <c r="O1267" s="300"/>
      <c r="Q1267" s="305">
        <v>0.0</v>
      </c>
      <c r="R1267" s="305"/>
      <c r="S1267" s="306"/>
      <c r="T1267" s="305"/>
      <c r="U1267" s="305"/>
      <c r="V1267" s="305"/>
      <c r="W1267" s="305"/>
      <c r="X1267" s="305"/>
      <c r="Y1267" s="305"/>
      <c r="Z1267" s="300"/>
      <c r="AA1267" s="307"/>
      <c r="AB1267" s="300"/>
      <c r="AC1267" s="308"/>
      <c r="AD1267" s="304"/>
      <c r="AF1267" s="300"/>
      <c r="AG1267" s="300"/>
      <c r="AH1267" s="309"/>
      <c r="AI1267" s="309"/>
      <c r="AJ1267" s="310"/>
      <c r="AK1267" s="311"/>
      <c r="AL1267" s="311"/>
      <c r="AM1267" s="311"/>
      <c r="AN1267" s="311"/>
      <c r="AO1267" s="309"/>
      <c r="AY1267" s="309"/>
      <c r="AZ1267" s="312"/>
      <c r="BD1267" s="300"/>
    </row>
    <row r="1268" ht="14.25" customHeight="1">
      <c r="A1268" s="300"/>
      <c r="B1268" s="301"/>
      <c r="C1268" s="300"/>
      <c r="D1268" s="302"/>
      <c r="G1268" s="303"/>
      <c r="H1268" s="304"/>
      <c r="I1268" s="304"/>
      <c r="J1268" s="300"/>
      <c r="K1268" s="300"/>
      <c r="L1268" s="300"/>
      <c r="M1268" s="300"/>
      <c r="N1268" s="300"/>
      <c r="O1268" s="300"/>
      <c r="Q1268" s="305">
        <v>0.0</v>
      </c>
      <c r="R1268" s="305"/>
      <c r="S1268" s="306"/>
      <c r="T1268" s="305"/>
      <c r="U1268" s="305"/>
      <c r="V1268" s="305"/>
      <c r="W1268" s="305"/>
      <c r="X1268" s="305"/>
      <c r="Y1268" s="305"/>
      <c r="Z1268" s="300"/>
      <c r="AA1268" s="307"/>
      <c r="AB1268" s="300"/>
      <c r="AC1268" s="308"/>
      <c r="AD1268" s="304"/>
      <c r="AF1268" s="300"/>
      <c r="AG1268" s="300"/>
      <c r="AH1268" s="309"/>
      <c r="AI1268" s="309"/>
      <c r="AJ1268" s="310"/>
      <c r="AK1268" s="311"/>
      <c r="AL1268" s="311"/>
      <c r="AM1268" s="311"/>
      <c r="AN1268" s="311"/>
      <c r="AO1268" s="309"/>
      <c r="AY1268" s="309"/>
      <c r="AZ1268" s="312"/>
      <c r="BD1268" s="300"/>
    </row>
    <row r="1269" ht="14.25" customHeight="1">
      <c r="A1269" s="300"/>
      <c r="B1269" s="301"/>
      <c r="C1269" s="300"/>
      <c r="D1269" s="302"/>
      <c r="G1269" s="303"/>
      <c r="H1269" s="304"/>
      <c r="I1269" s="304"/>
      <c r="J1269" s="300"/>
      <c r="K1269" s="300"/>
      <c r="L1269" s="300"/>
      <c r="M1269" s="300"/>
      <c r="N1269" s="300"/>
      <c r="O1269" s="300"/>
      <c r="Q1269" s="305">
        <v>0.0</v>
      </c>
      <c r="R1269" s="305"/>
      <c r="S1269" s="306"/>
      <c r="T1269" s="305"/>
      <c r="U1269" s="305"/>
      <c r="V1269" s="305"/>
      <c r="W1269" s="305"/>
      <c r="X1269" s="305"/>
      <c r="Y1269" s="305"/>
      <c r="Z1269" s="300"/>
      <c r="AA1269" s="307"/>
      <c r="AB1269" s="300"/>
      <c r="AC1269" s="308"/>
      <c r="AD1269" s="304"/>
      <c r="AF1269" s="300"/>
      <c r="AG1269" s="300"/>
      <c r="AH1269" s="309"/>
      <c r="AI1269" s="309"/>
      <c r="AJ1269" s="310"/>
      <c r="AK1269" s="311"/>
      <c r="AL1269" s="311"/>
      <c r="AM1269" s="311"/>
      <c r="AN1269" s="311"/>
      <c r="AO1269" s="309"/>
      <c r="AY1269" s="309"/>
      <c r="AZ1269" s="312"/>
      <c r="BD1269" s="300"/>
    </row>
    <row r="1270" ht="14.25" customHeight="1">
      <c r="A1270" s="300"/>
      <c r="B1270" s="301"/>
      <c r="C1270" s="300"/>
      <c r="D1270" s="302"/>
      <c r="G1270" s="303"/>
      <c r="H1270" s="304"/>
      <c r="I1270" s="304"/>
      <c r="J1270" s="300"/>
      <c r="K1270" s="300"/>
      <c r="L1270" s="300"/>
      <c r="M1270" s="300"/>
      <c r="N1270" s="300"/>
      <c r="O1270" s="300"/>
      <c r="Q1270" s="305">
        <v>0.0</v>
      </c>
      <c r="R1270" s="305"/>
      <c r="S1270" s="306"/>
      <c r="T1270" s="305"/>
      <c r="U1270" s="305"/>
      <c r="V1270" s="305"/>
      <c r="W1270" s="305"/>
      <c r="X1270" s="305"/>
      <c r="Y1270" s="305"/>
      <c r="Z1270" s="300"/>
      <c r="AA1270" s="307"/>
      <c r="AB1270" s="300"/>
      <c r="AC1270" s="308"/>
      <c r="AD1270" s="304"/>
      <c r="AF1270" s="300"/>
      <c r="AG1270" s="300"/>
      <c r="AH1270" s="309"/>
      <c r="AI1270" s="309"/>
      <c r="AJ1270" s="310"/>
      <c r="AK1270" s="311"/>
      <c r="AL1270" s="311"/>
      <c r="AM1270" s="311"/>
      <c r="AN1270" s="311"/>
      <c r="AO1270" s="309"/>
      <c r="AY1270" s="309"/>
      <c r="AZ1270" s="312"/>
      <c r="BD1270" s="300"/>
    </row>
    <row r="1271" ht="14.25" customHeight="1">
      <c r="A1271" s="300"/>
      <c r="B1271" s="301"/>
      <c r="C1271" s="300"/>
      <c r="D1271" s="302"/>
      <c r="G1271" s="303"/>
      <c r="H1271" s="304"/>
      <c r="I1271" s="304"/>
      <c r="J1271" s="300"/>
      <c r="K1271" s="300"/>
      <c r="L1271" s="300"/>
      <c r="M1271" s="300"/>
      <c r="N1271" s="300"/>
      <c r="O1271" s="300"/>
      <c r="Q1271" s="305">
        <v>0.0</v>
      </c>
      <c r="R1271" s="305"/>
      <c r="S1271" s="306"/>
      <c r="T1271" s="305"/>
      <c r="U1271" s="305"/>
      <c r="V1271" s="305"/>
      <c r="W1271" s="305"/>
      <c r="X1271" s="305"/>
      <c r="Y1271" s="305"/>
      <c r="Z1271" s="300"/>
      <c r="AA1271" s="307"/>
      <c r="AB1271" s="300"/>
      <c r="AC1271" s="308"/>
      <c r="AD1271" s="304"/>
      <c r="AF1271" s="300"/>
      <c r="AG1271" s="300"/>
      <c r="AH1271" s="309"/>
      <c r="AI1271" s="309"/>
      <c r="AJ1271" s="310"/>
      <c r="AK1271" s="311"/>
      <c r="AL1271" s="311"/>
      <c r="AM1271" s="311"/>
      <c r="AN1271" s="311"/>
      <c r="AO1271" s="309"/>
      <c r="AY1271" s="309"/>
      <c r="AZ1271" s="312"/>
      <c r="BD1271" s="300"/>
    </row>
    <row r="1272" ht="14.25" customHeight="1">
      <c r="A1272" s="300"/>
      <c r="B1272" s="301"/>
      <c r="C1272" s="300"/>
      <c r="D1272" s="302"/>
      <c r="G1272" s="303"/>
      <c r="H1272" s="304"/>
      <c r="I1272" s="304"/>
      <c r="J1272" s="300"/>
      <c r="K1272" s="300"/>
      <c r="L1272" s="300"/>
      <c r="M1272" s="300"/>
      <c r="N1272" s="300"/>
      <c r="O1272" s="300"/>
      <c r="Q1272" s="305">
        <v>0.0</v>
      </c>
      <c r="R1272" s="305"/>
      <c r="S1272" s="306"/>
      <c r="T1272" s="305"/>
      <c r="U1272" s="305"/>
      <c r="V1272" s="305"/>
      <c r="W1272" s="305"/>
      <c r="X1272" s="305"/>
      <c r="Y1272" s="305"/>
      <c r="Z1272" s="300"/>
      <c r="AA1272" s="307"/>
      <c r="AB1272" s="300"/>
      <c r="AC1272" s="308"/>
      <c r="AD1272" s="304"/>
      <c r="AF1272" s="300"/>
      <c r="AG1272" s="300"/>
      <c r="AH1272" s="309"/>
      <c r="AI1272" s="309"/>
      <c r="AJ1272" s="310"/>
      <c r="AK1272" s="311"/>
      <c r="AL1272" s="311"/>
      <c r="AM1272" s="311"/>
      <c r="AN1272" s="311"/>
      <c r="AO1272" s="309"/>
      <c r="AY1272" s="309"/>
      <c r="AZ1272" s="312"/>
      <c r="BD1272" s="300"/>
    </row>
    <row r="1273" ht="14.25" customHeight="1">
      <c r="A1273" s="300"/>
      <c r="B1273" s="301"/>
      <c r="C1273" s="300"/>
      <c r="D1273" s="302"/>
      <c r="G1273" s="303"/>
      <c r="H1273" s="304"/>
      <c r="I1273" s="304"/>
      <c r="J1273" s="300"/>
      <c r="K1273" s="300"/>
      <c r="L1273" s="300"/>
      <c r="M1273" s="300"/>
      <c r="N1273" s="300"/>
      <c r="O1273" s="300"/>
      <c r="Q1273" s="305">
        <v>0.0</v>
      </c>
      <c r="R1273" s="305"/>
      <c r="S1273" s="306"/>
      <c r="T1273" s="305"/>
      <c r="U1273" s="305"/>
      <c r="V1273" s="305"/>
      <c r="W1273" s="305"/>
      <c r="X1273" s="305"/>
      <c r="Y1273" s="305"/>
      <c r="Z1273" s="300"/>
      <c r="AA1273" s="307"/>
      <c r="AB1273" s="300"/>
      <c r="AC1273" s="308"/>
      <c r="AD1273" s="304"/>
      <c r="AF1273" s="300"/>
      <c r="AG1273" s="300"/>
      <c r="AH1273" s="309"/>
      <c r="AI1273" s="309"/>
      <c r="AJ1273" s="310"/>
      <c r="AK1273" s="311"/>
      <c r="AL1273" s="311"/>
      <c r="AM1273" s="311"/>
      <c r="AN1273" s="311"/>
      <c r="AO1273" s="309"/>
      <c r="AY1273" s="309"/>
      <c r="AZ1273" s="312"/>
      <c r="BD1273" s="300"/>
    </row>
    <row r="1274" ht="14.25" customHeight="1">
      <c r="A1274" s="300"/>
      <c r="B1274" s="301"/>
      <c r="C1274" s="300"/>
      <c r="D1274" s="302"/>
      <c r="G1274" s="303"/>
      <c r="H1274" s="304"/>
      <c r="I1274" s="304"/>
      <c r="J1274" s="300"/>
      <c r="K1274" s="300"/>
      <c r="L1274" s="300"/>
      <c r="M1274" s="300"/>
      <c r="N1274" s="300"/>
      <c r="O1274" s="300"/>
      <c r="Q1274" s="305">
        <v>0.0</v>
      </c>
      <c r="R1274" s="305"/>
      <c r="S1274" s="306"/>
      <c r="T1274" s="305"/>
      <c r="U1274" s="305"/>
      <c r="V1274" s="305"/>
      <c r="W1274" s="305"/>
      <c r="X1274" s="305"/>
      <c r="Y1274" s="305"/>
      <c r="Z1274" s="300"/>
      <c r="AA1274" s="307"/>
      <c r="AB1274" s="300"/>
      <c r="AC1274" s="308"/>
      <c r="AD1274" s="304"/>
      <c r="AF1274" s="300"/>
      <c r="AG1274" s="300"/>
      <c r="AH1274" s="309"/>
      <c r="AI1274" s="309"/>
      <c r="AJ1274" s="310"/>
      <c r="AK1274" s="311"/>
      <c r="AL1274" s="311"/>
      <c r="AM1274" s="311"/>
      <c r="AN1274" s="311"/>
      <c r="AO1274" s="309"/>
      <c r="AY1274" s="309"/>
      <c r="AZ1274" s="312"/>
      <c r="BD1274" s="300"/>
    </row>
    <row r="1275" ht="14.25" customHeight="1">
      <c r="A1275" s="300"/>
      <c r="B1275" s="301"/>
      <c r="C1275" s="300"/>
      <c r="D1275" s="302"/>
      <c r="G1275" s="303"/>
      <c r="H1275" s="304"/>
      <c r="I1275" s="304"/>
      <c r="J1275" s="300"/>
      <c r="K1275" s="300"/>
      <c r="L1275" s="300"/>
      <c r="M1275" s="300"/>
      <c r="N1275" s="300"/>
      <c r="O1275" s="300"/>
      <c r="Q1275" s="305">
        <v>0.0</v>
      </c>
      <c r="R1275" s="305"/>
      <c r="S1275" s="306"/>
      <c r="T1275" s="305"/>
      <c r="U1275" s="305"/>
      <c r="V1275" s="305"/>
      <c r="W1275" s="305"/>
      <c r="X1275" s="305"/>
      <c r="Y1275" s="305"/>
      <c r="Z1275" s="300"/>
      <c r="AA1275" s="307"/>
      <c r="AB1275" s="300"/>
      <c r="AC1275" s="308"/>
      <c r="AD1275" s="304"/>
      <c r="AF1275" s="300"/>
      <c r="AG1275" s="300"/>
      <c r="AH1275" s="309"/>
      <c r="AI1275" s="309"/>
      <c r="AJ1275" s="310"/>
      <c r="AK1275" s="311"/>
      <c r="AL1275" s="311"/>
      <c r="AM1275" s="311"/>
      <c r="AN1275" s="311"/>
      <c r="AO1275" s="309"/>
      <c r="AY1275" s="309"/>
      <c r="AZ1275" s="312"/>
      <c r="BD1275" s="300"/>
    </row>
    <row r="1276" ht="14.25" customHeight="1">
      <c r="A1276" s="300"/>
      <c r="B1276" s="301"/>
      <c r="C1276" s="300"/>
      <c r="D1276" s="302"/>
      <c r="G1276" s="303"/>
      <c r="H1276" s="304"/>
      <c r="I1276" s="304"/>
      <c r="J1276" s="300"/>
      <c r="K1276" s="300"/>
      <c r="L1276" s="300"/>
      <c r="M1276" s="300"/>
      <c r="N1276" s="300"/>
      <c r="O1276" s="300"/>
      <c r="Q1276" s="305">
        <v>0.0</v>
      </c>
      <c r="R1276" s="305"/>
      <c r="S1276" s="306"/>
      <c r="T1276" s="305"/>
      <c r="U1276" s="305"/>
      <c r="V1276" s="305"/>
      <c r="W1276" s="305"/>
      <c r="X1276" s="305"/>
      <c r="Y1276" s="305"/>
      <c r="Z1276" s="300"/>
      <c r="AA1276" s="307"/>
      <c r="AB1276" s="300"/>
      <c r="AC1276" s="308"/>
      <c r="AD1276" s="304"/>
      <c r="AF1276" s="300"/>
      <c r="AG1276" s="300"/>
      <c r="AH1276" s="309"/>
      <c r="AI1276" s="309"/>
      <c r="AJ1276" s="310"/>
      <c r="AK1276" s="311"/>
      <c r="AL1276" s="311"/>
      <c r="AM1276" s="311"/>
      <c r="AN1276" s="311"/>
      <c r="AO1276" s="309"/>
      <c r="AY1276" s="309"/>
      <c r="AZ1276" s="312"/>
      <c r="BD1276" s="300"/>
    </row>
    <row r="1277" ht="14.25" customHeight="1">
      <c r="A1277" s="300"/>
      <c r="B1277" s="301"/>
      <c r="C1277" s="300"/>
      <c r="D1277" s="302"/>
      <c r="G1277" s="303"/>
      <c r="H1277" s="304"/>
      <c r="I1277" s="304"/>
      <c r="J1277" s="300"/>
      <c r="K1277" s="300"/>
      <c r="L1277" s="300"/>
      <c r="M1277" s="300"/>
      <c r="N1277" s="300"/>
      <c r="O1277" s="300"/>
      <c r="Q1277" s="305">
        <v>0.0</v>
      </c>
      <c r="R1277" s="305"/>
      <c r="S1277" s="306"/>
      <c r="T1277" s="305"/>
      <c r="U1277" s="305"/>
      <c r="V1277" s="305"/>
      <c r="W1277" s="305"/>
      <c r="X1277" s="305"/>
      <c r="Y1277" s="305"/>
      <c r="Z1277" s="300"/>
      <c r="AA1277" s="307"/>
      <c r="AB1277" s="300"/>
      <c r="AC1277" s="308"/>
      <c r="AD1277" s="304"/>
      <c r="AF1277" s="300"/>
      <c r="AG1277" s="300"/>
      <c r="AH1277" s="309"/>
      <c r="AI1277" s="309"/>
      <c r="AJ1277" s="310"/>
      <c r="AK1277" s="311"/>
      <c r="AL1277" s="311"/>
      <c r="AM1277" s="311"/>
      <c r="AN1277" s="311"/>
      <c r="AO1277" s="309"/>
      <c r="AY1277" s="309"/>
      <c r="AZ1277" s="312"/>
      <c r="BD1277" s="300"/>
    </row>
    <row r="1278" ht="14.25" customHeight="1">
      <c r="A1278" s="300"/>
      <c r="B1278" s="301"/>
      <c r="C1278" s="300"/>
      <c r="D1278" s="302"/>
      <c r="G1278" s="303"/>
      <c r="H1278" s="304"/>
      <c r="I1278" s="304"/>
      <c r="J1278" s="300"/>
      <c r="K1278" s="300"/>
      <c r="L1278" s="300"/>
      <c r="M1278" s="300"/>
      <c r="N1278" s="300"/>
      <c r="O1278" s="300"/>
      <c r="Q1278" s="305">
        <v>0.0</v>
      </c>
      <c r="R1278" s="305"/>
      <c r="S1278" s="306"/>
      <c r="T1278" s="305"/>
      <c r="U1278" s="305"/>
      <c r="V1278" s="305"/>
      <c r="W1278" s="305"/>
      <c r="X1278" s="305"/>
      <c r="Y1278" s="305"/>
      <c r="Z1278" s="300"/>
      <c r="AA1278" s="307"/>
      <c r="AB1278" s="300"/>
      <c r="AC1278" s="308"/>
      <c r="AD1278" s="304"/>
      <c r="AF1278" s="300"/>
      <c r="AG1278" s="300"/>
      <c r="AH1278" s="309"/>
      <c r="AI1278" s="309"/>
      <c r="AJ1278" s="310"/>
      <c r="AK1278" s="311"/>
      <c r="AL1278" s="311"/>
      <c r="AM1278" s="311"/>
      <c r="AN1278" s="311"/>
      <c r="AO1278" s="309"/>
      <c r="AY1278" s="309"/>
      <c r="AZ1278" s="312"/>
      <c r="BD1278" s="300"/>
    </row>
    <row r="1279" ht="14.25" customHeight="1">
      <c r="A1279" s="300"/>
      <c r="B1279" s="301"/>
      <c r="C1279" s="300"/>
      <c r="D1279" s="302"/>
      <c r="G1279" s="303"/>
      <c r="H1279" s="304"/>
      <c r="I1279" s="304"/>
      <c r="J1279" s="300"/>
      <c r="K1279" s="300"/>
      <c r="L1279" s="300"/>
      <c r="M1279" s="300"/>
      <c r="N1279" s="300"/>
      <c r="O1279" s="300"/>
      <c r="Q1279" s="305">
        <v>0.0</v>
      </c>
      <c r="R1279" s="305"/>
      <c r="S1279" s="306"/>
      <c r="T1279" s="305"/>
      <c r="U1279" s="305"/>
      <c r="V1279" s="305"/>
      <c r="W1279" s="305"/>
      <c r="X1279" s="305"/>
      <c r="Y1279" s="305"/>
      <c r="Z1279" s="300"/>
      <c r="AA1279" s="307"/>
      <c r="AB1279" s="300"/>
      <c r="AC1279" s="308"/>
      <c r="AD1279" s="304"/>
      <c r="AF1279" s="300"/>
      <c r="AG1279" s="300"/>
      <c r="AH1279" s="309"/>
      <c r="AI1279" s="309"/>
      <c r="AJ1279" s="310"/>
      <c r="AK1279" s="311"/>
      <c r="AL1279" s="311"/>
      <c r="AM1279" s="311"/>
      <c r="AN1279" s="311"/>
      <c r="AO1279" s="309"/>
      <c r="AY1279" s="309"/>
      <c r="AZ1279" s="312"/>
      <c r="BD1279" s="300"/>
    </row>
    <row r="1280" ht="14.25" customHeight="1">
      <c r="A1280" s="300"/>
      <c r="B1280" s="301"/>
      <c r="C1280" s="300"/>
      <c r="D1280" s="302"/>
      <c r="G1280" s="303"/>
      <c r="H1280" s="304"/>
      <c r="I1280" s="304"/>
      <c r="J1280" s="300"/>
      <c r="K1280" s="300"/>
      <c r="L1280" s="300"/>
      <c r="M1280" s="300"/>
      <c r="N1280" s="300"/>
      <c r="O1280" s="300"/>
      <c r="Q1280" s="305">
        <v>0.0</v>
      </c>
      <c r="R1280" s="305"/>
      <c r="S1280" s="306"/>
      <c r="T1280" s="305"/>
      <c r="U1280" s="305"/>
      <c r="V1280" s="305"/>
      <c r="W1280" s="305"/>
      <c r="X1280" s="305"/>
      <c r="Y1280" s="305"/>
      <c r="Z1280" s="300"/>
      <c r="AA1280" s="307"/>
      <c r="AB1280" s="300"/>
      <c r="AC1280" s="308"/>
      <c r="AD1280" s="304"/>
      <c r="AF1280" s="300"/>
      <c r="AG1280" s="300"/>
      <c r="AH1280" s="309"/>
      <c r="AI1280" s="309"/>
      <c r="AJ1280" s="310"/>
      <c r="AK1280" s="311"/>
      <c r="AL1280" s="311"/>
      <c r="AM1280" s="311"/>
      <c r="AN1280" s="311"/>
      <c r="AO1280" s="309"/>
      <c r="AY1280" s="309"/>
      <c r="AZ1280" s="312"/>
      <c r="BD1280" s="300"/>
    </row>
    <row r="1281" ht="14.25" customHeight="1">
      <c r="A1281" s="300"/>
      <c r="B1281" s="301"/>
      <c r="C1281" s="300"/>
      <c r="D1281" s="302"/>
      <c r="G1281" s="303"/>
      <c r="H1281" s="304"/>
      <c r="I1281" s="304"/>
      <c r="J1281" s="300"/>
      <c r="K1281" s="300"/>
      <c r="L1281" s="300"/>
      <c r="M1281" s="300"/>
      <c r="N1281" s="300"/>
      <c r="O1281" s="300"/>
      <c r="Q1281" s="305">
        <v>0.0</v>
      </c>
      <c r="R1281" s="305"/>
      <c r="S1281" s="306"/>
      <c r="T1281" s="305"/>
      <c r="U1281" s="305"/>
      <c r="V1281" s="305"/>
      <c r="W1281" s="305"/>
      <c r="X1281" s="305"/>
      <c r="Y1281" s="305"/>
      <c r="Z1281" s="300"/>
      <c r="AA1281" s="307"/>
      <c r="AB1281" s="300"/>
      <c r="AC1281" s="308"/>
      <c r="AD1281" s="304"/>
      <c r="AF1281" s="300"/>
      <c r="AG1281" s="300"/>
      <c r="AH1281" s="309"/>
      <c r="AI1281" s="309"/>
      <c r="AJ1281" s="310"/>
      <c r="AK1281" s="311"/>
      <c r="AL1281" s="311"/>
      <c r="AM1281" s="311"/>
      <c r="AN1281" s="311"/>
      <c r="AO1281" s="309"/>
      <c r="AY1281" s="309"/>
      <c r="AZ1281" s="312"/>
      <c r="BD1281" s="300"/>
    </row>
    <row r="1282" ht="14.25" customHeight="1">
      <c r="A1282" s="300"/>
      <c r="B1282" s="301"/>
      <c r="C1282" s="300"/>
      <c r="D1282" s="302"/>
      <c r="G1282" s="303"/>
      <c r="H1282" s="304"/>
      <c r="I1282" s="304"/>
      <c r="J1282" s="300"/>
      <c r="K1282" s="300"/>
      <c r="L1282" s="300"/>
      <c r="M1282" s="300"/>
      <c r="N1282" s="300"/>
      <c r="O1282" s="300"/>
      <c r="Q1282" s="305">
        <v>0.0</v>
      </c>
      <c r="R1282" s="305"/>
      <c r="S1282" s="306"/>
      <c r="T1282" s="305"/>
      <c r="U1282" s="305"/>
      <c r="V1282" s="305"/>
      <c r="W1282" s="305"/>
      <c r="X1282" s="305"/>
      <c r="Y1282" s="305"/>
      <c r="Z1282" s="300"/>
      <c r="AA1282" s="307"/>
      <c r="AB1282" s="300"/>
      <c r="AC1282" s="308"/>
      <c r="AD1282" s="304"/>
      <c r="AF1282" s="300"/>
      <c r="AG1282" s="300"/>
      <c r="AH1282" s="309"/>
      <c r="AI1282" s="309"/>
      <c r="AJ1282" s="310"/>
      <c r="AK1282" s="311"/>
      <c r="AL1282" s="311"/>
      <c r="AM1282" s="311"/>
      <c r="AN1282" s="311"/>
      <c r="AO1282" s="309"/>
      <c r="AY1282" s="309"/>
      <c r="AZ1282" s="312"/>
      <c r="BD1282" s="300"/>
    </row>
    <row r="1283" ht="14.25" customHeight="1">
      <c r="A1283" s="300"/>
      <c r="B1283" s="301"/>
      <c r="C1283" s="300"/>
      <c r="D1283" s="302"/>
      <c r="G1283" s="303"/>
      <c r="H1283" s="304"/>
      <c r="I1283" s="304"/>
      <c r="J1283" s="300"/>
      <c r="K1283" s="300"/>
      <c r="L1283" s="300"/>
      <c r="M1283" s="300"/>
      <c r="N1283" s="300"/>
      <c r="O1283" s="300"/>
      <c r="Q1283" s="305">
        <v>0.0</v>
      </c>
      <c r="R1283" s="305"/>
      <c r="S1283" s="306"/>
      <c r="T1283" s="305"/>
      <c r="U1283" s="305"/>
      <c r="V1283" s="305"/>
      <c r="W1283" s="305"/>
      <c r="X1283" s="305"/>
      <c r="Y1283" s="305"/>
      <c r="Z1283" s="300"/>
      <c r="AA1283" s="307"/>
      <c r="AB1283" s="300"/>
      <c r="AC1283" s="308"/>
      <c r="AD1283" s="304"/>
      <c r="AF1283" s="300"/>
      <c r="AG1283" s="300"/>
      <c r="AH1283" s="309"/>
      <c r="AI1283" s="309"/>
      <c r="AJ1283" s="310"/>
      <c r="AK1283" s="311"/>
      <c r="AL1283" s="311"/>
      <c r="AM1283" s="311"/>
      <c r="AN1283" s="311"/>
      <c r="AO1283" s="309"/>
      <c r="AY1283" s="309"/>
      <c r="AZ1283" s="312"/>
      <c r="BD1283" s="300"/>
    </row>
    <row r="1284" ht="14.25" customHeight="1">
      <c r="A1284" s="300"/>
      <c r="B1284" s="301"/>
      <c r="C1284" s="300"/>
      <c r="D1284" s="302"/>
      <c r="G1284" s="303"/>
      <c r="H1284" s="304"/>
      <c r="I1284" s="304"/>
      <c r="J1284" s="300"/>
      <c r="K1284" s="300"/>
      <c r="L1284" s="300"/>
      <c r="M1284" s="300"/>
      <c r="N1284" s="300"/>
      <c r="O1284" s="300"/>
      <c r="Q1284" s="305">
        <v>0.0</v>
      </c>
      <c r="R1284" s="305"/>
      <c r="S1284" s="306"/>
      <c r="T1284" s="305"/>
      <c r="U1284" s="305"/>
      <c r="V1284" s="305"/>
      <c r="W1284" s="305"/>
      <c r="X1284" s="305"/>
      <c r="Y1284" s="305"/>
      <c r="Z1284" s="300"/>
      <c r="AA1284" s="307"/>
      <c r="AB1284" s="300"/>
      <c r="AC1284" s="308"/>
      <c r="AD1284" s="304"/>
      <c r="AF1284" s="300"/>
      <c r="AG1284" s="300"/>
      <c r="AH1284" s="309"/>
      <c r="AI1284" s="309"/>
      <c r="AJ1284" s="310"/>
      <c r="AK1284" s="311"/>
      <c r="AL1284" s="311"/>
      <c r="AM1284" s="311"/>
      <c r="AN1284" s="311"/>
      <c r="AO1284" s="309"/>
      <c r="AY1284" s="309"/>
      <c r="AZ1284" s="312"/>
      <c r="BD1284" s="300"/>
    </row>
    <row r="1285" ht="14.25" customHeight="1">
      <c r="A1285" s="300"/>
      <c r="B1285" s="301"/>
      <c r="C1285" s="300"/>
      <c r="D1285" s="302"/>
      <c r="G1285" s="303"/>
      <c r="H1285" s="304"/>
      <c r="I1285" s="304"/>
      <c r="J1285" s="300"/>
      <c r="K1285" s="300"/>
      <c r="L1285" s="300"/>
      <c r="M1285" s="300"/>
      <c r="N1285" s="300"/>
      <c r="O1285" s="300"/>
      <c r="Q1285" s="305">
        <v>0.0</v>
      </c>
      <c r="R1285" s="305"/>
      <c r="S1285" s="306"/>
      <c r="T1285" s="305"/>
      <c r="U1285" s="305"/>
      <c r="V1285" s="305"/>
      <c r="W1285" s="305"/>
      <c r="X1285" s="305"/>
      <c r="Y1285" s="305"/>
      <c r="Z1285" s="300"/>
      <c r="AA1285" s="307"/>
      <c r="AB1285" s="300"/>
      <c r="AC1285" s="308"/>
      <c r="AD1285" s="304"/>
      <c r="AF1285" s="300"/>
      <c r="AG1285" s="300"/>
      <c r="AH1285" s="309"/>
      <c r="AI1285" s="309"/>
      <c r="AJ1285" s="310"/>
      <c r="AK1285" s="311"/>
      <c r="AL1285" s="311"/>
      <c r="AM1285" s="311"/>
      <c r="AN1285" s="311"/>
      <c r="AO1285" s="309"/>
      <c r="AY1285" s="309"/>
      <c r="AZ1285" s="312"/>
      <c r="BD1285" s="300"/>
    </row>
    <row r="1286" ht="14.25" customHeight="1">
      <c r="A1286" s="300"/>
      <c r="B1286" s="301"/>
      <c r="C1286" s="300"/>
      <c r="D1286" s="302"/>
      <c r="G1286" s="303"/>
      <c r="H1286" s="304"/>
      <c r="I1286" s="304"/>
      <c r="J1286" s="300"/>
      <c r="K1286" s="300"/>
      <c r="L1286" s="300"/>
      <c r="M1286" s="300"/>
      <c r="N1286" s="300"/>
      <c r="O1286" s="300"/>
      <c r="Q1286" s="305">
        <v>0.0</v>
      </c>
      <c r="R1286" s="305"/>
      <c r="S1286" s="306"/>
      <c r="T1286" s="305"/>
      <c r="U1286" s="305"/>
      <c r="V1286" s="305"/>
      <c r="W1286" s="305"/>
      <c r="X1286" s="305"/>
      <c r="Y1286" s="305"/>
      <c r="Z1286" s="300"/>
      <c r="AA1286" s="307"/>
      <c r="AB1286" s="300"/>
      <c r="AC1286" s="308"/>
      <c r="AD1286" s="304"/>
      <c r="AF1286" s="300"/>
      <c r="AG1286" s="300"/>
      <c r="AH1286" s="309"/>
      <c r="AI1286" s="309"/>
      <c r="AJ1286" s="310"/>
      <c r="AK1286" s="311"/>
      <c r="AL1286" s="311"/>
      <c r="AM1286" s="311"/>
      <c r="AN1286" s="311"/>
      <c r="AO1286" s="309"/>
      <c r="AY1286" s="309"/>
      <c r="AZ1286" s="312"/>
      <c r="BD1286" s="300"/>
    </row>
    <row r="1287" ht="14.25" customHeight="1">
      <c r="A1287" s="300"/>
      <c r="B1287" s="301"/>
      <c r="C1287" s="300"/>
      <c r="D1287" s="302"/>
      <c r="G1287" s="303"/>
      <c r="H1287" s="304"/>
      <c r="I1287" s="304"/>
      <c r="J1287" s="300"/>
      <c r="K1287" s="300"/>
      <c r="L1287" s="300"/>
      <c r="M1287" s="300"/>
      <c r="N1287" s="300"/>
      <c r="O1287" s="300"/>
      <c r="Q1287" s="305">
        <v>0.0</v>
      </c>
      <c r="R1287" s="305"/>
      <c r="S1287" s="306"/>
      <c r="T1287" s="305"/>
      <c r="U1287" s="305"/>
      <c r="V1287" s="305"/>
      <c r="W1287" s="305"/>
      <c r="X1287" s="305"/>
      <c r="Y1287" s="305"/>
      <c r="Z1287" s="300"/>
      <c r="AA1287" s="307"/>
      <c r="AB1287" s="300"/>
      <c r="AC1287" s="308"/>
      <c r="AD1287" s="304"/>
      <c r="AF1287" s="300"/>
      <c r="AG1287" s="300"/>
      <c r="AH1287" s="309"/>
      <c r="AI1287" s="309"/>
      <c r="AJ1287" s="310"/>
      <c r="AK1287" s="311"/>
      <c r="AL1287" s="311"/>
      <c r="AM1287" s="311"/>
      <c r="AN1287" s="311"/>
      <c r="AO1287" s="309"/>
      <c r="AY1287" s="309"/>
      <c r="AZ1287" s="312"/>
      <c r="BD1287" s="300"/>
    </row>
    <row r="1288" ht="14.25" customHeight="1">
      <c r="A1288" s="300"/>
      <c r="B1288" s="301"/>
      <c r="C1288" s="300"/>
      <c r="D1288" s="302"/>
      <c r="G1288" s="303"/>
      <c r="H1288" s="304"/>
      <c r="I1288" s="304"/>
      <c r="J1288" s="300"/>
      <c r="K1288" s="300"/>
      <c r="L1288" s="300"/>
      <c r="M1288" s="300"/>
      <c r="N1288" s="300"/>
      <c r="O1288" s="300"/>
      <c r="Q1288" s="305">
        <v>0.0</v>
      </c>
      <c r="R1288" s="305"/>
      <c r="S1288" s="306"/>
      <c r="T1288" s="305"/>
      <c r="U1288" s="305"/>
      <c r="V1288" s="305"/>
      <c r="W1288" s="305"/>
      <c r="X1288" s="305"/>
      <c r="Y1288" s="305"/>
      <c r="Z1288" s="300"/>
      <c r="AA1288" s="307"/>
      <c r="AB1288" s="300"/>
      <c r="AC1288" s="308"/>
      <c r="AD1288" s="304"/>
      <c r="AF1288" s="300"/>
      <c r="AG1288" s="300"/>
      <c r="AH1288" s="309"/>
      <c r="AI1288" s="309"/>
      <c r="AJ1288" s="310"/>
      <c r="AK1288" s="311"/>
      <c r="AL1288" s="311"/>
      <c r="AM1288" s="311"/>
      <c r="AN1288" s="311"/>
      <c r="AO1288" s="309"/>
      <c r="AY1288" s="309"/>
      <c r="AZ1288" s="312"/>
      <c r="BD1288" s="300"/>
    </row>
    <row r="1289" ht="14.25" customHeight="1">
      <c r="A1289" s="300"/>
      <c r="B1289" s="301"/>
      <c r="C1289" s="300"/>
      <c r="D1289" s="302"/>
      <c r="G1289" s="303"/>
      <c r="H1289" s="304"/>
      <c r="I1289" s="304"/>
      <c r="J1289" s="300"/>
      <c r="K1289" s="300"/>
      <c r="L1289" s="300"/>
      <c r="M1289" s="300"/>
      <c r="N1289" s="300"/>
      <c r="O1289" s="300"/>
      <c r="Q1289" s="305">
        <v>0.0</v>
      </c>
      <c r="R1289" s="305"/>
      <c r="S1289" s="306"/>
      <c r="T1289" s="305"/>
      <c r="U1289" s="305"/>
      <c r="V1289" s="305"/>
      <c r="W1289" s="305"/>
      <c r="X1289" s="305"/>
      <c r="Y1289" s="305"/>
      <c r="Z1289" s="300"/>
      <c r="AA1289" s="307"/>
      <c r="AB1289" s="300"/>
      <c r="AC1289" s="308"/>
      <c r="AD1289" s="304"/>
      <c r="AF1289" s="300"/>
      <c r="AG1289" s="300"/>
      <c r="AH1289" s="309"/>
      <c r="AI1289" s="309"/>
      <c r="AJ1289" s="310"/>
      <c r="AK1289" s="311"/>
      <c r="AL1289" s="311"/>
      <c r="AM1289" s="311"/>
      <c r="AN1289" s="311"/>
      <c r="AO1289" s="309"/>
      <c r="AY1289" s="309"/>
      <c r="AZ1289" s="312"/>
      <c r="BD1289" s="300"/>
    </row>
    <row r="1290" ht="14.25" customHeight="1">
      <c r="A1290" s="300"/>
      <c r="B1290" s="301"/>
      <c r="C1290" s="300"/>
      <c r="D1290" s="302"/>
      <c r="G1290" s="303"/>
      <c r="H1290" s="304"/>
      <c r="I1290" s="304"/>
      <c r="J1290" s="300"/>
      <c r="K1290" s="300"/>
      <c r="L1290" s="300"/>
      <c r="M1290" s="300"/>
      <c r="N1290" s="300"/>
      <c r="O1290" s="300"/>
      <c r="Q1290" s="305">
        <v>0.0</v>
      </c>
      <c r="R1290" s="305"/>
      <c r="S1290" s="306"/>
      <c r="T1290" s="305"/>
      <c r="U1290" s="305"/>
      <c r="V1290" s="305"/>
      <c r="W1290" s="305"/>
      <c r="X1290" s="305"/>
      <c r="Y1290" s="305"/>
      <c r="Z1290" s="300"/>
      <c r="AA1290" s="307"/>
      <c r="AB1290" s="300"/>
      <c r="AC1290" s="308"/>
      <c r="AD1290" s="304"/>
      <c r="AF1290" s="300"/>
      <c r="AG1290" s="300"/>
      <c r="AH1290" s="309"/>
      <c r="AI1290" s="309"/>
      <c r="AJ1290" s="310"/>
      <c r="AK1290" s="311"/>
      <c r="AL1290" s="311"/>
      <c r="AM1290" s="311"/>
      <c r="AN1290" s="311"/>
      <c r="AO1290" s="309"/>
      <c r="AY1290" s="309"/>
      <c r="AZ1290" s="312"/>
      <c r="BD1290" s="300"/>
    </row>
    <row r="1291" ht="14.25" customHeight="1">
      <c r="A1291" s="300"/>
      <c r="B1291" s="301"/>
      <c r="C1291" s="300"/>
      <c r="D1291" s="302"/>
      <c r="G1291" s="303"/>
      <c r="H1291" s="304"/>
      <c r="I1291" s="304"/>
      <c r="J1291" s="300"/>
      <c r="K1291" s="300"/>
      <c r="L1291" s="300"/>
      <c r="M1291" s="300"/>
      <c r="N1291" s="300"/>
      <c r="O1291" s="300"/>
      <c r="Q1291" s="305">
        <v>0.0</v>
      </c>
      <c r="R1291" s="305"/>
      <c r="S1291" s="306"/>
      <c r="T1291" s="305"/>
      <c r="U1291" s="305"/>
      <c r="V1291" s="305"/>
      <c r="W1291" s="305"/>
      <c r="X1291" s="305"/>
      <c r="Y1291" s="305"/>
      <c r="Z1291" s="300"/>
      <c r="AA1291" s="307"/>
      <c r="AB1291" s="300"/>
      <c r="AC1291" s="308"/>
      <c r="AD1291" s="304"/>
      <c r="AF1291" s="300"/>
      <c r="AG1291" s="300"/>
      <c r="AH1291" s="309"/>
      <c r="AI1291" s="309"/>
      <c r="AJ1291" s="310"/>
      <c r="AK1291" s="311"/>
      <c r="AL1291" s="311"/>
      <c r="AM1291" s="311"/>
      <c r="AN1291" s="311"/>
      <c r="AO1291" s="309"/>
      <c r="AY1291" s="309"/>
      <c r="AZ1291" s="312"/>
      <c r="BD1291" s="300"/>
    </row>
    <row r="1292" ht="14.25" customHeight="1">
      <c r="A1292" s="300"/>
      <c r="B1292" s="301"/>
      <c r="C1292" s="300"/>
      <c r="D1292" s="302"/>
      <c r="G1292" s="303"/>
      <c r="H1292" s="304"/>
      <c r="I1292" s="304"/>
      <c r="J1292" s="300"/>
      <c r="K1292" s="300"/>
      <c r="L1292" s="300"/>
      <c r="M1292" s="300"/>
      <c r="N1292" s="300"/>
      <c r="O1292" s="300"/>
      <c r="Q1292" s="305">
        <v>0.0</v>
      </c>
      <c r="R1292" s="305"/>
      <c r="S1292" s="306"/>
      <c r="T1292" s="305"/>
      <c r="U1292" s="305"/>
      <c r="V1292" s="305"/>
      <c r="W1292" s="305"/>
      <c r="X1292" s="305"/>
      <c r="Y1292" s="305"/>
      <c r="Z1292" s="300"/>
      <c r="AA1292" s="307"/>
      <c r="AB1292" s="300"/>
      <c r="AC1292" s="308"/>
      <c r="AD1292" s="304"/>
      <c r="AF1292" s="300"/>
      <c r="AG1292" s="300"/>
      <c r="AH1292" s="309"/>
      <c r="AI1292" s="309"/>
      <c r="AJ1292" s="310"/>
      <c r="AK1292" s="311"/>
      <c r="AL1292" s="311"/>
      <c r="AM1292" s="311"/>
      <c r="AN1292" s="311"/>
      <c r="AO1292" s="309"/>
      <c r="AY1292" s="309"/>
      <c r="AZ1292" s="312"/>
      <c r="BD1292" s="300"/>
    </row>
    <row r="1293" ht="14.25" customHeight="1">
      <c r="A1293" s="300"/>
      <c r="B1293" s="301"/>
      <c r="C1293" s="300"/>
      <c r="D1293" s="302"/>
      <c r="G1293" s="303"/>
      <c r="H1293" s="304"/>
      <c r="I1293" s="304"/>
      <c r="J1293" s="300"/>
      <c r="K1293" s="300"/>
      <c r="L1293" s="300"/>
      <c r="M1293" s="300"/>
      <c r="N1293" s="300"/>
      <c r="O1293" s="300"/>
      <c r="Q1293" s="305">
        <v>0.0</v>
      </c>
      <c r="R1293" s="305"/>
      <c r="S1293" s="306"/>
      <c r="T1293" s="305"/>
      <c r="U1293" s="305"/>
      <c r="V1293" s="305"/>
      <c r="W1293" s="305"/>
      <c r="X1293" s="305"/>
      <c r="Y1293" s="305"/>
      <c r="Z1293" s="300"/>
      <c r="AA1293" s="307"/>
      <c r="AB1293" s="300"/>
      <c r="AC1293" s="308"/>
      <c r="AD1293" s="304"/>
      <c r="AF1293" s="300"/>
      <c r="AG1293" s="300"/>
      <c r="AH1293" s="309"/>
      <c r="AI1293" s="309"/>
      <c r="AJ1293" s="310"/>
      <c r="AK1293" s="311"/>
      <c r="AL1293" s="311"/>
      <c r="AM1293" s="311"/>
      <c r="AN1293" s="311"/>
      <c r="AO1293" s="309"/>
      <c r="AY1293" s="309"/>
      <c r="AZ1293" s="312"/>
      <c r="BD1293" s="300"/>
    </row>
    <row r="1294" ht="14.25" customHeight="1">
      <c r="A1294" s="300"/>
      <c r="B1294" s="301"/>
      <c r="C1294" s="300"/>
      <c r="D1294" s="302"/>
      <c r="G1294" s="303"/>
      <c r="H1294" s="304"/>
      <c r="I1294" s="304"/>
      <c r="J1294" s="300"/>
      <c r="K1294" s="300"/>
      <c r="L1294" s="300"/>
      <c r="M1294" s="300"/>
      <c r="N1294" s="300"/>
      <c r="O1294" s="300"/>
      <c r="Q1294" s="305">
        <v>0.0</v>
      </c>
      <c r="R1294" s="305"/>
      <c r="S1294" s="306"/>
      <c r="T1294" s="305"/>
      <c r="U1294" s="305"/>
      <c r="V1294" s="305"/>
      <c r="W1294" s="305"/>
      <c r="X1294" s="305"/>
      <c r="Y1294" s="305"/>
      <c r="Z1294" s="300"/>
      <c r="AA1294" s="307"/>
      <c r="AB1294" s="300"/>
      <c r="AC1294" s="308"/>
      <c r="AD1294" s="304"/>
      <c r="AF1294" s="300"/>
      <c r="AG1294" s="300"/>
      <c r="AH1294" s="309"/>
      <c r="AI1294" s="309"/>
      <c r="AJ1294" s="310"/>
      <c r="AK1294" s="311"/>
      <c r="AL1294" s="311"/>
      <c r="AM1294" s="311"/>
      <c r="AN1294" s="311"/>
      <c r="AO1294" s="309"/>
      <c r="AY1294" s="309"/>
      <c r="AZ1294" s="312"/>
      <c r="BD1294" s="300"/>
    </row>
    <row r="1295" ht="14.25" customHeight="1">
      <c r="A1295" s="300"/>
      <c r="B1295" s="301"/>
      <c r="C1295" s="300"/>
      <c r="D1295" s="302"/>
      <c r="G1295" s="303"/>
      <c r="H1295" s="304"/>
      <c r="I1295" s="304"/>
      <c r="J1295" s="300"/>
      <c r="K1295" s="300"/>
      <c r="L1295" s="300"/>
      <c r="M1295" s="300"/>
      <c r="N1295" s="300"/>
      <c r="O1295" s="300"/>
      <c r="Q1295" s="305">
        <v>0.0</v>
      </c>
      <c r="R1295" s="305"/>
      <c r="S1295" s="306"/>
      <c r="T1295" s="305"/>
      <c r="U1295" s="305"/>
      <c r="V1295" s="305"/>
      <c r="W1295" s="305"/>
      <c r="X1295" s="305"/>
      <c r="Y1295" s="305"/>
      <c r="Z1295" s="300"/>
      <c r="AA1295" s="307"/>
      <c r="AB1295" s="300"/>
      <c r="AC1295" s="308"/>
      <c r="AD1295" s="304"/>
      <c r="AF1295" s="300"/>
      <c r="AG1295" s="300"/>
      <c r="AH1295" s="309"/>
      <c r="AI1295" s="309"/>
      <c r="AJ1295" s="310"/>
      <c r="AK1295" s="311"/>
      <c r="AL1295" s="311"/>
      <c r="AM1295" s="311"/>
      <c r="AN1295" s="311"/>
      <c r="AO1295" s="309"/>
      <c r="AY1295" s="309"/>
      <c r="AZ1295" s="312"/>
      <c r="BD1295" s="300"/>
    </row>
    <row r="1296" ht="14.25" customHeight="1">
      <c r="A1296" s="300"/>
      <c r="B1296" s="301"/>
      <c r="C1296" s="300"/>
      <c r="D1296" s="302"/>
      <c r="G1296" s="303"/>
      <c r="H1296" s="304"/>
      <c r="I1296" s="304"/>
      <c r="J1296" s="300"/>
      <c r="K1296" s="300"/>
      <c r="L1296" s="300"/>
      <c r="M1296" s="300"/>
      <c r="N1296" s="300"/>
      <c r="O1296" s="300"/>
      <c r="Q1296" s="305">
        <v>0.0</v>
      </c>
      <c r="R1296" s="305"/>
      <c r="S1296" s="306"/>
      <c r="T1296" s="305"/>
      <c r="U1296" s="305"/>
      <c r="V1296" s="305"/>
      <c r="W1296" s="305"/>
      <c r="X1296" s="305"/>
      <c r="Y1296" s="305"/>
      <c r="Z1296" s="300"/>
      <c r="AA1296" s="307"/>
      <c r="AB1296" s="300"/>
      <c r="AC1296" s="308"/>
      <c r="AD1296" s="304"/>
      <c r="AF1296" s="300"/>
      <c r="AG1296" s="300"/>
      <c r="AH1296" s="309"/>
      <c r="AI1296" s="309"/>
      <c r="AJ1296" s="310"/>
      <c r="AK1296" s="311"/>
      <c r="AL1296" s="311"/>
      <c r="AM1296" s="311"/>
      <c r="AN1296" s="311"/>
      <c r="AO1296" s="309"/>
      <c r="AY1296" s="309"/>
      <c r="AZ1296" s="312"/>
      <c r="BD1296" s="300"/>
    </row>
    <row r="1297" ht="14.25" customHeight="1">
      <c r="A1297" s="300"/>
      <c r="B1297" s="301"/>
      <c r="C1297" s="300"/>
      <c r="D1297" s="302"/>
      <c r="G1297" s="303"/>
      <c r="H1297" s="304"/>
      <c r="I1297" s="304"/>
      <c r="J1297" s="300"/>
      <c r="K1297" s="300"/>
      <c r="L1297" s="300"/>
      <c r="M1297" s="300"/>
      <c r="N1297" s="300"/>
      <c r="O1297" s="300"/>
      <c r="Q1297" s="305">
        <v>0.0</v>
      </c>
      <c r="R1297" s="305"/>
      <c r="S1297" s="306"/>
      <c r="T1297" s="305"/>
      <c r="U1297" s="305"/>
      <c r="V1297" s="305"/>
      <c r="W1297" s="305"/>
      <c r="X1297" s="305"/>
      <c r="Y1297" s="305"/>
      <c r="Z1297" s="300"/>
      <c r="AA1297" s="307"/>
      <c r="AB1297" s="300"/>
      <c r="AC1297" s="308"/>
      <c r="AD1297" s="304"/>
      <c r="AF1297" s="300"/>
      <c r="AG1297" s="300"/>
      <c r="AH1297" s="309"/>
      <c r="AI1297" s="309"/>
      <c r="AJ1297" s="310"/>
      <c r="AK1297" s="311"/>
      <c r="AL1297" s="311"/>
      <c r="AM1297" s="311"/>
      <c r="AN1297" s="311"/>
      <c r="AO1297" s="309"/>
      <c r="AY1297" s="309"/>
      <c r="AZ1297" s="312"/>
      <c r="BD1297" s="300"/>
    </row>
    <row r="1298" ht="14.25" customHeight="1">
      <c r="A1298" s="300"/>
      <c r="B1298" s="301"/>
      <c r="C1298" s="300"/>
      <c r="D1298" s="302"/>
      <c r="G1298" s="303"/>
      <c r="H1298" s="304"/>
      <c r="I1298" s="304"/>
      <c r="J1298" s="300"/>
      <c r="K1298" s="300"/>
      <c r="L1298" s="300"/>
      <c r="M1298" s="300"/>
      <c r="N1298" s="300"/>
      <c r="O1298" s="300"/>
      <c r="Q1298" s="305">
        <v>0.0</v>
      </c>
      <c r="R1298" s="305"/>
      <c r="S1298" s="306"/>
      <c r="T1298" s="305"/>
      <c r="U1298" s="305"/>
      <c r="V1298" s="305"/>
      <c r="W1298" s="305"/>
      <c r="X1298" s="305"/>
      <c r="Y1298" s="305"/>
      <c r="Z1298" s="300"/>
      <c r="AA1298" s="307"/>
      <c r="AB1298" s="300"/>
      <c r="AC1298" s="308"/>
      <c r="AD1298" s="304"/>
      <c r="AF1298" s="300"/>
      <c r="AG1298" s="300"/>
      <c r="AH1298" s="309"/>
      <c r="AI1298" s="309"/>
      <c r="AJ1298" s="310"/>
      <c r="AK1298" s="311"/>
      <c r="AL1298" s="311"/>
      <c r="AM1298" s="311"/>
      <c r="AN1298" s="311"/>
      <c r="AO1298" s="309"/>
      <c r="AY1298" s="309"/>
      <c r="AZ1298" s="312"/>
      <c r="BD1298" s="300"/>
    </row>
    <row r="1299" ht="14.25" customHeight="1">
      <c r="A1299" s="300"/>
      <c r="B1299" s="301"/>
      <c r="C1299" s="300"/>
      <c r="D1299" s="302"/>
      <c r="G1299" s="303"/>
      <c r="H1299" s="304"/>
      <c r="I1299" s="304"/>
      <c r="J1299" s="300"/>
      <c r="K1299" s="300"/>
      <c r="L1299" s="300"/>
      <c r="M1299" s="300"/>
      <c r="N1299" s="300"/>
      <c r="O1299" s="300"/>
      <c r="Q1299" s="305">
        <v>0.0</v>
      </c>
      <c r="R1299" s="305"/>
      <c r="S1299" s="306"/>
      <c r="T1299" s="305"/>
      <c r="U1299" s="305"/>
      <c r="V1299" s="305"/>
      <c r="W1299" s="305"/>
      <c r="X1299" s="305"/>
      <c r="Y1299" s="305"/>
      <c r="Z1299" s="300"/>
      <c r="AA1299" s="307"/>
      <c r="AB1299" s="300"/>
      <c r="AC1299" s="308"/>
      <c r="AD1299" s="304"/>
      <c r="AF1299" s="300"/>
      <c r="AG1299" s="300"/>
      <c r="AH1299" s="309"/>
      <c r="AI1299" s="309"/>
      <c r="AJ1299" s="310"/>
      <c r="AK1299" s="311"/>
      <c r="AL1299" s="311"/>
      <c r="AM1299" s="311"/>
      <c r="AN1299" s="311"/>
      <c r="AO1299" s="309"/>
      <c r="AY1299" s="309"/>
      <c r="AZ1299" s="312"/>
      <c r="BD1299" s="300"/>
    </row>
    <row r="1300" ht="14.25" customHeight="1">
      <c r="A1300" s="300"/>
      <c r="B1300" s="301"/>
      <c r="C1300" s="300"/>
      <c r="D1300" s="302"/>
      <c r="G1300" s="303"/>
      <c r="H1300" s="304"/>
      <c r="I1300" s="304"/>
      <c r="J1300" s="300"/>
      <c r="K1300" s="300"/>
      <c r="L1300" s="300"/>
      <c r="M1300" s="300"/>
      <c r="N1300" s="300"/>
      <c r="O1300" s="300"/>
      <c r="Q1300" s="305">
        <v>0.0</v>
      </c>
      <c r="R1300" s="305"/>
      <c r="S1300" s="306"/>
      <c r="T1300" s="305"/>
      <c r="U1300" s="305"/>
      <c r="V1300" s="305"/>
      <c r="W1300" s="305"/>
      <c r="X1300" s="305"/>
      <c r="Y1300" s="305"/>
      <c r="Z1300" s="300"/>
      <c r="AA1300" s="307"/>
      <c r="AB1300" s="300"/>
      <c r="AC1300" s="308"/>
      <c r="AD1300" s="304"/>
      <c r="AF1300" s="300"/>
      <c r="AG1300" s="300"/>
      <c r="AH1300" s="309"/>
      <c r="AI1300" s="309"/>
      <c r="AJ1300" s="310"/>
      <c r="AK1300" s="311"/>
      <c r="AL1300" s="311"/>
      <c r="AM1300" s="311"/>
      <c r="AN1300" s="311"/>
      <c r="AO1300" s="309"/>
      <c r="AY1300" s="309"/>
      <c r="AZ1300" s="312"/>
      <c r="BD1300" s="300"/>
    </row>
    <row r="1301" ht="14.25" customHeight="1">
      <c r="A1301" s="300"/>
      <c r="B1301" s="301"/>
      <c r="C1301" s="300"/>
      <c r="D1301" s="302"/>
      <c r="G1301" s="303"/>
      <c r="H1301" s="304"/>
      <c r="I1301" s="304"/>
      <c r="J1301" s="300"/>
      <c r="K1301" s="300"/>
      <c r="L1301" s="300"/>
      <c r="M1301" s="300"/>
      <c r="N1301" s="300"/>
      <c r="O1301" s="300"/>
      <c r="Q1301" s="305">
        <v>0.0</v>
      </c>
      <c r="R1301" s="305"/>
      <c r="S1301" s="306"/>
      <c r="T1301" s="305"/>
      <c r="U1301" s="305"/>
      <c r="V1301" s="305"/>
      <c r="W1301" s="305"/>
      <c r="X1301" s="305"/>
      <c r="Y1301" s="305"/>
      <c r="Z1301" s="300"/>
      <c r="AA1301" s="307"/>
      <c r="AB1301" s="300"/>
      <c r="AC1301" s="308"/>
      <c r="AD1301" s="304"/>
      <c r="AF1301" s="300"/>
      <c r="AG1301" s="300"/>
      <c r="AH1301" s="309"/>
      <c r="AI1301" s="309"/>
      <c r="AJ1301" s="310"/>
      <c r="AK1301" s="311"/>
      <c r="AL1301" s="311"/>
      <c r="AM1301" s="311"/>
      <c r="AN1301" s="311"/>
      <c r="AO1301" s="309"/>
      <c r="AY1301" s="309"/>
      <c r="AZ1301" s="312"/>
      <c r="BD1301" s="300"/>
    </row>
    <row r="1302" ht="14.25" customHeight="1">
      <c r="A1302" s="300"/>
      <c r="B1302" s="301"/>
      <c r="C1302" s="300"/>
      <c r="D1302" s="302"/>
      <c r="G1302" s="303"/>
      <c r="H1302" s="304"/>
      <c r="I1302" s="304"/>
      <c r="J1302" s="300"/>
      <c r="K1302" s="300"/>
      <c r="L1302" s="300"/>
      <c r="M1302" s="300"/>
      <c r="N1302" s="300"/>
      <c r="O1302" s="300"/>
      <c r="Q1302" s="305">
        <v>0.0</v>
      </c>
      <c r="R1302" s="305"/>
      <c r="S1302" s="306"/>
      <c r="T1302" s="305"/>
      <c r="U1302" s="305"/>
      <c r="V1302" s="305"/>
      <c r="W1302" s="305"/>
      <c r="X1302" s="305"/>
      <c r="Y1302" s="305"/>
      <c r="Z1302" s="300"/>
      <c r="AA1302" s="307"/>
      <c r="AB1302" s="300"/>
      <c r="AC1302" s="308"/>
      <c r="AD1302" s="304"/>
      <c r="AF1302" s="300"/>
      <c r="AG1302" s="300"/>
      <c r="AH1302" s="309"/>
      <c r="AI1302" s="309"/>
      <c r="AJ1302" s="310"/>
      <c r="AK1302" s="311"/>
      <c r="AL1302" s="311"/>
      <c r="AM1302" s="311"/>
      <c r="AN1302" s="311"/>
      <c r="AO1302" s="309"/>
      <c r="AY1302" s="309"/>
      <c r="AZ1302" s="312"/>
      <c r="BD1302" s="300"/>
    </row>
    <row r="1303" ht="14.25" customHeight="1">
      <c r="A1303" s="300"/>
      <c r="B1303" s="301"/>
      <c r="C1303" s="300"/>
      <c r="D1303" s="302"/>
      <c r="G1303" s="303"/>
      <c r="H1303" s="304"/>
      <c r="I1303" s="304"/>
      <c r="J1303" s="300"/>
      <c r="K1303" s="300"/>
      <c r="L1303" s="300"/>
      <c r="M1303" s="300"/>
      <c r="N1303" s="300"/>
      <c r="O1303" s="300"/>
      <c r="Q1303" s="305">
        <v>0.0</v>
      </c>
      <c r="R1303" s="305"/>
      <c r="S1303" s="306"/>
      <c r="T1303" s="305"/>
      <c r="U1303" s="305"/>
      <c r="V1303" s="305"/>
      <c r="W1303" s="305"/>
      <c r="X1303" s="305"/>
      <c r="Y1303" s="305"/>
      <c r="Z1303" s="300"/>
      <c r="AA1303" s="307"/>
      <c r="AB1303" s="300"/>
      <c r="AC1303" s="308"/>
      <c r="AD1303" s="304"/>
      <c r="AF1303" s="300"/>
      <c r="AG1303" s="300"/>
      <c r="AH1303" s="309"/>
      <c r="AI1303" s="309"/>
      <c r="AJ1303" s="310"/>
      <c r="AK1303" s="311"/>
      <c r="AL1303" s="311"/>
      <c r="AM1303" s="311"/>
      <c r="AN1303" s="311"/>
      <c r="AO1303" s="309"/>
      <c r="AY1303" s="309"/>
      <c r="AZ1303" s="312"/>
      <c r="BD1303" s="300"/>
    </row>
    <row r="1304" ht="14.25" customHeight="1">
      <c r="A1304" s="300"/>
      <c r="B1304" s="301"/>
      <c r="C1304" s="300"/>
      <c r="D1304" s="302"/>
      <c r="G1304" s="303"/>
      <c r="H1304" s="304"/>
      <c r="I1304" s="304"/>
      <c r="J1304" s="300"/>
      <c r="K1304" s="300"/>
      <c r="L1304" s="300"/>
      <c r="M1304" s="300"/>
      <c r="N1304" s="300"/>
      <c r="O1304" s="300"/>
      <c r="Q1304" s="305">
        <v>0.0</v>
      </c>
      <c r="R1304" s="305"/>
      <c r="S1304" s="306"/>
      <c r="T1304" s="305"/>
      <c r="U1304" s="305"/>
      <c r="V1304" s="305"/>
      <c r="W1304" s="305"/>
      <c r="X1304" s="305"/>
      <c r="Y1304" s="305"/>
      <c r="Z1304" s="300"/>
      <c r="AA1304" s="307"/>
      <c r="AB1304" s="300"/>
      <c r="AC1304" s="308"/>
      <c r="AD1304" s="304"/>
      <c r="AF1304" s="300"/>
      <c r="AG1304" s="300"/>
      <c r="AH1304" s="309"/>
      <c r="AI1304" s="309"/>
      <c r="AJ1304" s="310"/>
      <c r="AK1304" s="311"/>
      <c r="AL1304" s="311"/>
      <c r="AM1304" s="311"/>
      <c r="AN1304" s="311"/>
      <c r="AO1304" s="309"/>
      <c r="AY1304" s="309"/>
      <c r="AZ1304" s="312"/>
      <c r="BD1304" s="300"/>
    </row>
    <row r="1305" ht="14.25" customHeight="1">
      <c r="A1305" s="300"/>
      <c r="B1305" s="301"/>
      <c r="C1305" s="300"/>
      <c r="D1305" s="302"/>
      <c r="G1305" s="303"/>
      <c r="H1305" s="304"/>
      <c r="I1305" s="304"/>
      <c r="J1305" s="300"/>
      <c r="K1305" s="300"/>
      <c r="L1305" s="300"/>
      <c r="M1305" s="300"/>
      <c r="N1305" s="300"/>
      <c r="O1305" s="300"/>
      <c r="Q1305" s="305">
        <v>0.0</v>
      </c>
      <c r="R1305" s="305"/>
      <c r="S1305" s="306"/>
      <c r="T1305" s="305"/>
      <c r="U1305" s="305"/>
      <c r="V1305" s="305"/>
      <c r="W1305" s="305"/>
      <c r="X1305" s="305"/>
      <c r="Y1305" s="305"/>
      <c r="Z1305" s="300"/>
      <c r="AA1305" s="307"/>
      <c r="AB1305" s="300"/>
      <c r="AC1305" s="308"/>
      <c r="AD1305" s="304"/>
      <c r="AF1305" s="300"/>
      <c r="AG1305" s="300"/>
      <c r="AH1305" s="309"/>
      <c r="AI1305" s="309"/>
      <c r="AJ1305" s="310"/>
      <c r="AK1305" s="311"/>
      <c r="AL1305" s="311"/>
      <c r="AM1305" s="311"/>
      <c r="AN1305" s="311"/>
      <c r="AO1305" s="309"/>
      <c r="AY1305" s="309"/>
      <c r="AZ1305" s="312"/>
      <c r="BD1305" s="300"/>
    </row>
    <row r="1306" ht="14.25" customHeight="1">
      <c r="A1306" s="300"/>
      <c r="B1306" s="301"/>
      <c r="C1306" s="300"/>
      <c r="D1306" s="302"/>
      <c r="G1306" s="303"/>
      <c r="H1306" s="304"/>
      <c r="I1306" s="304"/>
      <c r="J1306" s="300"/>
      <c r="K1306" s="300"/>
      <c r="L1306" s="300"/>
      <c r="M1306" s="300"/>
      <c r="N1306" s="300"/>
      <c r="O1306" s="300"/>
      <c r="Q1306" s="305">
        <v>0.0</v>
      </c>
      <c r="R1306" s="305"/>
      <c r="S1306" s="306"/>
      <c r="T1306" s="305"/>
      <c r="U1306" s="305"/>
      <c r="V1306" s="305"/>
      <c r="W1306" s="305"/>
      <c r="X1306" s="305"/>
      <c r="Y1306" s="305"/>
      <c r="Z1306" s="300"/>
      <c r="AA1306" s="307"/>
      <c r="AB1306" s="300"/>
      <c r="AC1306" s="308"/>
      <c r="AD1306" s="304"/>
      <c r="AF1306" s="300"/>
      <c r="AG1306" s="300"/>
      <c r="AH1306" s="309"/>
      <c r="AI1306" s="309"/>
      <c r="AJ1306" s="310"/>
      <c r="AK1306" s="311"/>
      <c r="AL1306" s="311"/>
      <c r="AM1306" s="311"/>
      <c r="AN1306" s="311"/>
      <c r="AO1306" s="309"/>
      <c r="AY1306" s="309"/>
      <c r="AZ1306" s="312"/>
      <c r="BD1306" s="300"/>
    </row>
    <row r="1307" ht="14.25" customHeight="1">
      <c r="A1307" s="300"/>
      <c r="B1307" s="301"/>
      <c r="C1307" s="300"/>
      <c r="D1307" s="302"/>
      <c r="G1307" s="303"/>
      <c r="H1307" s="304"/>
      <c r="I1307" s="304"/>
      <c r="J1307" s="300"/>
      <c r="K1307" s="300"/>
      <c r="L1307" s="300"/>
      <c r="M1307" s="300"/>
      <c r="N1307" s="300"/>
      <c r="O1307" s="300"/>
      <c r="Q1307" s="305">
        <v>0.0</v>
      </c>
      <c r="R1307" s="305"/>
      <c r="S1307" s="306"/>
      <c r="T1307" s="305"/>
      <c r="U1307" s="305"/>
      <c r="V1307" s="305"/>
      <c r="W1307" s="305"/>
      <c r="X1307" s="305"/>
      <c r="Y1307" s="305"/>
      <c r="Z1307" s="300"/>
      <c r="AA1307" s="307"/>
      <c r="AB1307" s="300"/>
      <c r="AC1307" s="308"/>
      <c r="AD1307" s="304"/>
      <c r="AF1307" s="300"/>
      <c r="AG1307" s="300"/>
      <c r="AH1307" s="309"/>
      <c r="AI1307" s="309"/>
      <c r="AJ1307" s="310"/>
      <c r="AK1307" s="311"/>
      <c r="AL1307" s="311"/>
      <c r="AM1307" s="311"/>
      <c r="AN1307" s="311"/>
      <c r="AO1307" s="309"/>
      <c r="AY1307" s="309"/>
      <c r="AZ1307" s="312"/>
      <c r="BD1307" s="300"/>
    </row>
    <row r="1308" ht="14.25" customHeight="1">
      <c r="A1308" s="300"/>
      <c r="B1308" s="301"/>
      <c r="C1308" s="300"/>
      <c r="D1308" s="302"/>
      <c r="G1308" s="303"/>
      <c r="H1308" s="304"/>
      <c r="I1308" s="304"/>
      <c r="J1308" s="300"/>
      <c r="K1308" s="300"/>
      <c r="L1308" s="300"/>
      <c r="M1308" s="300"/>
      <c r="N1308" s="300"/>
      <c r="O1308" s="300"/>
      <c r="Q1308" s="305">
        <v>0.0</v>
      </c>
      <c r="R1308" s="305"/>
      <c r="S1308" s="306"/>
      <c r="T1308" s="305"/>
      <c r="U1308" s="305"/>
      <c r="V1308" s="305"/>
      <c r="W1308" s="305"/>
      <c r="X1308" s="305"/>
      <c r="Y1308" s="305"/>
      <c r="Z1308" s="300"/>
      <c r="AA1308" s="307"/>
      <c r="AB1308" s="300"/>
      <c r="AC1308" s="308"/>
      <c r="AD1308" s="304"/>
      <c r="AF1308" s="300"/>
      <c r="AG1308" s="300"/>
      <c r="AH1308" s="309"/>
      <c r="AI1308" s="309"/>
      <c r="AJ1308" s="310"/>
      <c r="AK1308" s="311"/>
      <c r="AL1308" s="311"/>
      <c r="AM1308" s="311"/>
      <c r="AN1308" s="311"/>
      <c r="AO1308" s="309"/>
      <c r="AY1308" s="309"/>
      <c r="AZ1308" s="312"/>
      <c r="BD1308" s="300"/>
    </row>
    <row r="1309" ht="14.25" customHeight="1">
      <c r="A1309" s="300"/>
      <c r="B1309" s="301"/>
      <c r="C1309" s="300"/>
      <c r="D1309" s="302"/>
      <c r="G1309" s="303"/>
      <c r="H1309" s="304"/>
      <c r="I1309" s="304"/>
      <c r="J1309" s="300"/>
      <c r="K1309" s="300"/>
      <c r="L1309" s="300"/>
      <c r="M1309" s="300"/>
      <c r="N1309" s="300"/>
      <c r="O1309" s="300"/>
      <c r="Q1309" s="305">
        <v>0.0</v>
      </c>
      <c r="R1309" s="305"/>
      <c r="S1309" s="306"/>
      <c r="T1309" s="305"/>
      <c r="U1309" s="305"/>
      <c r="V1309" s="305"/>
      <c r="W1309" s="305"/>
      <c r="X1309" s="305"/>
      <c r="Y1309" s="305"/>
      <c r="Z1309" s="300"/>
      <c r="AA1309" s="307"/>
      <c r="AB1309" s="300"/>
      <c r="AC1309" s="308"/>
      <c r="AD1309" s="304"/>
      <c r="AF1309" s="300"/>
      <c r="AG1309" s="300"/>
      <c r="AH1309" s="309"/>
      <c r="AI1309" s="309"/>
      <c r="AJ1309" s="310"/>
      <c r="AK1309" s="311"/>
      <c r="AL1309" s="311"/>
      <c r="AM1309" s="311"/>
      <c r="AN1309" s="311"/>
      <c r="AO1309" s="309"/>
      <c r="AY1309" s="309"/>
      <c r="AZ1309" s="312"/>
      <c r="BD1309" s="300"/>
    </row>
    <row r="1310" ht="14.25" customHeight="1">
      <c r="A1310" s="300"/>
      <c r="B1310" s="301"/>
      <c r="C1310" s="300"/>
      <c r="D1310" s="302"/>
      <c r="G1310" s="303"/>
      <c r="H1310" s="304"/>
      <c r="I1310" s="304"/>
      <c r="J1310" s="300"/>
      <c r="K1310" s="300"/>
      <c r="L1310" s="300"/>
      <c r="M1310" s="300"/>
      <c r="N1310" s="300"/>
      <c r="O1310" s="300"/>
      <c r="Q1310" s="305">
        <v>0.0</v>
      </c>
      <c r="R1310" s="305"/>
      <c r="S1310" s="306"/>
      <c r="T1310" s="305"/>
      <c r="U1310" s="305"/>
      <c r="V1310" s="305"/>
      <c r="W1310" s="305"/>
      <c r="X1310" s="305"/>
      <c r="Y1310" s="305"/>
      <c r="Z1310" s="300"/>
      <c r="AA1310" s="307"/>
      <c r="AB1310" s="300"/>
      <c r="AC1310" s="308"/>
      <c r="AD1310" s="304"/>
      <c r="AF1310" s="300"/>
      <c r="AG1310" s="300"/>
      <c r="AH1310" s="309"/>
      <c r="AI1310" s="309"/>
      <c r="AJ1310" s="310"/>
      <c r="AK1310" s="311"/>
      <c r="AL1310" s="311"/>
      <c r="AM1310" s="311"/>
      <c r="AN1310" s="311"/>
      <c r="AO1310" s="309"/>
      <c r="AY1310" s="309"/>
      <c r="AZ1310" s="312"/>
      <c r="BD1310" s="300"/>
    </row>
    <row r="1311" ht="14.25" customHeight="1">
      <c r="A1311" s="300"/>
      <c r="B1311" s="301"/>
      <c r="C1311" s="300"/>
      <c r="D1311" s="302"/>
      <c r="G1311" s="303"/>
      <c r="H1311" s="304"/>
      <c r="I1311" s="304"/>
      <c r="J1311" s="300"/>
      <c r="K1311" s="300"/>
      <c r="L1311" s="300"/>
      <c r="M1311" s="300"/>
      <c r="N1311" s="300"/>
      <c r="O1311" s="300"/>
      <c r="Q1311" s="305">
        <v>0.0</v>
      </c>
      <c r="R1311" s="305"/>
      <c r="S1311" s="306"/>
      <c r="T1311" s="305"/>
      <c r="U1311" s="305"/>
      <c r="V1311" s="305"/>
      <c r="W1311" s="305"/>
      <c r="X1311" s="305"/>
      <c r="Y1311" s="305"/>
      <c r="Z1311" s="300"/>
      <c r="AA1311" s="307"/>
      <c r="AB1311" s="300"/>
      <c r="AC1311" s="308"/>
      <c r="AD1311" s="304"/>
      <c r="AF1311" s="300"/>
      <c r="AG1311" s="300"/>
      <c r="AH1311" s="309"/>
      <c r="AI1311" s="309"/>
      <c r="AJ1311" s="310"/>
      <c r="AK1311" s="311"/>
      <c r="AL1311" s="311"/>
      <c r="AM1311" s="311"/>
      <c r="AN1311" s="311"/>
      <c r="AO1311" s="309"/>
      <c r="AY1311" s="309"/>
      <c r="AZ1311" s="312"/>
      <c r="BD1311" s="300"/>
    </row>
    <row r="1312" ht="14.25" customHeight="1">
      <c r="A1312" s="300"/>
      <c r="B1312" s="301"/>
      <c r="C1312" s="300"/>
      <c r="D1312" s="302"/>
      <c r="G1312" s="303"/>
      <c r="H1312" s="304"/>
      <c r="I1312" s="304"/>
      <c r="J1312" s="300"/>
      <c r="K1312" s="300"/>
      <c r="L1312" s="300"/>
      <c r="M1312" s="300"/>
      <c r="N1312" s="300"/>
      <c r="O1312" s="300"/>
      <c r="Q1312" s="305">
        <v>0.0</v>
      </c>
      <c r="R1312" s="305"/>
      <c r="S1312" s="306"/>
      <c r="T1312" s="305"/>
      <c r="U1312" s="305"/>
      <c r="V1312" s="305"/>
      <c r="W1312" s="305"/>
      <c r="X1312" s="305"/>
      <c r="Y1312" s="305"/>
      <c r="Z1312" s="300"/>
      <c r="AA1312" s="307"/>
      <c r="AB1312" s="300"/>
      <c r="AC1312" s="308"/>
      <c r="AD1312" s="304"/>
      <c r="AF1312" s="300"/>
      <c r="AG1312" s="300"/>
      <c r="AH1312" s="309"/>
      <c r="AI1312" s="309"/>
      <c r="AJ1312" s="310"/>
      <c r="AK1312" s="311"/>
      <c r="AL1312" s="311"/>
      <c r="AM1312" s="311"/>
      <c r="AN1312" s="311"/>
      <c r="AO1312" s="309"/>
      <c r="AY1312" s="309"/>
      <c r="AZ1312" s="312"/>
      <c r="BD1312" s="300"/>
    </row>
    <row r="1313" ht="14.25" customHeight="1">
      <c r="A1313" s="300"/>
      <c r="B1313" s="301"/>
      <c r="C1313" s="300"/>
      <c r="D1313" s="302"/>
      <c r="G1313" s="303"/>
      <c r="H1313" s="304"/>
      <c r="I1313" s="304"/>
      <c r="J1313" s="300"/>
      <c r="K1313" s="300"/>
      <c r="L1313" s="300"/>
      <c r="M1313" s="300"/>
      <c r="N1313" s="300"/>
      <c r="O1313" s="300"/>
      <c r="Q1313" s="305">
        <v>0.0</v>
      </c>
      <c r="R1313" s="305"/>
      <c r="S1313" s="306"/>
      <c r="T1313" s="305"/>
      <c r="U1313" s="305"/>
      <c r="V1313" s="305"/>
      <c r="W1313" s="305"/>
      <c r="X1313" s="305"/>
      <c r="Y1313" s="305"/>
      <c r="Z1313" s="300"/>
      <c r="AA1313" s="307"/>
      <c r="AB1313" s="300"/>
      <c r="AC1313" s="308"/>
      <c r="AD1313" s="304"/>
      <c r="AF1313" s="300"/>
      <c r="AG1313" s="300"/>
      <c r="AH1313" s="309"/>
      <c r="AI1313" s="309"/>
      <c r="AJ1313" s="310"/>
      <c r="AK1313" s="311"/>
      <c r="AL1313" s="311"/>
      <c r="AM1313" s="311"/>
      <c r="AN1313" s="311"/>
      <c r="AO1313" s="309"/>
      <c r="AY1313" s="309"/>
      <c r="AZ1313" s="312"/>
      <c r="BD1313" s="300"/>
    </row>
    <row r="1314" ht="14.25" customHeight="1">
      <c r="A1314" s="300"/>
      <c r="B1314" s="301"/>
      <c r="C1314" s="300"/>
      <c r="D1314" s="302"/>
      <c r="G1314" s="303"/>
      <c r="H1314" s="304"/>
      <c r="I1314" s="304"/>
      <c r="J1314" s="300"/>
      <c r="K1314" s="300"/>
      <c r="L1314" s="300"/>
      <c r="M1314" s="300"/>
      <c r="N1314" s="300"/>
      <c r="O1314" s="300"/>
      <c r="Q1314" s="305">
        <v>0.0</v>
      </c>
      <c r="R1314" s="305"/>
      <c r="S1314" s="306"/>
      <c r="T1314" s="305"/>
      <c r="U1314" s="305"/>
      <c r="V1314" s="305"/>
      <c r="W1314" s="305"/>
      <c r="X1314" s="305"/>
      <c r="Y1314" s="305"/>
      <c r="Z1314" s="300"/>
      <c r="AA1314" s="307"/>
      <c r="AB1314" s="300"/>
      <c r="AC1314" s="308"/>
      <c r="AD1314" s="304"/>
      <c r="AF1314" s="300"/>
      <c r="AG1314" s="300"/>
      <c r="AH1314" s="309"/>
      <c r="AI1314" s="309"/>
      <c r="AJ1314" s="310"/>
      <c r="AK1314" s="311"/>
      <c r="AL1314" s="311"/>
      <c r="AM1314" s="311"/>
      <c r="AN1314" s="311"/>
      <c r="AO1314" s="309"/>
      <c r="AY1314" s="309"/>
      <c r="AZ1314" s="312"/>
      <c r="BD1314" s="300"/>
    </row>
    <row r="1315" ht="14.25" customHeight="1">
      <c r="A1315" s="300"/>
      <c r="B1315" s="301"/>
      <c r="C1315" s="300"/>
      <c r="D1315" s="302"/>
      <c r="G1315" s="303"/>
      <c r="H1315" s="304"/>
      <c r="I1315" s="304"/>
      <c r="J1315" s="300"/>
      <c r="K1315" s="300"/>
      <c r="L1315" s="300"/>
      <c r="M1315" s="300"/>
      <c r="N1315" s="300"/>
      <c r="O1315" s="300"/>
      <c r="Q1315" s="305">
        <v>0.0</v>
      </c>
      <c r="R1315" s="305"/>
      <c r="S1315" s="306"/>
      <c r="T1315" s="305"/>
      <c r="U1315" s="305"/>
      <c r="V1315" s="305"/>
      <c r="W1315" s="305"/>
      <c r="X1315" s="305"/>
      <c r="Y1315" s="305"/>
      <c r="Z1315" s="300"/>
      <c r="AA1315" s="307"/>
      <c r="AB1315" s="300"/>
      <c r="AC1315" s="308"/>
      <c r="AD1315" s="304"/>
      <c r="AF1315" s="300"/>
      <c r="AG1315" s="300"/>
      <c r="AH1315" s="309"/>
      <c r="AI1315" s="309"/>
      <c r="AJ1315" s="310"/>
      <c r="AK1315" s="311"/>
      <c r="AL1315" s="311"/>
      <c r="AM1315" s="311"/>
      <c r="AN1315" s="311"/>
      <c r="AO1315" s="309"/>
      <c r="AY1315" s="309"/>
      <c r="AZ1315" s="312"/>
      <c r="BD1315" s="300"/>
    </row>
    <row r="1316" ht="14.25" customHeight="1">
      <c r="A1316" s="300"/>
      <c r="B1316" s="301"/>
      <c r="C1316" s="300"/>
      <c r="D1316" s="302"/>
      <c r="G1316" s="303"/>
      <c r="H1316" s="304"/>
      <c r="I1316" s="304"/>
      <c r="J1316" s="300"/>
      <c r="K1316" s="300"/>
      <c r="L1316" s="300"/>
      <c r="M1316" s="300"/>
      <c r="N1316" s="300"/>
      <c r="O1316" s="300"/>
      <c r="Q1316" s="305">
        <v>0.0</v>
      </c>
      <c r="R1316" s="305"/>
      <c r="S1316" s="306"/>
      <c r="T1316" s="305"/>
      <c r="U1316" s="305"/>
      <c r="V1316" s="305"/>
      <c r="W1316" s="305"/>
      <c r="X1316" s="305"/>
      <c r="Y1316" s="305"/>
      <c r="Z1316" s="300"/>
      <c r="AA1316" s="307"/>
      <c r="AB1316" s="300"/>
      <c r="AC1316" s="308"/>
      <c r="AD1316" s="304"/>
      <c r="AF1316" s="300"/>
      <c r="AG1316" s="300"/>
      <c r="AH1316" s="309"/>
      <c r="AI1316" s="309"/>
      <c r="AJ1316" s="310"/>
      <c r="AK1316" s="311"/>
      <c r="AL1316" s="311"/>
      <c r="AM1316" s="311"/>
      <c r="AN1316" s="311"/>
      <c r="AO1316" s="309"/>
      <c r="AY1316" s="309"/>
      <c r="AZ1316" s="312"/>
      <c r="BD1316" s="300"/>
    </row>
    <row r="1317" ht="14.25" customHeight="1">
      <c r="A1317" s="300"/>
      <c r="B1317" s="301"/>
      <c r="C1317" s="300"/>
      <c r="D1317" s="302"/>
      <c r="G1317" s="303"/>
      <c r="H1317" s="304"/>
      <c r="I1317" s="304"/>
      <c r="J1317" s="300"/>
      <c r="K1317" s="300"/>
      <c r="L1317" s="300"/>
      <c r="M1317" s="300"/>
      <c r="N1317" s="300"/>
      <c r="O1317" s="300"/>
      <c r="Q1317" s="305">
        <v>0.0</v>
      </c>
      <c r="R1317" s="305"/>
      <c r="S1317" s="306"/>
      <c r="T1317" s="305"/>
      <c r="U1317" s="305"/>
      <c r="V1317" s="305"/>
      <c r="W1317" s="305"/>
      <c r="X1317" s="305"/>
      <c r="Y1317" s="305"/>
      <c r="Z1317" s="300"/>
      <c r="AA1317" s="307"/>
      <c r="AB1317" s="300"/>
      <c r="AC1317" s="308"/>
      <c r="AD1317" s="304"/>
      <c r="AF1317" s="300"/>
      <c r="AG1317" s="300"/>
      <c r="AH1317" s="309"/>
      <c r="AI1317" s="309"/>
      <c r="AJ1317" s="310"/>
      <c r="AK1317" s="311"/>
      <c r="AL1317" s="311"/>
      <c r="AM1317" s="311"/>
      <c r="AN1317" s="311"/>
      <c r="AO1317" s="309"/>
      <c r="AY1317" s="309"/>
      <c r="AZ1317" s="312"/>
      <c r="BD1317" s="300"/>
    </row>
    <row r="1318" ht="14.25" customHeight="1">
      <c r="A1318" s="300"/>
      <c r="B1318" s="301"/>
      <c r="C1318" s="300"/>
      <c r="D1318" s="302"/>
      <c r="G1318" s="303"/>
      <c r="H1318" s="304"/>
      <c r="I1318" s="304"/>
      <c r="J1318" s="300"/>
      <c r="K1318" s="300"/>
      <c r="L1318" s="300"/>
      <c r="M1318" s="300"/>
      <c r="N1318" s="300"/>
      <c r="O1318" s="300"/>
      <c r="Q1318" s="305">
        <v>0.0</v>
      </c>
      <c r="R1318" s="305"/>
      <c r="S1318" s="306"/>
      <c r="T1318" s="305"/>
      <c r="U1318" s="305"/>
      <c r="V1318" s="305"/>
      <c r="W1318" s="305"/>
      <c r="X1318" s="305"/>
      <c r="Y1318" s="305"/>
      <c r="Z1318" s="300"/>
      <c r="AA1318" s="307"/>
      <c r="AB1318" s="300"/>
      <c r="AC1318" s="308"/>
      <c r="AD1318" s="304"/>
      <c r="AF1318" s="300"/>
      <c r="AG1318" s="300"/>
      <c r="AH1318" s="309"/>
      <c r="AI1318" s="309"/>
      <c r="AJ1318" s="310"/>
      <c r="AK1318" s="311"/>
      <c r="AL1318" s="311"/>
      <c r="AM1318" s="311"/>
      <c r="AN1318" s="311"/>
      <c r="AO1318" s="309"/>
      <c r="AY1318" s="309"/>
      <c r="AZ1318" s="312"/>
      <c r="BD1318" s="300"/>
    </row>
    <row r="1319" ht="14.25" customHeight="1">
      <c r="A1319" s="300"/>
      <c r="B1319" s="301"/>
      <c r="C1319" s="300"/>
      <c r="D1319" s="302"/>
      <c r="G1319" s="303"/>
      <c r="H1319" s="304"/>
      <c r="I1319" s="304"/>
      <c r="J1319" s="300"/>
      <c r="K1319" s="300"/>
      <c r="L1319" s="300"/>
      <c r="M1319" s="300"/>
      <c r="N1319" s="300"/>
      <c r="O1319" s="300"/>
      <c r="Q1319" s="305">
        <v>0.0</v>
      </c>
      <c r="R1319" s="305"/>
      <c r="S1319" s="306"/>
      <c r="T1319" s="305"/>
      <c r="U1319" s="305"/>
      <c r="V1319" s="305"/>
      <c r="W1319" s="305"/>
      <c r="X1319" s="305"/>
      <c r="Y1319" s="305"/>
      <c r="Z1319" s="300"/>
      <c r="AA1319" s="307"/>
      <c r="AB1319" s="300"/>
      <c r="AC1319" s="308"/>
      <c r="AD1319" s="304"/>
      <c r="AF1319" s="300"/>
      <c r="AG1319" s="300"/>
      <c r="AH1319" s="309"/>
      <c r="AI1319" s="309"/>
      <c r="AJ1319" s="310"/>
      <c r="AK1319" s="311"/>
      <c r="AL1319" s="311"/>
      <c r="AM1319" s="311"/>
      <c r="AN1319" s="311"/>
      <c r="AO1319" s="309"/>
      <c r="AY1319" s="309"/>
      <c r="AZ1319" s="312"/>
      <c r="BD1319" s="300"/>
    </row>
    <row r="1320" ht="14.25" customHeight="1">
      <c r="A1320" s="300"/>
      <c r="B1320" s="301"/>
      <c r="C1320" s="300"/>
      <c r="D1320" s="302"/>
      <c r="G1320" s="303"/>
      <c r="H1320" s="304"/>
      <c r="I1320" s="304"/>
      <c r="J1320" s="300"/>
      <c r="K1320" s="300"/>
      <c r="L1320" s="300"/>
      <c r="M1320" s="300"/>
      <c r="N1320" s="300"/>
      <c r="O1320" s="300"/>
      <c r="Q1320" s="305">
        <v>0.0</v>
      </c>
      <c r="R1320" s="305"/>
      <c r="S1320" s="306"/>
      <c r="T1320" s="305"/>
      <c r="U1320" s="305"/>
      <c r="V1320" s="305"/>
      <c r="W1320" s="305"/>
      <c r="X1320" s="305"/>
      <c r="Y1320" s="305"/>
      <c r="Z1320" s="300"/>
      <c r="AA1320" s="307"/>
      <c r="AB1320" s="300"/>
      <c r="AC1320" s="308"/>
      <c r="AD1320" s="304"/>
      <c r="AF1320" s="300"/>
      <c r="AG1320" s="300"/>
      <c r="AH1320" s="309"/>
      <c r="AI1320" s="309"/>
      <c r="AJ1320" s="310"/>
      <c r="AK1320" s="311"/>
      <c r="AL1320" s="311"/>
      <c r="AM1320" s="311"/>
      <c r="AN1320" s="311"/>
      <c r="AO1320" s="309"/>
      <c r="AY1320" s="309"/>
      <c r="AZ1320" s="312"/>
      <c r="BD1320" s="300"/>
    </row>
    <row r="1321" ht="14.25" customHeight="1">
      <c r="A1321" s="300"/>
      <c r="B1321" s="301"/>
      <c r="C1321" s="300"/>
      <c r="D1321" s="302"/>
      <c r="G1321" s="303"/>
      <c r="H1321" s="304"/>
      <c r="I1321" s="304"/>
      <c r="J1321" s="300"/>
      <c r="K1321" s="300"/>
      <c r="L1321" s="300"/>
      <c r="M1321" s="300"/>
      <c r="N1321" s="300"/>
      <c r="O1321" s="300"/>
      <c r="Q1321" s="305">
        <v>0.0</v>
      </c>
      <c r="R1321" s="305"/>
      <c r="S1321" s="306"/>
      <c r="T1321" s="305"/>
      <c r="U1321" s="305"/>
      <c r="V1321" s="305"/>
      <c r="W1321" s="305"/>
      <c r="X1321" s="305"/>
      <c r="Y1321" s="305"/>
      <c r="Z1321" s="300"/>
      <c r="AA1321" s="307"/>
      <c r="AB1321" s="300"/>
      <c r="AC1321" s="308"/>
      <c r="AD1321" s="304"/>
      <c r="AF1321" s="300"/>
      <c r="AG1321" s="300"/>
      <c r="AH1321" s="309"/>
      <c r="AI1321" s="309"/>
      <c r="AJ1321" s="310"/>
      <c r="AK1321" s="311"/>
      <c r="AL1321" s="311"/>
      <c r="AM1321" s="311"/>
      <c r="AN1321" s="311"/>
      <c r="AO1321" s="309"/>
      <c r="AY1321" s="309"/>
      <c r="AZ1321" s="312"/>
      <c r="BD1321" s="300"/>
    </row>
    <row r="1322" ht="14.25" customHeight="1">
      <c r="A1322" s="300"/>
      <c r="B1322" s="301"/>
      <c r="C1322" s="300"/>
      <c r="D1322" s="302"/>
      <c r="G1322" s="303"/>
      <c r="H1322" s="304"/>
      <c r="I1322" s="304"/>
      <c r="J1322" s="300"/>
      <c r="K1322" s="300"/>
      <c r="L1322" s="300"/>
      <c r="M1322" s="300"/>
      <c r="N1322" s="300"/>
      <c r="O1322" s="300"/>
      <c r="Q1322" s="305">
        <v>0.0</v>
      </c>
      <c r="R1322" s="305"/>
      <c r="S1322" s="306"/>
      <c r="T1322" s="305"/>
      <c r="U1322" s="305"/>
      <c r="V1322" s="305"/>
      <c r="W1322" s="305"/>
      <c r="X1322" s="305"/>
      <c r="Y1322" s="305"/>
      <c r="Z1322" s="300"/>
      <c r="AA1322" s="307"/>
      <c r="AB1322" s="300"/>
      <c r="AC1322" s="308"/>
      <c r="AD1322" s="304"/>
      <c r="AF1322" s="300"/>
      <c r="AG1322" s="300"/>
      <c r="AH1322" s="309"/>
      <c r="AI1322" s="309"/>
      <c r="AJ1322" s="310"/>
      <c r="AK1322" s="311"/>
      <c r="AL1322" s="311"/>
      <c r="AM1322" s="311"/>
      <c r="AN1322" s="311"/>
      <c r="AO1322" s="309"/>
      <c r="AY1322" s="309"/>
      <c r="AZ1322" s="312"/>
      <c r="BD1322" s="300"/>
    </row>
    <row r="1323" ht="14.25" customHeight="1">
      <c r="A1323" s="300"/>
      <c r="B1323" s="301"/>
      <c r="C1323" s="300"/>
      <c r="D1323" s="302"/>
      <c r="G1323" s="303"/>
      <c r="H1323" s="304"/>
      <c r="I1323" s="304"/>
      <c r="J1323" s="300"/>
      <c r="K1323" s="300"/>
      <c r="L1323" s="300"/>
      <c r="M1323" s="300"/>
      <c r="N1323" s="300"/>
      <c r="O1323" s="300"/>
      <c r="Q1323" s="305">
        <v>0.0</v>
      </c>
      <c r="R1323" s="305"/>
      <c r="S1323" s="306"/>
      <c r="T1323" s="305"/>
      <c r="U1323" s="305"/>
      <c r="V1323" s="305"/>
      <c r="W1323" s="305"/>
      <c r="X1323" s="305"/>
      <c r="Y1323" s="305"/>
      <c r="Z1323" s="300"/>
      <c r="AA1323" s="307"/>
      <c r="AB1323" s="300"/>
      <c r="AC1323" s="308"/>
      <c r="AD1323" s="304"/>
      <c r="AF1323" s="300"/>
      <c r="AG1323" s="300"/>
      <c r="AH1323" s="309"/>
      <c r="AI1323" s="309"/>
      <c r="AJ1323" s="310"/>
      <c r="AK1323" s="311"/>
      <c r="AL1323" s="311"/>
      <c r="AM1323" s="311"/>
      <c r="AN1323" s="311"/>
      <c r="AO1323" s="309"/>
      <c r="AY1323" s="309"/>
      <c r="AZ1323" s="312"/>
      <c r="BD1323" s="300"/>
    </row>
    <row r="1324" ht="14.25" customHeight="1">
      <c r="A1324" s="300"/>
      <c r="B1324" s="301"/>
      <c r="C1324" s="300"/>
      <c r="D1324" s="302"/>
      <c r="G1324" s="303"/>
      <c r="H1324" s="304"/>
      <c r="I1324" s="304"/>
      <c r="J1324" s="300"/>
      <c r="K1324" s="300"/>
      <c r="L1324" s="300"/>
      <c r="M1324" s="300"/>
      <c r="N1324" s="300"/>
      <c r="O1324" s="300"/>
      <c r="Q1324" s="305">
        <v>0.0</v>
      </c>
      <c r="R1324" s="305"/>
      <c r="S1324" s="306"/>
      <c r="T1324" s="305"/>
      <c r="U1324" s="305"/>
      <c r="V1324" s="305"/>
      <c r="W1324" s="305"/>
      <c r="X1324" s="305"/>
      <c r="Y1324" s="305"/>
      <c r="Z1324" s="300"/>
      <c r="AA1324" s="307"/>
      <c r="AB1324" s="300"/>
      <c r="AC1324" s="308"/>
      <c r="AD1324" s="304"/>
      <c r="AF1324" s="300"/>
      <c r="AG1324" s="300"/>
      <c r="AH1324" s="309"/>
      <c r="AI1324" s="309"/>
      <c r="AJ1324" s="310"/>
      <c r="AK1324" s="311"/>
      <c r="AL1324" s="311"/>
      <c r="AM1324" s="311"/>
      <c r="AN1324" s="311"/>
      <c r="AO1324" s="309"/>
      <c r="AY1324" s="309"/>
      <c r="AZ1324" s="312"/>
      <c r="BD1324" s="300"/>
    </row>
    <row r="1325" ht="14.25" customHeight="1">
      <c r="A1325" s="300"/>
      <c r="B1325" s="301"/>
      <c r="C1325" s="300"/>
      <c r="D1325" s="302"/>
      <c r="G1325" s="303"/>
      <c r="H1325" s="304"/>
      <c r="I1325" s="304"/>
      <c r="J1325" s="300"/>
      <c r="K1325" s="300"/>
      <c r="L1325" s="300"/>
      <c r="M1325" s="300"/>
      <c r="N1325" s="300"/>
      <c r="O1325" s="300"/>
      <c r="Q1325" s="305">
        <v>0.0</v>
      </c>
      <c r="R1325" s="305"/>
      <c r="S1325" s="306"/>
      <c r="T1325" s="305"/>
      <c r="U1325" s="305"/>
      <c r="V1325" s="305"/>
      <c r="W1325" s="305"/>
      <c r="X1325" s="305"/>
      <c r="Y1325" s="305"/>
      <c r="Z1325" s="300"/>
      <c r="AA1325" s="307"/>
      <c r="AB1325" s="300"/>
      <c r="AC1325" s="308"/>
      <c r="AD1325" s="304"/>
      <c r="AF1325" s="300"/>
      <c r="AG1325" s="300"/>
      <c r="AH1325" s="309"/>
      <c r="AI1325" s="309"/>
      <c r="AJ1325" s="310"/>
      <c r="AK1325" s="311"/>
      <c r="AL1325" s="311"/>
      <c r="AM1325" s="311"/>
      <c r="AN1325" s="311"/>
      <c r="AO1325" s="309"/>
      <c r="AY1325" s="309"/>
      <c r="AZ1325" s="312"/>
      <c r="BD1325" s="300"/>
    </row>
    <row r="1326" ht="14.25" customHeight="1">
      <c r="A1326" s="300"/>
      <c r="B1326" s="301"/>
      <c r="C1326" s="300"/>
      <c r="D1326" s="302"/>
      <c r="G1326" s="303"/>
      <c r="H1326" s="304"/>
      <c r="I1326" s="304"/>
      <c r="J1326" s="300"/>
      <c r="K1326" s="300"/>
      <c r="L1326" s="300"/>
      <c r="M1326" s="300"/>
      <c r="N1326" s="300"/>
      <c r="O1326" s="300"/>
      <c r="Q1326" s="305">
        <v>0.0</v>
      </c>
      <c r="R1326" s="305"/>
      <c r="S1326" s="306"/>
      <c r="T1326" s="305"/>
      <c r="U1326" s="305"/>
      <c r="V1326" s="305"/>
      <c r="W1326" s="305"/>
      <c r="X1326" s="305"/>
      <c r="Y1326" s="305"/>
      <c r="Z1326" s="300"/>
      <c r="AA1326" s="307"/>
      <c r="AB1326" s="300"/>
      <c r="AC1326" s="308"/>
      <c r="AD1326" s="304"/>
      <c r="AF1326" s="300"/>
      <c r="AG1326" s="300"/>
      <c r="AH1326" s="309"/>
      <c r="AI1326" s="309"/>
      <c r="AJ1326" s="310"/>
      <c r="AK1326" s="311"/>
      <c r="AL1326" s="311"/>
      <c r="AM1326" s="311"/>
      <c r="AN1326" s="311"/>
      <c r="AO1326" s="309"/>
      <c r="AY1326" s="309"/>
      <c r="AZ1326" s="312"/>
      <c r="BD1326" s="300"/>
    </row>
    <row r="1327" ht="14.25" customHeight="1">
      <c r="A1327" s="300"/>
      <c r="B1327" s="301"/>
      <c r="C1327" s="300"/>
      <c r="D1327" s="302"/>
      <c r="G1327" s="303"/>
      <c r="H1327" s="304"/>
      <c r="I1327" s="304"/>
      <c r="J1327" s="300"/>
      <c r="K1327" s="300"/>
      <c r="L1327" s="300"/>
      <c r="M1327" s="300"/>
      <c r="N1327" s="300"/>
      <c r="O1327" s="300"/>
      <c r="Q1327" s="305">
        <v>0.0</v>
      </c>
      <c r="R1327" s="305"/>
      <c r="S1327" s="306"/>
      <c r="T1327" s="305"/>
      <c r="U1327" s="305"/>
      <c r="V1327" s="305"/>
      <c r="W1327" s="305"/>
      <c r="X1327" s="305"/>
      <c r="Y1327" s="305"/>
      <c r="Z1327" s="300"/>
      <c r="AA1327" s="307"/>
      <c r="AB1327" s="300"/>
      <c r="AC1327" s="308"/>
      <c r="AD1327" s="304"/>
      <c r="AF1327" s="300"/>
      <c r="AG1327" s="300"/>
      <c r="AH1327" s="309"/>
      <c r="AI1327" s="309"/>
      <c r="AJ1327" s="310"/>
      <c r="AK1327" s="311"/>
      <c r="AL1327" s="311"/>
      <c r="AM1327" s="311"/>
      <c r="AN1327" s="311"/>
      <c r="AO1327" s="309"/>
      <c r="AY1327" s="309"/>
      <c r="AZ1327" s="312"/>
      <c r="BD1327" s="300"/>
    </row>
    <row r="1328" ht="14.25" customHeight="1">
      <c r="A1328" s="300"/>
      <c r="B1328" s="301"/>
      <c r="C1328" s="300"/>
      <c r="D1328" s="302"/>
      <c r="G1328" s="303"/>
      <c r="H1328" s="304"/>
      <c r="I1328" s="304"/>
      <c r="J1328" s="300"/>
      <c r="K1328" s="300"/>
      <c r="L1328" s="300"/>
      <c r="M1328" s="300"/>
      <c r="N1328" s="300"/>
      <c r="O1328" s="300"/>
      <c r="Q1328" s="305">
        <v>0.0</v>
      </c>
      <c r="R1328" s="305"/>
      <c r="S1328" s="306"/>
      <c r="T1328" s="305"/>
      <c r="U1328" s="305"/>
      <c r="V1328" s="305"/>
      <c r="W1328" s="305"/>
      <c r="X1328" s="305"/>
      <c r="Y1328" s="305"/>
      <c r="Z1328" s="300"/>
      <c r="AA1328" s="307"/>
      <c r="AB1328" s="300"/>
      <c r="AC1328" s="308"/>
      <c r="AD1328" s="304"/>
      <c r="AF1328" s="300"/>
      <c r="AG1328" s="300"/>
      <c r="AH1328" s="309"/>
      <c r="AI1328" s="309"/>
      <c r="AJ1328" s="310"/>
      <c r="AK1328" s="311"/>
      <c r="AL1328" s="311"/>
      <c r="AM1328" s="311"/>
      <c r="AN1328" s="311"/>
      <c r="AO1328" s="309"/>
      <c r="AY1328" s="309"/>
      <c r="AZ1328" s="312"/>
      <c r="BD1328" s="300"/>
    </row>
    <row r="1329" ht="14.25" customHeight="1">
      <c r="A1329" s="300"/>
      <c r="B1329" s="301"/>
      <c r="C1329" s="300"/>
      <c r="D1329" s="302"/>
      <c r="G1329" s="303"/>
      <c r="H1329" s="304"/>
      <c r="I1329" s="304"/>
      <c r="J1329" s="300"/>
      <c r="K1329" s="300"/>
      <c r="L1329" s="300"/>
      <c r="M1329" s="300"/>
      <c r="N1329" s="300"/>
      <c r="O1329" s="300"/>
      <c r="Q1329" s="305">
        <v>0.0</v>
      </c>
      <c r="R1329" s="305"/>
      <c r="S1329" s="306"/>
      <c r="T1329" s="305"/>
      <c r="U1329" s="305"/>
      <c r="V1329" s="305"/>
      <c r="W1329" s="305"/>
      <c r="X1329" s="305"/>
      <c r="Y1329" s="305"/>
      <c r="Z1329" s="300"/>
      <c r="AA1329" s="307"/>
      <c r="AB1329" s="300"/>
      <c r="AC1329" s="308"/>
      <c r="AD1329" s="304"/>
      <c r="AF1329" s="300"/>
      <c r="AG1329" s="300"/>
      <c r="AH1329" s="309"/>
      <c r="AI1329" s="309"/>
      <c r="AJ1329" s="310"/>
      <c r="AK1329" s="311"/>
      <c r="AL1329" s="311"/>
      <c r="AM1329" s="311"/>
      <c r="AN1329" s="311"/>
      <c r="AO1329" s="309"/>
      <c r="AY1329" s="309"/>
      <c r="AZ1329" s="312"/>
      <c r="BD1329" s="300"/>
    </row>
    <row r="1330" ht="14.25" customHeight="1">
      <c r="A1330" s="300"/>
      <c r="B1330" s="301"/>
      <c r="C1330" s="300"/>
      <c r="D1330" s="302"/>
      <c r="G1330" s="303"/>
      <c r="H1330" s="304"/>
      <c r="I1330" s="304"/>
      <c r="J1330" s="300"/>
      <c r="K1330" s="300"/>
      <c r="L1330" s="300"/>
      <c r="M1330" s="300"/>
      <c r="N1330" s="300"/>
      <c r="O1330" s="300"/>
      <c r="Q1330" s="305">
        <v>0.0</v>
      </c>
      <c r="R1330" s="305"/>
      <c r="S1330" s="306"/>
      <c r="T1330" s="305"/>
      <c r="U1330" s="305"/>
      <c r="V1330" s="305"/>
      <c r="W1330" s="305"/>
      <c r="X1330" s="305"/>
      <c r="Y1330" s="305"/>
      <c r="Z1330" s="300"/>
      <c r="AA1330" s="307"/>
      <c r="AB1330" s="300"/>
      <c r="AC1330" s="308"/>
      <c r="AD1330" s="304"/>
      <c r="AF1330" s="300"/>
      <c r="AG1330" s="300"/>
      <c r="AH1330" s="309"/>
      <c r="AI1330" s="309"/>
      <c r="AJ1330" s="310"/>
      <c r="AK1330" s="311"/>
      <c r="AL1330" s="311"/>
      <c r="AM1330" s="311"/>
      <c r="AN1330" s="311"/>
      <c r="AO1330" s="309"/>
      <c r="AY1330" s="309"/>
      <c r="AZ1330" s="312"/>
      <c r="BD1330" s="300"/>
    </row>
    <row r="1331" ht="14.25" customHeight="1">
      <c r="A1331" s="300"/>
      <c r="B1331" s="301"/>
      <c r="C1331" s="300"/>
      <c r="D1331" s="302"/>
      <c r="G1331" s="303"/>
      <c r="H1331" s="304"/>
      <c r="I1331" s="304"/>
      <c r="J1331" s="300"/>
      <c r="K1331" s="300"/>
      <c r="L1331" s="300"/>
      <c r="M1331" s="300"/>
      <c r="N1331" s="300"/>
      <c r="O1331" s="300"/>
      <c r="Q1331" s="305">
        <v>0.0</v>
      </c>
      <c r="R1331" s="305"/>
      <c r="S1331" s="306"/>
      <c r="T1331" s="305"/>
      <c r="U1331" s="305"/>
      <c r="V1331" s="305"/>
      <c r="W1331" s="305"/>
      <c r="X1331" s="305"/>
      <c r="Y1331" s="305"/>
      <c r="Z1331" s="300"/>
      <c r="AA1331" s="307"/>
      <c r="AB1331" s="300"/>
      <c r="AC1331" s="308"/>
      <c r="AD1331" s="304"/>
      <c r="AF1331" s="300"/>
      <c r="AG1331" s="300"/>
      <c r="AH1331" s="309"/>
      <c r="AI1331" s="309"/>
      <c r="AJ1331" s="310"/>
      <c r="AK1331" s="311"/>
      <c r="AL1331" s="311"/>
      <c r="AM1331" s="311"/>
      <c r="AN1331" s="311"/>
      <c r="AO1331" s="309"/>
      <c r="AY1331" s="309"/>
      <c r="AZ1331" s="312"/>
      <c r="BD1331" s="300"/>
    </row>
    <row r="1332" ht="14.25" customHeight="1">
      <c r="A1332" s="300"/>
      <c r="B1332" s="301"/>
      <c r="C1332" s="300"/>
      <c r="D1332" s="302"/>
      <c r="G1332" s="303"/>
      <c r="H1332" s="304"/>
      <c r="I1332" s="304"/>
      <c r="J1332" s="300"/>
      <c r="K1332" s="300"/>
      <c r="L1332" s="300"/>
      <c r="M1332" s="300"/>
      <c r="N1332" s="300"/>
      <c r="O1332" s="300"/>
      <c r="Q1332" s="305">
        <v>0.0</v>
      </c>
      <c r="R1332" s="305"/>
      <c r="S1332" s="306"/>
      <c r="T1332" s="305"/>
      <c r="U1332" s="305"/>
      <c r="V1332" s="305"/>
      <c r="W1332" s="305"/>
      <c r="X1332" s="305"/>
      <c r="Y1332" s="305"/>
      <c r="Z1332" s="300"/>
      <c r="AA1332" s="307"/>
      <c r="AB1332" s="300"/>
      <c r="AC1332" s="308"/>
      <c r="AD1332" s="304"/>
      <c r="AF1332" s="300"/>
      <c r="AG1332" s="300"/>
      <c r="AH1332" s="309"/>
      <c r="AI1332" s="309"/>
      <c r="AJ1332" s="310"/>
      <c r="AK1332" s="311"/>
      <c r="AL1332" s="311"/>
      <c r="AM1332" s="311"/>
      <c r="AN1332" s="311"/>
      <c r="AO1332" s="309"/>
      <c r="AY1332" s="309"/>
      <c r="AZ1332" s="312"/>
      <c r="BD1332" s="300"/>
    </row>
    <row r="1333" ht="14.25" customHeight="1">
      <c r="A1333" s="300"/>
      <c r="B1333" s="301"/>
      <c r="C1333" s="300"/>
      <c r="D1333" s="302"/>
      <c r="G1333" s="303"/>
      <c r="H1333" s="304"/>
      <c r="I1333" s="304"/>
      <c r="J1333" s="300"/>
      <c r="K1333" s="300"/>
      <c r="L1333" s="300"/>
      <c r="M1333" s="300"/>
      <c r="N1333" s="300"/>
      <c r="O1333" s="300"/>
      <c r="Q1333" s="305">
        <v>0.0</v>
      </c>
      <c r="R1333" s="305"/>
      <c r="S1333" s="306"/>
      <c r="T1333" s="305"/>
      <c r="U1333" s="305"/>
      <c r="V1333" s="305"/>
      <c r="W1333" s="305"/>
      <c r="X1333" s="305"/>
      <c r="Y1333" s="305"/>
      <c r="Z1333" s="300"/>
      <c r="AA1333" s="307"/>
      <c r="AB1333" s="300"/>
      <c r="AC1333" s="308"/>
      <c r="AD1333" s="304"/>
      <c r="AF1333" s="300"/>
      <c r="AG1333" s="300"/>
      <c r="AH1333" s="309"/>
      <c r="AI1333" s="309"/>
      <c r="AJ1333" s="310"/>
      <c r="AK1333" s="311"/>
      <c r="AL1333" s="311"/>
      <c r="AM1333" s="311"/>
      <c r="AN1333" s="311"/>
      <c r="AO1333" s="309"/>
      <c r="AY1333" s="309"/>
      <c r="AZ1333" s="312"/>
      <c r="BD1333" s="300"/>
    </row>
    <row r="1334" ht="14.25" customHeight="1">
      <c r="A1334" s="300"/>
      <c r="B1334" s="301"/>
      <c r="C1334" s="300"/>
      <c r="D1334" s="302"/>
      <c r="G1334" s="303"/>
      <c r="H1334" s="304"/>
      <c r="I1334" s="304"/>
      <c r="J1334" s="300"/>
      <c r="K1334" s="300"/>
      <c r="L1334" s="300"/>
      <c r="M1334" s="300"/>
      <c r="N1334" s="300"/>
      <c r="O1334" s="300"/>
      <c r="Q1334" s="305">
        <v>0.0</v>
      </c>
      <c r="R1334" s="305"/>
      <c r="S1334" s="306"/>
      <c r="T1334" s="305"/>
      <c r="U1334" s="305"/>
      <c r="V1334" s="305"/>
      <c r="W1334" s="305"/>
      <c r="X1334" s="305"/>
      <c r="Y1334" s="305"/>
      <c r="Z1334" s="300"/>
      <c r="AA1334" s="307"/>
      <c r="AB1334" s="300"/>
      <c r="AC1334" s="308"/>
      <c r="AD1334" s="304"/>
      <c r="AF1334" s="300"/>
      <c r="AG1334" s="300"/>
      <c r="AH1334" s="309"/>
      <c r="AI1334" s="309"/>
      <c r="AJ1334" s="310"/>
      <c r="AK1334" s="311"/>
      <c r="AL1334" s="311"/>
      <c r="AM1334" s="311"/>
      <c r="AN1334" s="311"/>
      <c r="AO1334" s="309"/>
      <c r="AY1334" s="309"/>
      <c r="AZ1334" s="312"/>
      <c r="BD1334" s="300"/>
    </row>
    <row r="1335" ht="14.25" customHeight="1">
      <c r="A1335" s="300"/>
      <c r="B1335" s="301"/>
      <c r="C1335" s="300"/>
      <c r="D1335" s="302"/>
      <c r="G1335" s="303"/>
      <c r="H1335" s="304"/>
      <c r="I1335" s="304"/>
      <c r="J1335" s="300"/>
      <c r="K1335" s="300"/>
      <c r="L1335" s="300"/>
      <c r="M1335" s="300"/>
      <c r="N1335" s="300"/>
      <c r="O1335" s="300"/>
      <c r="Q1335" s="305">
        <v>0.0</v>
      </c>
      <c r="R1335" s="305"/>
      <c r="S1335" s="306"/>
      <c r="T1335" s="305"/>
      <c r="U1335" s="305"/>
      <c r="V1335" s="305"/>
      <c r="W1335" s="305"/>
      <c r="X1335" s="305"/>
      <c r="Y1335" s="305"/>
      <c r="Z1335" s="300"/>
      <c r="AA1335" s="307"/>
      <c r="AB1335" s="300"/>
      <c r="AC1335" s="308"/>
      <c r="AD1335" s="304"/>
      <c r="AF1335" s="300"/>
      <c r="AG1335" s="300"/>
      <c r="AH1335" s="309"/>
      <c r="AI1335" s="309"/>
      <c r="AJ1335" s="310"/>
      <c r="AK1335" s="311"/>
      <c r="AL1335" s="311"/>
      <c r="AM1335" s="311"/>
      <c r="AN1335" s="311"/>
      <c r="AO1335" s="309"/>
      <c r="AY1335" s="309"/>
      <c r="AZ1335" s="312"/>
      <c r="BD1335" s="300"/>
    </row>
    <row r="1336" ht="14.25" customHeight="1">
      <c r="A1336" s="300"/>
      <c r="B1336" s="301"/>
      <c r="C1336" s="300"/>
      <c r="D1336" s="302"/>
      <c r="G1336" s="303"/>
      <c r="H1336" s="304"/>
      <c r="I1336" s="304"/>
      <c r="J1336" s="300"/>
      <c r="K1336" s="300"/>
      <c r="L1336" s="300"/>
      <c r="M1336" s="300"/>
      <c r="N1336" s="300"/>
      <c r="O1336" s="300"/>
      <c r="Q1336" s="305">
        <v>0.0</v>
      </c>
      <c r="R1336" s="305"/>
      <c r="S1336" s="306"/>
      <c r="T1336" s="305"/>
      <c r="U1336" s="305"/>
      <c r="V1336" s="305"/>
      <c r="W1336" s="305"/>
      <c r="X1336" s="305"/>
      <c r="Y1336" s="305"/>
      <c r="Z1336" s="300"/>
      <c r="AA1336" s="307"/>
      <c r="AB1336" s="300"/>
      <c r="AC1336" s="308"/>
      <c r="AD1336" s="304"/>
      <c r="AF1336" s="300"/>
      <c r="AG1336" s="300"/>
      <c r="AH1336" s="309"/>
      <c r="AI1336" s="309"/>
      <c r="AJ1336" s="310"/>
      <c r="AK1336" s="311"/>
      <c r="AL1336" s="311"/>
      <c r="AM1336" s="311"/>
      <c r="AN1336" s="311"/>
      <c r="AO1336" s="309"/>
      <c r="AY1336" s="309"/>
      <c r="AZ1336" s="312"/>
      <c r="BD1336" s="300"/>
    </row>
    <row r="1337" ht="14.25" customHeight="1">
      <c r="A1337" s="300"/>
      <c r="B1337" s="301"/>
      <c r="C1337" s="300"/>
      <c r="D1337" s="302"/>
      <c r="G1337" s="303"/>
      <c r="H1337" s="304"/>
      <c r="I1337" s="304"/>
      <c r="J1337" s="300"/>
      <c r="K1337" s="300"/>
      <c r="L1337" s="300"/>
      <c r="M1337" s="300"/>
      <c r="N1337" s="300"/>
      <c r="O1337" s="300"/>
      <c r="Q1337" s="305">
        <v>0.0</v>
      </c>
      <c r="R1337" s="305"/>
      <c r="S1337" s="306"/>
      <c r="T1337" s="305"/>
      <c r="U1337" s="305"/>
      <c r="V1337" s="305"/>
      <c r="W1337" s="305"/>
      <c r="X1337" s="305"/>
      <c r="Y1337" s="305"/>
      <c r="Z1337" s="300"/>
      <c r="AA1337" s="307"/>
      <c r="AB1337" s="300"/>
      <c r="AC1337" s="308"/>
      <c r="AD1337" s="304"/>
      <c r="AF1337" s="300"/>
      <c r="AG1337" s="300"/>
      <c r="AH1337" s="309"/>
      <c r="AI1337" s="309"/>
      <c r="AJ1337" s="310"/>
      <c r="AK1337" s="311"/>
      <c r="AL1337" s="311"/>
      <c r="AM1337" s="311"/>
      <c r="AN1337" s="311"/>
      <c r="AO1337" s="309"/>
      <c r="AY1337" s="309"/>
      <c r="AZ1337" s="312"/>
      <c r="BD1337" s="300"/>
    </row>
    <row r="1338" ht="14.25" customHeight="1">
      <c r="A1338" s="300"/>
      <c r="B1338" s="301"/>
      <c r="C1338" s="300"/>
      <c r="D1338" s="302"/>
      <c r="G1338" s="303"/>
      <c r="H1338" s="304"/>
      <c r="I1338" s="304"/>
      <c r="J1338" s="300"/>
      <c r="K1338" s="300"/>
      <c r="L1338" s="300"/>
      <c r="M1338" s="300"/>
      <c r="N1338" s="300"/>
      <c r="O1338" s="300"/>
      <c r="Q1338" s="305">
        <v>0.0</v>
      </c>
      <c r="R1338" s="305"/>
      <c r="S1338" s="306"/>
      <c r="T1338" s="305"/>
      <c r="U1338" s="305"/>
      <c r="V1338" s="305"/>
      <c r="W1338" s="305"/>
      <c r="X1338" s="305"/>
      <c r="Y1338" s="305"/>
      <c r="Z1338" s="300"/>
      <c r="AA1338" s="307"/>
      <c r="AB1338" s="300"/>
      <c r="AC1338" s="308"/>
      <c r="AD1338" s="304"/>
      <c r="AF1338" s="300"/>
      <c r="AG1338" s="300"/>
      <c r="AH1338" s="309"/>
      <c r="AI1338" s="309"/>
      <c r="AJ1338" s="310"/>
      <c r="AK1338" s="311"/>
      <c r="AL1338" s="311"/>
      <c r="AM1338" s="311"/>
      <c r="AN1338" s="311"/>
      <c r="AO1338" s="309"/>
      <c r="AY1338" s="309"/>
      <c r="AZ1338" s="312"/>
      <c r="BD1338" s="300"/>
    </row>
    <row r="1339" ht="14.25" customHeight="1">
      <c r="A1339" s="300"/>
      <c r="B1339" s="301"/>
      <c r="C1339" s="300"/>
      <c r="D1339" s="302"/>
      <c r="G1339" s="303"/>
      <c r="H1339" s="304"/>
      <c r="I1339" s="304"/>
      <c r="J1339" s="300"/>
      <c r="K1339" s="300"/>
      <c r="L1339" s="300"/>
      <c r="M1339" s="300"/>
      <c r="N1339" s="300"/>
      <c r="O1339" s="300"/>
      <c r="Q1339" s="305">
        <v>0.0</v>
      </c>
      <c r="R1339" s="305"/>
      <c r="S1339" s="306"/>
      <c r="T1339" s="305"/>
      <c r="U1339" s="305"/>
      <c r="V1339" s="305"/>
      <c r="W1339" s="305"/>
      <c r="X1339" s="305"/>
      <c r="Y1339" s="305"/>
      <c r="Z1339" s="300"/>
      <c r="AA1339" s="307"/>
      <c r="AB1339" s="300"/>
      <c r="AC1339" s="308"/>
      <c r="AD1339" s="304"/>
      <c r="AF1339" s="300"/>
      <c r="AG1339" s="300"/>
      <c r="AH1339" s="309"/>
      <c r="AI1339" s="309"/>
      <c r="AJ1339" s="310"/>
      <c r="AK1339" s="311"/>
      <c r="AL1339" s="311"/>
      <c r="AM1339" s="311"/>
      <c r="AN1339" s="311"/>
      <c r="AO1339" s="309"/>
      <c r="AY1339" s="309"/>
      <c r="AZ1339" s="312"/>
      <c r="BD1339" s="300"/>
    </row>
    <row r="1340" ht="14.25" customHeight="1">
      <c r="A1340" s="300"/>
      <c r="B1340" s="301"/>
      <c r="C1340" s="300"/>
      <c r="D1340" s="302"/>
      <c r="G1340" s="303"/>
      <c r="H1340" s="304"/>
      <c r="I1340" s="304"/>
      <c r="J1340" s="300"/>
      <c r="K1340" s="300"/>
      <c r="L1340" s="300"/>
      <c r="M1340" s="300"/>
      <c r="N1340" s="300"/>
      <c r="O1340" s="300"/>
      <c r="Q1340" s="305">
        <v>0.0</v>
      </c>
      <c r="R1340" s="305"/>
      <c r="S1340" s="306"/>
      <c r="T1340" s="305"/>
      <c r="U1340" s="305"/>
      <c r="V1340" s="305"/>
      <c r="W1340" s="305"/>
      <c r="X1340" s="305"/>
      <c r="Y1340" s="305"/>
      <c r="Z1340" s="300"/>
      <c r="AA1340" s="307"/>
      <c r="AB1340" s="300"/>
      <c r="AC1340" s="308"/>
      <c r="AD1340" s="304"/>
      <c r="AF1340" s="300"/>
      <c r="AG1340" s="300"/>
      <c r="AH1340" s="309"/>
      <c r="AI1340" s="309"/>
      <c r="AJ1340" s="310"/>
      <c r="AK1340" s="311"/>
      <c r="AL1340" s="311"/>
      <c r="AM1340" s="311"/>
      <c r="AN1340" s="311"/>
      <c r="AO1340" s="309"/>
      <c r="AY1340" s="309"/>
      <c r="AZ1340" s="312"/>
      <c r="BD1340" s="300"/>
    </row>
    <row r="1341" ht="14.25" customHeight="1">
      <c r="A1341" s="300"/>
      <c r="B1341" s="301"/>
      <c r="C1341" s="300"/>
      <c r="D1341" s="302"/>
      <c r="G1341" s="303"/>
      <c r="H1341" s="304"/>
      <c r="I1341" s="304"/>
      <c r="J1341" s="300"/>
      <c r="K1341" s="300"/>
      <c r="L1341" s="300"/>
      <c r="M1341" s="300"/>
      <c r="N1341" s="300"/>
      <c r="O1341" s="300"/>
      <c r="Q1341" s="305">
        <v>0.0</v>
      </c>
      <c r="R1341" s="305"/>
      <c r="S1341" s="306"/>
      <c r="T1341" s="305"/>
      <c r="U1341" s="305"/>
      <c r="V1341" s="305"/>
      <c r="W1341" s="305"/>
      <c r="X1341" s="305"/>
      <c r="Y1341" s="305"/>
      <c r="Z1341" s="300"/>
      <c r="AA1341" s="307"/>
      <c r="AB1341" s="300"/>
      <c r="AC1341" s="308"/>
      <c r="AD1341" s="304"/>
      <c r="AF1341" s="300"/>
      <c r="AG1341" s="300"/>
      <c r="AH1341" s="309"/>
      <c r="AI1341" s="309"/>
      <c r="AJ1341" s="310"/>
      <c r="AK1341" s="311"/>
      <c r="AL1341" s="311"/>
      <c r="AM1341" s="311"/>
      <c r="AN1341" s="311"/>
      <c r="AO1341" s="309"/>
      <c r="AY1341" s="309"/>
      <c r="AZ1341" s="312"/>
      <c r="BD1341" s="300"/>
    </row>
    <row r="1342" ht="14.25" customHeight="1">
      <c r="A1342" s="300"/>
      <c r="B1342" s="301"/>
      <c r="C1342" s="300"/>
      <c r="D1342" s="302"/>
      <c r="G1342" s="303"/>
      <c r="H1342" s="304"/>
      <c r="I1342" s="304"/>
      <c r="J1342" s="300"/>
      <c r="K1342" s="300"/>
      <c r="L1342" s="300"/>
      <c r="M1342" s="300"/>
      <c r="N1342" s="300"/>
      <c r="O1342" s="300"/>
      <c r="Q1342" s="305">
        <v>0.0</v>
      </c>
      <c r="R1342" s="305"/>
      <c r="S1342" s="306"/>
      <c r="T1342" s="305"/>
      <c r="U1342" s="305"/>
      <c r="V1342" s="305"/>
      <c r="W1342" s="305"/>
      <c r="X1342" s="305"/>
      <c r="Y1342" s="305"/>
      <c r="Z1342" s="300"/>
      <c r="AA1342" s="307"/>
      <c r="AB1342" s="300"/>
      <c r="AC1342" s="308"/>
      <c r="AD1342" s="304"/>
      <c r="AF1342" s="300"/>
      <c r="AG1342" s="300"/>
      <c r="AH1342" s="309"/>
      <c r="AI1342" s="309"/>
      <c r="AJ1342" s="310"/>
      <c r="AK1342" s="311"/>
      <c r="AL1342" s="311"/>
      <c r="AM1342" s="311"/>
      <c r="AN1342" s="311"/>
      <c r="AO1342" s="309"/>
      <c r="AY1342" s="309"/>
      <c r="AZ1342" s="312"/>
      <c r="BD1342" s="300"/>
    </row>
    <row r="1343" ht="14.25" customHeight="1">
      <c r="A1343" s="300"/>
      <c r="B1343" s="301"/>
      <c r="C1343" s="300"/>
      <c r="D1343" s="302"/>
      <c r="G1343" s="303"/>
      <c r="H1343" s="304"/>
      <c r="I1343" s="304"/>
      <c r="J1343" s="300"/>
      <c r="K1343" s="300"/>
      <c r="L1343" s="300"/>
      <c r="M1343" s="300"/>
      <c r="N1343" s="300"/>
      <c r="O1343" s="300"/>
      <c r="Q1343" s="305">
        <v>0.0</v>
      </c>
      <c r="R1343" s="305"/>
      <c r="S1343" s="306"/>
      <c r="T1343" s="305"/>
      <c r="U1343" s="305"/>
      <c r="V1343" s="305"/>
      <c r="W1343" s="305"/>
      <c r="X1343" s="305"/>
      <c r="Y1343" s="305"/>
      <c r="Z1343" s="300"/>
      <c r="AA1343" s="307"/>
      <c r="AB1343" s="300"/>
      <c r="AC1343" s="308"/>
      <c r="AD1343" s="304"/>
      <c r="AF1343" s="300"/>
      <c r="AG1343" s="300"/>
      <c r="AH1343" s="309"/>
      <c r="AI1343" s="309"/>
      <c r="AJ1343" s="310"/>
      <c r="AK1343" s="311"/>
      <c r="AL1343" s="311"/>
      <c r="AM1343" s="311"/>
      <c r="AN1343" s="311"/>
      <c r="AO1343" s="309"/>
      <c r="AY1343" s="309"/>
      <c r="AZ1343" s="312"/>
      <c r="BD1343" s="300"/>
    </row>
    <row r="1344" ht="14.25" customHeight="1">
      <c r="A1344" s="300"/>
      <c r="B1344" s="301"/>
      <c r="C1344" s="300"/>
      <c r="D1344" s="302"/>
      <c r="G1344" s="303"/>
      <c r="H1344" s="304"/>
      <c r="I1344" s="304"/>
      <c r="J1344" s="300"/>
      <c r="K1344" s="300"/>
      <c r="L1344" s="300"/>
      <c r="M1344" s="300"/>
      <c r="N1344" s="300"/>
      <c r="O1344" s="300"/>
      <c r="Q1344" s="305">
        <v>0.0</v>
      </c>
      <c r="R1344" s="305"/>
      <c r="S1344" s="306"/>
      <c r="T1344" s="305"/>
      <c r="U1344" s="305"/>
      <c r="V1344" s="305"/>
      <c r="W1344" s="305"/>
      <c r="X1344" s="305"/>
      <c r="Y1344" s="305"/>
      <c r="Z1344" s="300"/>
      <c r="AA1344" s="307"/>
      <c r="AB1344" s="300"/>
      <c r="AC1344" s="308"/>
      <c r="AD1344" s="304"/>
      <c r="AF1344" s="300"/>
      <c r="AG1344" s="300"/>
      <c r="AH1344" s="309"/>
      <c r="AI1344" s="309"/>
      <c r="AJ1344" s="310"/>
      <c r="AK1344" s="311"/>
      <c r="AL1344" s="311"/>
      <c r="AM1344" s="311"/>
      <c r="AN1344" s="311"/>
      <c r="AO1344" s="309"/>
      <c r="AY1344" s="309"/>
      <c r="AZ1344" s="312"/>
      <c r="BD1344" s="300"/>
    </row>
    <row r="1345" ht="14.25" customHeight="1">
      <c r="A1345" s="300"/>
      <c r="B1345" s="301"/>
      <c r="C1345" s="300"/>
      <c r="D1345" s="302"/>
      <c r="G1345" s="303"/>
      <c r="H1345" s="304"/>
      <c r="I1345" s="304"/>
      <c r="J1345" s="300"/>
      <c r="K1345" s="300"/>
      <c r="L1345" s="300"/>
      <c r="M1345" s="300"/>
      <c r="N1345" s="300"/>
      <c r="O1345" s="300"/>
      <c r="Q1345" s="305">
        <v>0.0</v>
      </c>
      <c r="R1345" s="305"/>
      <c r="S1345" s="306"/>
      <c r="T1345" s="305"/>
      <c r="U1345" s="305"/>
      <c r="V1345" s="305"/>
      <c r="W1345" s="305"/>
      <c r="X1345" s="305"/>
      <c r="Y1345" s="305"/>
      <c r="Z1345" s="300"/>
      <c r="AA1345" s="307"/>
      <c r="AB1345" s="300"/>
      <c r="AC1345" s="308"/>
      <c r="AD1345" s="304"/>
      <c r="AF1345" s="300"/>
      <c r="AG1345" s="300"/>
      <c r="AH1345" s="309"/>
      <c r="AI1345" s="309"/>
      <c r="AJ1345" s="310"/>
      <c r="AK1345" s="311"/>
      <c r="AL1345" s="311"/>
      <c r="AM1345" s="311"/>
      <c r="AN1345" s="311"/>
      <c r="AO1345" s="309"/>
      <c r="AY1345" s="309"/>
      <c r="AZ1345" s="312"/>
      <c r="BD1345" s="300"/>
    </row>
    <row r="1346" ht="14.25" customHeight="1">
      <c r="A1346" s="300"/>
      <c r="B1346" s="301"/>
      <c r="C1346" s="300"/>
      <c r="D1346" s="302"/>
      <c r="G1346" s="303"/>
      <c r="H1346" s="304"/>
      <c r="I1346" s="304"/>
      <c r="J1346" s="300"/>
      <c r="K1346" s="300"/>
      <c r="L1346" s="300"/>
      <c r="M1346" s="300"/>
      <c r="N1346" s="300"/>
      <c r="O1346" s="300"/>
      <c r="Q1346" s="305">
        <v>0.0</v>
      </c>
      <c r="R1346" s="305"/>
      <c r="S1346" s="306"/>
      <c r="T1346" s="305"/>
      <c r="U1346" s="305"/>
      <c r="V1346" s="305"/>
      <c r="W1346" s="305"/>
      <c r="X1346" s="305"/>
      <c r="Y1346" s="305"/>
      <c r="Z1346" s="300"/>
      <c r="AA1346" s="307"/>
      <c r="AB1346" s="300"/>
      <c r="AC1346" s="308"/>
      <c r="AD1346" s="304"/>
      <c r="AF1346" s="300"/>
      <c r="AG1346" s="300"/>
      <c r="AH1346" s="309"/>
      <c r="AI1346" s="309"/>
      <c r="AJ1346" s="310"/>
      <c r="AK1346" s="311"/>
      <c r="AL1346" s="311"/>
      <c r="AM1346" s="311"/>
      <c r="AN1346" s="311"/>
      <c r="AO1346" s="309"/>
      <c r="AY1346" s="309"/>
      <c r="AZ1346" s="312"/>
      <c r="BD1346" s="300"/>
    </row>
    <row r="1347" ht="14.25" customHeight="1">
      <c r="A1347" s="300"/>
      <c r="B1347" s="301"/>
      <c r="C1347" s="300"/>
      <c r="D1347" s="302"/>
      <c r="G1347" s="303"/>
      <c r="H1347" s="304"/>
      <c r="I1347" s="304"/>
      <c r="J1347" s="300"/>
      <c r="K1347" s="300"/>
      <c r="L1347" s="300"/>
      <c r="M1347" s="300"/>
      <c r="N1347" s="300"/>
      <c r="O1347" s="300"/>
      <c r="Q1347" s="305">
        <v>0.0</v>
      </c>
      <c r="R1347" s="305"/>
      <c r="S1347" s="306"/>
      <c r="T1347" s="305"/>
      <c r="U1347" s="305"/>
      <c r="V1347" s="305"/>
      <c r="W1347" s="305"/>
      <c r="X1347" s="305"/>
      <c r="Y1347" s="305"/>
      <c r="Z1347" s="300"/>
      <c r="AA1347" s="307"/>
      <c r="AB1347" s="300"/>
      <c r="AC1347" s="308"/>
      <c r="AD1347" s="304"/>
      <c r="AF1347" s="300"/>
      <c r="AG1347" s="300"/>
      <c r="AH1347" s="309"/>
      <c r="AI1347" s="309"/>
      <c r="AJ1347" s="310"/>
      <c r="AK1347" s="311"/>
      <c r="AL1347" s="311"/>
      <c r="AM1347" s="311"/>
      <c r="AN1347" s="311"/>
      <c r="AO1347" s="309"/>
      <c r="AY1347" s="309"/>
      <c r="AZ1347" s="312"/>
      <c r="BD1347" s="300"/>
    </row>
    <row r="1348" ht="14.25" customHeight="1">
      <c r="A1348" s="300"/>
      <c r="B1348" s="301"/>
      <c r="C1348" s="300"/>
      <c r="D1348" s="302"/>
      <c r="G1348" s="303"/>
      <c r="H1348" s="304"/>
      <c r="I1348" s="304"/>
      <c r="J1348" s="300"/>
      <c r="K1348" s="300"/>
      <c r="L1348" s="300"/>
      <c r="M1348" s="300"/>
      <c r="N1348" s="300"/>
      <c r="O1348" s="300"/>
      <c r="Q1348" s="305">
        <v>0.0</v>
      </c>
      <c r="R1348" s="305"/>
      <c r="S1348" s="306"/>
      <c r="T1348" s="305"/>
      <c r="U1348" s="305"/>
      <c r="V1348" s="305"/>
      <c r="W1348" s="305"/>
      <c r="X1348" s="305"/>
      <c r="Y1348" s="305"/>
      <c r="Z1348" s="300"/>
      <c r="AA1348" s="307"/>
      <c r="AB1348" s="300"/>
      <c r="AC1348" s="308"/>
      <c r="AD1348" s="304"/>
      <c r="AF1348" s="300"/>
      <c r="AG1348" s="300"/>
      <c r="AH1348" s="309"/>
      <c r="AI1348" s="309"/>
      <c r="AJ1348" s="310"/>
      <c r="AK1348" s="311"/>
      <c r="AL1348" s="311"/>
      <c r="AM1348" s="311"/>
      <c r="AN1348" s="311"/>
      <c r="AO1348" s="309"/>
      <c r="AY1348" s="309"/>
      <c r="AZ1348" s="312"/>
      <c r="BD1348" s="300"/>
    </row>
    <row r="1349" ht="14.25" customHeight="1">
      <c r="A1349" s="300"/>
      <c r="B1349" s="301"/>
      <c r="C1349" s="300"/>
      <c r="D1349" s="302"/>
      <c r="G1349" s="303"/>
      <c r="H1349" s="304"/>
      <c r="I1349" s="304"/>
      <c r="J1349" s="300"/>
      <c r="K1349" s="300"/>
      <c r="L1349" s="300"/>
      <c r="M1349" s="300"/>
      <c r="N1349" s="300"/>
      <c r="O1349" s="300"/>
      <c r="Q1349" s="305">
        <v>0.0</v>
      </c>
      <c r="R1349" s="305"/>
      <c r="S1349" s="306"/>
      <c r="T1349" s="305"/>
      <c r="U1349" s="305"/>
      <c r="V1349" s="305"/>
      <c r="W1349" s="305"/>
      <c r="X1349" s="305"/>
      <c r="Y1349" s="305"/>
      <c r="Z1349" s="300"/>
      <c r="AA1349" s="307"/>
      <c r="AB1349" s="300"/>
      <c r="AC1349" s="308"/>
      <c r="AD1349" s="304"/>
      <c r="AF1349" s="300"/>
      <c r="AG1349" s="300"/>
      <c r="AH1349" s="309"/>
      <c r="AI1349" s="309"/>
      <c r="AJ1349" s="310"/>
      <c r="AK1349" s="311"/>
      <c r="AL1349" s="311"/>
      <c r="AM1349" s="311"/>
      <c r="AN1349" s="311"/>
      <c r="AO1349" s="309"/>
      <c r="AY1349" s="309"/>
      <c r="AZ1349" s="312"/>
      <c r="BD1349" s="300"/>
    </row>
    <row r="1350" ht="14.25" customHeight="1">
      <c r="A1350" s="300"/>
      <c r="B1350" s="301"/>
      <c r="C1350" s="300"/>
      <c r="D1350" s="302"/>
      <c r="G1350" s="303"/>
      <c r="H1350" s="304"/>
      <c r="I1350" s="304"/>
      <c r="J1350" s="300"/>
      <c r="K1350" s="300"/>
      <c r="L1350" s="300"/>
      <c r="M1350" s="300"/>
      <c r="N1350" s="300"/>
      <c r="O1350" s="300"/>
      <c r="Q1350" s="305">
        <v>0.0</v>
      </c>
      <c r="R1350" s="305"/>
      <c r="S1350" s="306"/>
      <c r="T1350" s="305"/>
      <c r="U1350" s="305"/>
      <c r="V1350" s="305"/>
      <c r="W1350" s="305"/>
      <c r="X1350" s="305"/>
      <c r="Y1350" s="305"/>
      <c r="Z1350" s="300"/>
      <c r="AA1350" s="307"/>
      <c r="AB1350" s="300"/>
      <c r="AC1350" s="308"/>
      <c r="AD1350" s="304"/>
      <c r="AF1350" s="300"/>
      <c r="AG1350" s="300"/>
      <c r="AH1350" s="309"/>
      <c r="AI1350" s="309"/>
      <c r="AJ1350" s="310"/>
      <c r="AK1350" s="311"/>
      <c r="AL1350" s="311"/>
      <c r="AM1350" s="311"/>
      <c r="AN1350" s="311"/>
      <c r="AO1350" s="309"/>
      <c r="AY1350" s="309"/>
      <c r="AZ1350" s="312"/>
      <c r="BD1350" s="300"/>
    </row>
    <row r="1351" ht="14.25" customHeight="1">
      <c r="A1351" s="300"/>
      <c r="B1351" s="301"/>
      <c r="C1351" s="300"/>
      <c r="D1351" s="302"/>
      <c r="G1351" s="303"/>
      <c r="H1351" s="304"/>
      <c r="I1351" s="304"/>
      <c r="J1351" s="300"/>
      <c r="K1351" s="300"/>
      <c r="L1351" s="300"/>
      <c r="M1351" s="300"/>
      <c r="N1351" s="300"/>
      <c r="O1351" s="300"/>
      <c r="Q1351" s="305">
        <v>0.0</v>
      </c>
      <c r="R1351" s="305"/>
      <c r="S1351" s="306"/>
      <c r="T1351" s="305"/>
      <c r="U1351" s="305"/>
      <c r="V1351" s="305"/>
      <c r="W1351" s="305"/>
      <c r="X1351" s="305"/>
      <c r="Y1351" s="305"/>
      <c r="Z1351" s="300"/>
      <c r="AA1351" s="307"/>
      <c r="AB1351" s="300"/>
      <c r="AC1351" s="308"/>
      <c r="AD1351" s="304"/>
      <c r="AF1351" s="300"/>
      <c r="AG1351" s="300"/>
      <c r="AH1351" s="309"/>
      <c r="AI1351" s="309"/>
      <c r="AJ1351" s="310"/>
      <c r="AK1351" s="311"/>
      <c r="AL1351" s="311"/>
      <c r="AM1351" s="311"/>
      <c r="AN1351" s="311"/>
      <c r="AO1351" s="309"/>
      <c r="AY1351" s="309"/>
      <c r="AZ1351" s="312"/>
      <c r="BD1351" s="300"/>
    </row>
    <row r="1352" ht="14.25" customHeight="1">
      <c r="A1352" s="300"/>
      <c r="B1352" s="301"/>
      <c r="C1352" s="300"/>
      <c r="D1352" s="302"/>
      <c r="G1352" s="303"/>
      <c r="H1352" s="304"/>
      <c r="I1352" s="304"/>
      <c r="J1352" s="300"/>
      <c r="K1352" s="300"/>
      <c r="L1352" s="300"/>
      <c r="M1352" s="300"/>
      <c r="N1352" s="300"/>
      <c r="O1352" s="300"/>
      <c r="Q1352" s="305">
        <v>0.0</v>
      </c>
      <c r="R1352" s="305"/>
      <c r="S1352" s="306"/>
      <c r="T1352" s="305"/>
      <c r="U1352" s="305"/>
      <c r="V1352" s="305"/>
      <c r="W1352" s="305"/>
      <c r="X1352" s="305"/>
      <c r="Y1352" s="305"/>
      <c r="Z1352" s="300"/>
      <c r="AA1352" s="307"/>
      <c r="AB1352" s="300"/>
      <c r="AC1352" s="308"/>
      <c r="AD1352" s="304"/>
      <c r="AF1352" s="300"/>
      <c r="AG1352" s="300"/>
      <c r="AH1352" s="309"/>
      <c r="AI1352" s="309"/>
      <c r="AJ1352" s="310"/>
      <c r="AK1352" s="311"/>
      <c r="AL1352" s="311"/>
      <c r="AM1352" s="311"/>
      <c r="AN1352" s="311"/>
      <c r="AO1352" s="309"/>
      <c r="AY1352" s="309"/>
      <c r="AZ1352" s="312"/>
      <c r="BD1352" s="300"/>
    </row>
    <row r="1353" ht="14.25" customHeight="1">
      <c r="A1353" s="300"/>
      <c r="B1353" s="301"/>
      <c r="C1353" s="300"/>
      <c r="D1353" s="302"/>
      <c r="G1353" s="303"/>
      <c r="H1353" s="304"/>
      <c r="I1353" s="304"/>
      <c r="J1353" s="300"/>
      <c r="K1353" s="300"/>
      <c r="L1353" s="300"/>
      <c r="M1353" s="300"/>
      <c r="N1353" s="300"/>
      <c r="O1353" s="300"/>
      <c r="Q1353" s="305">
        <v>0.0</v>
      </c>
      <c r="R1353" s="305"/>
      <c r="S1353" s="306"/>
      <c r="T1353" s="305"/>
      <c r="U1353" s="305"/>
      <c r="V1353" s="305"/>
      <c r="W1353" s="305"/>
      <c r="X1353" s="305"/>
      <c r="Y1353" s="305"/>
      <c r="Z1353" s="300"/>
      <c r="AA1353" s="307"/>
      <c r="AB1353" s="300"/>
      <c r="AC1353" s="308"/>
      <c r="AD1353" s="304"/>
      <c r="AF1353" s="300"/>
      <c r="AG1353" s="300"/>
      <c r="AH1353" s="309"/>
      <c r="AI1353" s="309"/>
      <c r="AJ1353" s="310"/>
      <c r="AK1353" s="311"/>
      <c r="AL1353" s="311"/>
      <c r="AM1353" s="311"/>
      <c r="AN1353" s="311"/>
      <c r="AO1353" s="309"/>
      <c r="AY1353" s="309"/>
      <c r="AZ1353" s="312"/>
      <c r="BD1353" s="300"/>
    </row>
    <row r="1354" ht="14.25" customHeight="1">
      <c r="A1354" s="300"/>
      <c r="B1354" s="301"/>
      <c r="C1354" s="300"/>
      <c r="D1354" s="302"/>
      <c r="G1354" s="303"/>
      <c r="H1354" s="304"/>
      <c r="I1354" s="304"/>
      <c r="J1354" s="300"/>
      <c r="K1354" s="300"/>
      <c r="L1354" s="300"/>
      <c r="M1354" s="300"/>
      <c r="N1354" s="300"/>
      <c r="O1354" s="300"/>
      <c r="Q1354" s="305">
        <v>0.0</v>
      </c>
      <c r="R1354" s="305"/>
      <c r="S1354" s="306"/>
      <c r="T1354" s="305"/>
      <c r="U1354" s="305"/>
      <c r="V1354" s="305"/>
      <c r="W1354" s="305"/>
      <c r="X1354" s="305"/>
      <c r="Y1354" s="305"/>
      <c r="Z1354" s="300"/>
      <c r="AA1354" s="307"/>
      <c r="AB1354" s="300"/>
      <c r="AC1354" s="308"/>
      <c r="AD1354" s="304"/>
      <c r="AF1354" s="300"/>
      <c r="AG1354" s="300"/>
      <c r="AH1354" s="309"/>
      <c r="AI1354" s="309"/>
      <c r="AJ1354" s="310"/>
      <c r="AK1354" s="311"/>
      <c r="AL1354" s="311"/>
      <c r="AM1354" s="311"/>
      <c r="AN1354" s="311"/>
      <c r="AO1354" s="309"/>
      <c r="AY1354" s="309"/>
      <c r="AZ1354" s="312"/>
      <c r="BD1354" s="300"/>
    </row>
    <row r="1355" ht="14.25" customHeight="1">
      <c r="A1355" s="300"/>
      <c r="B1355" s="301"/>
      <c r="C1355" s="300"/>
      <c r="D1355" s="302"/>
      <c r="G1355" s="303"/>
      <c r="H1355" s="304"/>
      <c r="I1355" s="304"/>
      <c r="J1355" s="300"/>
      <c r="K1355" s="300"/>
      <c r="L1355" s="300"/>
      <c r="M1355" s="300"/>
      <c r="N1355" s="300"/>
      <c r="O1355" s="300"/>
      <c r="Q1355" s="305">
        <v>0.0</v>
      </c>
      <c r="R1355" s="305"/>
      <c r="S1355" s="306"/>
      <c r="T1355" s="305"/>
      <c r="U1355" s="305"/>
      <c r="V1355" s="305"/>
      <c r="W1355" s="305"/>
      <c r="X1355" s="305"/>
      <c r="Y1355" s="305"/>
      <c r="Z1355" s="300"/>
      <c r="AA1355" s="307"/>
      <c r="AB1355" s="300"/>
      <c r="AC1355" s="308"/>
      <c r="AD1355" s="304"/>
      <c r="AF1355" s="300"/>
      <c r="AG1355" s="300"/>
      <c r="AH1355" s="309"/>
      <c r="AI1355" s="309"/>
      <c r="AJ1355" s="310"/>
      <c r="AK1355" s="311"/>
      <c r="AL1355" s="311"/>
      <c r="AM1355" s="311"/>
      <c r="AN1355" s="311"/>
      <c r="AO1355" s="309"/>
      <c r="AY1355" s="309"/>
      <c r="AZ1355" s="312"/>
      <c r="BD1355" s="300"/>
    </row>
    <row r="1356" ht="14.25" customHeight="1">
      <c r="A1356" s="300"/>
      <c r="B1356" s="301"/>
      <c r="C1356" s="300"/>
      <c r="D1356" s="302"/>
      <c r="G1356" s="303"/>
      <c r="H1356" s="304"/>
      <c r="I1356" s="304"/>
      <c r="J1356" s="300"/>
      <c r="K1356" s="300"/>
      <c r="L1356" s="300"/>
      <c r="M1356" s="300"/>
      <c r="N1356" s="300"/>
      <c r="O1356" s="300"/>
      <c r="Q1356" s="305">
        <v>0.0</v>
      </c>
      <c r="R1356" s="305"/>
      <c r="S1356" s="306"/>
      <c r="T1356" s="305"/>
      <c r="U1356" s="305"/>
      <c r="V1356" s="305"/>
      <c r="W1356" s="305"/>
      <c r="X1356" s="305"/>
      <c r="Y1356" s="305"/>
      <c r="Z1356" s="300"/>
      <c r="AA1356" s="307"/>
      <c r="AB1356" s="300"/>
      <c r="AC1356" s="308"/>
      <c r="AD1356" s="304"/>
      <c r="AF1356" s="300"/>
      <c r="AG1356" s="300"/>
      <c r="AH1356" s="309"/>
      <c r="AI1356" s="309"/>
      <c r="AJ1356" s="310"/>
      <c r="AK1356" s="311"/>
      <c r="AL1356" s="311"/>
      <c r="AM1356" s="311"/>
      <c r="AN1356" s="311"/>
      <c r="AO1356" s="309"/>
      <c r="AY1356" s="309"/>
      <c r="AZ1356" s="312"/>
      <c r="BD1356" s="300"/>
    </row>
    <row r="1357" ht="14.25" customHeight="1">
      <c r="A1357" s="300"/>
      <c r="B1357" s="301"/>
      <c r="C1357" s="300"/>
      <c r="D1357" s="302"/>
      <c r="G1357" s="303"/>
      <c r="H1357" s="304"/>
      <c r="I1357" s="304"/>
      <c r="J1357" s="300"/>
      <c r="K1357" s="300"/>
      <c r="L1357" s="300"/>
      <c r="M1357" s="300"/>
      <c r="N1357" s="300"/>
      <c r="O1357" s="300"/>
      <c r="Q1357" s="305">
        <v>0.0</v>
      </c>
      <c r="R1357" s="305"/>
      <c r="S1357" s="306"/>
      <c r="T1357" s="305"/>
      <c r="U1357" s="305"/>
      <c r="V1357" s="305"/>
      <c r="W1357" s="305"/>
      <c r="X1357" s="305"/>
      <c r="Y1357" s="305"/>
      <c r="Z1357" s="300"/>
      <c r="AA1357" s="307"/>
      <c r="AB1357" s="300"/>
      <c r="AC1357" s="308"/>
      <c r="AD1357" s="304"/>
      <c r="AF1357" s="300"/>
      <c r="AG1357" s="300"/>
      <c r="AH1357" s="309"/>
      <c r="AI1357" s="309"/>
      <c r="AJ1357" s="310"/>
      <c r="AK1357" s="311"/>
      <c r="AL1357" s="311"/>
      <c r="AM1357" s="311"/>
      <c r="AN1357" s="311"/>
      <c r="AO1357" s="309"/>
      <c r="AY1357" s="309"/>
      <c r="AZ1357" s="312"/>
      <c r="BD1357" s="300"/>
    </row>
    <row r="1358" ht="14.25" customHeight="1">
      <c r="A1358" s="300"/>
      <c r="B1358" s="301"/>
      <c r="C1358" s="300"/>
      <c r="D1358" s="302"/>
      <c r="G1358" s="303"/>
      <c r="H1358" s="304"/>
      <c r="I1358" s="304"/>
      <c r="J1358" s="300"/>
      <c r="K1358" s="300"/>
      <c r="L1358" s="300"/>
      <c r="M1358" s="300"/>
      <c r="N1358" s="300"/>
      <c r="O1358" s="300"/>
      <c r="Q1358" s="305">
        <v>0.0</v>
      </c>
      <c r="R1358" s="305"/>
      <c r="S1358" s="306"/>
      <c r="T1358" s="305"/>
      <c r="U1358" s="305"/>
      <c r="V1358" s="305"/>
      <c r="W1358" s="305"/>
      <c r="X1358" s="305"/>
      <c r="Y1358" s="305"/>
      <c r="Z1358" s="300"/>
      <c r="AA1358" s="307"/>
      <c r="AB1358" s="300"/>
      <c r="AC1358" s="308"/>
      <c r="AD1358" s="304"/>
      <c r="AF1358" s="300"/>
      <c r="AG1358" s="300"/>
      <c r="AH1358" s="309"/>
      <c r="AI1358" s="309"/>
      <c r="AJ1358" s="310"/>
      <c r="AK1358" s="311"/>
      <c r="AL1358" s="311"/>
      <c r="AM1358" s="311"/>
      <c r="AN1358" s="311"/>
      <c r="AO1358" s="309"/>
      <c r="AY1358" s="309"/>
      <c r="AZ1358" s="312"/>
      <c r="BD1358" s="300"/>
    </row>
    <row r="1359" ht="14.25" customHeight="1">
      <c r="A1359" s="300"/>
      <c r="B1359" s="301"/>
      <c r="C1359" s="300"/>
      <c r="D1359" s="302"/>
      <c r="G1359" s="303"/>
      <c r="H1359" s="304"/>
      <c r="I1359" s="304"/>
      <c r="J1359" s="300"/>
      <c r="K1359" s="300"/>
      <c r="L1359" s="300"/>
      <c r="M1359" s="300"/>
      <c r="N1359" s="300"/>
      <c r="O1359" s="300"/>
      <c r="Q1359" s="305">
        <v>0.0</v>
      </c>
      <c r="R1359" s="305"/>
      <c r="S1359" s="306"/>
      <c r="T1359" s="305"/>
      <c r="U1359" s="305"/>
      <c r="V1359" s="305"/>
      <c r="W1359" s="305"/>
      <c r="X1359" s="305"/>
      <c r="Y1359" s="305"/>
      <c r="Z1359" s="300"/>
      <c r="AA1359" s="307"/>
      <c r="AB1359" s="300"/>
      <c r="AC1359" s="308"/>
      <c r="AD1359" s="304"/>
      <c r="AF1359" s="300"/>
      <c r="AG1359" s="300"/>
      <c r="AH1359" s="309"/>
      <c r="AI1359" s="309"/>
      <c r="AJ1359" s="310"/>
      <c r="AK1359" s="311"/>
      <c r="AL1359" s="311"/>
      <c r="AM1359" s="311"/>
      <c r="AN1359" s="311"/>
      <c r="AO1359" s="309"/>
      <c r="AY1359" s="309"/>
      <c r="AZ1359" s="312"/>
      <c r="BD1359" s="300"/>
    </row>
    <row r="1360" ht="14.25" customHeight="1">
      <c r="A1360" s="300"/>
      <c r="B1360" s="301"/>
      <c r="C1360" s="300"/>
      <c r="D1360" s="302"/>
      <c r="G1360" s="303"/>
      <c r="H1360" s="304"/>
      <c r="I1360" s="304"/>
      <c r="J1360" s="300"/>
      <c r="K1360" s="300"/>
      <c r="L1360" s="300"/>
      <c r="M1360" s="300"/>
      <c r="N1360" s="300"/>
      <c r="O1360" s="300"/>
      <c r="Q1360" s="305">
        <v>0.0</v>
      </c>
      <c r="R1360" s="305"/>
      <c r="S1360" s="306"/>
      <c r="T1360" s="305"/>
      <c r="U1360" s="305"/>
      <c r="V1360" s="305"/>
      <c r="W1360" s="305"/>
      <c r="X1360" s="305"/>
      <c r="Y1360" s="305"/>
      <c r="Z1360" s="300"/>
      <c r="AA1360" s="307"/>
      <c r="AB1360" s="300"/>
      <c r="AC1360" s="308"/>
      <c r="AD1360" s="304"/>
      <c r="AF1360" s="300"/>
      <c r="AG1360" s="300"/>
      <c r="AH1360" s="309"/>
      <c r="AI1360" s="309"/>
      <c r="AJ1360" s="310"/>
      <c r="AK1360" s="311"/>
      <c r="AL1360" s="311"/>
      <c r="AM1360" s="311"/>
      <c r="AN1360" s="311"/>
      <c r="AO1360" s="309"/>
      <c r="AY1360" s="309"/>
      <c r="AZ1360" s="312"/>
      <c r="BD1360" s="300"/>
    </row>
    <row r="1361" ht="14.25" customHeight="1">
      <c r="A1361" s="300"/>
      <c r="B1361" s="301"/>
      <c r="C1361" s="300"/>
      <c r="D1361" s="302"/>
      <c r="G1361" s="303"/>
      <c r="H1361" s="304"/>
      <c r="I1361" s="304"/>
      <c r="J1361" s="300"/>
      <c r="K1361" s="300"/>
      <c r="L1361" s="300"/>
      <c r="M1361" s="300"/>
      <c r="N1361" s="300"/>
      <c r="O1361" s="300"/>
      <c r="Q1361" s="305">
        <v>0.0</v>
      </c>
      <c r="R1361" s="305"/>
      <c r="S1361" s="306"/>
      <c r="T1361" s="305"/>
      <c r="U1361" s="305"/>
      <c r="V1361" s="305"/>
      <c r="W1361" s="305"/>
      <c r="X1361" s="305"/>
      <c r="Y1361" s="305"/>
      <c r="Z1361" s="300"/>
      <c r="AA1361" s="307"/>
      <c r="AB1361" s="300"/>
      <c r="AC1361" s="308"/>
      <c r="AD1361" s="304"/>
      <c r="AF1361" s="300"/>
      <c r="AG1361" s="300"/>
      <c r="AH1361" s="309"/>
      <c r="AI1361" s="309"/>
      <c r="AJ1361" s="310"/>
      <c r="AK1361" s="311"/>
      <c r="AL1361" s="311"/>
      <c r="AM1361" s="311"/>
      <c r="AN1361" s="311"/>
      <c r="AO1361" s="309"/>
      <c r="AY1361" s="309"/>
      <c r="AZ1361" s="312"/>
      <c r="BD1361" s="300"/>
    </row>
    <row r="1362" ht="14.25" customHeight="1">
      <c r="A1362" s="300"/>
      <c r="B1362" s="301"/>
      <c r="C1362" s="300"/>
      <c r="D1362" s="302"/>
      <c r="G1362" s="303"/>
      <c r="H1362" s="304"/>
      <c r="I1362" s="304"/>
      <c r="J1362" s="300"/>
      <c r="K1362" s="300"/>
      <c r="L1362" s="300"/>
      <c r="M1362" s="300"/>
      <c r="N1362" s="300"/>
      <c r="O1362" s="300"/>
      <c r="Q1362" s="305">
        <v>0.0</v>
      </c>
      <c r="R1362" s="305"/>
      <c r="S1362" s="306"/>
      <c r="T1362" s="305"/>
      <c r="U1362" s="305"/>
      <c r="V1362" s="305"/>
      <c r="W1362" s="305"/>
      <c r="X1362" s="305"/>
      <c r="Y1362" s="305"/>
      <c r="Z1362" s="300"/>
      <c r="AA1362" s="307"/>
      <c r="AB1362" s="300"/>
      <c r="AC1362" s="308"/>
      <c r="AD1362" s="304"/>
      <c r="AF1362" s="300"/>
      <c r="AG1362" s="300"/>
      <c r="AH1362" s="309"/>
      <c r="AI1362" s="309"/>
      <c r="AJ1362" s="310"/>
      <c r="AK1362" s="311"/>
      <c r="AL1362" s="311"/>
      <c r="AM1362" s="311"/>
      <c r="AN1362" s="311"/>
      <c r="AO1362" s="309"/>
      <c r="AY1362" s="309"/>
      <c r="AZ1362" s="312"/>
      <c r="BD1362" s="300"/>
    </row>
    <row r="1363" ht="14.25" customHeight="1">
      <c r="A1363" s="300"/>
      <c r="B1363" s="301"/>
      <c r="C1363" s="300"/>
      <c r="D1363" s="302"/>
      <c r="G1363" s="303"/>
      <c r="H1363" s="304"/>
      <c r="I1363" s="304"/>
      <c r="J1363" s="300"/>
      <c r="K1363" s="300"/>
      <c r="L1363" s="300"/>
      <c r="M1363" s="300"/>
      <c r="N1363" s="300"/>
      <c r="O1363" s="300"/>
      <c r="Q1363" s="305">
        <v>0.0</v>
      </c>
      <c r="R1363" s="305"/>
      <c r="S1363" s="306"/>
      <c r="T1363" s="305"/>
      <c r="U1363" s="305"/>
      <c r="V1363" s="305"/>
      <c r="W1363" s="305"/>
      <c r="X1363" s="305"/>
      <c r="Y1363" s="305"/>
      <c r="Z1363" s="300"/>
      <c r="AA1363" s="307"/>
      <c r="AB1363" s="300"/>
      <c r="AC1363" s="308"/>
      <c r="AD1363" s="304"/>
      <c r="AF1363" s="300"/>
      <c r="AG1363" s="300"/>
      <c r="AH1363" s="309"/>
      <c r="AI1363" s="309"/>
      <c r="AJ1363" s="310"/>
      <c r="AK1363" s="311"/>
      <c r="AL1363" s="311"/>
      <c r="AM1363" s="311"/>
      <c r="AN1363" s="311"/>
      <c r="AO1363" s="309"/>
      <c r="AY1363" s="309"/>
      <c r="AZ1363" s="312"/>
      <c r="BD1363" s="300"/>
    </row>
    <row r="1364" ht="14.25" customHeight="1">
      <c r="A1364" s="300"/>
      <c r="B1364" s="301"/>
      <c r="C1364" s="300"/>
      <c r="D1364" s="302"/>
      <c r="G1364" s="303"/>
      <c r="H1364" s="304"/>
      <c r="I1364" s="304"/>
      <c r="J1364" s="300"/>
      <c r="K1364" s="300"/>
      <c r="L1364" s="300"/>
      <c r="M1364" s="300"/>
      <c r="N1364" s="300"/>
      <c r="O1364" s="300"/>
      <c r="Q1364" s="305">
        <v>0.0</v>
      </c>
      <c r="R1364" s="305"/>
      <c r="S1364" s="306"/>
      <c r="T1364" s="305"/>
      <c r="U1364" s="305"/>
      <c r="V1364" s="305"/>
      <c r="W1364" s="305"/>
      <c r="X1364" s="305"/>
      <c r="Y1364" s="305"/>
      <c r="Z1364" s="300"/>
      <c r="AA1364" s="307"/>
      <c r="AB1364" s="300"/>
      <c r="AC1364" s="308"/>
      <c r="AD1364" s="304"/>
      <c r="AF1364" s="300"/>
      <c r="AG1364" s="300"/>
      <c r="AH1364" s="309"/>
      <c r="AI1364" s="309"/>
      <c r="AJ1364" s="310"/>
      <c r="AK1364" s="311"/>
      <c r="AL1364" s="311"/>
      <c r="AM1364" s="311"/>
      <c r="AN1364" s="311"/>
      <c r="AO1364" s="309"/>
      <c r="AY1364" s="309"/>
      <c r="AZ1364" s="312"/>
      <c r="BD1364" s="300"/>
    </row>
    <row r="1365" ht="14.25" customHeight="1">
      <c r="A1365" s="300"/>
      <c r="B1365" s="301"/>
      <c r="C1365" s="300"/>
      <c r="D1365" s="302"/>
      <c r="G1365" s="303"/>
      <c r="H1365" s="304"/>
      <c r="I1365" s="304"/>
      <c r="J1365" s="300"/>
      <c r="K1365" s="300"/>
      <c r="L1365" s="300"/>
      <c r="M1365" s="300"/>
      <c r="N1365" s="300"/>
      <c r="O1365" s="300"/>
      <c r="Q1365" s="305">
        <v>0.0</v>
      </c>
      <c r="R1365" s="305"/>
      <c r="S1365" s="306"/>
      <c r="T1365" s="305"/>
      <c r="U1365" s="305"/>
      <c r="V1365" s="305"/>
      <c r="W1365" s="305"/>
      <c r="X1365" s="305"/>
      <c r="Y1365" s="305"/>
      <c r="Z1365" s="300"/>
      <c r="AA1365" s="307"/>
      <c r="AB1365" s="300"/>
      <c r="AC1365" s="308"/>
      <c r="AD1365" s="304"/>
      <c r="AF1365" s="300"/>
      <c r="AG1365" s="300"/>
      <c r="AH1365" s="309"/>
      <c r="AI1365" s="309"/>
      <c r="AJ1365" s="310"/>
      <c r="AK1365" s="311"/>
      <c r="AL1365" s="311"/>
      <c r="AM1365" s="311"/>
      <c r="AN1365" s="311"/>
      <c r="AO1365" s="309"/>
      <c r="AY1365" s="309"/>
      <c r="AZ1365" s="312"/>
      <c r="BD1365" s="300"/>
    </row>
    <row r="1366" ht="14.25" customHeight="1">
      <c r="A1366" s="300"/>
      <c r="B1366" s="301"/>
      <c r="C1366" s="300"/>
      <c r="D1366" s="302"/>
      <c r="G1366" s="303"/>
      <c r="H1366" s="304"/>
      <c r="I1366" s="304"/>
      <c r="J1366" s="300"/>
      <c r="K1366" s="300"/>
      <c r="L1366" s="300"/>
      <c r="M1366" s="300"/>
      <c r="N1366" s="300"/>
      <c r="O1366" s="300"/>
      <c r="Q1366" s="305">
        <v>0.0</v>
      </c>
      <c r="R1366" s="305"/>
      <c r="S1366" s="306"/>
      <c r="T1366" s="305"/>
      <c r="U1366" s="305"/>
      <c r="V1366" s="305"/>
      <c r="W1366" s="305"/>
      <c r="X1366" s="305"/>
      <c r="Y1366" s="305"/>
      <c r="Z1366" s="300"/>
      <c r="AA1366" s="307"/>
      <c r="AB1366" s="300"/>
      <c r="AC1366" s="308"/>
      <c r="AD1366" s="304"/>
      <c r="AF1366" s="300"/>
      <c r="AG1366" s="300"/>
      <c r="AH1366" s="309"/>
      <c r="AI1366" s="309"/>
      <c r="AJ1366" s="310"/>
      <c r="AK1366" s="311"/>
      <c r="AL1366" s="311"/>
      <c r="AM1366" s="311"/>
      <c r="AN1366" s="311"/>
      <c r="AO1366" s="309"/>
      <c r="AY1366" s="309"/>
      <c r="AZ1366" s="312"/>
      <c r="BD1366" s="300"/>
    </row>
    <row r="1367" ht="14.25" customHeight="1">
      <c r="A1367" s="300"/>
      <c r="B1367" s="301"/>
      <c r="C1367" s="300"/>
      <c r="D1367" s="302"/>
      <c r="G1367" s="303"/>
      <c r="H1367" s="304"/>
      <c r="I1367" s="304"/>
      <c r="J1367" s="300"/>
      <c r="K1367" s="300"/>
      <c r="L1367" s="300"/>
      <c r="M1367" s="300"/>
      <c r="N1367" s="300"/>
      <c r="O1367" s="300"/>
      <c r="Q1367" s="305">
        <v>0.0</v>
      </c>
      <c r="R1367" s="305"/>
      <c r="S1367" s="306"/>
      <c r="T1367" s="305"/>
      <c r="U1367" s="305"/>
      <c r="V1367" s="305"/>
      <c r="W1367" s="305"/>
      <c r="X1367" s="305"/>
      <c r="Y1367" s="305"/>
      <c r="Z1367" s="300"/>
      <c r="AA1367" s="307"/>
      <c r="AB1367" s="300"/>
      <c r="AC1367" s="308"/>
      <c r="AD1367" s="304"/>
      <c r="AF1367" s="300"/>
      <c r="AG1367" s="300"/>
      <c r="AH1367" s="309"/>
      <c r="AI1367" s="309"/>
      <c r="AJ1367" s="310"/>
      <c r="AK1367" s="311"/>
      <c r="AL1367" s="311"/>
      <c r="AM1367" s="311"/>
      <c r="AN1367" s="311"/>
      <c r="AO1367" s="309"/>
      <c r="AY1367" s="309"/>
      <c r="AZ1367" s="312"/>
      <c r="BD1367" s="300"/>
    </row>
    <row r="1368" ht="14.25" customHeight="1">
      <c r="A1368" s="300"/>
      <c r="B1368" s="301"/>
      <c r="C1368" s="300"/>
      <c r="D1368" s="302"/>
      <c r="G1368" s="303"/>
      <c r="H1368" s="304"/>
      <c r="I1368" s="304"/>
      <c r="J1368" s="300"/>
      <c r="K1368" s="300"/>
      <c r="L1368" s="300"/>
      <c r="M1368" s="300"/>
      <c r="N1368" s="300"/>
      <c r="O1368" s="300"/>
      <c r="Q1368" s="305">
        <v>0.0</v>
      </c>
      <c r="R1368" s="305"/>
      <c r="S1368" s="306"/>
      <c r="T1368" s="305"/>
      <c r="U1368" s="305"/>
      <c r="V1368" s="305"/>
      <c r="W1368" s="305"/>
      <c r="X1368" s="305"/>
      <c r="Y1368" s="305"/>
      <c r="Z1368" s="300"/>
      <c r="AA1368" s="307"/>
      <c r="AB1368" s="300"/>
      <c r="AC1368" s="308"/>
      <c r="AD1368" s="304"/>
      <c r="AF1368" s="300"/>
      <c r="AG1368" s="300"/>
      <c r="AH1368" s="309"/>
      <c r="AI1368" s="309"/>
      <c r="AJ1368" s="310"/>
      <c r="AK1368" s="311"/>
      <c r="AL1368" s="311"/>
      <c r="AM1368" s="311"/>
      <c r="AN1368" s="311"/>
      <c r="AO1368" s="309"/>
      <c r="AY1368" s="309"/>
      <c r="AZ1368" s="312"/>
      <c r="BD1368" s="300"/>
    </row>
    <row r="1369" ht="14.25" customHeight="1">
      <c r="A1369" s="300"/>
      <c r="B1369" s="301"/>
      <c r="C1369" s="300"/>
      <c r="D1369" s="302"/>
      <c r="G1369" s="303"/>
      <c r="H1369" s="304"/>
      <c r="I1369" s="304"/>
      <c r="J1369" s="300"/>
      <c r="K1369" s="300"/>
      <c r="L1369" s="300"/>
      <c r="M1369" s="300"/>
      <c r="N1369" s="300"/>
      <c r="O1369" s="300"/>
      <c r="Q1369" s="305">
        <v>0.0</v>
      </c>
      <c r="R1369" s="305"/>
      <c r="S1369" s="306"/>
      <c r="T1369" s="305"/>
      <c r="U1369" s="305"/>
      <c r="V1369" s="305"/>
      <c r="W1369" s="305"/>
      <c r="X1369" s="305"/>
      <c r="Y1369" s="305"/>
      <c r="Z1369" s="300"/>
      <c r="AA1369" s="307"/>
      <c r="AB1369" s="300"/>
      <c r="AC1369" s="308"/>
      <c r="AD1369" s="304"/>
      <c r="AF1369" s="300"/>
      <c r="AG1369" s="300"/>
      <c r="AH1369" s="309"/>
      <c r="AI1369" s="309"/>
      <c r="AJ1369" s="310"/>
      <c r="AK1369" s="311"/>
      <c r="AL1369" s="311"/>
      <c r="AM1369" s="311"/>
      <c r="AN1369" s="311"/>
      <c r="AO1369" s="309"/>
      <c r="AY1369" s="309"/>
      <c r="AZ1369" s="312"/>
      <c r="BD1369" s="300"/>
    </row>
    <row r="1370" ht="14.25" customHeight="1">
      <c r="A1370" s="300"/>
      <c r="B1370" s="301"/>
      <c r="C1370" s="300"/>
      <c r="D1370" s="302"/>
      <c r="G1370" s="303"/>
      <c r="H1370" s="304"/>
      <c r="I1370" s="304"/>
      <c r="J1370" s="300"/>
      <c r="K1370" s="300"/>
      <c r="L1370" s="300"/>
      <c r="M1370" s="300"/>
      <c r="N1370" s="300"/>
      <c r="O1370" s="300"/>
      <c r="Q1370" s="305">
        <v>0.0</v>
      </c>
      <c r="R1370" s="305"/>
      <c r="S1370" s="306"/>
      <c r="T1370" s="305"/>
      <c r="U1370" s="305"/>
      <c r="V1370" s="305"/>
      <c r="W1370" s="305"/>
      <c r="X1370" s="305"/>
      <c r="Y1370" s="305"/>
      <c r="Z1370" s="300"/>
      <c r="AA1370" s="307"/>
      <c r="AB1370" s="300"/>
      <c r="AC1370" s="308"/>
      <c r="AD1370" s="304"/>
      <c r="AF1370" s="300"/>
      <c r="AG1370" s="300"/>
      <c r="AH1370" s="309"/>
      <c r="AI1370" s="309"/>
      <c r="AJ1370" s="310"/>
      <c r="AK1370" s="311"/>
      <c r="AL1370" s="311"/>
      <c r="AM1370" s="311"/>
      <c r="AN1370" s="311"/>
      <c r="AO1370" s="309"/>
      <c r="AY1370" s="309"/>
      <c r="AZ1370" s="312"/>
      <c r="BD1370" s="300"/>
    </row>
    <row r="1371" ht="14.25" customHeight="1">
      <c r="A1371" s="300"/>
      <c r="B1371" s="301"/>
      <c r="C1371" s="300"/>
      <c r="D1371" s="302"/>
      <c r="G1371" s="303"/>
      <c r="H1371" s="304"/>
      <c r="I1371" s="304"/>
      <c r="J1371" s="300"/>
      <c r="K1371" s="300"/>
      <c r="L1371" s="300"/>
      <c r="M1371" s="300"/>
      <c r="N1371" s="300"/>
      <c r="O1371" s="300"/>
      <c r="Q1371" s="305">
        <v>0.0</v>
      </c>
      <c r="R1371" s="305"/>
      <c r="S1371" s="306"/>
      <c r="T1371" s="305"/>
      <c r="U1371" s="305"/>
      <c r="V1371" s="305"/>
      <c r="W1371" s="305"/>
      <c r="X1371" s="305"/>
      <c r="Y1371" s="305"/>
      <c r="Z1371" s="300"/>
      <c r="AA1371" s="307"/>
      <c r="AB1371" s="300"/>
      <c r="AC1371" s="308"/>
      <c r="AD1371" s="304"/>
      <c r="AF1371" s="300"/>
      <c r="AG1371" s="300"/>
      <c r="AH1371" s="309"/>
      <c r="AI1371" s="309"/>
      <c r="AJ1371" s="310"/>
      <c r="AK1371" s="311"/>
      <c r="AL1371" s="311"/>
      <c r="AM1371" s="311"/>
      <c r="AN1371" s="311"/>
      <c r="AO1371" s="309"/>
      <c r="AY1371" s="309"/>
      <c r="AZ1371" s="312"/>
      <c r="BD1371" s="300"/>
    </row>
    <row r="1372" ht="14.25" customHeight="1">
      <c r="A1372" s="300"/>
      <c r="B1372" s="301"/>
      <c r="C1372" s="300"/>
      <c r="D1372" s="302"/>
      <c r="G1372" s="303"/>
      <c r="H1372" s="304"/>
      <c r="I1372" s="304"/>
      <c r="J1372" s="300"/>
      <c r="K1372" s="300"/>
      <c r="L1372" s="300"/>
      <c r="M1372" s="300"/>
      <c r="N1372" s="300"/>
      <c r="O1372" s="300"/>
      <c r="Q1372" s="305">
        <v>0.0</v>
      </c>
      <c r="R1372" s="305"/>
      <c r="S1372" s="306"/>
      <c r="T1372" s="305"/>
      <c r="U1372" s="305"/>
      <c r="V1372" s="305"/>
      <c r="W1372" s="305"/>
      <c r="X1372" s="305"/>
      <c r="Y1372" s="305"/>
      <c r="Z1372" s="300"/>
      <c r="AA1372" s="307"/>
      <c r="AB1372" s="300"/>
      <c r="AC1372" s="308"/>
      <c r="AD1372" s="304"/>
      <c r="AF1372" s="300"/>
      <c r="AG1372" s="300"/>
      <c r="AH1372" s="309"/>
      <c r="AI1372" s="309"/>
      <c r="AJ1372" s="310"/>
      <c r="AK1372" s="311"/>
      <c r="AL1372" s="311"/>
      <c r="AM1372" s="311"/>
      <c r="AN1372" s="311"/>
      <c r="AO1372" s="309"/>
      <c r="AY1372" s="309"/>
      <c r="AZ1372" s="312"/>
      <c r="BD1372" s="300"/>
    </row>
    <row r="1373" ht="14.25" customHeight="1">
      <c r="A1373" s="300"/>
      <c r="B1373" s="301"/>
      <c r="C1373" s="300"/>
      <c r="D1373" s="302"/>
      <c r="G1373" s="303"/>
      <c r="H1373" s="304"/>
      <c r="I1373" s="304"/>
      <c r="J1373" s="300"/>
      <c r="K1373" s="300"/>
      <c r="L1373" s="300"/>
      <c r="M1373" s="300"/>
      <c r="N1373" s="300"/>
      <c r="O1373" s="300"/>
      <c r="Q1373" s="305">
        <v>0.0</v>
      </c>
      <c r="R1373" s="305"/>
      <c r="S1373" s="306"/>
      <c r="T1373" s="305"/>
      <c r="U1373" s="305"/>
      <c r="V1373" s="305"/>
      <c r="W1373" s="305"/>
      <c r="X1373" s="305"/>
      <c r="Y1373" s="305"/>
      <c r="Z1373" s="300"/>
      <c r="AA1373" s="307"/>
      <c r="AB1373" s="300"/>
      <c r="AC1373" s="308"/>
      <c r="AD1373" s="304"/>
      <c r="AF1373" s="300"/>
      <c r="AG1373" s="300"/>
      <c r="AH1373" s="309"/>
      <c r="AI1373" s="309"/>
      <c r="AJ1373" s="310"/>
      <c r="AK1373" s="311"/>
      <c r="AL1373" s="311"/>
      <c r="AM1373" s="311"/>
      <c r="AN1373" s="311"/>
      <c r="AO1373" s="309"/>
      <c r="AY1373" s="309"/>
      <c r="AZ1373" s="312"/>
      <c r="BD1373" s="300"/>
    </row>
    <row r="1374" ht="14.25" customHeight="1">
      <c r="A1374" s="300"/>
      <c r="B1374" s="301"/>
      <c r="C1374" s="300"/>
      <c r="D1374" s="302"/>
      <c r="G1374" s="303"/>
      <c r="H1374" s="304"/>
      <c r="I1374" s="304"/>
      <c r="J1374" s="300"/>
      <c r="K1374" s="300"/>
      <c r="L1374" s="300"/>
      <c r="M1374" s="300"/>
      <c r="N1374" s="300"/>
      <c r="O1374" s="300"/>
      <c r="Q1374" s="305">
        <v>0.0</v>
      </c>
      <c r="R1374" s="305"/>
      <c r="S1374" s="306"/>
      <c r="T1374" s="305"/>
      <c r="U1374" s="305"/>
      <c r="V1374" s="305"/>
      <c r="W1374" s="305"/>
      <c r="X1374" s="305"/>
      <c r="Y1374" s="305"/>
      <c r="Z1374" s="300"/>
      <c r="AA1374" s="307"/>
      <c r="AB1374" s="300"/>
      <c r="AC1374" s="308"/>
      <c r="AD1374" s="304"/>
      <c r="AF1374" s="300"/>
      <c r="AG1374" s="300"/>
      <c r="AH1374" s="309"/>
      <c r="AI1374" s="309"/>
      <c r="AJ1374" s="310"/>
      <c r="AK1374" s="311"/>
      <c r="AL1374" s="311"/>
      <c r="AM1374" s="311"/>
      <c r="AN1374" s="311"/>
      <c r="AO1374" s="309"/>
      <c r="AY1374" s="309"/>
      <c r="AZ1374" s="312"/>
      <c r="BD1374" s="300"/>
    </row>
    <row r="1375" ht="14.25" customHeight="1">
      <c r="A1375" s="300"/>
      <c r="B1375" s="301"/>
      <c r="C1375" s="300"/>
      <c r="D1375" s="302"/>
      <c r="G1375" s="303"/>
      <c r="H1375" s="304"/>
      <c r="I1375" s="304"/>
      <c r="J1375" s="300"/>
      <c r="K1375" s="300"/>
      <c r="L1375" s="300"/>
      <c r="M1375" s="300"/>
      <c r="N1375" s="300"/>
      <c r="O1375" s="300"/>
      <c r="Q1375" s="305">
        <v>0.0</v>
      </c>
      <c r="R1375" s="305"/>
      <c r="S1375" s="306"/>
      <c r="T1375" s="305"/>
      <c r="U1375" s="305"/>
      <c r="V1375" s="305"/>
      <c r="W1375" s="305"/>
      <c r="X1375" s="305"/>
      <c r="Y1375" s="305"/>
      <c r="Z1375" s="300"/>
      <c r="AA1375" s="307"/>
      <c r="AB1375" s="300"/>
      <c r="AC1375" s="308"/>
      <c r="AD1375" s="304"/>
      <c r="AF1375" s="300"/>
      <c r="AG1375" s="300"/>
      <c r="AH1375" s="309"/>
      <c r="AI1375" s="309"/>
      <c r="AJ1375" s="310"/>
      <c r="AK1375" s="311"/>
      <c r="AL1375" s="311"/>
      <c r="AM1375" s="311"/>
      <c r="AN1375" s="311"/>
      <c r="AO1375" s="309"/>
      <c r="AY1375" s="309"/>
      <c r="AZ1375" s="312"/>
      <c r="BD1375" s="300"/>
    </row>
    <row r="1376" ht="14.25" customHeight="1">
      <c r="A1376" s="300"/>
      <c r="B1376" s="301"/>
      <c r="C1376" s="300"/>
      <c r="D1376" s="302"/>
      <c r="G1376" s="303"/>
      <c r="H1376" s="304"/>
      <c r="I1376" s="304"/>
      <c r="J1376" s="300"/>
      <c r="K1376" s="300"/>
      <c r="L1376" s="300"/>
      <c r="M1376" s="300"/>
      <c r="N1376" s="300"/>
      <c r="O1376" s="300"/>
      <c r="Q1376" s="305">
        <v>0.0</v>
      </c>
      <c r="R1376" s="305"/>
      <c r="S1376" s="306"/>
      <c r="T1376" s="305"/>
      <c r="U1376" s="305"/>
      <c r="V1376" s="305"/>
      <c r="W1376" s="305"/>
      <c r="X1376" s="305"/>
      <c r="Y1376" s="305"/>
      <c r="Z1376" s="300"/>
      <c r="AA1376" s="307"/>
      <c r="AB1376" s="300"/>
      <c r="AC1376" s="308"/>
      <c r="AD1376" s="304"/>
      <c r="AF1376" s="300"/>
      <c r="AG1376" s="300"/>
      <c r="AH1376" s="309"/>
      <c r="AI1376" s="309"/>
      <c r="AJ1376" s="310"/>
      <c r="AK1376" s="311"/>
      <c r="AL1376" s="311"/>
      <c r="AM1376" s="311"/>
      <c r="AN1376" s="311"/>
      <c r="AO1376" s="309"/>
      <c r="AY1376" s="309"/>
      <c r="AZ1376" s="312"/>
      <c r="BD1376" s="300"/>
    </row>
    <row r="1377" ht="14.25" customHeight="1">
      <c r="A1377" s="300"/>
      <c r="B1377" s="301"/>
      <c r="C1377" s="300"/>
      <c r="D1377" s="302"/>
      <c r="G1377" s="303"/>
      <c r="H1377" s="304"/>
      <c r="I1377" s="304"/>
      <c r="J1377" s="300"/>
      <c r="K1377" s="300"/>
      <c r="L1377" s="300"/>
      <c r="M1377" s="300"/>
      <c r="N1377" s="300"/>
      <c r="O1377" s="300"/>
      <c r="Q1377" s="305">
        <v>0.0</v>
      </c>
      <c r="R1377" s="305"/>
      <c r="S1377" s="306"/>
      <c r="T1377" s="305"/>
      <c r="U1377" s="305"/>
      <c r="V1377" s="305"/>
      <c r="W1377" s="305"/>
      <c r="X1377" s="305"/>
      <c r="Y1377" s="305"/>
      <c r="Z1377" s="300"/>
      <c r="AA1377" s="307"/>
      <c r="AB1377" s="300"/>
      <c r="AC1377" s="308"/>
      <c r="AD1377" s="304"/>
      <c r="AF1377" s="300"/>
      <c r="AG1377" s="300"/>
      <c r="AH1377" s="309"/>
      <c r="AI1377" s="309"/>
      <c r="AJ1377" s="310"/>
      <c r="AK1377" s="311"/>
      <c r="AL1377" s="311"/>
      <c r="AM1377" s="311"/>
      <c r="AN1377" s="311"/>
      <c r="AO1377" s="309"/>
      <c r="AY1377" s="309"/>
      <c r="AZ1377" s="312"/>
      <c r="BD1377" s="300"/>
    </row>
    <row r="1378" ht="14.25" customHeight="1">
      <c r="A1378" s="300"/>
      <c r="B1378" s="301"/>
      <c r="C1378" s="300"/>
      <c r="D1378" s="302"/>
      <c r="G1378" s="303"/>
      <c r="H1378" s="304"/>
      <c r="I1378" s="304"/>
      <c r="J1378" s="300"/>
      <c r="K1378" s="300"/>
      <c r="L1378" s="300"/>
      <c r="M1378" s="300"/>
      <c r="N1378" s="300"/>
      <c r="O1378" s="300"/>
      <c r="Q1378" s="305">
        <v>0.0</v>
      </c>
      <c r="R1378" s="305"/>
      <c r="S1378" s="306"/>
      <c r="T1378" s="305"/>
      <c r="U1378" s="305"/>
      <c r="V1378" s="305"/>
      <c r="W1378" s="305"/>
      <c r="X1378" s="305"/>
      <c r="Y1378" s="305"/>
      <c r="Z1378" s="300"/>
      <c r="AA1378" s="307"/>
      <c r="AB1378" s="300"/>
      <c r="AC1378" s="308"/>
      <c r="AD1378" s="304"/>
      <c r="AF1378" s="300"/>
      <c r="AG1378" s="300"/>
      <c r="AH1378" s="309"/>
      <c r="AI1378" s="309"/>
      <c r="AJ1378" s="310"/>
      <c r="AK1378" s="311"/>
      <c r="AL1378" s="311"/>
      <c r="AM1378" s="311"/>
      <c r="AN1378" s="311"/>
      <c r="AO1378" s="309"/>
      <c r="AY1378" s="309"/>
      <c r="AZ1378" s="312"/>
      <c r="BD1378" s="300"/>
    </row>
    <row r="1379" ht="14.25" customHeight="1">
      <c r="A1379" s="300"/>
      <c r="B1379" s="301"/>
      <c r="C1379" s="300"/>
      <c r="D1379" s="302"/>
      <c r="G1379" s="303"/>
      <c r="H1379" s="304"/>
      <c r="I1379" s="304"/>
      <c r="J1379" s="300"/>
      <c r="K1379" s="300"/>
      <c r="L1379" s="300"/>
      <c r="M1379" s="300"/>
      <c r="N1379" s="300"/>
      <c r="O1379" s="300"/>
      <c r="Q1379" s="305">
        <v>0.0</v>
      </c>
      <c r="R1379" s="305"/>
      <c r="S1379" s="306"/>
      <c r="T1379" s="305"/>
      <c r="U1379" s="305"/>
      <c r="V1379" s="305"/>
      <c r="W1379" s="305"/>
      <c r="X1379" s="305"/>
      <c r="Y1379" s="305"/>
      <c r="Z1379" s="300"/>
      <c r="AA1379" s="307"/>
      <c r="AB1379" s="300"/>
      <c r="AC1379" s="308"/>
      <c r="AD1379" s="304"/>
      <c r="AF1379" s="300"/>
      <c r="AG1379" s="300"/>
      <c r="AH1379" s="309"/>
      <c r="AI1379" s="309"/>
      <c r="AJ1379" s="310"/>
      <c r="AK1379" s="311"/>
      <c r="AL1379" s="311"/>
      <c r="AM1379" s="311"/>
      <c r="AN1379" s="311"/>
      <c r="AO1379" s="309"/>
      <c r="AY1379" s="309"/>
      <c r="AZ1379" s="312"/>
      <c r="BD1379" s="300"/>
    </row>
    <row r="1380" ht="14.25" customHeight="1">
      <c r="A1380" s="300"/>
      <c r="B1380" s="301"/>
      <c r="C1380" s="300"/>
      <c r="D1380" s="302"/>
      <c r="G1380" s="303"/>
      <c r="H1380" s="304"/>
      <c r="I1380" s="304"/>
      <c r="J1380" s="300"/>
      <c r="K1380" s="300"/>
      <c r="L1380" s="300"/>
      <c r="M1380" s="300"/>
      <c r="N1380" s="300"/>
      <c r="O1380" s="300"/>
      <c r="Q1380" s="305">
        <v>0.0</v>
      </c>
      <c r="R1380" s="305"/>
      <c r="S1380" s="306"/>
      <c r="T1380" s="305"/>
      <c r="U1380" s="305"/>
      <c r="V1380" s="305"/>
      <c r="W1380" s="305"/>
      <c r="X1380" s="305"/>
      <c r="Y1380" s="305"/>
      <c r="Z1380" s="300"/>
      <c r="AA1380" s="307"/>
      <c r="AB1380" s="300"/>
      <c r="AC1380" s="308"/>
      <c r="AD1380" s="304"/>
      <c r="AF1380" s="300"/>
      <c r="AG1380" s="300"/>
      <c r="AH1380" s="309"/>
      <c r="AI1380" s="309"/>
      <c r="AJ1380" s="310"/>
      <c r="AK1380" s="311"/>
      <c r="AL1380" s="311"/>
      <c r="AM1380" s="311"/>
      <c r="AN1380" s="311"/>
      <c r="AO1380" s="309"/>
      <c r="AY1380" s="309"/>
      <c r="AZ1380" s="312"/>
      <c r="BD1380" s="300"/>
    </row>
    <row r="1381" ht="14.25" customHeight="1">
      <c r="A1381" s="300"/>
      <c r="B1381" s="301"/>
      <c r="C1381" s="300"/>
      <c r="D1381" s="302"/>
      <c r="G1381" s="303"/>
      <c r="H1381" s="304"/>
      <c r="I1381" s="304"/>
      <c r="J1381" s="300"/>
      <c r="K1381" s="300"/>
      <c r="L1381" s="300"/>
      <c r="M1381" s="300"/>
      <c r="N1381" s="300"/>
      <c r="O1381" s="300"/>
      <c r="Q1381" s="305">
        <v>0.0</v>
      </c>
      <c r="R1381" s="305"/>
      <c r="S1381" s="306"/>
      <c r="T1381" s="305"/>
      <c r="U1381" s="305"/>
      <c r="V1381" s="305"/>
      <c r="W1381" s="305"/>
      <c r="X1381" s="305"/>
      <c r="Y1381" s="305"/>
      <c r="Z1381" s="300"/>
      <c r="AA1381" s="307"/>
      <c r="AB1381" s="300"/>
      <c r="AC1381" s="308"/>
      <c r="AD1381" s="304"/>
      <c r="AF1381" s="300"/>
      <c r="AG1381" s="300"/>
      <c r="AH1381" s="309"/>
      <c r="AI1381" s="309"/>
      <c r="AJ1381" s="310"/>
      <c r="AK1381" s="311"/>
      <c r="AL1381" s="311"/>
      <c r="AM1381" s="311"/>
      <c r="AN1381" s="311"/>
      <c r="AO1381" s="309"/>
      <c r="AY1381" s="309"/>
      <c r="AZ1381" s="312"/>
      <c r="BD1381" s="300"/>
    </row>
    <row r="1382" ht="14.25" customHeight="1">
      <c r="A1382" s="300"/>
      <c r="B1382" s="301"/>
      <c r="C1382" s="300"/>
      <c r="D1382" s="302"/>
      <c r="G1382" s="303"/>
      <c r="H1382" s="304"/>
      <c r="I1382" s="304"/>
      <c r="J1382" s="300"/>
      <c r="K1382" s="300"/>
      <c r="L1382" s="300"/>
      <c r="M1382" s="300"/>
      <c r="N1382" s="300"/>
      <c r="O1382" s="300"/>
      <c r="Q1382" s="305">
        <v>0.0</v>
      </c>
      <c r="R1382" s="305"/>
      <c r="S1382" s="306"/>
      <c r="T1382" s="305"/>
      <c r="U1382" s="305"/>
      <c r="V1382" s="305"/>
      <c r="W1382" s="305"/>
      <c r="X1382" s="305"/>
      <c r="Y1382" s="305"/>
      <c r="Z1382" s="300"/>
      <c r="AA1382" s="307"/>
      <c r="AB1382" s="300"/>
      <c r="AC1382" s="308"/>
      <c r="AD1382" s="304"/>
      <c r="AF1382" s="300"/>
      <c r="AG1382" s="300"/>
      <c r="AH1382" s="309"/>
      <c r="AI1382" s="309"/>
      <c r="AJ1382" s="310"/>
      <c r="AK1382" s="311"/>
      <c r="AL1382" s="311"/>
      <c r="AM1382" s="311"/>
      <c r="AN1382" s="311"/>
      <c r="AO1382" s="309"/>
      <c r="AY1382" s="309"/>
      <c r="AZ1382" s="312"/>
      <c r="BD1382" s="300"/>
    </row>
    <row r="1383" ht="14.25" customHeight="1">
      <c r="A1383" s="300"/>
      <c r="B1383" s="301"/>
      <c r="C1383" s="300"/>
      <c r="D1383" s="302"/>
      <c r="G1383" s="303"/>
      <c r="H1383" s="304"/>
      <c r="I1383" s="304"/>
      <c r="J1383" s="300"/>
      <c r="K1383" s="300"/>
      <c r="L1383" s="300"/>
      <c r="M1383" s="300"/>
      <c r="N1383" s="300"/>
      <c r="O1383" s="300"/>
      <c r="Q1383" s="305">
        <v>0.0</v>
      </c>
      <c r="R1383" s="305"/>
      <c r="S1383" s="306"/>
      <c r="T1383" s="305"/>
      <c r="U1383" s="305"/>
      <c r="V1383" s="305"/>
      <c r="W1383" s="305"/>
      <c r="X1383" s="305"/>
      <c r="Y1383" s="305"/>
      <c r="Z1383" s="300"/>
      <c r="AA1383" s="307"/>
      <c r="AB1383" s="300"/>
      <c r="AC1383" s="308"/>
      <c r="AD1383" s="304"/>
      <c r="AF1383" s="300"/>
      <c r="AG1383" s="300"/>
      <c r="AH1383" s="309"/>
      <c r="AI1383" s="309"/>
      <c r="AJ1383" s="310"/>
      <c r="AK1383" s="311"/>
      <c r="AL1383" s="311"/>
      <c r="AM1383" s="311"/>
      <c r="AN1383" s="311"/>
      <c r="AO1383" s="309"/>
      <c r="AY1383" s="309"/>
      <c r="AZ1383" s="312"/>
      <c r="BD1383" s="300"/>
    </row>
    <row r="1384" ht="14.25" customHeight="1">
      <c r="A1384" s="300"/>
      <c r="B1384" s="301"/>
      <c r="C1384" s="300"/>
      <c r="D1384" s="302"/>
      <c r="G1384" s="303"/>
      <c r="H1384" s="304"/>
      <c r="I1384" s="304"/>
      <c r="J1384" s="300"/>
      <c r="K1384" s="300"/>
      <c r="L1384" s="300"/>
      <c r="M1384" s="300"/>
      <c r="N1384" s="300"/>
      <c r="O1384" s="300"/>
      <c r="Q1384" s="305">
        <v>0.0</v>
      </c>
      <c r="R1384" s="305"/>
      <c r="S1384" s="306"/>
      <c r="T1384" s="305"/>
      <c r="U1384" s="305"/>
      <c r="V1384" s="305"/>
      <c r="W1384" s="305"/>
      <c r="X1384" s="305"/>
      <c r="Y1384" s="305"/>
      <c r="Z1384" s="300"/>
      <c r="AA1384" s="307"/>
      <c r="AB1384" s="300"/>
      <c r="AC1384" s="308"/>
      <c r="AD1384" s="304"/>
      <c r="AF1384" s="300"/>
      <c r="AG1384" s="300"/>
      <c r="AH1384" s="309"/>
      <c r="AI1384" s="309"/>
      <c r="AJ1384" s="310"/>
      <c r="AK1384" s="311"/>
      <c r="AL1384" s="311"/>
      <c r="AM1384" s="311"/>
      <c r="AN1384" s="311"/>
      <c r="AO1384" s="309"/>
      <c r="AY1384" s="309"/>
      <c r="AZ1384" s="312"/>
      <c r="BD1384" s="300"/>
    </row>
    <row r="1385" ht="14.25" customHeight="1">
      <c r="A1385" s="300"/>
      <c r="B1385" s="301"/>
      <c r="C1385" s="300"/>
      <c r="D1385" s="302"/>
      <c r="G1385" s="303"/>
      <c r="H1385" s="304"/>
      <c r="I1385" s="304"/>
      <c r="J1385" s="300"/>
      <c r="K1385" s="300"/>
      <c r="L1385" s="300"/>
      <c r="M1385" s="300"/>
      <c r="N1385" s="300"/>
      <c r="O1385" s="300"/>
      <c r="Q1385" s="305">
        <v>0.0</v>
      </c>
      <c r="R1385" s="305"/>
      <c r="S1385" s="306"/>
      <c r="T1385" s="305"/>
      <c r="U1385" s="305"/>
      <c r="V1385" s="305"/>
      <c r="W1385" s="305"/>
      <c r="X1385" s="305"/>
      <c r="Y1385" s="305"/>
      <c r="Z1385" s="300"/>
      <c r="AA1385" s="307"/>
      <c r="AB1385" s="300"/>
      <c r="AC1385" s="308"/>
      <c r="AD1385" s="304"/>
      <c r="AF1385" s="300"/>
      <c r="AG1385" s="300"/>
      <c r="AH1385" s="309"/>
      <c r="AI1385" s="309"/>
      <c r="AJ1385" s="310"/>
      <c r="AK1385" s="311"/>
      <c r="AL1385" s="311"/>
      <c r="AM1385" s="311"/>
      <c r="AN1385" s="311"/>
      <c r="AO1385" s="309"/>
      <c r="AY1385" s="309"/>
      <c r="AZ1385" s="312"/>
      <c r="BD1385" s="300"/>
    </row>
    <row r="1386" ht="14.25" customHeight="1">
      <c r="A1386" s="300"/>
      <c r="B1386" s="301"/>
      <c r="C1386" s="300"/>
      <c r="D1386" s="302"/>
      <c r="G1386" s="303"/>
      <c r="H1386" s="304"/>
      <c r="I1386" s="304"/>
      <c r="J1386" s="300"/>
      <c r="K1386" s="300"/>
      <c r="L1386" s="300"/>
      <c r="M1386" s="300"/>
      <c r="N1386" s="300"/>
      <c r="O1386" s="300"/>
      <c r="Q1386" s="305">
        <v>0.0</v>
      </c>
      <c r="R1386" s="305"/>
      <c r="S1386" s="306"/>
      <c r="T1386" s="305"/>
      <c r="U1386" s="305"/>
      <c r="V1386" s="305"/>
      <c r="W1386" s="305"/>
      <c r="X1386" s="305"/>
      <c r="Y1386" s="305"/>
      <c r="Z1386" s="300"/>
      <c r="AA1386" s="307"/>
      <c r="AB1386" s="300"/>
      <c r="AC1386" s="308"/>
      <c r="AD1386" s="304"/>
      <c r="AF1386" s="300"/>
      <c r="AG1386" s="300"/>
      <c r="AH1386" s="309"/>
      <c r="AI1386" s="309"/>
      <c r="AJ1386" s="310"/>
      <c r="AK1386" s="311"/>
      <c r="AL1386" s="311"/>
      <c r="AM1386" s="311"/>
      <c r="AN1386" s="311"/>
      <c r="AO1386" s="309"/>
      <c r="AY1386" s="309"/>
      <c r="AZ1386" s="312"/>
      <c r="BD1386" s="300"/>
    </row>
    <row r="1387" ht="14.25" customHeight="1">
      <c r="A1387" s="300"/>
      <c r="B1387" s="301"/>
      <c r="C1387" s="300"/>
      <c r="D1387" s="302"/>
      <c r="G1387" s="303"/>
      <c r="H1387" s="304"/>
      <c r="I1387" s="304"/>
      <c r="J1387" s="300"/>
      <c r="K1387" s="300"/>
      <c r="L1387" s="300"/>
      <c r="M1387" s="300"/>
      <c r="N1387" s="300"/>
      <c r="O1387" s="300"/>
      <c r="Q1387" s="305">
        <v>0.0</v>
      </c>
      <c r="R1387" s="305"/>
      <c r="S1387" s="306"/>
      <c r="T1387" s="305"/>
      <c r="U1387" s="305"/>
      <c r="V1387" s="305"/>
      <c r="W1387" s="305"/>
      <c r="X1387" s="305"/>
      <c r="Y1387" s="305"/>
      <c r="Z1387" s="300"/>
      <c r="AA1387" s="307"/>
      <c r="AB1387" s="300"/>
      <c r="AC1387" s="308"/>
      <c r="AD1387" s="304"/>
      <c r="AF1387" s="300"/>
      <c r="AG1387" s="300"/>
      <c r="AH1387" s="309"/>
      <c r="AI1387" s="309"/>
      <c r="AJ1387" s="310"/>
      <c r="AK1387" s="311"/>
      <c r="AL1387" s="311"/>
      <c r="AM1387" s="311"/>
      <c r="AN1387" s="311"/>
      <c r="AO1387" s="309"/>
      <c r="AY1387" s="309"/>
      <c r="AZ1387" s="312"/>
      <c r="BD1387" s="300"/>
    </row>
    <row r="1388" ht="14.25" customHeight="1">
      <c r="A1388" s="300"/>
      <c r="B1388" s="301"/>
      <c r="C1388" s="300"/>
      <c r="D1388" s="302"/>
      <c r="G1388" s="303"/>
      <c r="H1388" s="304"/>
      <c r="I1388" s="304"/>
      <c r="J1388" s="300"/>
      <c r="K1388" s="300"/>
      <c r="L1388" s="300"/>
      <c r="M1388" s="300"/>
      <c r="N1388" s="300"/>
      <c r="O1388" s="300"/>
      <c r="Q1388" s="305">
        <v>0.0</v>
      </c>
      <c r="R1388" s="305"/>
      <c r="S1388" s="306"/>
      <c r="T1388" s="305"/>
      <c r="U1388" s="305"/>
      <c r="V1388" s="305"/>
      <c r="W1388" s="305"/>
      <c r="X1388" s="305"/>
      <c r="Y1388" s="305"/>
      <c r="Z1388" s="300"/>
      <c r="AA1388" s="307"/>
      <c r="AB1388" s="300"/>
      <c r="AC1388" s="308"/>
      <c r="AD1388" s="304"/>
      <c r="AF1388" s="300"/>
      <c r="AG1388" s="300"/>
      <c r="AH1388" s="309"/>
      <c r="AI1388" s="309"/>
      <c r="AJ1388" s="310"/>
      <c r="AK1388" s="311"/>
      <c r="AL1388" s="311"/>
      <c r="AM1388" s="311"/>
      <c r="AN1388" s="311"/>
      <c r="AO1388" s="309"/>
      <c r="AY1388" s="309"/>
      <c r="AZ1388" s="312"/>
      <c r="BD1388" s="300"/>
    </row>
    <row r="1389" ht="14.25" customHeight="1">
      <c r="A1389" s="300"/>
      <c r="B1389" s="301"/>
      <c r="C1389" s="300"/>
      <c r="D1389" s="302"/>
      <c r="G1389" s="303"/>
      <c r="H1389" s="304"/>
      <c r="I1389" s="304"/>
      <c r="J1389" s="300"/>
      <c r="K1389" s="300"/>
      <c r="L1389" s="300"/>
      <c r="M1389" s="300"/>
      <c r="N1389" s="300"/>
      <c r="O1389" s="300"/>
      <c r="Q1389" s="305">
        <v>0.0</v>
      </c>
      <c r="R1389" s="305"/>
      <c r="S1389" s="306"/>
      <c r="T1389" s="305"/>
      <c r="U1389" s="305"/>
      <c r="V1389" s="305"/>
      <c r="W1389" s="305"/>
      <c r="X1389" s="305"/>
      <c r="Y1389" s="305"/>
      <c r="Z1389" s="300"/>
      <c r="AA1389" s="307"/>
      <c r="AB1389" s="300"/>
      <c r="AC1389" s="308"/>
      <c r="AD1389" s="304"/>
      <c r="AF1389" s="300"/>
      <c r="AG1389" s="300"/>
      <c r="AH1389" s="309"/>
      <c r="AI1389" s="309"/>
      <c r="AJ1389" s="310"/>
      <c r="AK1389" s="311"/>
      <c r="AL1389" s="311"/>
      <c r="AM1389" s="311"/>
      <c r="AN1389" s="311"/>
      <c r="AO1389" s="309"/>
      <c r="AY1389" s="309"/>
      <c r="AZ1389" s="312"/>
      <c r="BD1389" s="300"/>
    </row>
    <row r="1390" ht="14.25" customHeight="1">
      <c r="A1390" s="300"/>
      <c r="B1390" s="301"/>
      <c r="C1390" s="300"/>
      <c r="D1390" s="302"/>
      <c r="G1390" s="303"/>
      <c r="H1390" s="304"/>
      <c r="I1390" s="304"/>
      <c r="J1390" s="300"/>
      <c r="K1390" s="300"/>
      <c r="L1390" s="300"/>
      <c r="M1390" s="300"/>
      <c r="N1390" s="300"/>
      <c r="O1390" s="300"/>
      <c r="Q1390" s="305">
        <v>0.0</v>
      </c>
      <c r="R1390" s="305"/>
      <c r="S1390" s="306"/>
      <c r="T1390" s="305"/>
      <c r="U1390" s="305"/>
      <c r="V1390" s="305"/>
      <c r="W1390" s="305"/>
      <c r="X1390" s="305"/>
      <c r="Y1390" s="305"/>
      <c r="Z1390" s="300"/>
      <c r="AA1390" s="307"/>
      <c r="AB1390" s="300"/>
      <c r="AC1390" s="308"/>
      <c r="AD1390" s="304"/>
      <c r="AF1390" s="300"/>
      <c r="AG1390" s="300"/>
      <c r="AH1390" s="309"/>
      <c r="AI1390" s="309"/>
      <c r="AJ1390" s="310"/>
      <c r="AK1390" s="311"/>
      <c r="AL1390" s="311"/>
      <c r="AM1390" s="311"/>
      <c r="AN1390" s="311"/>
      <c r="AO1390" s="309"/>
      <c r="AY1390" s="309"/>
      <c r="AZ1390" s="312"/>
      <c r="BD1390" s="300"/>
    </row>
    <row r="1391" ht="14.25" customHeight="1">
      <c r="A1391" s="300"/>
      <c r="B1391" s="301"/>
      <c r="C1391" s="300"/>
      <c r="D1391" s="302"/>
      <c r="G1391" s="303"/>
      <c r="H1391" s="304"/>
      <c r="I1391" s="304"/>
      <c r="J1391" s="300"/>
      <c r="K1391" s="300"/>
      <c r="L1391" s="300"/>
      <c r="M1391" s="300"/>
      <c r="N1391" s="300"/>
      <c r="O1391" s="300"/>
      <c r="Q1391" s="305">
        <v>0.0</v>
      </c>
      <c r="R1391" s="305"/>
      <c r="S1391" s="306"/>
      <c r="T1391" s="305"/>
      <c r="U1391" s="305"/>
      <c r="V1391" s="305"/>
      <c r="W1391" s="305"/>
      <c r="X1391" s="305"/>
      <c r="Y1391" s="305"/>
      <c r="Z1391" s="300"/>
      <c r="AA1391" s="307"/>
      <c r="AB1391" s="300"/>
      <c r="AC1391" s="308"/>
      <c r="AD1391" s="304"/>
      <c r="AF1391" s="300"/>
      <c r="AG1391" s="300"/>
      <c r="AH1391" s="309"/>
      <c r="AI1391" s="309"/>
      <c r="AJ1391" s="310"/>
      <c r="AK1391" s="311"/>
      <c r="AL1391" s="311"/>
      <c r="AM1391" s="311"/>
      <c r="AN1391" s="311"/>
      <c r="AO1391" s="309"/>
      <c r="AY1391" s="309"/>
      <c r="AZ1391" s="312"/>
      <c r="BD1391" s="300"/>
    </row>
    <row r="1392" ht="14.25" customHeight="1">
      <c r="A1392" s="300"/>
      <c r="B1392" s="301"/>
      <c r="C1392" s="300"/>
      <c r="D1392" s="302"/>
      <c r="G1392" s="303"/>
      <c r="H1392" s="304"/>
      <c r="I1392" s="304"/>
      <c r="J1392" s="300"/>
      <c r="K1392" s="300"/>
      <c r="L1392" s="300"/>
      <c r="M1392" s="300"/>
      <c r="N1392" s="300"/>
      <c r="O1392" s="300"/>
      <c r="Q1392" s="305">
        <v>0.0</v>
      </c>
      <c r="R1392" s="305"/>
      <c r="S1392" s="306"/>
      <c r="T1392" s="305"/>
      <c r="U1392" s="305"/>
      <c r="V1392" s="305"/>
      <c r="W1392" s="305"/>
      <c r="X1392" s="305"/>
      <c r="Y1392" s="305"/>
      <c r="Z1392" s="300"/>
      <c r="AA1392" s="307"/>
      <c r="AB1392" s="300"/>
      <c r="AC1392" s="308"/>
      <c r="AD1392" s="304"/>
      <c r="AF1392" s="300"/>
      <c r="AG1392" s="300"/>
      <c r="AH1392" s="309"/>
      <c r="AI1392" s="309"/>
      <c r="AJ1392" s="310"/>
      <c r="AK1392" s="311"/>
      <c r="AL1392" s="311"/>
      <c r="AM1392" s="311"/>
      <c r="AN1392" s="311"/>
      <c r="AO1392" s="309"/>
      <c r="AY1392" s="309"/>
      <c r="AZ1392" s="312"/>
      <c r="BD1392" s="300"/>
    </row>
    <row r="1393" ht="14.25" customHeight="1">
      <c r="A1393" s="300"/>
      <c r="B1393" s="301"/>
      <c r="C1393" s="300"/>
      <c r="D1393" s="302"/>
      <c r="G1393" s="303"/>
      <c r="H1393" s="304"/>
      <c r="I1393" s="304"/>
      <c r="J1393" s="300"/>
      <c r="K1393" s="300"/>
      <c r="L1393" s="300"/>
      <c r="M1393" s="300"/>
      <c r="N1393" s="300"/>
      <c r="O1393" s="300"/>
      <c r="Q1393" s="305">
        <v>0.0</v>
      </c>
      <c r="R1393" s="305"/>
      <c r="S1393" s="306"/>
      <c r="T1393" s="305"/>
      <c r="U1393" s="305"/>
      <c r="V1393" s="305"/>
      <c r="W1393" s="305"/>
      <c r="X1393" s="305"/>
      <c r="Y1393" s="305"/>
      <c r="Z1393" s="300"/>
      <c r="AA1393" s="307"/>
      <c r="AB1393" s="300"/>
      <c r="AC1393" s="308"/>
      <c r="AD1393" s="304"/>
      <c r="AF1393" s="300"/>
      <c r="AG1393" s="300"/>
      <c r="AH1393" s="309"/>
      <c r="AI1393" s="309"/>
      <c r="AJ1393" s="310"/>
      <c r="AK1393" s="311"/>
      <c r="AL1393" s="311"/>
      <c r="AM1393" s="311"/>
      <c r="AN1393" s="311"/>
      <c r="AO1393" s="309"/>
      <c r="AY1393" s="309"/>
      <c r="AZ1393" s="312"/>
      <c r="BD1393" s="300"/>
    </row>
    <row r="1394" ht="14.25" customHeight="1">
      <c r="A1394" s="300"/>
      <c r="B1394" s="301"/>
      <c r="C1394" s="300"/>
      <c r="D1394" s="302"/>
      <c r="G1394" s="303"/>
      <c r="H1394" s="304"/>
      <c r="I1394" s="304"/>
      <c r="J1394" s="300"/>
      <c r="K1394" s="300"/>
      <c r="L1394" s="300"/>
      <c r="M1394" s="300"/>
      <c r="N1394" s="300"/>
      <c r="O1394" s="300"/>
      <c r="Q1394" s="305">
        <v>0.0</v>
      </c>
      <c r="R1394" s="305"/>
      <c r="S1394" s="306"/>
      <c r="T1394" s="305"/>
      <c r="U1394" s="305"/>
      <c r="V1394" s="305"/>
      <c r="W1394" s="305"/>
      <c r="X1394" s="305"/>
      <c r="Y1394" s="305"/>
      <c r="Z1394" s="300"/>
      <c r="AA1394" s="307"/>
      <c r="AB1394" s="300"/>
      <c r="AC1394" s="308"/>
      <c r="AD1394" s="304"/>
      <c r="AF1394" s="300"/>
      <c r="AG1394" s="300"/>
      <c r="AH1394" s="309"/>
      <c r="AI1394" s="309"/>
      <c r="AJ1394" s="310"/>
      <c r="AK1394" s="311"/>
      <c r="AL1394" s="311"/>
      <c r="AM1394" s="311"/>
      <c r="AN1394" s="311"/>
      <c r="AO1394" s="309"/>
      <c r="AY1394" s="309"/>
      <c r="AZ1394" s="312"/>
      <c r="BD1394" s="300"/>
    </row>
    <row r="1395" ht="14.25" customHeight="1">
      <c r="A1395" s="300"/>
      <c r="B1395" s="301"/>
      <c r="C1395" s="300"/>
      <c r="D1395" s="302"/>
      <c r="G1395" s="303"/>
      <c r="H1395" s="304"/>
      <c r="I1395" s="304"/>
      <c r="J1395" s="300"/>
      <c r="K1395" s="300"/>
      <c r="L1395" s="300"/>
      <c r="M1395" s="300"/>
      <c r="N1395" s="300"/>
      <c r="O1395" s="300"/>
      <c r="Q1395" s="305">
        <v>0.0</v>
      </c>
      <c r="R1395" s="305"/>
      <c r="S1395" s="306"/>
      <c r="T1395" s="305"/>
      <c r="U1395" s="305"/>
      <c r="V1395" s="305"/>
      <c r="W1395" s="305"/>
      <c r="X1395" s="305"/>
      <c r="Y1395" s="305"/>
      <c r="Z1395" s="300"/>
      <c r="AA1395" s="307"/>
      <c r="AB1395" s="300"/>
      <c r="AC1395" s="308"/>
      <c r="AD1395" s="304"/>
      <c r="AF1395" s="300"/>
      <c r="AG1395" s="300"/>
      <c r="AH1395" s="309"/>
      <c r="AI1395" s="309"/>
      <c r="AJ1395" s="310"/>
      <c r="AK1395" s="311"/>
      <c r="AL1395" s="311"/>
      <c r="AM1395" s="311"/>
      <c r="AN1395" s="311"/>
      <c r="AO1395" s="309"/>
      <c r="AY1395" s="309"/>
      <c r="AZ1395" s="312"/>
      <c r="BD1395" s="300"/>
    </row>
    <row r="1396" ht="14.25" customHeight="1">
      <c r="A1396" s="300"/>
      <c r="B1396" s="301"/>
      <c r="C1396" s="300"/>
      <c r="D1396" s="302"/>
      <c r="G1396" s="303"/>
      <c r="H1396" s="304"/>
      <c r="I1396" s="304"/>
      <c r="J1396" s="300"/>
      <c r="K1396" s="300"/>
      <c r="L1396" s="300"/>
      <c r="M1396" s="300"/>
      <c r="N1396" s="300"/>
      <c r="O1396" s="300"/>
      <c r="Q1396" s="305">
        <v>0.0</v>
      </c>
      <c r="R1396" s="305"/>
      <c r="S1396" s="306"/>
      <c r="T1396" s="305"/>
      <c r="U1396" s="305"/>
      <c r="V1396" s="305"/>
      <c r="W1396" s="305"/>
      <c r="X1396" s="305"/>
      <c r="Y1396" s="305"/>
      <c r="Z1396" s="300"/>
      <c r="AA1396" s="307"/>
      <c r="AB1396" s="300"/>
      <c r="AC1396" s="308"/>
      <c r="AD1396" s="304"/>
      <c r="AF1396" s="300"/>
      <c r="AG1396" s="300"/>
      <c r="AH1396" s="309"/>
      <c r="AI1396" s="309"/>
      <c r="AJ1396" s="310"/>
      <c r="AK1396" s="311"/>
      <c r="AL1396" s="311"/>
      <c r="AM1396" s="311"/>
      <c r="AN1396" s="311"/>
      <c r="AO1396" s="309"/>
      <c r="AY1396" s="309"/>
      <c r="AZ1396" s="312"/>
      <c r="BD1396" s="300"/>
    </row>
    <row r="1397" ht="14.25" customHeight="1">
      <c r="A1397" s="300"/>
      <c r="B1397" s="301"/>
      <c r="C1397" s="300"/>
      <c r="D1397" s="302"/>
      <c r="G1397" s="303"/>
      <c r="H1397" s="304"/>
      <c r="I1397" s="304"/>
      <c r="J1397" s="300"/>
      <c r="K1397" s="300"/>
      <c r="L1397" s="300"/>
      <c r="M1397" s="300"/>
      <c r="N1397" s="300"/>
      <c r="O1397" s="300"/>
      <c r="Q1397" s="305">
        <v>0.0</v>
      </c>
      <c r="R1397" s="305"/>
      <c r="S1397" s="306"/>
      <c r="T1397" s="305"/>
      <c r="U1397" s="305"/>
      <c r="V1397" s="305"/>
      <c r="W1397" s="305"/>
      <c r="X1397" s="305"/>
      <c r="Y1397" s="305"/>
      <c r="Z1397" s="300"/>
      <c r="AA1397" s="307"/>
      <c r="AB1397" s="300"/>
      <c r="AC1397" s="308"/>
      <c r="AD1397" s="304"/>
      <c r="AF1397" s="300"/>
      <c r="AG1397" s="300"/>
      <c r="AH1397" s="309"/>
      <c r="AI1397" s="309"/>
      <c r="AJ1397" s="310"/>
      <c r="AK1397" s="311"/>
      <c r="AL1397" s="311"/>
      <c r="AM1397" s="311"/>
      <c r="AN1397" s="311"/>
      <c r="AO1397" s="309"/>
      <c r="AY1397" s="309"/>
      <c r="AZ1397" s="312"/>
      <c r="BD1397" s="300"/>
    </row>
    <row r="1398" ht="14.25" customHeight="1">
      <c r="A1398" s="300"/>
      <c r="B1398" s="301"/>
      <c r="C1398" s="300"/>
      <c r="D1398" s="302"/>
      <c r="G1398" s="303"/>
      <c r="H1398" s="304"/>
      <c r="I1398" s="304"/>
      <c r="J1398" s="300"/>
      <c r="K1398" s="300"/>
      <c r="L1398" s="300"/>
      <c r="M1398" s="300"/>
      <c r="N1398" s="300"/>
      <c r="O1398" s="300"/>
      <c r="Q1398" s="305">
        <v>0.0</v>
      </c>
      <c r="R1398" s="305"/>
      <c r="S1398" s="306"/>
      <c r="T1398" s="305"/>
      <c r="U1398" s="305"/>
      <c r="V1398" s="305"/>
      <c r="W1398" s="305"/>
      <c r="X1398" s="305"/>
      <c r="Y1398" s="305"/>
      <c r="Z1398" s="300"/>
      <c r="AA1398" s="307"/>
      <c r="AB1398" s="300"/>
      <c r="AC1398" s="308"/>
      <c r="AD1398" s="304"/>
      <c r="AF1398" s="300"/>
      <c r="AG1398" s="300"/>
      <c r="AH1398" s="309"/>
      <c r="AI1398" s="309"/>
      <c r="AJ1398" s="310"/>
      <c r="AK1398" s="311"/>
      <c r="AL1398" s="311"/>
      <c r="AM1398" s="311"/>
      <c r="AN1398" s="311"/>
      <c r="AO1398" s="309"/>
      <c r="AY1398" s="309"/>
      <c r="AZ1398" s="312"/>
      <c r="BD1398" s="300"/>
    </row>
    <row r="1399" ht="14.25" customHeight="1">
      <c r="A1399" s="300"/>
      <c r="B1399" s="301"/>
      <c r="C1399" s="300"/>
      <c r="D1399" s="302"/>
      <c r="G1399" s="303"/>
      <c r="H1399" s="304"/>
      <c r="I1399" s="304"/>
      <c r="J1399" s="300"/>
      <c r="K1399" s="300"/>
      <c r="L1399" s="300"/>
      <c r="M1399" s="300"/>
      <c r="N1399" s="300"/>
      <c r="O1399" s="300"/>
      <c r="Q1399" s="305">
        <v>0.0</v>
      </c>
      <c r="R1399" s="305"/>
      <c r="S1399" s="306"/>
      <c r="T1399" s="305"/>
      <c r="U1399" s="305"/>
      <c r="V1399" s="305"/>
      <c r="W1399" s="305"/>
      <c r="X1399" s="305"/>
      <c r="Y1399" s="305"/>
      <c r="Z1399" s="300"/>
      <c r="AA1399" s="307"/>
      <c r="AB1399" s="300"/>
      <c r="AC1399" s="308"/>
      <c r="AD1399" s="304"/>
      <c r="AF1399" s="300"/>
      <c r="AG1399" s="300"/>
      <c r="AH1399" s="309"/>
      <c r="AI1399" s="309"/>
      <c r="AJ1399" s="310"/>
      <c r="AK1399" s="311"/>
      <c r="AL1399" s="311"/>
      <c r="AM1399" s="311"/>
      <c r="AN1399" s="311"/>
      <c r="AO1399" s="309"/>
      <c r="AY1399" s="309"/>
      <c r="AZ1399" s="312"/>
      <c r="BD1399" s="300"/>
    </row>
    <row r="1400" ht="14.25" customHeight="1">
      <c r="A1400" s="300"/>
      <c r="B1400" s="301"/>
      <c r="C1400" s="300"/>
      <c r="D1400" s="302"/>
      <c r="G1400" s="303"/>
      <c r="H1400" s="304"/>
      <c r="I1400" s="304"/>
      <c r="J1400" s="300"/>
      <c r="K1400" s="300"/>
      <c r="L1400" s="300"/>
      <c r="M1400" s="300"/>
      <c r="N1400" s="300"/>
      <c r="O1400" s="300"/>
      <c r="Q1400" s="305">
        <v>0.0</v>
      </c>
      <c r="R1400" s="305"/>
      <c r="S1400" s="306"/>
      <c r="T1400" s="305"/>
      <c r="U1400" s="305"/>
      <c r="V1400" s="305"/>
      <c r="W1400" s="305"/>
      <c r="X1400" s="305"/>
      <c r="Y1400" s="305"/>
      <c r="Z1400" s="300"/>
      <c r="AA1400" s="307"/>
      <c r="AB1400" s="300"/>
      <c r="AC1400" s="308"/>
      <c r="AD1400" s="304"/>
      <c r="AF1400" s="300"/>
      <c r="AG1400" s="300"/>
      <c r="AH1400" s="309"/>
      <c r="AI1400" s="309"/>
      <c r="AJ1400" s="310"/>
      <c r="AK1400" s="311"/>
      <c r="AL1400" s="311"/>
      <c r="AM1400" s="311"/>
      <c r="AN1400" s="311"/>
      <c r="AO1400" s="309"/>
      <c r="AY1400" s="309"/>
      <c r="AZ1400" s="312"/>
      <c r="BD1400" s="300"/>
    </row>
    <row r="1401" ht="14.25" customHeight="1">
      <c r="A1401" s="300"/>
      <c r="B1401" s="301"/>
      <c r="C1401" s="300"/>
      <c r="D1401" s="302"/>
      <c r="G1401" s="303"/>
      <c r="H1401" s="304"/>
      <c r="I1401" s="304"/>
      <c r="J1401" s="300"/>
      <c r="K1401" s="300"/>
      <c r="L1401" s="300"/>
      <c r="M1401" s="300"/>
      <c r="N1401" s="300"/>
      <c r="O1401" s="300"/>
      <c r="Q1401" s="305">
        <v>0.0</v>
      </c>
      <c r="R1401" s="305"/>
      <c r="S1401" s="306"/>
      <c r="T1401" s="305"/>
      <c r="U1401" s="305"/>
      <c r="V1401" s="305"/>
      <c r="W1401" s="305"/>
      <c r="X1401" s="305"/>
      <c r="Y1401" s="305"/>
      <c r="Z1401" s="300"/>
      <c r="AA1401" s="307"/>
      <c r="AB1401" s="300"/>
      <c r="AC1401" s="308"/>
      <c r="AD1401" s="304"/>
      <c r="AF1401" s="300"/>
      <c r="AG1401" s="300"/>
      <c r="AH1401" s="309"/>
      <c r="AI1401" s="309"/>
      <c r="AJ1401" s="310"/>
      <c r="AK1401" s="311"/>
      <c r="AL1401" s="311"/>
      <c r="AM1401" s="311"/>
      <c r="AN1401" s="311"/>
      <c r="AO1401" s="309"/>
      <c r="AY1401" s="309"/>
      <c r="AZ1401" s="312"/>
      <c r="BD1401" s="300"/>
    </row>
    <row r="1402" ht="14.25" customHeight="1">
      <c r="A1402" s="300"/>
      <c r="B1402" s="301"/>
      <c r="C1402" s="300"/>
      <c r="D1402" s="302"/>
      <c r="G1402" s="303"/>
      <c r="H1402" s="304"/>
      <c r="I1402" s="304"/>
      <c r="J1402" s="300"/>
      <c r="K1402" s="300"/>
      <c r="L1402" s="300"/>
      <c r="M1402" s="300"/>
      <c r="N1402" s="300"/>
      <c r="O1402" s="300"/>
      <c r="Q1402" s="305">
        <v>0.0</v>
      </c>
      <c r="R1402" s="305"/>
      <c r="S1402" s="306"/>
      <c r="T1402" s="305"/>
      <c r="U1402" s="305"/>
      <c r="V1402" s="305"/>
      <c r="W1402" s="305"/>
      <c r="X1402" s="305"/>
      <c r="Y1402" s="305"/>
      <c r="Z1402" s="300"/>
      <c r="AA1402" s="307"/>
      <c r="AB1402" s="300"/>
      <c r="AC1402" s="308"/>
      <c r="AD1402" s="304"/>
      <c r="AF1402" s="300"/>
      <c r="AG1402" s="300"/>
      <c r="AH1402" s="309"/>
      <c r="AI1402" s="309"/>
      <c r="AJ1402" s="310"/>
      <c r="AK1402" s="311"/>
      <c r="AL1402" s="311"/>
      <c r="AM1402" s="311"/>
      <c r="AN1402" s="311"/>
      <c r="AO1402" s="309"/>
      <c r="AY1402" s="309"/>
      <c r="AZ1402" s="312"/>
      <c r="BD1402" s="300"/>
    </row>
    <row r="1403" ht="14.25" customHeight="1">
      <c r="A1403" s="300"/>
      <c r="B1403" s="301"/>
      <c r="C1403" s="300"/>
      <c r="D1403" s="302"/>
      <c r="G1403" s="303"/>
      <c r="H1403" s="304"/>
      <c r="I1403" s="304"/>
      <c r="J1403" s="300"/>
      <c r="K1403" s="300"/>
      <c r="L1403" s="300"/>
      <c r="M1403" s="300"/>
      <c r="N1403" s="300"/>
      <c r="O1403" s="300"/>
      <c r="Q1403" s="305">
        <v>0.0</v>
      </c>
      <c r="R1403" s="305"/>
      <c r="S1403" s="306"/>
      <c r="T1403" s="305"/>
      <c r="U1403" s="305"/>
      <c r="V1403" s="305"/>
      <c r="W1403" s="305"/>
      <c r="X1403" s="305"/>
      <c r="Y1403" s="305"/>
      <c r="Z1403" s="300"/>
      <c r="AA1403" s="307"/>
      <c r="AB1403" s="300"/>
      <c r="AC1403" s="308"/>
      <c r="AD1403" s="304"/>
      <c r="AF1403" s="300"/>
      <c r="AG1403" s="300"/>
      <c r="AH1403" s="309"/>
      <c r="AI1403" s="309"/>
      <c r="AJ1403" s="310"/>
      <c r="AK1403" s="311"/>
      <c r="AL1403" s="311"/>
      <c r="AM1403" s="311"/>
      <c r="AN1403" s="311"/>
      <c r="AO1403" s="309"/>
      <c r="AY1403" s="309"/>
      <c r="AZ1403" s="312"/>
      <c r="BD1403" s="300"/>
    </row>
    <row r="1404" ht="14.25" customHeight="1">
      <c r="A1404" s="300"/>
      <c r="B1404" s="301"/>
      <c r="C1404" s="300"/>
      <c r="D1404" s="302"/>
      <c r="G1404" s="303"/>
      <c r="H1404" s="304"/>
      <c r="I1404" s="304"/>
      <c r="J1404" s="300"/>
      <c r="K1404" s="300"/>
      <c r="L1404" s="300"/>
      <c r="M1404" s="300"/>
      <c r="N1404" s="300"/>
      <c r="O1404" s="300"/>
      <c r="Q1404" s="305">
        <v>0.0</v>
      </c>
      <c r="R1404" s="305"/>
      <c r="S1404" s="306"/>
      <c r="T1404" s="305"/>
      <c r="U1404" s="305"/>
      <c r="V1404" s="305"/>
      <c r="W1404" s="305"/>
      <c r="X1404" s="305"/>
      <c r="Y1404" s="305"/>
      <c r="Z1404" s="300"/>
      <c r="AA1404" s="307"/>
      <c r="AB1404" s="300"/>
      <c r="AC1404" s="308"/>
      <c r="AD1404" s="304"/>
      <c r="AF1404" s="300"/>
      <c r="AG1404" s="300"/>
      <c r="AH1404" s="309"/>
      <c r="AI1404" s="309"/>
      <c r="AJ1404" s="310"/>
      <c r="AK1404" s="311"/>
      <c r="AL1404" s="311"/>
      <c r="AM1404" s="311"/>
      <c r="AN1404" s="311"/>
      <c r="AO1404" s="309"/>
      <c r="AY1404" s="309"/>
      <c r="AZ1404" s="312"/>
      <c r="BD1404" s="300"/>
    </row>
    <row r="1405" ht="14.25" customHeight="1">
      <c r="A1405" s="300"/>
      <c r="B1405" s="301"/>
      <c r="C1405" s="300"/>
      <c r="D1405" s="302"/>
      <c r="G1405" s="303"/>
      <c r="H1405" s="304"/>
      <c r="I1405" s="304"/>
      <c r="J1405" s="300"/>
      <c r="K1405" s="300"/>
      <c r="L1405" s="300"/>
      <c r="M1405" s="300"/>
      <c r="N1405" s="300"/>
      <c r="O1405" s="300"/>
      <c r="Q1405" s="305">
        <v>0.0</v>
      </c>
      <c r="R1405" s="305"/>
      <c r="S1405" s="306"/>
      <c r="T1405" s="305"/>
      <c r="U1405" s="305"/>
      <c r="V1405" s="305"/>
      <c r="W1405" s="305"/>
      <c r="X1405" s="305"/>
      <c r="Y1405" s="305"/>
      <c r="Z1405" s="300"/>
      <c r="AA1405" s="307"/>
      <c r="AB1405" s="300"/>
      <c r="AC1405" s="308"/>
      <c r="AD1405" s="304"/>
      <c r="AF1405" s="300"/>
      <c r="AG1405" s="300"/>
      <c r="AH1405" s="309"/>
      <c r="AI1405" s="309"/>
      <c r="AJ1405" s="310"/>
      <c r="AK1405" s="311"/>
      <c r="AL1405" s="311"/>
      <c r="AM1405" s="311"/>
      <c r="AN1405" s="311"/>
      <c r="AO1405" s="309"/>
      <c r="AY1405" s="309"/>
      <c r="AZ1405" s="312"/>
      <c r="BD1405" s="300"/>
    </row>
    <row r="1406" ht="14.25" customHeight="1">
      <c r="A1406" s="300"/>
      <c r="B1406" s="301"/>
      <c r="C1406" s="300"/>
      <c r="D1406" s="302"/>
      <c r="G1406" s="303"/>
      <c r="H1406" s="304"/>
      <c r="I1406" s="304"/>
      <c r="J1406" s="300"/>
      <c r="K1406" s="300"/>
      <c r="L1406" s="300"/>
      <c r="M1406" s="300"/>
      <c r="N1406" s="300"/>
      <c r="O1406" s="300"/>
      <c r="Q1406" s="305">
        <v>0.0</v>
      </c>
      <c r="R1406" s="305"/>
      <c r="S1406" s="306"/>
      <c r="T1406" s="305"/>
      <c r="U1406" s="305"/>
      <c r="V1406" s="305"/>
      <c r="W1406" s="305"/>
      <c r="X1406" s="305"/>
      <c r="Y1406" s="305"/>
      <c r="Z1406" s="300"/>
      <c r="AA1406" s="307"/>
      <c r="AB1406" s="300"/>
      <c r="AC1406" s="308"/>
      <c r="AD1406" s="304"/>
      <c r="AF1406" s="300"/>
      <c r="AG1406" s="300"/>
      <c r="AH1406" s="309"/>
      <c r="AI1406" s="309"/>
      <c r="AJ1406" s="310"/>
      <c r="AK1406" s="311"/>
      <c r="AL1406" s="311"/>
      <c r="AM1406" s="311"/>
      <c r="AN1406" s="311"/>
      <c r="AO1406" s="309"/>
      <c r="AY1406" s="309"/>
      <c r="AZ1406" s="312"/>
      <c r="BD1406" s="300"/>
    </row>
    <row r="1407" ht="14.25" customHeight="1">
      <c r="A1407" s="300"/>
      <c r="B1407" s="301"/>
      <c r="C1407" s="300"/>
      <c r="D1407" s="302"/>
      <c r="G1407" s="303"/>
      <c r="H1407" s="304"/>
      <c r="I1407" s="304"/>
      <c r="J1407" s="300"/>
      <c r="K1407" s="300"/>
      <c r="L1407" s="300"/>
      <c r="M1407" s="300"/>
      <c r="N1407" s="300"/>
      <c r="O1407" s="300"/>
      <c r="Q1407" s="305">
        <v>0.0</v>
      </c>
      <c r="R1407" s="305"/>
      <c r="S1407" s="306"/>
      <c r="T1407" s="305"/>
      <c r="U1407" s="305"/>
      <c r="V1407" s="305"/>
      <c r="W1407" s="305"/>
      <c r="X1407" s="305"/>
      <c r="Y1407" s="305"/>
      <c r="Z1407" s="300"/>
      <c r="AA1407" s="307"/>
      <c r="AB1407" s="300"/>
      <c r="AC1407" s="308"/>
      <c r="AD1407" s="304"/>
      <c r="AF1407" s="300"/>
      <c r="AG1407" s="300"/>
      <c r="AH1407" s="309"/>
      <c r="AI1407" s="309"/>
      <c r="AJ1407" s="310"/>
      <c r="AK1407" s="311"/>
      <c r="AL1407" s="311"/>
      <c r="AM1407" s="311"/>
      <c r="AN1407" s="311"/>
      <c r="AO1407" s="309"/>
      <c r="AY1407" s="309"/>
      <c r="AZ1407" s="312"/>
      <c r="BD1407" s="300"/>
    </row>
    <row r="1408" ht="14.25" customHeight="1">
      <c r="A1408" s="300"/>
      <c r="B1408" s="301"/>
      <c r="C1408" s="300"/>
      <c r="D1408" s="302"/>
      <c r="G1408" s="303"/>
      <c r="H1408" s="304"/>
      <c r="I1408" s="304"/>
      <c r="J1408" s="300"/>
      <c r="K1408" s="300"/>
      <c r="L1408" s="300"/>
      <c r="M1408" s="300"/>
      <c r="N1408" s="300"/>
      <c r="O1408" s="300"/>
      <c r="Q1408" s="305">
        <v>0.0</v>
      </c>
      <c r="R1408" s="305"/>
      <c r="S1408" s="306"/>
      <c r="T1408" s="305"/>
      <c r="U1408" s="305"/>
      <c r="V1408" s="305"/>
      <c r="W1408" s="305"/>
      <c r="X1408" s="305"/>
      <c r="Y1408" s="305"/>
      <c r="Z1408" s="300"/>
      <c r="AA1408" s="307"/>
      <c r="AB1408" s="300"/>
      <c r="AC1408" s="308"/>
      <c r="AD1408" s="304"/>
      <c r="AF1408" s="300"/>
      <c r="AG1408" s="300"/>
      <c r="AH1408" s="309"/>
      <c r="AI1408" s="309"/>
      <c r="AJ1408" s="310"/>
      <c r="AK1408" s="311"/>
      <c r="AL1408" s="311"/>
      <c r="AM1408" s="311"/>
      <c r="AN1408" s="311"/>
      <c r="AO1408" s="309"/>
      <c r="AY1408" s="309"/>
      <c r="AZ1408" s="312"/>
      <c r="BD1408" s="300"/>
    </row>
    <row r="1409" ht="14.25" customHeight="1">
      <c r="A1409" s="300"/>
      <c r="B1409" s="301"/>
      <c r="C1409" s="300"/>
      <c r="D1409" s="302"/>
      <c r="G1409" s="303"/>
      <c r="H1409" s="304"/>
      <c r="I1409" s="304"/>
      <c r="J1409" s="300"/>
      <c r="K1409" s="300"/>
      <c r="L1409" s="300"/>
      <c r="M1409" s="300"/>
      <c r="N1409" s="300"/>
      <c r="O1409" s="300"/>
      <c r="Q1409" s="305">
        <v>0.0</v>
      </c>
      <c r="R1409" s="305"/>
      <c r="S1409" s="306"/>
      <c r="T1409" s="305"/>
      <c r="U1409" s="305"/>
      <c r="V1409" s="305"/>
      <c r="W1409" s="305"/>
      <c r="X1409" s="305"/>
      <c r="Y1409" s="305"/>
      <c r="Z1409" s="300"/>
      <c r="AA1409" s="307"/>
      <c r="AB1409" s="300"/>
      <c r="AC1409" s="308"/>
      <c r="AD1409" s="304"/>
      <c r="AF1409" s="300"/>
      <c r="AG1409" s="300"/>
      <c r="AH1409" s="309"/>
      <c r="AI1409" s="309"/>
      <c r="AJ1409" s="310"/>
      <c r="AK1409" s="311"/>
      <c r="AL1409" s="311"/>
      <c r="AM1409" s="311"/>
      <c r="AN1409" s="311"/>
      <c r="AO1409" s="309"/>
      <c r="AY1409" s="309"/>
      <c r="AZ1409" s="312"/>
      <c r="BD1409" s="300"/>
    </row>
    <row r="1410" ht="14.25" customHeight="1">
      <c r="A1410" s="300"/>
      <c r="B1410" s="301"/>
      <c r="C1410" s="300"/>
      <c r="D1410" s="302"/>
      <c r="G1410" s="303"/>
      <c r="H1410" s="304"/>
      <c r="I1410" s="304"/>
      <c r="J1410" s="300"/>
      <c r="K1410" s="300"/>
      <c r="L1410" s="300"/>
      <c r="M1410" s="300"/>
      <c r="N1410" s="300"/>
      <c r="O1410" s="300"/>
      <c r="Q1410" s="305">
        <v>0.0</v>
      </c>
      <c r="R1410" s="305"/>
      <c r="S1410" s="306"/>
      <c r="T1410" s="305"/>
      <c r="U1410" s="305"/>
      <c r="V1410" s="305"/>
      <c r="W1410" s="305"/>
      <c r="X1410" s="305"/>
      <c r="Y1410" s="305"/>
      <c r="Z1410" s="300"/>
      <c r="AA1410" s="307"/>
      <c r="AB1410" s="300"/>
      <c r="AC1410" s="308"/>
      <c r="AD1410" s="304"/>
      <c r="AF1410" s="300"/>
      <c r="AG1410" s="300"/>
      <c r="AH1410" s="309"/>
      <c r="AI1410" s="309"/>
      <c r="AJ1410" s="310"/>
      <c r="AK1410" s="311"/>
      <c r="AL1410" s="311"/>
      <c r="AM1410" s="311"/>
      <c r="AN1410" s="311"/>
      <c r="AO1410" s="309"/>
      <c r="AY1410" s="309"/>
      <c r="AZ1410" s="312"/>
      <c r="BD1410" s="300"/>
    </row>
    <row r="1411" ht="14.25" customHeight="1">
      <c r="A1411" s="300"/>
      <c r="B1411" s="301"/>
      <c r="C1411" s="300"/>
      <c r="D1411" s="302"/>
      <c r="G1411" s="303"/>
      <c r="H1411" s="304"/>
      <c r="I1411" s="304"/>
      <c r="J1411" s="300"/>
      <c r="K1411" s="300"/>
      <c r="L1411" s="300"/>
      <c r="M1411" s="300"/>
      <c r="N1411" s="300"/>
      <c r="O1411" s="300"/>
      <c r="Q1411" s="305">
        <v>0.0</v>
      </c>
      <c r="R1411" s="305"/>
      <c r="S1411" s="306"/>
      <c r="T1411" s="305"/>
      <c r="U1411" s="305"/>
      <c r="V1411" s="305"/>
      <c r="W1411" s="305"/>
      <c r="X1411" s="305"/>
      <c r="Y1411" s="305"/>
      <c r="Z1411" s="300"/>
      <c r="AA1411" s="307"/>
      <c r="AB1411" s="300"/>
      <c r="AC1411" s="308"/>
      <c r="AD1411" s="304"/>
      <c r="AF1411" s="300"/>
      <c r="AG1411" s="300"/>
      <c r="AH1411" s="309"/>
      <c r="AI1411" s="309"/>
      <c r="AJ1411" s="310"/>
      <c r="AK1411" s="311"/>
      <c r="AL1411" s="311"/>
      <c r="AM1411" s="311"/>
      <c r="AN1411" s="311"/>
      <c r="AO1411" s="309"/>
      <c r="AY1411" s="309"/>
      <c r="AZ1411" s="312"/>
      <c r="BD1411" s="300"/>
    </row>
    <row r="1412" ht="14.25" customHeight="1">
      <c r="A1412" s="300"/>
      <c r="B1412" s="301"/>
      <c r="C1412" s="300"/>
      <c r="D1412" s="302"/>
      <c r="G1412" s="303"/>
      <c r="H1412" s="304"/>
      <c r="I1412" s="304"/>
      <c r="J1412" s="300"/>
      <c r="K1412" s="300"/>
      <c r="L1412" s="300"/>
      <c r="M1412" s="300"/>
      <c r="N1412" s="300"/>
      <c r="O1412" s="300"/>
      <c r="Q1412" s="305">
        <v>0.0</v>
      </c>
      <c r="R1412" s="305"/>
      <c r="S1412" s="306"/>
      <c r="T1412" s="305"/>
      <c r="U1412" s="305"/>
      <c r="V1412" s="305"/>
      <c r="W1412" s="305"/>
      <c r="X1412" s="305"/>
      <c r="Y1412" s="305"/>
      <c r="Z1412" s="300"/>
      <c r="AA1412" s="307"/>
      <c r="AB1412" s="300"/>
      <c r="AC1412" s="308"/>
      <c r="AD1412" s="304"/>
      <c r="AF1412" s="300"/>
      <c r="AG1412" s="300"/>
      <c r="AH1412" s="309"/>
      <c r="AI1412" s="309"/>
      <c r="AJ1412" s="310"/>
      <c r="AK1412" s="311"/>
      <c r="AL1412" s="311"/>
      <c r="AM1412" s="311"/>
      <c r="AN1412" s="311"/>
      <c r="AO1412" s="309"/>
      <c r="AY1412" s="309"/>
      <c r="AZ1412" s="312"/>
      <c r="BD1412" s="300"/>
    </row>
    <row r="1413" ht="14.25" customHeight="1">
      <c r="A1413" s="300"/>
      <c r="B1413" s="301"/>
      <c r="C1413" s="300"/>
      <c r="D1413" s="302"/>
      <c r="G1413" s="303"/>
      <c r="H1413" s="304"/>
      <c r="I1413" s="304"/>
      <c r="J1413" s="300"/>
      <c r="K1413" s="300"/>
      <c r="L1413" s="300"/>
      <c r="M1413" s="300"/>
      <c r="N1413" s="300"/>
      <c r="O1413" s="300"/>
      <c r="Q1413" s="305">
        <v>0.0</v>
      </c>
      <c r="R1413" s="305"/>
      <c r="S1413" s="306"/>
      <c r="T1413" s="305"/>
      <c r="U1413" s="305"/>
      <c r="V1413" s="305"/>
      <c r="W1413" s="305"/>
      <c r="X1413" s="305"/>
      <c r="Y1413" s="305"/>
      <c r="Z1413" s="300"/>
      <c r="AA1413" s="307"/>
      <c r="AB1413" s="300"/>
      <c r="AC1413" s="308"/>
      <c r="AD1413" s="304"/>
      <c r="AF1413" s="300"/>
      <c r="AG1413" s="300"/>
      <c r="AH1413" s="309"/>
      <c r="AI1413" s="309"/>
      <c r="AJ1413" s="310"/>
      <c r="AK1413" s="311"/>
      <c r="AL1413" s="311"/>
      <c r="AM1413" s="311"/>
      <c r="AN1413" s="311"/>
      <c r="AO1413" s="309"/>
      <c r="AY1413" s="309"/>
      <c r="AZ1413" s="312"/>
      <c r="BD1413" s="300"/>
    </row>
    <row r="1414" ht="14.25" customHeight="1">
      <c r="A1414" s="300"/>
      <c r="B1414" s="301"/>
      <c r="C1414" s="300"/>
      <c r="D1414" s="302"/>
      <c r="G1414" s="303"/>
      <c r="H1414" s="304"/>
      <c r="I1414" s="304"/>
      <c r="J1414" s="300"/>
      <c r="K1414" s="300"/>
      <c r="L1414" s="300"/>
      <c r="M1414" s="300"/>
      <c r="N1414" s="300"/>
      <c r="O1414" s="300"/>
      <c r="Q1414" s="305">
        <v>0.0</v>
      </c>
      <c r="R1414" s="305"/>
      <c r="S1414" s="306"/>
      <c r="T1414" s="305"/>
      <c r="U1414" s="305"/>
      <c r="V1414" s="305"/>
      <c r="W1414" s="305"/>
      <c r="X1414" s="305"/>
      <c r="Y1414" s="305"/>
      <c r="Z1414" s="300"/>
      <c r="AA1414" s="307"/>
      <c r="AB1414" s="300"/>
      <c r="AC1414" s="308"/>
      <c r="AD1414" s="304"/>
      <c r="AF1414" s="300"/>
      <c r="AG1414" s="300"/>
      <c r="AH1414" s="309"/>
      <c r="AI1414" s="309"/>
      <c r="AJ1414" s="310"/>
      <c r="AK1414" s="311"/>
      <c r="AL1414" s="311"/>
      <c r="AM1414" s="311"/>
      <c r="AN1414" s="311"/>
      <c r="AO1414" s="309"/>
      <c r="AY1414" s="309"/>
      <c r="AZ1414" s="312"/>
      <c r="BD1414" s="300"/>
    </row>
    <row r="1415" ht="14.25" customHeight="1">
      <c r="A1415" s="300"/>
      <c r="B1415" s="301"/>
      <c r="C1415" s="300"/>
      <c r="D1415" s="302"/>
      <c r="G1415" s="303"/>
      <c r="H1415" s="304"/>
      <c r="I1415" s="304"/>
      <c r="J1415" s="300"/>
      <c r="K1415" s="300"/>
      <c r="L1415" s="300"/>
      <c r="M1415" s="300"/>
      <c r="N1415" s="300"/>
      <c r="O1415" s="300"/>
      <c r="Q1415" s="305">
        <v>0.0</v>
      </c>
      <c r="R1415" s="305"/>
      <c r="S1415" s="306"/>
      <c r="T1415" s="305"/>
      <c r="U1415" s="305"/>
      <c r="V1415" s="305"/>
      <c r="W1415" s="305"/>
      <c r="X1415" s="305"/>
      <c r="Y1415" s="305"/>
      <c r="Z1415" s="300"/>
      <c r="AA1415" s="307"/>
      <c r="AB1415" s="300"/>
      <c r="AC1415" s="308"/>
      <c r="AD1415" s="304"/>
      <c r="AF1415" s="300"/>
      <c r="AG1415" s="300"/>
      <c r="AH1415" s="309"/>
      <c r="AI1415" s="309"/>
      <c r="AJ1415" s="310"/>
      <c r="AK1415" s="311"/>
      <c r="AL1415" s="311"/>
      <c r="AM1415" s="311"/>
      <c r="AN1415" s="311"/>
      <c r="AO1415" s="309"/>
      <c r="AY1415" s="309"/>
      <c r="AZ1415" s="312"/>
      <c r="BD1415" s="300"/>
    </row>
    <row r="1416" ht="14.25" customHeight="1">
      <c r="A1416" s="300"/>
      <c r="B1416" s="301"/>
      <c r="C1416" s="300"/>
      <c r="D1416" s="302"/>
      <c r="G1416" s="303"/>
      <c r="H1416" s="304"/>
      <c r="I1416" s="304"/>
      <c r="J1416" s="300"/>
      <c r="K1416" s="300"/>
      <c r="L1416" s="300"/>
      <c r="M1416" s="300"/>
      <c r="N1416" s="300"/>
      <c r="O1416" s="300"/>
      <c r="Q1416" s="305">
        <v>0.0</v>
      </c>
      <c r="R1416" s="305"/>
      <c r="S1416" s="306"/>
      <c r="T1416" s="305"/>
      <c r="U1416" s="305"/>
      <c r="V1416" s="305"/>
      <c r="W1416" s="305"/>
      <c r="X1416" s="305"/>
      <c r="Y1416" s="305"/>
      <c r="Z1416" s="300"/>
      <c r="AA1416" s="307"/>
      <c r="AB1416" s="300"/>
      <c r="AC1416" s="308"/>
      <c r="AD1416" s="304"/>
      <c r="AF1416" s="300"/>
      <c r="AG1416" s="300"/>
      <c r="AH1416" s="309"/>
      <c r="AI1416" s="309"/>
      <c r="AJ1416" s="310"/>
      <c r="AK1416" s="311"/>
      <c r="AL1416" s="311"/>
      <c r="AM1416" s="311"/>
      <c r="AN1416" s="311"/>
      <c r="AO1416" s="309"/>
      <c r="AY1416" s="309"/>
      <c r="AZ1416" s="312"/>
      <c r="BD1416" s="300"/>
    </row>
    <row r="1417" ht="14.25" customHeight="1">
      <c r="A1417" s="300"/>
      <c r="B1417" s="301"/>
      <c r="C1417" s="300"/>
      <c r="D1417" s="302"/>
      <c r="G1417" s="303"/>
      <c r="H1417" s="304"/>
      <c r="I1417" s="304"/>
      <c r="J1417" s="300"/>
      <c r="K1417" s="300"/>
      <c r="L1417" s="300"/>
      <c r="M1417" s="300"/>
      <c r="N1417" s="300"/>
      <c r="O1417" s="300"/>
      <c r="Q1417" s="305">
        <v>0.0</v>
      </c>
      <c r="R1417" s="305"/>
      <c r="S1417" s="306"/>
      <c r="T1417" s="305"/>
      <c r="U1417" s="305"/>
      <c r="V1417" s="305"/>
      <c r="W1417" s="305"/>
      <c r="X1417" s="305"/>
      <c r="Y1417" s="305"/>
      <c r="Z1417" s="300"/>
      <c r="AA1417" s="307"/>
      <c r="AB1417" s="300"/>
      <c r="AC1417" s="308"/>
      <c r="AD1417" s="304"/>
      <c r="AF1417" s="300"/>
      <c r="AG1417" s="300"/>
      <c r="AH1417" s="309"/>
      <c r="AI1417" s="309"/>
      <c r="AJ1417" s="310"/>
      <c r="AK1417" s="311"/>
      <c r="AL1417" s="311"/>
      <c r="AM1417" s="311"/>
      <c r="AN1417" s="311"/>
      <c r="AO1417" s="309"/>
      <c r="AY1417" s="309"/>
      <c r="AZ1417" s="312"/>
      <c r="BD1417" s="300"/>
    </row>
    <row r="1418" ht="14.25" customHeight="1">
      <c r="A1418" s="300"/>
      <c r="B1418" s="301"/>
      <c r="C1418" s="300"/>
      <c r="D1418" s="302"/>
      <c r="G1418" s="303"/>
      <c r="H1418" s="304"/>
      <c r="I1418" s="304"/>
      <c r="J1418" s="300"/>
      <c r="K1418" s="300"/>
      <c r="L1418" s="300"/>
      <c r="M1418" s="300"/>
      <c r="N1418" s="300"/>
      <c r="O1418" s="300"/>
      <c r="Q1418" s="305">
        <v>0.0</v>
      </c>
      <c r="R1418" s="305"/>
      <c r="S1418" s="306"/>
      <c r="T1418" s="305"/>
      <c r="U1418" s="305"/>
      <c r="V1418" s="305"/>
      <c r="W1418" s="305"/>
      <c r="X1418" s="305"/>
      <c r="Y1418" s="305"/>
      <c r="Z1418" s="300"/>
      <c r="AA1418" s="307"/>
      <c r="AB1418" s="300"/>
      <c r="AC1418" s="308"/>
      <c r="AD1418" s="304"/>
      <c r="AF1418" s="300"/>
      <c r="AG1418" s="300"/>
      <c r="AH1418" s="309"/>
      <c r="AI1418" s="309"/>
      <c r="AJ1418" s="310"/>
      <c r="AK1418" s="311"/>
      <c r="AL1418" s="311"/>
      <c r="AM1418" s="311"/>
      <c r="AN1418" s="311"/>
      <c r="AO1418" s="309"/>
      <c r="AY1418" s="309"/>
      <c r="AZ1418" s="312"/>
      <c r="BD1418" s="300"/>
    </row>
    <row r="1419" ht="14.25" customHeight="1">
      <c r="A1419" s="300"/>
      <c r="B1419" s="301"/>
      <c r="C1419" s="300"/>
      <c r="D1419" s="302"/>
      <c r="G1419" s="303"/>
      <c r="H1419" s="304"/>
      <c r="I1419" s="304"/>
      <c r="J1419" s="300"/>
      <c r="K1419" s="300"/>
      <c r="L1419" s="300"/>
      <c r="M1419" s="300"/>
      <c r="N1419" s="300"/>
      <c r="O1419" s="300"/>
      <c r="Q1419" s="305">
        <v>0.0</v>
      </c>
      <c r="R1419" s="305"/>
      <c r="S1419" s="306"/>
      <c r="T1419" s="305"/>
      <c r="U1419" s="305"/>
      <c r="V1419" s="305"/>
      <c r="W1419" s="305"/>
      <c r="X1419" s="305"/>
      <c r="Y1419" s="305"/>
      <c r="Z1419" s="300"/>
      <c r="AA1419" s="307"/>
      <c r="AB1419" s="300"/>
      <c r="AC1419" s="308"/>
      <c r="AD1419" s="304"/>
      <c r="AF1419" s="300"/>
      <c r="AG1419" s="300"/>
      <c r="AH1419" s="309"/>
      <c r="AI1419" s="309"/>
      <c r="AJ1419" s="310"/>
      <c r="AK1419" s="311"/>
      <c r="AL1419" s="311"/>
      <c r="AM1419" s="311"/>
      <c r="AN1419" s="311"/>
      <c r="AO1419" s="309"/>
      <c r="AY1419" s="309"/>
      <c r="AZ1419" s="312"/>
      <c r="BD1419" s="300"/>
    </row>
    <row r="1420" ht="14.25" customHeight="1">
      <c r="A1420" s="300"/>
      <c r="B1420" s="301"/>
      <c r="C1420" s="300"/>
      <c r="D1420" s="302"/>
      <c r="G1420" s="303"/>
      <c r="H1420" s="304"/>
      <c r="I1420" s="304"/>
      <c r="J1420" s="300"/>
      <c r="K1420" s="300"/>
      <c r="L1420" s="300"/>
      <c r="M1420" s="300"/>
      <c r="N1420" s="300"/>
      <c r="O1420" s="300"/>
      <c r="Q1420" s="305">
        <v>0.0</v>
      </c>
      <c r="R1420" s="305"/>
      <c r="S1420" s="306"/>
      <c r="T1420" s="305"/>
      <c r="U1420" s="305"/>
      <c r="V1420" s="305"/>
      <c r="W1420" s="305"/>
      <c r="X1420" s="305"/>
      <c r="Y1420" s="305"/>
      <c r="Z1420" s="300"/>
      <c r="AA1420" s="307"/>
      <c r="AB1420" s="300"/>
      <c r="AC1420" s="308"/>
      <c r="AD1420" s="304"/>
      <c r="AF1420" s="300"/>
      <c r="AG1420" s="300"/>
      <c r="AH1420" s="309"/>
      <c r="AI1420" s="309"/>
      <c r="AJ1420" s="310"/>
      <c r="AK1420" s="311"/>
      <c r="AL1420" s="311"/>
      <c r="AM1420" s="311"/>
      <c r="AN1420" s="311"/>
      <c r="AO1420" s="309"/>
      <c r="AY1420" s="309"/>
      <c r="AZ1420" s="312"/>
      <c r="BD1420" s="300"/>
    </row>
    <row r="1421" ht="14.25" customHeight="1">
      <c r="A1421" s="300"/>
      <c r="B1421" s="301"/>
      <c r="C1421" s="300"/>
      <c r="D1421" s="302"/>
      <c r="G1421" s="303"/>
      <c r="H1421" s="304"/>
      <c r="I1421" s="304"/>
      <c r="J1421" s="300"/>
      <c r="K1421" s="300"/>
      <c r="L1421" s="300"/>
      <c r="M1421" s="300"/>
      <c r="N1421" s="300"/>
      <c r="O1421" s="300"/>
      <c r="Q1421" s="305">
        <v>0.0</v>
      </c>
      <c r="R1421" s="305"/>
      <c r="S1421" s="306"/>
      <c r="T1421" s="305"/>
      <c r="U1421" s="305"/>
      <c r="V1421" s="305"/>
      <c r="W1421" s="305"/>
      <c r="X1421" s="305"/>
      <c r="Y1421" s="305"/>
      <c r="Z1421" s="300"/>
      <c r="AA1421" s="307"/>
      <c r="AB1421" s="300"/>
      <c r="AC1421" s="308"/>
      <c r="AD1421" s="304"/>
      <c r="AF1421" s="300"/>
      <c r="AG1421" s="300"/>
      <c r="AH1421" s="309"/>
      <c r="AI1421" s="309"/>
      <c r="AJ1421" s="310"/>
      <c r="AK1421" s="311"/>
      <c r="AL1421" s="311"/>
      <c r="AM1421" s="311"/>
      <c r="AN1421" s="311"/>
      <c r="AO1421" s="309"/>
      <c r="AY1421" s="309"/>
      <c r="AZ1421" s="312"/>
      <c r="BD1421" s="300"/>
    </row>
    <row r="1422" ht="14.25" customHeight="1">
      <c r="A1422" s="300"/>
      <c r="B1422" s="301"/>
      <c r="C1422" s="300"/>
      <c r="D1422" s="302"/>
      <c r="G1422" s="303"/>
      <c r="H1422" s="304"/>
      <c r="I1422" s="304"/>
      <c r="J1422" s="300"/>
      <c r="K1422" s="300"/>
      <c r="L1422" s="300"/>
      <c r="M1422" s="300"/>
      <c r="N1422" s="300"/>
      <c r="O1422" s="300"/>
      <c r="Q1422" s="305">
        <v>0.0</v>
      </c>
      <c r="R1422" s="305"/>
      <c r="S1422" s="306"/>
      <c r="T1422" s="305"/>
      <c r="U1422" s="305"/>
      <c r="V1422" s="305"/>
      <c r="W1422" s="305"/>
      <c r="X1422" s="305"/>
      <c r="Y1422" s="305"/>
      <c r="Z1422" s="300"/>
      <c r="AA1422" s="307"/>
      <c r="AB1422" s="300"/>
      <c r="AC1422" s="308"/>
      <c r="AD1422" s="304"/>
      <c r="AF1422" s="300"/>
      <c r="AG1422" s="300"/>
      <c r="AH1422" s="309"/>
      <c r="AI1422" s="309"/>
      <c r="AJ1422" s="310"/>
      <c r="AK1422" s="311"/>
      <c r="AL1422" s="311"/>
      <c r="AM1422" s="311"/>
      <c r="AN1422" s="311"/>
      <c r="AO1422" s="309"/>
      <c r="AY1422" s="309"/>
      <c r="AZ1422" s="312"/>
      <c r="BD1422" s="300"/>
    </row>
    <row r="1423" ht="14.25" customHeight="1">
      <c r="A1423" s="300"/>
      <c r="B1423" s="301"/>
      <c r="C1423" s="300"/>
      <c r="D1423" s="302"/>
      <c r="G1423" s="303"/>
      <c r="H1423" s="304"/>
      <c r="I1423" s="304"/>
      <c r="J1423" s="300"/>
      <c r="K1423" s="300"/>
      <c r="L1423" s="300"/>
      <c r="M1423" s="300"/>
      <c r="N1423" s="300"/>
      <c r="O1423" s="300"/>
      <c r="Q1423" s="305">
        <v>0.0</v>
      </c>
      <c r="R1423" s="305"/>
      <c r="S1423" s="306"/>
      <c r="T1423" s="305"/>
      <c r="U1423" s="305"/>
      <c r="V1423" s="305"/>
      <c r="W1423" s="305"/>
      <c r="X1423" s="305"/>
      <c r="Y1423" s="305"/>
      <c r="Z1423" s="300"/>
      <c r="AA1423" s="307"/>
      <c r="AB1423" s="300"/>
      <c r="AC1423" s="308"/>
      <c r="AD1423" s="304"/>
      <c r="AF1423" s="300"/>
      <c r="AG1423" s="300"/>
      <c r="AH1423" s="309"/>
      <c r="AI1423" s="309"/>
      <c r="AJ1423" s="310"/>
      <c r="AK1423" s="311"/>
      <c r="AL1423" s="311"/>
      <c r="AM1423" s="311"/>
      <c r="AN1423" s="311"/>
      <c r="AO1423" s="309"/>
      <c r="AY1423" s="309"/>
      <c r="AZ1423" s="312"/>
      <c r="BD1423" s="300"/>
    </row>
    <row r="1424" ht="14.25" customHeight="1">
      <c r="A1424" s="300"/>
      <c r="B1424" s="301"/>
      <c r="C1424" s="300"/>
      <c r="D1424" s="302"/>
      <c r="G1424" s="303"/>
      <c r="H1424" s="304"/>
      <c r="I1424" s="304"/>
      <c r="J1424" s="300"/>
      <c r="K1424" s="300"/>
      <c r="L1424" s="300"/>
      <c r="M1424" s="300"/>
      <c r="N1424" s="300"/>
      <c r="O1424" s="300"/>
      <c r="Q1424" s="305">
        <v>0.0</v>
      </c>
      <c r="R1424" s="305"/>
      <c r="S1424" s="306"/>
      <c r="T1424" s="305"/>
      <c r="U1424" s="305"/>
      <c r="V1424" s="305"/>
      <c r="W1424" s="305"/>
      <c r="X1424" s="305"/>
      <c r="Y1424" s="305"/>
      <c r="Z1424" s="300"/>
      <c r="AA1424" s="307"/>
      <c r="AB1424" s="300"/>
      <c r="AC1424" s="308"/>
      <c r="AD1424" s="304"/>
      <c r="AF1424" s="300"/>
      <c r="AG1424" s="300"/>
      <c r="AH1424" s="309"/>
      <c r="AI1424" s="309"/>
      <c r="AJ1424" s="310"/>
      <c r="AK1424" s="311"/>
      <c r="AL1424" s="311"/>
      <c r="AM1424" s="311"/>
      <c r="AN1424" s="311"/>
      <c r="AO1424" s="309"/>
      <c r="AY1424" s="309"/>
      <c r="AZ1424" s="312"/>
      <c r="BD1424" s="300"/>
    </row>
    <row r="1425" ht="14.25" customHeight="1">
      <c r="A1425" s="300"/>
      <c r="B1425" s="301"/>
      <c r="C1425" s="300"/>
      <c r="D1425" s="302"/>
      <c r="G1425" s="303"/>
      <c r="H1425" s="304"/>
      <c r="I1425" s="304"/>
      <c r="J1425" s="300"/>
      <c r="K1425" s="300"/>
      <c r="L1425" s="300"/>
      <c r="M1425" s="300"/>
      <c r="N1425" s="300"/>
      <c r="O1425" s="300"/>
      <c r="Q1425" s="305">
        <v>0.0</v>
      </c>
      <c r="R1425" s="305"/>
      <c r="S1425" s="306"/>
      <c r="T1425" s="305"/>
      <c r="U1425" s="305"/>
      <c r="V1425" s="305"/>
      <c r="W1425" s="305"/>
      <c r="X1425" s="305"/>
      <c r="Y1425" s="305"/>
      <c r="Z1425" s="300"/>
      <c r="AA1425" s="307"/>
      <c r="AB1425" s="300"/>
      <c r="AC1425" s="308"/>
      <c r="AD1425" s="304"/>
      <c r="AF1425" s="300"/>
      <c r="AG1425" s="300"/>
      <c r="AH1425" s="309"/>
      <c r="AI1425" s="309"/>
      <c r="AJ1425" s="310"/>
      <c r="AK1425" s="311"/>
      <c r="AL1425" s="311"/>
      <c r="AM1425" s="311"/>
      <c r="AN1425" s="311"/>
      <c r="AO1425" s="309"/>
      <c r="AY1425" s="309"/>
      <c r="AZ1425" s="312"/>
      <c r="BD1425" s="300"/>
    </row>
    <row r="1426" ht="14.25" customHeight="1">
      <c r="A1426" s="300"/>
      <c r="B1426" s="301"/>
      <c r="C1426" s="300"/>
      <c r="D1426" s="302"/>
      <c r="G1426" s="303"/>
      <c r="H1426" s="304"/>
      <c r="I1426" s="304"/>
      <c r="J1426" s="300"/>
      <c r="K1426" s="300"/>
      <c r="L1426" s="300"/>
      <c r="M1426" s="300"/>
      <c r="N1426" s="300"/>
      <c r="O1426" s="300"/>
      <c r="Q1426" s="305">
        <v>0.0</v>
      </c>
      <c r="R1426" s="305"/>
      <c r="S1426" s="306"/>
      <c r="T1426" s="305"/>
      <c r="U1426" s="305"/>
      <c r="V1426" s="305"/>
      <c r="W1426" s="305"/>
      <c r="X1426" s="305"/>
      <c r="Y1426" s="305"/>
      <c r="Z1426" s="300"/>
      <c r="AA1426" s="307"/>
      <c r="AB1426" s="300"/>
      <c r="AC1426" s="308"/>
      <c r="AD1426" s="304"/>
      <c r="AF1426" s="300"/>
      <c r="AG1426" s="300"/>
      <c r="AH1426" s="309"/>
      <c r="AI1426" s="309"/>
      <c r="AJ1426" s="310"/>
      <c r="AK1426" s="311"/>
      <c r="AL1426" s="311"/>
      <c r="AM1426" s="311"/>
      <c r="AN1426" s="311"/>
      <c r="AO1426" s="309"/>
      <c r="AY1426" s="309"/>
      <c r="AZ1426" s="312"/>
      <c r="BD1426" s="300"/>
    </row>
    <row r="1427" ht="14.25" customHeight="1">
      <c r="A1427" s="300"/>
      <c r="B1427" s="301"/>
      <c r="C1427" s="300"/>
      <c r="D1427" s="302"/>
      <c r="G1427" s="303"/>
      <c r="H1427" s="304"/>
      <c r="I1427" s="304"/>
      <c r="J1427" s="300"/>
      <c r="K1427" s="300"/>
      <c r="L1427" s="300"/>
      <c r="M1427" s="300"/>
      <c r="N1427" s="300"/>
      <c r="O1427" s="300"/>
      <c r="Q1427" s="305">
        <v>0.0</v>
      </c>
      <c r="R1427" s="305"/>
      <c r="S1427" s="306"/>
      <c r="T1427" s="305"/>
      <c r="U1427" s="305"/>
      <c r="V1427" s="305"/>
      <c r="W1427" s="305"/>
      <c r="X1427" s="305"/>
      <c r="Y1427" s="305"/>
      <c r="Z1427" s="300"/>
      <c r="AA1427" s="307"/>
      <c r="AB1427" s="300"/>
      <c r="AC1427" s="308"/>
      <c r="AD1427" s="304"/>
      <c r="AF1427" s="300"/>
      <c r="AG1427" s="300"/>
      <c r="AH1427" s="309"/>
      <c r="AI1427" s="309"/>
      <c r="AJ1427" s="310"/>
      <c r="AK1427" s="311"/>
      <c r="AL1427" s="311"/>
      <c r="AM1427" s="311"/>
      <c r="AN1427" s="311"/>
      <c r="AO1427" s="309"/>
      <c r="AY1427" s="309"/>
      <c r="AZ1427" s="312"/>
      <c r="BD1427" s="300"/>
    </row>
    <row r="1428" ht="14.25" customHeight="1">
      <c r="A1428" s="300"/>
      <c r="B1428" s="301"/>
      <c r="C1428" s="300"/>
      <c r="D1428" s="302"/>
      <c r="G1428" s="303"/>
      <c r="H1428" s="304"/>
      <c r="I1428" s="304"/>
      <c r="J1428" s="300"/>
      <c r="K1428" s="300"/>
      <c r="L1428" s="300"/>
      <c r="M1428" s="300"/>
      <c r="N1428" s="300"/>
      <c r="O1428" s="300"/>
      <c r="Q1428" s="305">
        <v>0.0</v>
      </c>
      <c r="R1428" s="305"/>
      <c r="S1428" s="306"/>
      <c r="T1428" s="305"/>
      <c r="U1428" s="305"/>
      <c r="V1428" s="305"/>
      <c r="W1428" s="305"/>
      <c r="X1428" s="305"/>
      <c r="Y1428" s="305"/>
      <c r="Z1428" s="300"/>
      <c r="AA1428" s="307"/>
      <c r="AB1428" s="300"/>
      <c r="AC1428" s="308"/>
      <c r="AD1428" s="304"/>
      <c r="AF1428" s="300"/>
      <c r="AG1428" s="300"/>
      <c r="AH1428" s="309"/>
      <c r="AI1428" s="309"/>
      <c r="AJ1428" s="310"/>
      <c r="AK1428" s="311"/>
      <c r="AL1428" s="311"/>
      <c r="AM1428" s="311"/>
      <c r="AN1428" s="311"/>
      <c r="AO1428" s="309"/>
      <c r="AY1428" s="309"/>
      <c r="AZ1428" s="312"/>
      <c r="BD1428" s="300"/>
    </row>
    <row r="1429" ht="14.25" customHeight="1">
      <c r="A1429" s="300"/>
      <c r="B1429" s="301"/>
      <c r="C1429" s="300"/>
      <c r="D1429" s="302"/>
      <c r="G1429" s="303"/>
      <c r="H1429" s="304"/>
      <c r="I1429" s="304"/>
      <c r="J1429" s="300"/>
      <c r="K1429" s="300"/>
      <c r="L1429" s="300"/>
      <c r="M1429" s="300"/>
      <c r="N1429" s="300"/>
      <c r="O1429" s="300"/>
      <c r="Q1429" s="305">
        <v>0.0</v>
      </c>
      <c r="R1429" s="305"/>
      <c r="S1429" s="306"/>
      <c r="T1429" s="305"/>
      <c r="U1429" s="305"/>
      <c r="V1429" s="305"/>
      <c r="W1429" s="305"/>
      <c r="X1429" s="305"/>
      <c r="Y1429" s="305"/>
      <c r="Z1429" s="300"/>
      <c r="AA1429" s="307"/>
      <c r="AB1429" s="300"/>
      <c r="AC1429" s="308"/>
      <c r="AD1429" s="304"/>
      <c r="AF1429" s="300"/>
      <c r="AG1429" s="300"/>
      <c r="AH1429" s="309"/>
      <c r="AI1429" s="309"/>
      <c r="AJ1429" s="310"/>
      <c r="AK1429" s="311"/>
      <c r="AL1429" s="311"/>
      <c r="AM1429" s="311"/>
      <c r="AN1429" s="311"/>
      <c r="AO1429" s="309"/>
      <c r="AY1429" s="309"/>
      <c r="AZ1429" s="312"/>
      <c r="BD1429" s="300"/>
    </row>
    <row r="1430" ht="14.25" customHeight="1">
      <c r="A1430" s="300"/>
      <c r="B1430" s="301"/>
      <c r="C1430" s="300"/>
      <c r="D1430" s="302"/>
      <c r="G1430" s="303"/>
      <c r="H1430" s="304"/>
      <c r="I1430" s="304"/>
      <c r="J1430" s="300"/>
      <c r="K1430" s="300"/>
      <c r="L1430" s="300"/>
      <c r="M1430" s="300"/>
      <c r="N1430" s="300"/>
      <c r="O1430" s="300"/>
      <c r="Q1430" s="305">
        <v>0.0</v>
      </c>
      <c r="R1430" s="305"/>
      <c r="S1430" s="306"/>
      <c r="T1430" s="305"/>
      <c r="U1430" s="305"/>
      <c r="V1430" s="305"/>
      <c r="W1430" s="305"/>
      <c r="X1430" s="305"/>
      <c r="Y1430" s="305"/>
      <c r="Z1430" s="300"/>
      <c r="AA1430" s="307"/>
      <c r="AB1430" s="300"/>
      <c r="AC1430" s="308"/>
      <c r="AD1430" s="304"/>
      <c r="AF1430" s="300"/>
      <c r="AG1430" s="300"/>
      <c r="AH1430" s="309"/>
      <c r="AI1430" s="309"/>
      <c r="AJ1430" s="310"/>
      <c r="AK1430" s="311"/>
      <c r="AL1430" s="311"/>
      <c r="AM1430" s="311"/>
      <c r="AN1430" s="311"/>
      <c r="AO1430" s="309"/>
      <c r="AY1430" s="309"/>
      <c r="AZ1430" s="312"/>
      <c r="BD1430" s="300"/>
    </row>
    <row r="1431" ht="14.25" customHeight="1">
      <c r="A1431" s="300"/>
      <c r="B1431" s="301"/>
      <c r="C1431" s="300"/>
      <c r="D1431" s="302"/>
      <c r="G1431" s="303"/>
      <c r="H1431" s="304"/>
      <c r="I1431" s="304"/>
      <c r="J1431" s="300"/>
      <c r="K1431" s="300"/>
      <c r="L1431" s="300"/>
      <c r="M1431" s="300"/>
      <c r="N1431" s="300"/>
      <c r="O1431" s="300"/>
      <c r="Q1431" s="305">
        <v>0.0</v>
      </c>
      <c r="R1431" s="305"/>
      <c r="S1431" s="306"/>
      <c r="T1431" s="305"/>
      <c r="U1431" s="305"/>
      <c r="V1431" s="305"/>
      <c r="W1431" s="305"/>
      <c r="X1431" s="305"/>
      <c r="Y1431" s="305"/>
      <c r="Z1431" s="300"/>
      <c r="AA1431" s="307"/>
      <c r="AB1431" s="300"/>
      <c r="AC1431" s="308"/>
      <c r="AD1431" s="304"/>
      <c r="AF1431" s="300"/>
      <c r="AG1431" s="300"/>
      <c r="AH1431" s="309"/>
      <c r="AI1431" s="309"/>
      <c r="AJ1431" s="310"/>
      <c r="AK1431" s="311"/>
      <c r="AL1431" s="311"/>
      <c r="AM1431" s="311"/>
      <c r="AN1431" s="311"/>
      <c r="AO1431" s="309"/>
      <c r="AY1431" s="309"/>
      <c r="AZ1431" s="312"/>
      <c r="BD1431" s="300"/>
    </row>
    <row r="1432" ht="14.25" customHeight="1">
      <c r="A1432" s="300"/>
      <c r="B1432" s="301"/>
      <c r="C1432" s="300"/>
      <c r="D1432" s="302"/>
      <c r="G1432" s="303"/>
      <c r="H1432" s="304"/>
      <c r="I1432" s="304"/>
      <c r="J1432" s="300"/>
      <c r="K1432" s="300"/>
      <c r="L1432" s="300"/>
      <c r="M1432" s="300"/>
      <c r="N1432" s="300"/>
      <c r="O1432" s="300"/>
      <c r="Q1432" s="305">
        <v>0.0</v>
      </c>
      <c r="R1432" s="305"/>
      <c r="S1432" s="306"/>
      <c r="T1432" s="305"/>
      <c r="U1432" s="305"/>
      <c r="V1432" s="305"/>
      <c r="W1432" s="305"/>
      <c r="X1432" s="305"/>
      <c r="Y1432" s="305"/>
      <c r="Z1432" s="300"/>
      <c r="AA1432" s="307"/>
      <c r="AB1432" s="300"/>
      <c r="AC1432" s="308"/>
      <c r="AD1432" s="304"/>
      <c r="AF1432" s="300"/>
      <c r="AG1432" s="300"/>
      <c r="AH1432" s="309"/>
      <c r="AI1432" s="309"/>
      <c r="AJ1432" s="310"/>
      <c r="AK1432" s="311"/>
      <c r="AL1432" s="311"/>
      <c r="AM1432" s="311"/>
      <c r="AN1432" s="311"/>
      <c r="AO1432" s="309"/>
      <c r="AY1432" s="309"/>
      <c r="AZ1432" s="312"/>
      <c r="BD1432" s="300"/>
    </row>
    <row r="1433" ht="14.25" customHeight="1">
      <c r="A1433" s="300"/>
      <c r="B1433" s="301"/>
      <c r="C1433" s="300"/>
      <c r="D1433" s="302"/>
      <c r="G1433" s="303"/>
      <c r="H1433" s="304"/>
      <c r="I1433" s="304"/>
      <c r="J1433" s="300"/>
      <c r="K1433" s="300"/>
      <c r="L1433" s="300"/>
      <c r="M1433" s="300"/>
      <c r="N1433" s="300"/>
      <c r="O1433" s="300"/>
      <c r="Q1433" s="305">
        <v>0.0</v>
      </c>
      <c r="R1433" s="305"/>
      <c r="S1433" s="306"/>
      <c r="T1433" s="305"/>
      <c r="U1433" s="305"/>
      <c r="V1433" s="305"/>
      <c r="W1433" s="305"/>
      <c r="X1433" s="305"/>
      <c r="Y1433" s="305"/>
      <c r="Z1433" s="300"/>
      <c r="AA1433" s="307"/>
      <c r="AB1433" s="300"/>
      <c r="AC1433" s="308"/>
      <c r="AD1433" s="304"/>
      <c r="AF1433" s="300"/>
      <c r="AG1433" s="300"/>
      <c r="AH1433" s="309"/>
      <c r="AI1433" s="309"/>
      <c r="AJ1433" s="310"/>
      <c r="AK1433" s="311"/>
      <c r="AL1433" s="311"/>
      <c r="AM1433" s="311"/>
      <c r="AN1433" s="311"/>
      <c r="AO1433" s="309"/>
      <c r="AY1433" s="309"/>
      <c r="AZ1433" s="312"/>
      <c r="BD1433" s="300"/>
    </row>
    <row r="1434" ht="14.25" customHeight="1">
      <c r="A1434" s="300"/>
      <c r="B1434" s="301"/>
      <c r="C1434" s="300"/>
      <c r="D1434" s="302"/>
      <c r="G1434" s="303"/>
      <c r="H1434" s="304"/>
      <c r="I1434" s="304"/>
      <c r="J1434" s="300"/>
      <c r="K1434" s="300"/>
      <c r="L1434" s="300"/>
      <c r="M1434" s="300"/>
      <c r="N1434" s="300"/>
      <c r="O1434" s="300"/>
      <c r="Q1434" s="305">
        <v>0.0</v>
      </c>
      <c r="R1434" s="305"/>
      <c r="S1434" s="306"/>
      <c r="T1434" s="305"/>
      <c r="U1434" s="305"/>
      <c r="V1434" s="305"/>
      <c r="W1434" s="305"/>
      <c r="X1434" s="305"/>
      <c r="Y1434" s="305"/>
      <c r="Z1434" s="300"/>
      <c r="AA1434" s="307"/>
      <c r="AB1434" s="300"/>
      <c r="AC1434" s="308"/>
      <c r="AD1434" s="304"/>
      <c r="AF1434" s="300"/>
      <c r="AG1434" s="300"/>
      <c r="AH1434" s="309"/>
      <c r="AI1434" s="309"/>
      <c r="AJ1434" s="310"/>
      <c r="AK1434" s="311"/>
      <c r="AL1434" s="311"/>
      <c r="AM1434" s="311"/>
      <c r="AN1434" s="311"/>
      <c r="AO1434" s="309"/>
      <c r="AY1434" s="309"/>
      <c r="AZ1434" s="312"/>
      <c r="BD1434" s="300"/>
    </row>
    <row r="1435" ht="14.25" customHeight="1">
      <c r="A1435" s="300"/>
      <c r="B1435" s="301"/>
      <c r="C1435" s="300"/>
      <c r="D1435" s="302"/>
      <c r="G1435" s="303"/>
      <c r="H1435" s="304"/>
      <c r="I1435" s="304"/>
      <c r="J1435" s="300"/>
      <c r="K1435" s="300"/>
      <c r="L1435" s="300"/>
      <c r="M1435" s="300"/>
      <c r="N1435" s="300"/>
      <c r="O1435" s="300"/>
      <c r="Q1435" s="305">
        <v>0.0</v>
      </c>
      <c r="R1435" s="305"/>
      <c r="S1435" s="306"/>
      <c r="T1435" s="305"/>
      <c r="U1435" s="305"/>
      <c r="V1435" s="305"/>
      <c r="W1435" s="305"/>
      <c r="X1435" s="305"/>
      <c r="Y1435" s="305"/>
      <c r="Z1435" s="300"/>
      <c r="AA1435" s="307"/>
      <c r="AB1435" s="300"/>
      <c r="AC1435" s="308"/>
      <c r="AD1435" s="304"/>
      <c r="AF1435" s="300"/>
      <c r="AG1435" s="300"/>
      <c r="AH1435" s="309"/>
      <c r="AI1435" s="309"/>
      <c r="AJ1435" s="310"/>
      <c r="AK1435" s="311"/>
      <c r="AL1435" s="311"/>
      <c r="AM1435" s="311"/>
      <c r="AN1435" s="311"/>
      <c r="AO1435" s="309"/>
      <c r="AY1435" s="309"/>
      <c r="AZ1435" s="312"/>
      <c r="BD1435" s="300"/>
    </row>
    <row r="1436" ht="14.25" customHeight="1">
      <c r="A1436" s="300"/>
      <c r="B1436" s="301"/>
      <c r="C1436" s="300"/>
      <c r="D1436" s="302"/>
      <c r="G1436" s="303"/>
      <c r="H1436" s="304"/>
      <c r="I1436" s="304"/>
      <c r="J1436" s="300"/>
      <c r="K1436" s="300"/>
      <c r="L1436" s="300"/>
      <c r="M1436" s="300"/>
      <c r="N1436" s="300"/>
      <c r="O1436" s="300"/>
      <c r="Q1436" s="305">
        <v>0.0</v>
      </c>
      <c r="R1436" s="305"/>
      <c r="S1436" s="306"/>
      <c r="T1436" s="305"/>
      <c r="U1436" s="305"/>
      <c r="V1436" s="305"/>
      <c r="W1436" s="305"/>
      <c r="X1436" s="305"/>
      <c r="Y1436" s="305"/>
      <c r="Z1436" s="300"/>
      <c r="AA1436" s="307"/>
      <c r="AB1436" s="300"/>
      <c r="AC1436" s="308"/>
      <c r="AD1436" s="304"/>
      <c r="AF1436" s="300"/>
      <c r="AG1436" s="300"/>
      <c r="AH1436" s="309"/>
      <c r="AI1436" s="309"/>
      <c r="AJ1436" s="310"/>
      <c r="AK1436" s="311"/>
      <c r="AL1436" s="311"/>
      <c r="AM1436" s="311"/>
      <c r="AN1436" s="311"/>
      <c r="AO1436" s="309"/>
      <c r="AY1436" s="309"/>
      <c r="AZ1436" s="312"/>
      <c r="BD1436" s="300"/>
    </row>
    <row r="1437" ht="14.25" customHeight="1">
      <c r="A1437" s="300"/>
      <c r="B1437" s="301"/>
      <c r="C1437" s="300"/>
      <c r="D1437" s="302"/>
      <c r="G1437" s="303"/>
      <c r="H1437" s="304"/>
      <c r="I1437" s="304"/>
      <c r="J1437" s="300"/>
      <c r="K1437" s="300"/>
      <c r="L1437" s="300"/>
      <c r="M1437" s="300"/>
      <c r="N1437" s="300"/>
      <c r="O1437" s="300"/>
      <c r="Q1437" s="305">
        <v>0.0</v>
      </c>
      <c r="R1437" s="305"/>
      <c r="S1437" s="306"/>
      <c r="T1437" s="305"/>
      <c r="U1437" s="305"/>
      <c r="V1437" s="305"/>
      <c r="W1437" s="305"/>
      <c r="X1437" s="305"/>
      <c r="Y1437" s="305"/>
      <c r="Z1437" s="300"/>
      <c r="AA1437" s="307"/>
      <c r="AB1437" s="300"/>
      <c r="AC1437" s="308"/>
      <c r="AD1437" s="304"/>
      <c r="AF1437" s="300"/>
      <c r="AG1437" s="300"/>
      <c r="AH1437" s="309"/>
      <c r="AI1437" s="309"/>
      <c r="AJ1437" s="310"/>
      <c r="AK1437" s="311"/>
      <c r="AL1437" s="311"/>
      <c r="AM1437" s="311"/>
      <c r="AN1437" s="311"/>
      <c r="AO1437" s="309"/>
      <c r="AY1437" s="309"/>
      <c r="AZ1437" s="312"/>
      <c r="BD1437" s="300"/>
    </row>
    <row r="1438" ht="14.25" customHeight="1">
      <c r="A1438" s="300"/>
      <c r="B1438" s="301"/>
      <c r="C1438" s="300"/>
      <c r="D1438" s="302"/>
      <c r="G1438" s="303"/>
      <c r="H1438" s="304"/>
      <c r="I1438" s="304"/>
      <c r="J1438" s="300"/>
      <c r="K1438" s="300"/>
      <c r="L1438" s="300"/>
      <c r="M1438" s="300"/>
      <c r="N1438" s="300"/>
      <c r="O1438" s="300"/>
      <c r="Q1438" s="305">
        <v>0.0</v>
      </c>
      <c r="R1438" s="305"/>
      <c r="S1438" s="306"/>
      <c r="T1438" s="305"/>
      <c r="U1438" s="305"/>
      <c r="V1438" s="305"/>
      <c r="W1438" s="305"/>
      <c r="X1438" s="305"/>
      <c r="Y1438" s="305"/>
      <c r="Z1438" s="300"/>
      <c r="AA1438" s="307"/>
      <c r="AB1438" s="300"/>
      <c r="AC1438" s="308"/>
      <c r="AD1438" s="304"/>
      <c r="AF1438" s="300"/>
      <c r="AG1438" s="300"/>
      <c r="AH1438" s="309"/>
      <c r="AI1438" s="309"/>
      <c r="AJ1438" s="310"/>
      <c r="AK1438" s="311"/>
      <c r="AL1438" s="311"/>
      <c r="AM1438" s="311"/>
      <c r="AN1438" s="311"/>
      <c r="AO1438" s="309"/>
      <c r="AY1438" s="309"/>
      <c r="AZ1438" s="312"/>
      <c r="BD1438" s="300"/>
    </row>
    <row r="1439" ht="14.25" customHeight="1">
      <c r="A1439" s="300"/>
      <c r="B1439" s="301"/>
      <c r="C1439" s="300"/>
      <c r="D1439" s="302"/>
      <c r="G1439" s="303"/>
      <c r="H1439" s="304"/>
      <c r="I1439" s="304"/>
      <c r="J1439" s="300"/>
      <c r="K1439" s="300"/>
      <c r="L1439" s="300"/>
      <c r="M1439" s="300"/>
      <c r="N1439" s="300"/>
      <c r="O1439" s="300"/>
      <c r="Q1439" s="305">
        <v>0.0</v>
      </c>
      <c r="R1439" s="305"/>
      <c r="S1439" s="306"/>
      <c r="T1439" s="305"/>
      <c r="U1439" s="305"/>
      <c r="V1439" s="305"/>
      <c r="W1439" s="305"/>
      <c r="X1439" s="305"/>
      <c r="Y1439" s="305"/>
      <c r="Z1439" s="300"/>
      <c r="AA1439" s="307"/>
      <c r="AB1439" s="300"/>
      <c r="AC1439" s="308"/>
      <c r="AD1439" s="304"/>
      <c r="AF1439" s="300"/>
      <c r="AG1439" s="300"/>
      <c r="AH1439" s="309"/>
      <c r="AI1439" s="309"/>
      <c r="AJ1439" s="310"/>
      <c r="AK1439" s="311"/>
      <c r="AL1439" s="311"/>
      <c r="AM1439" s="311"/>
      <c r="AN1439" s="311"/>
      <c r="AO1439" s="309"/>
      <c r="AY1439" s="309"/>
      <c r="AZ1439" s="312"/>
      <c r="BD1439" s="300"/>
    </row>
    <row r="1440" ht="14.25" customHeight="1">
      <c r="A1440" s="300"/>
      <c r="B1440" s="301"/>
      <c r="C1440" s="300"/>
      <c r="D1440" s="302"/>
      <c r="G1440" s="303"/>
      <c r="H1440" s="304"/>
      <c r="I1440" s="304"/>
      <c r="J1440" s="300"/>
      <c r="K1440" s="300"/>
      <c r="L1440" s="300"/>
      <c r="M1440" s="300"/>
      <c r="N1440" s="300"/>
      <c r="O1440" s="300"/>
      <c r="Q1440" s="305">
        <v>0.0</v>
      </c>
      <c r="R1440" s="305"/>
      <c r="S1440" s="306"/>
      <c r="T1440" s="305"/>
      <c r="U1440" s="305"/>
      <c r="V1440" s="305"/>
      <c r="W1440" s="305"/>
      <c r="X1440" s="305"/>
      <c r="Y1440" s="305"/>
      <c r="Z1440" s="300"/>
      <c r="AA1440" s="307"/>
      <c r="AB1440" s="300"/>
      <c r="AC1440" s="308"/>
      <c r="AD1440" s="304"/>
      <c r="AF1440" s="300"/>
      <c r="AG1440" s="300"/>
      <c r="AH1440" s="309"/>
      <c r="AI1440" s="309"/>
      <c r="AJ1440" s="310"/>
      <c r="AK1440" s="311"/>
      <c r="AL1440" s="311"/>
      <c r="AM1440" s="311"/>
      <c r="AN1440" s="311"/>
      <c r="AO1440" s="309"/>
      <c r="AY1440" s="309"/>
      <c r="AZ1440" s="312"/>
      <c r="BD1440" s="300"/>
    </row>
    <row r="1441" ht="14.25" customHeight="1">
      <c r="A1441" s="300"/>
      <c r="B1441" s="301"/>
      <c r="C1441" s="300"/>
      <c r="D1441" s="302"/>
      <c r="G1441" s="303"/>
      <c r="H1441" s="304"/>
      <c r="I1441" s="304"/>
      <c r="J1441" s="300"/>
      <c r="K1441" s="300"/>
      <c r="L1441" s="300"/>
      <c r="M1441" s="300"/>
      <c r="N1441" s="300"/>
      <c r="O1441" s="300"/>
      <c r="Q1441" s="305">
        <v>0.0</v>
      </c>
      <c r="R1441" s="305"/>
      <c r="S1441" s="306"/>
      <c r="T1441" s="305"/>
      <c r="U1441" s="305"/>
      <c r="V1441" s="305"/>
      <c r="W1441" s="305"/>
      <c r="X1441" s="305"/>
      <c r="Y1441" s="305"/>
      <c r="Z1441" s="300"/>
      <c r="AA1441" s="307"/>
      <c r="AB1441" s="300"/>
      <c r="AC1441" s="308"/>
      <c r="AD1441" s="304"/>
      <c r="AF1441" s="300"/>
      <c r="AG1441" s="300"/>
      <c r="AH1441" s="309"/>
      <c r="AI1441" s="309"/>
      <c r="AJ1441" s="310"/>
      <c r="AK1441" s="311"/>
      <c r="AL1441" s="311"/>
      <c r="AM1441" s="311"/>
      <c r="AN1441" s="311"/>
      <c r="AO1441" s="309"/>
      <c r="AY1441" s="309"/>
      <c r="AZ1441" s="312"/>
      <c r="BD1441" s="300"/>
    </row>
    <row r="1442" ht="14.25" customHeight="1">
      <c r="A1442" s="300"/>
      <c r="B1442" s="301"/>
      <c r="C1442" s="300"/>
      <c r="D1442" s="302"/>
      <c r="G1442" s="303"/>
      <c r="H1442" s="304"/>
      <c r="I1442" s="304"/>
      <c r="J1442" s="300"/>
      <c r="K1442" s="300"/>
      <c r="L1442" s="300"/>
      <c r="M1442" s="300"/>
      <c r="N1442" s="300"/>
      <c r="O1442" s="300"/>
      <c r="Q1442" s="305">
        <v>0.0</v>
      </c>
      <c r="R1442" s="305"/>
      <c r="S1442" s="306"/>
      <c r="T1442" s="305"/>
      <c r="U1442" s="305"/>
      <c r="V1442" s="305"/>
      <c r="W1442" s="305"/>
      <c r="X1442" s="305"/>
      <c r="Y1442" s="305"/>
      <c r="Z1442" s="300"/>
      <c r="AA1442" s="307"/>
      <c r="AB1442" s="300"/>
      <c r="AC1442" s="308"/>
      <c r="AD1442" s="304"/>
      <c r="AF1442" s="300"/>
      <c r="AG1442" s="300"/>
      <c r="AH1442" s="309"/>
      <c r="AI1442" s="309"/>
      <c r="AJ1442" s="310"/>
      <c r="AK1442" s="311"/>
      <c r="AL1442" s="311"/>
      <c r="AM1442" s="311"/>
      <c r="AN1442" s="311"/>
      <c r="AO1442" s="309"/>
      <c r="AY1442" s="309"/>
      <c r="AZ1442" s="312"/>
      <c r="BD1442" s="300"/>
    </row>
    <row r="1443" ht="14.25" customHeight="1">
      <c r="A1443" s="300"/>
      <c r="B1443" s="301"/>
      <c r="C1443" s="300"/>
      <c r="D1443" s="302"/>
      <c r="G1443" s="303"/>
      <c r="H1443" s="304"/>
      <c r="I1443" s="304"/>
      <c r="J1443" s="300"/>
      <c r="K1443" s="300"/>
      <c r="L1443" s="300"/>
      <c r="M1443" s="300"/>
      <c r="N1443" s="300"/>
      <c r="O1443" s="300"/>
      <c r="Q1443" s="305">
        <v>0.0</v>
      </c>
      <c r="R1443" s="305"/>
      <c r="S1443" s="306"/>
      <c r="T1443" s="305"/>
      <c r="U1443" s="305"/>
      <c r="V1443" s="305"/>
      <c r="W1443" s="305"/>
      <c r="X1443" s="305"/>
      <c r="Y1443" s="305"/>
      <c r="Z1443" s="300"/>
      <c r="AA1443" s="307"/>
      <c r="AB1443" s="300"/>
      <c r="AC1443" s="308"/>
      <c r="AD1443" s="304"/>
      <c r="AF1443" s="300"/>
      <c r="AG1443" s="300"/>
      <c r="AH1443" s="309"/>
      <c r="AI1443" s="309"/>
      <c r="AJ1443" s="310"/>
      <c r="AK1443" s="311"/>
      <c r="AL1443" s="311"/>
      <c r="AM1443" s="311"/>
      <c r="AN1443" s="311"/>
      <c r="AO1443" s="309"/>
      <c r="AY1443" s="309"/>
      <c r="AZ1443" s="312"/>
      <c r="BD1443" s="300"/>
    </row>
    <row r="1444" ht="14.25" customHeight="1">
      <c r="A1444" s="300"/>
      <c r="B1444" s="301"/>
      <c r="C1444" s="300"/>
      <c r="D1444" s="302"/>
      <c r="G1444" s="303"/>
      <c r="H1444" s="304"/>
      <c r="I1444" s="304"/>
      <c r="J1444" s="300"/>
      <c r="K1444" s="300"/>
      <c r="L1444" s="300"/>
      <c r="M1444" s="300"/>
      <c r="N1444" s="300"/>
      <c r="O1444" s="300"/>
      <c r="Q1444" s="305">
        <v>0.0</v>
      </c>
      <c r="R1444" s="305"/>
      <c r="S1444" s="306"/>
      <c r="T1444" s="305"/>
      <c r="U1444" s="305"/>
      <c r="V1444" s="305"/>
      <c r="W1444" s="305"/>
      <c r="X1444" s="305"/>
      <c r="Y1444" s="305"/>
      <c r="Z1444" s="300"/>
      <c r="AA1444" s="307"/>
      <c r="AB1444" s="300"/>
      <c r="AC1444" s="308"/>
      <c r="AD1444" s="304"/>
      <c r="AF1444" s="300"/>
      <c r="AG1444" s="300"/>
      <c r="AH1444" s="309"/>
      <c r="AI1444" s="309"/>
      <c r="AJ1444" s="310"/>
      <c r="AK1444" s="311"/>
      <c r="AL1444" s="311"/>
      <c r="AM1444" s="311"/>
      <c r="AN1444" s="311"/>
      <c r="AO1444" s="309"/>
      <c r="AY1444" s="309"/>
      <c r="AZ1444" s="312"/>
      <c r="BD1444" s="300"/>
    </row>
    <row r="1445" ht="14.25" customHeight="1">
      <c r="A1445" s="300"/>
      <c r="B1445" s="301"/>
      <c r="C1445" s="300"/>
      <c r="D1445" s="302"/>
      <c r="G1445" s="303"/>
      <c r="H1445" s="304"/>
      <c r="I1445" s="304"/>
      <c r="J1445" s="300"/>
      <c r="K1445" s="300"/>
      <c r="L1445" s="300"/>
      <c r="M1445" s="300"/>
      <c r="N1445" s="300"/>
      <c r="O1445" s="300"/>
      <c r="Q1445" s="305">
        <v>0.0</v>
      </c>
      <c r="R1445" s="305"/>
      <c r="S1445" s="306"/>
      <c r="T1445" s="305"/>
      <c r="U1445" s="305"/>
      <c r="V1445" s="305"/>
      <c r="W1445" s="305"/>
      <c r="X1445" s="305"/>
      <c r="Y1445" s="305"/>
      <c r="Z1445" s="300"/>
      <c r="AA1445" s="307"/>
      <c r="AB1445" s="300"/>
      <c r="AC1445" s="308"/>
      <c r="AD1445" s="304"/>
      <c r="AF1445" s="300"/>
      <c r="AG1445" s="300"/>
      <c r="AH1445" s="309"/>
      <c r="AI1445" s="309"/>
      <c r="AJ1445" s="310"/>
      <c r="AK1445" s="311"/>
      <c r="AL1445" s="311"/>
      <c r="AM1445" s="311"/>
      <c r="AN1445" s="311"/>
      <c r="AO1445" s="309"/>
      <c r="AY1445" s="309"/>
      <c r="AZ1445" s="312"/>
      <c r="BD1445" s="300"/>
    </row>
    <row r="1446" ht="14.25" customHeight="1">
      <c r="A1446" s="300"/>
      <c r="B1446" s="301"/>
      <c r="C1446" s="300"/>
      <c r="D1446" s="302"/>
      <c r="G1446" s="303"/>
      <c r="H1446" s="304"/>
      <c r="I1446" s="304"/>
      <c r="J1446" s="300"/>
      <c r="K1446" s="300"/>
      <c r="L1446" s="300"/>
      <c r="M1446" s="300"/>
      <c r="N1446" s="300"/>
      <c r="O1446" s="300"/>
      <c r="Q1446" s="305">
        <v>0.0</v>
      </c>
      <c r="R1446" s="305"/>
      <c r="S1446" s="306"/>
      <c r="T1446" s="305"/>
      <c r="U1446" s="305"/>
      <c r="V1446" s="305"/>
      <c r="W1446" s="305"/>
      <c r="X1446" s="305"/>
      <c r="Y1446" s="305"/>
      <c r="Z1446" s="300"/>
      <c r="AA1446" s="307"/>
      <c r="AB1446" s="300"/>
      <c r="AC1446" s="308"/>
      <c r="AD1446" s="304"/>
      <c r="AF1446" s="300"/>
      <c r="AG1446" s="300"/>
      <c r="AH1446" s="309"/>
      <c r="AI1446" s="309"/>
      <c r="AJ1446" s="310"/>
      <c r="AK1446" s="311"/>
      <c r="AL1446" s="311"/>
      <c r="AM1446" s="311"/>
      <c r="AN1446" s="311"/>
      <c r="AO1446" s="309"/>
      <c r="AY1446" s="309"/>
      <c r="AZ1446" s="312"/>
      <c r="BD1446" s="300"/>
    </row>
    <row r="1447" ht="14.25" customHeight="1">
      <c r="A1447" s="300"/>
      <c r="B1447" s="301"/>
      <c r="C1447" s="300"/>
      <c r="D1447" s="302"/>
      <c r="G1447" s="303"/>
      <c r="H1447" s="304"/>
      <c r="I1447" s="304"/>
      <c r="J1447" s="300"/>
      <c r="K1447" s="300"/>
      <c r="L1447" s="300"/>
      <c r="M1447" s="300"/>
      <c r="N1447" s="300"/>
      <c r="O1447" s="300"/>
      <c r="Q1447" s="305">
        <v>0.0</v>
      </c>
      <c r="R1447" s="305"/>
      <c r="S1447" s="306"/>
      <c r="T1447" s="305"/>
      <c r="U1447" s="305"/>
      <c r="V1447" s="305"/>
      <c r="W1447" s="305"/>
      <c r="X1447" s="305"/>
      <c r="Y1447" s="305"/>
      <c r="Z1447" s="300"/>
      <c r="AA1447" s="307"/>
      <c r="AB1447" s="300"/>
      <c r="AC1447" s="308"/>
      <c r="AD1447" s="304"/>
      <c r="AF1447" s="300"/>
      <c r="AG1447" s="300"/>
      <c r="AH1447" s="309"/>
      <c r="AI1447" s="309"/>
      <c r="AJ1447" s="310"/>
      <c r="AK1447" s="311"/>
      <c r="AL1447" s="311"/>
      <c r="AM1447" s="311"/>
      <c r="AN1447" s="311"/>
      <c r="AO1447" s="309"/>
      <c r="AY1447" s="309"/>
      <c r="AZ1447" s="312"/>
      <c r="BD1447" s="300"/>
    </row>
    <row r="1448" ht="14.25" customHeight="1">
      <c r="A1448" s="300"/>
      <c r="B1448" s="301"/>
      <c r="C1448" s="300"/>
      <c r="D1448" s="302"/>
      <c r="G1448" s="303"/>
      <c r="H1448" s="304"/>
      <c r="I1448" s="304"/>
      <c r="J1448" s="300"/>
      <c r="K1448" s="300"/>
      <c r="L1448" s="300"/>
      <c r="M1448" s="300"/>
      <c r="N1448" s="300"/>
      <c r="O1448" s="300"/>
      <c r="Q1448" s="305">
        <v>0.0</v>
      </c>
      <c r="R1448" s="305"/>
      <c r="S1448" s="306"/>
      <c r="T1448" s="305"/>
      <c r="U1448" s="305"/>
      <c r="V1448" s="305"/>
      <c r="W1448" s="305"/>
      <c r="X1448" s="305"/>
      <c r="Y1448" s="305"/>
      <c r="Z1448" s="300"/>
      <c r="AA1448" s="307"/>
      <c r="AB1448" s="300"/>
      <c r="AC1448" s="308"/>
      <c r="AD1448" s="304"/>
      <c r="AF1448" s="300"/>
      <c r="AG1448" s="300"/>
      <c r="AH1448" s="309"/>
      <c r="AI1448" s="309"/>
      <c r="AJ1448" s="310"/>
      <c r="AK1448" s="311"/>
      <c r="AL1448" s="311"/>
      <c r="AM1448" s="311"/>
      <c r="AN1448" s="311"/>
      <c r="AO1448" s="309"/>
      <c r="AY1448" s="309"/>
      <c r="AZ1448" s="312"/>
      <c r="BD1448" s="300"/>
    </row>
    <row r="1449" ht="14.25" customHeight="1">
      <c r="A1449" s="300"/>
      <c r="B1449" s="301"/>
      <c r="C1449" s="300"/>
      <c r="D1449" s="302"/>
      <c r="G1449" s="303"/>
      <c r="H1449" s="304"/>
      <c r="I1449" s="304"/>
      <c r="J1449" s="300"/>
      <c r="K1449" s="300"/>
      <c r="L1449" s="300"/>
      <c r="M1449" s="300"/>
      <c r="N1449" s="300"/>
      <c r="O1449" s="300"/>
      <c r="Q1449" s="305">
        <v>0.0</v>
      </c>
      <c r="R1449" s="305"/>
      <c r="S1449" s="306"/>
      <c r="T1449" s="305"/>
      <c r="U1449" s="305"/>
      <c r="V1449" s="305"/>
      <c r="W1449" s="305"/>
      <c r="X1449" s="305"/>
      <c r="Y1449" s="305"/>
      <c r="Z1449" s="300"/>
      <c r="AA1449" s="307"/>
      <c r="AB1449" s="300"/>
      <c r="AC1449" s="308"/>
      <c r="AD1449" s="304"/>
      <c r="AF1449" s="300"/>
      <c r="AG1449" s="300"/>
      <c r="AH1449" s="309"/>
      <c r="AI1449" s="309"/>
      <c r="AJ1449" s="310"/>
      <c r="AK1449" s="311"/>
      <c r="AL1449" s="311"/>
      <c r="AM1449" s="311"/>
      <c r="AN1449" s="311"/>
      <c r="AO1449" s="309"/>
      <c r="AY1449" s="309"/>
      <c r="AZ1449" s="312"/>
      <c r="BD1449" s="300"/>
    </row>
    <row r="1450" ht="14.25" customHeight="1">
      <c r="A1450" s="300"/>
      <c r="B1450" s="301"/>
      <c r="C1450" s="300"/>
      <c r="D1450" s="302"/>
      <c r="G1450" s="303"/>
      <c r="H1450" s="304"/>
      <c r="I1450" s="304"/>
      <c r="J1450" s="300"/>
      <c r="K1450" s="300"/>
      <c r="L1450" s="300"/>
      <c r="M1450" s="300"/>
      <c r="N1450" s="300"/>
      <c r="O1450" s="300"/>
      <c r="Q1450" s="305">
        <v>0.0</v>
      </c>
      <c r="R1450" s="305"/>
      <c r="S1450" s="306"/>
      <c r="T1450" s="305"/>
      <c r="U1450" s="305"/>
      <c r="V1450" s="305"/>
      <c r="W1450" s="305"/>
      <c r="X1450" s="305"/>
      <c r="Y1450" s="305"/>
      <c r="Z1450" s="300"/>
      <c r="AA1450" s="307"/>
      <c r="AB1450" s="300"/>
      <c r="AC1450" s="308"/>
      <c r="AD1450" s="304"/>
      <c r="AF1450" s="300"/>
      <c r="AG1450" s="300"/>
      <c r="AH1450" s="309"/>
      <c r="AI1450" s="309"/>
      <c r="AJ1450" s="310"/>
      <c r="AK1450" s="311"/>
      <c r="AL1450" s="311"/>
      <c r="AM1450" s="311"/>
      <c r="AN1450" s="311"/>
      <c r="AO1450" s="309"/>
      <c r="AY1450" s="309"/>
      <c r="AZ1450" s="312"/>
      <c r="BD1450" s="300"/>
    </row>
    <row r="1451" ht="14.25" customHeight="1">
      <c r="A1451" s="300"/>
      <c r="B1451" s="301"/>
      <c r="C1451" s="300"/>
      <c r="D1451" s="302"/>
      <c r="G1451" s="303"/>
      <c r="H1451" s="304"/>
      <c r="I1451" s="304"/>
      <c r="J1451" s="300"/>
      <c r="K1451" s="300"/>
      <c r="L1451" s="300"/>
      <c r="M1451" s="300"/>
      <c r="N1451" s="300"/>
      <c r="O1451" s="300"/>
      <c r="Q1451" s="305">
        <v>0.0</v>
      </c>
      <c r="R1451" s="305"/>
      <c r="S1451" s="306"/>
      <c r="T1451" s="305"/>
      <c r="U1451" s="305"/>
      <c r="V1451" s="305"/>
      <c r="W1451" s="305"/>
      <c r="X1451" s="305"/>
      <c r="Y1451" s="305"/>
      <c r="Z1451" s="300"/>
      <c r="AA1451" s="307"/>
      <c r="AB1451" s="300"/>
      <c r="AC1451" s="308"/>
      <c r="AD1451" s="304"/>
      <c r="AF1451" s="300"/>
      <c r="AG1451" s="300"/>
      <c r="AH1451" s="309"/>
      <c r="AI1451" s="309"/>
      <c r="AJ1451" s="310"/>
      <c r="AK1451" s="311"/>
      <c r="AL1451" s="311"/>
      <c r="AM1451" s="311"/>
      <c r="AN1451" s="311"/>
      <c r="AO1451" s="309"/>
      <c r="AY1451" s="309"/>
      <c r="AZ1451" s="312"/>
      <c r="BD1451" s="300"/>
    </row>
    <row r="1452" ht="14.25" customHeight="1">
      <c r="A1452" s="300"/>
      <c r="B1452" s="301"/>
      <c r="C1452" s="300"/>
      <c r="D1452" s="302"/>
      <c r="G1452" s="303"/>
      <c r="H1452" s="304"/>
      <c r="I1452" s="304"/>
      <c r="J1452" s="300"/>
      <c r="K1452" s="300"/>
      <c r="L1452" s="300"/>
      <c r="M1452" s="300"/>
      <c r="N1452" s="300"/>
      <c r="O1452" s="300"/>
      <c r="Q1452" s="305">
        <v>0.0</v>
      </c>
      <c r="R1452" s="305"/>
      <c r="S1452" s="306"/>
      <c r="T1452" s="305"/>
      <c r="U1452" s="305"/>
      <c r="V1452" s="305"/>
      <c r="W1452" s="305"/>
      <c r="X1452" s="305"/>
      <c r="Y1452" s="305"/>
      <c r="Z1452" s="300"/>
      <c r="AA1452" s="307"/>
      <c r="AB1452" s="300"/>
      <c r="AC1452" s="308"/>
      <c r="AD1452" s="304"/>
      <c r="AF1452" s="300"/>
      <c r="AG1452" s="300"/>
      <c r="AH1452" s="309"/>
      <c r="AI1452" s="309"/>
      <c r="AJ1452" s="310"/>
      <c r="AK1452" s="311"/>
      <c r="AL1452" s="311"/>
      <c r="AM1452" s="311"/>
      <c r="AN1452" s="311"/>
      <c r="AO1452" s="309"/>
      <c r="AY1452" s="309"/>
      <c r="AZ1452" s="312"/>
      <c r="BD1452" s="300"/>
    </row>
    <row r="1453" ht="14.25" customHeight="1">
      <c r="A1453" s="300"/>
      <c r="B1453" s="301"/>
      <c r="C1453" s="300"/>
      <c r="D1453" s="302"/>
      <c r="G1453" s="303"/>
      <c r="H1453" s="304"/>
      <c r="I1453" s="304"/>
      <c r="J1453" s="300"/>
      <c r="K1453" s="300"/>
      <c r="L1453" s="300"/>
      <c r="M1453" s="300"/>
      <c r="N1453" s="300"/>
      <c r="O1453" s="300"/>
      <c r="Q1453" s="305">
        <v>0.0</v>
      </c>
      <c r="R1453" s="305"/>
      <c r="S1453" s="306"/>
      <c r="T1453" s="305"/>
      <c r="U1453" s="305"/>
      <c r="V1453" s="305"/>
      <c r="W1453" s="305"/>
      <c r="X1453" s="305"/>
      <c r="Y1453" s="305"/>
      <c r="Z1453" s="300"/>
      <c r="AA1453" s="307"/>
      <c r="AB1453" s="300"/>
      <c r="AC1453" s="308"/>
      <c r="AD1453" s="304"/>
      <c r="AF1453" s="300"/>
      <c r="AG1453" s="300"/>
      <c r="AH1453" s="309"/>
      <c r="AI1453" s="309"/>
      <c r="AJ1453" s="310"/>
      <c r="AK1453" s="311"/>
      <c r="AL1453" s="311"/>
      <c r="AM1453" s="311"/>
      <c r="AN1453" s="311"/>
      <c r="AO1453" s="309"/>
      <c r="AY1453" s="309"/>
      <c r="AZ1453" s="312"/>
      <c r="BD1453" s="300"/>
    </row>
    <row r="1454" ht="14.25" customHeight="1">
      <c r="A1454" s="300"/>
      <c r="B1454" s="301"/>
      <c r="C1454" s="300"/>
      <c r="D1454" s="302"/>
      <c r="G1454" s="303"/>
      <c r="H1454" s="304"/>
      <c r="I1454" s="304"/>
      <c r="J1454" s="300"/>
      <c r="K1454" s="300"/>
      <c r="L1454" s="300"/>
      <c r="M1454" s="300"/>
      <c r="N1454" s="300"/>
      <c r="O1454" s="300"/>
      <c r="Q1454" s="305">
        <v>0.0</v>
      </c>
      <c r="R1454" s="305"/>
      <c r="S1454" s="306"/>
      <c r="T1454" s="305"/>
      <c r="U1454" s="305"/>
      <c r="V1454" s="305"/>
      <c r="W1454" s="305"/>
      <c r="X1454" s="305"/>
      <c r="Y1454" s="305"/>
      <c r="Z1454" s="300"/>
      <c r="AA1454" s="307"/>
      <c r="AB1454" s="300"/>
      <c r="AC1454" s="308"/>
      <c r="AD1454" s="304"/>
      <c r="AF1454" s="300"/>
      <c r="AG1454" s="300"/>
      <c r="AH1454" s="309"/>
      <c r="AI1454" s="309"/>
      <c r="AJ1454" s="310"/>
      <c r="AK1454" s="311"/>
      <c r="AL1454" s="311"/>
      <c r="AM1454" s="311"/>
      <c r="AN1454" s="311"/>
      <c r="AO1454" s="309"/>
      <c r="AY1454" s="309"/>
      <c r="AZ1454" s="312"/>
      <c r="BD1454" s="300"/>
    </row>
    <row r="1455" ht="14.25" customHeight="1">
      <c r="A1455" s="300"/>
      <c r="B1455" s="301"/>
      <c r="C1455" s="300"/>
      <c r="D1455" s="302"/>
      <c r="G1455" s="303"/>
      <c r="H1455" s="304"/>
      <c r="I1455" s="304"/>
      <c r="J1455" s="300"/>
      <c r="K1455" s="300"/>
      <c r="L1455" s="300"/>
      <c r="M1455" s="300"/>
      <c r="N1455" s="300"/>
      <c r="O1455" s="300"/>
      <c r="Q1455" s="305">
        <v>0.0</v>
      </c>
      <c r="R1455" s="305"/>
      <c r="S1455" s="306"/>
      <c r="T1455" s="305"/>
      <c r="U1455" s="305"/>
      <c r="V1455" s="305"/>
      <c r="W1455" s="305"/>
      <c r="X1455" s="305"/>
      <c r="Y1455" s="305"/>
      <c r="Z1455" s="300"/>
      <c r="AA1455" s="307"/>
      <c r="AB1455" s="300"/>
      <c r="AC1455" s="308"/>
      <c r="AD1455" s="304"/>
      <c r="AF1455" s="300"/>
      <c r="AG1455" s="300"/>
      <c r="AH1455" s="309"/>
      <c r="AI1455" s="309"/>
      <c r="AJ1455" s="310"/>
      <c r="AK1455" s="311"/>
      <c r="AL1455" s="311"/>
      <c r="AM1455" s="311"/>
      <c r="AN1455" s="311"/>
      <c r="AO1455" s="309"/>
      <c r="AY1455" s="309"/>
      <c r="AZ1455" s="312"/>
      <c r="BD1455" s="300"/>
    </row>
    <row r="1456" ht="14.25" customHeight="1">
      <c r="A1456" s="300"/>
      <c r="B1456" s="301"/>
      <c r="C1456" s="300"/>
      <c r="D1456" s="302"/>
      <c r="G1456" s="303"/>
      <c r="H1456" s="304"/>
      <c r="I1456" s="304"/>
      <c r="J1456" s="300"/>
      <c r="K1456" s="300"/>
      <c r="L1456" s="300"/>
      <c r="M1456" s="300"/>
      <c r="N1456" s="300"/>
      <c r="O1456" s="300"/>
      <c r="Q1456" s="305">
        <v>0.0</v>
      </c>
      <c r="R1456" s="305"/>
      <c r="S1456" s="306"/>
      <c r="T1456" s="305"/>
      <c r="U1456" s="305"/>
      <c r="V1456" s="305"/>
      <c r="W1456" s="305"/>
      <c r="X1456" s="305"/>
      <c r="Y1456" s="305"/>
      <c r="Z1456" s="300"/>
      <c r="AA1456" s="307"/>
      <c r="AB1456" s="300"/>
      <c r="AC1456" s="308"/>
      <c r="AD1456" s="304"/>
      <c r="AF1456" s="300"/>
      <c r="AG1456" s="300"/>
      <c r="AH1456" s="309"/>
      <c r="AI1456" s="309"/>
      <c r="AJ1456" s="310"/>
      <c r="AK1456" s="311"/>
      <c r="AL1456" s="311"/>
      <c r="AM1456" s="311"/>
      <c r="AN1456" s="311"/>
      <c r="AO1456" s="309"/>
      <c r="AY1456" s="309"/>
      <c r="AZ1456" s="312"/>
      <c r="BD1456" s="300"/>
    </row>
    <row r="1457" ht="14.25" customHeight="1">
      <c r="A1457" s="300"/>
      <c r="B1457" s="301"/>
      <c r="C1457" s="300"/>
      <c r="D1457" s="302"/>
      <c r="G1457" s="303"/>
      <c r="H1457" s="304"/>
      <c r="I1457" s="304"/>
      <c r="J1457" s="300"/>
      <c r="K1457" s="300"/>
      <c r="L1457" s="300"/>
      <c r="M1457" s="300"/>
      <c r="N1457" s="300"/>
      <c r="O1457" s="300"/>
      <c r="Q1457" s="305">
        <v>0.0</v>
      </c>
      <c r="R1457" s="305"/>
      <c r="S1457" s="306"/>
      <c r="T1457" s="305"/>
      <c r="U1457" s="305"/>
      <c r="V1457" s="305"/>
      <c r="W1457" s="305"/>
      <c r="X1457" s="305"/>
      <c r="Y1457" s="305"/>
      <c r="Z1457" s="300"/>
      <c r="AA1457" s="307"/>
      <c r="AB1457" s="300"/>
      <c r="AC1457" s="308"/>
      <c r="AD1457" s="304"/>
      <c r="AF1457" s="300"/>
      <c r="AG1457" s="300"/>
      <c r="AH1457" s="309"/>
      <c r="AI1457" s="309"/>
      <c r="AJ1457" s="310"/>
      <c r="AK1457" s="311"/>
      <c r="AL1457" s="311"/>
      <c r="AM1457" s="311"/>
      <c r="AN1457" s="311"/>
      <c r="AO1457" s="309"/>
      <c r="AY1457" s="309"/>
      <c r="AZ1457" s="312"/>
      <c r="BD1457" s="300"/>
    </row>
    <row r="1458" ht="14.25" customHeight="1">
      <c r="A1458" s="300"/>
      <c r="B1458" s="301"/>
      <c r="C1458" s="300"/>
      <c r="D1458" s="302"/>
      <c r="G1458" s="303"/>
      <c r="H1458" s="304"/>
      <c r="I1458" s="304"/>
      <c r="J1458" s="300"/>
      <c r="K1458" s="300"/>
      <c r="L1458" s="300"/>
      <c r="M1458" s="300"/>
      <c r="N1458" s="300"/>
      <c r="O1458" s="300"/>
      <c r="Q1458" s="305">
        <v>0.0</v>
      </c>
      <c r="R1458" s="305"/>
      <c r="S1458" s="306"/>
      <c r="T1458" s="305"/>
      <c r="U1458" s="305"/>
      <c r="V1458" s="305"/>
      <c r="W1458" s="305"/>
      <c r="X1458" s="305"/>
      <c r="Y1458" s="305"/>
      <c r="Z1458" s="300"/>
      <c r="AA1458" s="307"/>
      <c r="AB1458" s="300"/>
      <c r="AC1458" s="308"/>
      <c r="AD1458" s="304"/>
      <c r="AF1458" s="300"/>
      <c r="AG1458" s="300"/>
      <c r="AH1458" s="309"/>
      <c r="AI1458" s="309"/>
      <c r="AJ1458" s="310"/>
      <c r="AK1458" s="311"/>
      <c r="AL1458" s="311"/>
      <c r="AM1458" s="311"/>
      <c r="AN1458" s="311"/>
      <c r="AO1458" s="309"/>
      <c r="AY1458" s="309"/>
      <c r="AZ1458" s="312"/>
      <c r="BD1458" s="300"/>
    </row>
    <row r="1459" ht="14.25" customHeight="1">
      <c r="A1459" s="300"/>
      <c r="B1459" s="301"/>
      <c r="C1459" s="300"/>
      <c r="D1459" s="302"/>
      <c r="G1459" s="303"/>
      <c r="H1459" s="304"/>
      <c r="I1459" s="304"/>
      <c r="J1459" s="300"/>
      <c r="K1459" s="300"/>
      <c r="L1459" s="300"/>
      <c r="M1459" s="300"/>
      <c r="N1459" s="300"/>
      <c r="O1459" s="300"/>
      <c r="Q1459" s="305">
        <v>0.0</v>
      </c>
      <c r="R1459" s="305"/>
      <c r="S1459" s="306"/>
      <c r="T1459" s="305"/>
      <c r="U1459" s="305"/>
      <c r="V1459" s="305"/>
      <c r="W1459" s="305"/>
      <c r="X1459" s="305"/>
      <c r="Y1459" s="305"/>
      <c r="Z1459" s="300"/>
      <c r="AA1459" s="307"/>
      <c r="AB1459" s="300"/>
      <c r="AC1459" s="308"/>
      <c r="AD1459" s="304"/>
      <c r="AF1459" s="300"/>
      <c r="AG1459" s="300"/>
      <c r="AH1459" s="309"/>
      <c r="AI1459" s="309"/>
      <c r="AJ1459" s="310"/>
      <c r="AK1459" s="311"/>
      <c r="AL1459" s="311"/>
      <c r="AM1459" s="311"/>
      <c r="AN1459" s="311"/>
      <c r="AO1459" s="309"/>
      <c r="AY1459" s="309"/>
      <c r="AZ1459" s="312"/>
      <c r="BD1459" s="300"/>
    </row>
    <row r="1460" ht="14.25" customHeight="1">
      <c r="A1460" s="300"/>
      <c r="B1460" s="301"/>
      <c r="C1460" s="300"/>
      <c r="D1460" s="302"/>
      <c r="G1460" s="303"/>
      <c r="H1460" s="304"/>
      <c r="I1460" s="304"/>
      <c r="J1460" s="300"/>
      <c r="K1460" s="300"/>
      <c r="L1460" s="300"/>
      <c r="M1460" s="300"/>
      <c r="N1460" s="300"/>
      <c r="O1460" s="300"/>
      <c r="Q1460" s="305">
        <v>0.0</v>
      </c>
      <c r="R1460" s="305"/>
      <c r="S1460" s="306"/>
      <c r="T1460" s="305"/>
      <c r="U1460" s="305"/>
      <c r="V1460" s="305"/>
      <c r="W1460" s="305"/>
      <c r="X1460" s="305"/>
      <c r="Y1460" s="305"/>
      <c r="Z1460" s="300"/>
      <c r="AA1460" s="307"/>
      <c r="AB1460" s="300"/>
      <c r="AC1460" s="308"/>
      <c r="AD1460" s="304"/>
      <c r="AF1460" s="300"/>
      <c r="AG1460" s="300"/>
      <c r="AH1460" s="309"/>
      <c r="AI1460" s="309"/>
      <c r="AJ1460" s="310"/>
      <c r="AK1460" s="311"/>
      <c r="AL1460" s="311"/>
      <c r="AM1460" s="311"/>
      <c r="AN1460" s="311"/>
      <c r="AO1460" s="309"/>
      <c r="AY1460" s="309"/>
      <c r="AZ1460" s="312"/>
      <c r="BD1460" s="300"/>
    </row>
    <row r="1461" ht="14.25" customHeight="1">
      <c r="A1461" s="300"/>
      <c r="B1461" s="301"/>
      <c r="C1461" s="300"/>
      <c r="D1461" s="302"/>
      <c r="G1461" s="303"/>
      <c r="H1461" s="304"/>
      <c r="I1461" s="304"/>
      <c r="J1461" s="300"/>
      <c r="K1461" s="300"/>
      <c r="L1461" s="300"/>
      <c r="M1461" s="300"/>
      <c r="N1461" s="300"/>
      <c r="O1461" s="300"/>
      <c r="Q1461" s="305">
        <v>0.0</v>
      </c>
      <c r="R1461" s="305"/>
      <c r="S1461" s="306"/>
      <c r="T1461" s="305"/>
      <c r="U1461" s="305"/>
      <c r="V1461" s="305"/>
      <c r="W1461" s="305"/>
      <c r="X1461" s="305"/>
      <c r="Y1461" s="305"/>
      <c r="Z1461" s="300"/>
      <c r="AA1461" s="307"/>
      <c r="AB1461" s="300"/>
      <c r="AC1461" s="308"/>
      <c r="AD1461" s="304"/>
      <c r="AF1461" s="300"/>
      <c r="AG1461" s="300"/>
      <c r="AH1461" s="309"/>
      <c r="AI1461" s="309"/>
      <c r="AJ1461" s="310"/>
      <c r="AK1461" s="311"/>
      <c r="AL1461" s="311"/>
      <c r="AM1461" s="311"/>
      <c r="AN1461" s="311"/>
      <c r="AO1461" s="309"/>
      <c r="AY1461" s="309"/>
      <c r="AZ1461" s="312"/>
      <c r="BD1461" s="300"/>
    </row>
    <row r="1462" ht="14.25" customHeight="1">
      <c r="A1462" s="300"/>
      <c r="B1462" s="301"/>
      <c r="C1462" s="300"/>
      <c r="D1462" s="302"/>
      <c r="G1462" s="303"/>
      <c r="H1462" s="304"/>
      <c r="I1462" s="304"/>
      <c r="J1462" s="300"/>
      <c r="K1462" s="300"/>
      <c r="L1462" s="300"/>
      <c r="M1462" s="300"/>
      <c r="N1462" s="300"/>
      <c r="O1462" s="300"/>
      <c r="Q1462" s="305">
        <v>0.0</v>
      </c>
      <c r="R1462" s="305"/>
      <c r="S1462" s="306"/>
      <c r="T1462" s="305"/>
      <c r="U1462" s="305"/>
      <c r="V1462" s="305"/>
      <c r="W1462" s="305"/>
      <c r="X1462" s="305"/>
      <c r="Y1462" s="305"/>
      <c r="Z1462" s="300"/>
      <c r="AA1462" s="307"/>
      <c r="AB1462" s="300"/>
      <c r="AC1462" s="308"/>
      <c r="AD1462" s="304"/>
      <c r="AF1462" s="300"/>
      <c r="AG1462" s="300"/>
      <c r="AH1462" s="309"/>
      <c r="AI1462" s="309"/>
      <c r="AJ1462" s="310"/>
      <c r="AK1462" s="311"/>
      <c r="AL1462" s="311"/>
      <c r="AM1462" s="311"/>
      <c r="AN1462" s="311"/>
      <c r="AO1462" s="309"/>
      <c r="AY1462" s="309"/>
      <c r="AZ1462" s="312"/>
      <c r="BD1462" s="300"/>
    </row>
    <row r="1463" ht="14.25" customHeight="1">
      <c r="A1463" s="300"/>
      <c r="B1463" s="301"/>
      <c r="C1463" s="300"/>
      <c r="D1463" s="302"/>
      <c r="G1463" s="303"/>
      <c r="H1463" s="304"/>
      <c r="I1463" s="304"/>
      <c r="J1463" s="300"/>
      <c r="K1463" s="300"/>
      <c r="L1463" s="300"/>
      <c r="M1463" s="300"/>
      <c r="N1463" s="300"/>
      <c r="O1463" s="300"/>
      <c r="Q1463" s="305">
        <v>0.0</v>
      </c>
      <c r="R1463" s="305"/>
      <c r="S1463" s="306"/>
      <c r="T1463" s="305"/>
      <c r="U1463" s="305"/>
      <c r="V1463" s="305"/>
      <c r="W1463" s="305"/>
      <c r="X1463" s="305"/>
      <c r="Y1463" s="305"/>
      <c r="Z1463" s="300"/>
      <c r="AA1463" s="307"/>
      <c r="AB1463" s="300"/>
      <c r="AC1463" s="308"/>
      <c r="AD1463" s="304"/>
      <c r="AF1463" s="300"/>
      <c r="AG1463" s="300"/>
      <c r="AH1463" s="309"/>
      <c r="AI1463" s="309"/>
      <c r="AJ1463" s="310"/>
      <c r="AK1463" s="311"/>
      <c r="AL1463" s="311"/>
      <c r="AM1463" s="311"/>
      <c r="AN1463" s="311"/>
      <c r="AO1463" s="309"/>
      <c r="AY1463" s="309"/>
      <c r="AZ1463" s="312"/>
      <c r="BD1463" s="300"/>
    </row>
    <row r="1464" ht="14.25" customHeight="1">
      <c r="A1464" s="300"/>
      <c r="B1464" s="301"/>
      <c r="C1464" s="300"/>
      <c r="D1464" s="302"/>
      <c r="G1464" s="303"/>
      <c r="H1464" s="304"/>
      <c r="I1464" s="304"/>
      <c r="J1464" s="300"/>
      <c r="K1464" s="300"/>
      <c r="L1464" s="300"/>
      <c r="M1464" s="300"/>
      <c r="N1464" s="300"/>
      <c r="O1464" s="300"/>
      <c r="Q1464" s="305">
        <v>0.0</v>
      </c>
      <c r="R1464" s="305"/>
      <c r="S1464" s="306"/>
      <c r="T1464" s="305"/>
      <c r="U1464" s="305"/>
      <c r="V1464" s="305"/>
      <c r="W1464" s="305"/>
      <c r="X1464" s="305"/>
      <c r="Y1464" s="305"/>
      <c r="Z1464" s="300"/>
      <c r="AA1464" s="307"/>
      <c r="AB1464" s="300"/>
      <c r="AC1464" s="308"/>
      <c r="AD1464" s="304"/>
      <c r="AF1464" s="300"/>
      <c r="AG1464" s="300"/>
      <c r="AH1464" s="309"/>
      <c r="AI1464" s="309"/>
      <c r="AJ1464" s="310"/>
      <c r="AK1464" s="311"/>
      <c r="AL1464" s="311"/>
      <c r="AM1464" s="311"/>
      <c r="AN1464" s="311"/>
      <c r="AO1464" s="309"/>
      <c r="AY1464" s="309"/>
      <c r="AZ1464" s="312"/>
      <c r="BD1464" s="300"/>
    </row>
    <row r="1465" ht="14.25" customHeight="1">
      <c r="A1465" s="300"/>
      <c r="B1465" s="301"/>
      <c r="C1465" s="300"/>
      <c r="D1465" s="302"/>
      <c r="G1465" s="303"/>
      <c r="H1465" s="304"/>
      <c r="I1465" s="304"/>
      <c r="J1465" s="300"/>
      <c r="K1465" s="300"/>
      <c r="L1465" s="300"/>
      <c r="M1465" s="300"/>
      <c r="N1465" s="300"/>
      <c r="O1465" s="300"/>
      <c r="Q1465" s="305">
        <v>0.0</v>
      </c>
      <c r="R1465" s="305"/>
      <c r="S1465" s="306"/>
      <c r="T1465" s="305"/>
      <c r="U1465" s="305"/>
      <c r="V1465" s="305"/>
      <c r="W1465" s="305"/>
      <c r="X1465" s="305"/>
      <c r="Y1465" s="305"/>
      <c r="Z1465" s="300"/>
      <c r="AA1465" s="307"/>
      <c r="AB1465" s="300"/>
      <c r="AC1465" s="308"/>
      <c r="AD1465" s="304"/>
      <c r="AF1465" s="300"/>
      <c r="AG1465" s="300"/>
      <c r="AH1465" s="309"/>
      <c r="AI1465" s="309"/>
      <c r="AJ1465" s="310"/>
      <c r="AK1465" s="311"/>
      <c r="AL1465" s="311"/>
      <c r="AM1465" s="311"/>
      <c r="AN1465" s="311"/>
      <c r="AO1465" s="309"/>
      <c r="AY1465" s="309"/>
      <c r="AZ1465" s="312"/>
      <c r="BD1465" s="300"/>
    </row>
    <row r="1466" ht="14.25" customHeight="1">
      <c r="A1466" s="300"/>
      <c r="B1466" s="301"/>
      <c r="C1466" s="300"/>
      <c r="D1466" s="302"/>
      <c r="G1466" s="303"/>
      <c r="H1466" s="304"/>
      <c r="I1466" s="304"/>
      <c r="J1466" s="300"/>
      <c r="K1466" s="300"/>
      <c r="L1466" s="300"/>
      <c r="M1466" s="300"/>
      <c r="N1466" s="300"/>
      <c r="O1466" s="300"/>
      <c r="Q1466" s="305">
        <v>0.0</v>
      </c>
      <c r="R1466" s="305"/>
      <c r="S1466" s="306"/>
      <c r="T1466" s="305"/>
      <c r="U1466" s="305"/>
      <c r="V1466" s="305"/>
      <c r="W1466" s="305"/>
      <c r="X1466" s="305"/>
      <c r="Y1466" s="305"/>
      <c r="Z1466" s="300"/>
      <c r="AA1466" s="307"/>
      <c r="AB1466" s="300"/>
      <c r="AC1466" s="308"/>
      <c r="AD1466" s="304"/>
      <c r="AF1466" s="300"/>
      <c r="AG1466" s="300"/>
      <c r="AH1466" s="309"/>
      <c r="AI1466" s="309"/>
      <c r="AJ1466" s="310"/>
      <c r="AK1466" s="311"/>
      <c r="AL1466" s="311"/>
      <c r="AM1466" s="311"/>
      <c r="AN1466" s="311"/>
      <c r="AO1466" s="309"/>
      <c r="AY1466" s="309"/>
      <c r="AZ1466" s="312"/>
      <c r="BD1466" s="300"/>
    </row>
    <row r="1467" ht="14.25" customHeight="1">
      <c r="A1467" s="300"/>
      <c r="B1467" s="301"/>
      <c r="C1467" s="300"/>
      <c r="D1467" s="302"/>
      <c r="G1467" s="303"/>
      <c r="H1467" s="304"/>
      <c r="I1467" s="304"/>
      <c r="J1467" s="300"/>
      <c r="K1467" s="300"/>
      <c r="L1467" s="300"/>
      <c r="M1467" s="300"/>
      <c r="N1467" s="300"/>
      <c r="O1467" s="300"/>
      <c r="Q1467" s="305">
        <v>0.0</v>
      </c>
      <c r="R1467" s="305"/>
      <c r="S1467" s="306"/>
      <c r="T1467" s="305"/>
      <c r="U1467" s="305"/>
      <c r="V1467" s="305"/>
      <c r="W1467" s="305"/>
      <c r="X1467" s="305"/>
      <c r="Y1467" s="305"/>
      <c r="Z1467" s="300"/>
      <c r="AA1467" s="307"/>
      <c r="AB1467" s="300"/>
      <c r="AC1467" s="308"/>
      <c r="AD1467" s="304"/>
      <c r="AF1467" s="300"/>
      <c r="AG1467" s="300"/>
      <c r="AH1467" s="309"/>
      <c r="AI1467" s="309"/>
      <c r="AJ1467" s="310"/>
      <c r="AK1467" s="311"/>
      <c r="AL1467" s="311"/>
      <c r="AM1467" s="311"/>
      <c r="AN1467" s="311"/>
      <c r="AO1467" s="309"/>
      <c r="AY1467" s="309"/>
      <c r="AZ1467" s="312"/>
      <c r="BD1467" s="300"/>
    </row>
    <row r="1468" ht="14.25" customHeight="1">
      <c r="A1468" s="300"/>
      <c r="B1468" s="301"/>
      <c r="C1468" s="300"/>
      <c r="D1468" s="302"/>
      <c r="G1468" s="303"/>
      <c r="H1468" s="304"/>
      <c r="I1468" s="304"/>
      <c r="J1468" s="300"/>
      <c r="K1468" s="300"/>
      <c r="L1468" s="300"/>
      <c r="M1468" s="300"/>
      <c r="N1468" s="300"/>
      <c r="O1468" s="300"/>
      <c r="Q1468" s="305">
        <v>0.0</v>
      </c>
      <c r="R1468" s="305"/>
      <c r="S1468" s="306"/>
      <c r="T1468" s="305"/>
      <c r="U1468" s="305"/>
      <c r="V1468" s="305"/>
      <c r="W1468" s="305"/>
      <c r="X1468" s="305"/>
      <c r="Y1468" s="305"/>
      <c r="Z1468" s="300"/>
      <c r="AA1468" s="307"/>
      <c r="AB1468" s="300"/>
      <c r="AC1468" s="308"/>
      <c r="AD1468" s="304"/>
      <c r="AF1468" s="300"/>
      <c r="AG1468" s="300"/>
      <c r="AH1468" s="309"/>
      <c r="AI1468" s="309"/>
      <c r="AJ1468" s="310"/>
      <c r="AK1468" s="311"/>
      <c r="AL1468" s="311"/>
      <c r="AM1468" s="311"/>
      <c r="AN1468" s="311"/>
      <c r="AO1468" s="309"/>
      <c r="AY1468" s="309"/>
      <c r="AZ1468" s="312"/>
      <c r="BD1468" s="300"/>
    </row>
    <row r="1469" ht="14.25" customHeight="1">
      <c r="A1469" s="300"/>
      <c r="B1469" s="301"/>
      <c r="C1469" s="300"/>
      <c r="D1469" s="302"/>
      <c r="G1469" s="303"/>
      <c r="H1469" s="304"/>
      <c r="I1469" s="304"/>
      <c r="J1469" s="300"/>
      <c r="K1469" s="300"/>
      <c r="L1469" s="300"/>
      <c r="M1469" s="300"/>
      <c r="N1469" s="300"/>
      <c r="O1469" s="300"/>
      <c r="Q1469" s="305">
        <v>0.0</v>
      </c>
      <c r="R1469" s="305"/>
      <c r="S1469" s="306"/>
      <c r="T1469" s="305"/>
      <c r="U1469" s="305"/>
      <c r="V1469" s="305"/>
      <c r="W1469" s="305"/>
      <c r="X1469" s="305"/>
      <c r="Y1469" s="305"/>
      <c r="Z1469" s="300"/>
      <c r="AA1469" s="307"/>
      <c r="AB1469" s="300"/>
      <c r="AC1469" s="308"/>
      <c r="AD1469" s="304"/>
      <c r="AF1469" s="300"/>
      <c r="AG1469" s="300"/>
      <c r="AH1469" s="309"/>
      <c r="AI1469" s="309"/>
      <c r="AJ1469" s="310"/>
      <c r="AK1469" s="311"/>
      <c r="AL1469" s="311"/>
      <c r="AM1469" s="311"/>
      <c r="AN1469" s="311"/>
      <c r="AO1469" s="309"/>
      <c r="AY1469" s="309"/>
      <c r="AZ1469" s="312"/>
      <c r="BD1469" s="300"/>
    </row>
    <row r="1470" ht="14.25" customHeight="1">
      <c r="A1470" s="300"/>
      <c r="B1470" s="301"/>
      <c r="C1470" s="300"/>
      <c r="D1470" s="302"/>
      <c r="G1470" s="303"/>
      <c r="H1470" s="304"/>
      <c r="I1470" s="304"/>
      <c r="J1470" s="300"/>
      <c r="K1470" s="300"/>
      <c r="L1470" s="300"/>
      <c r="M1470" s="300"/>
      <c r="N1470" s="300"/>
      <c r="O1470" s="300"/>
      <c r="Q1470" s="305">
        <v>0.0</v>
      </c>
      <c r="R1470" s="305"/>
      <c r="S1470" s="306"/>
      <c r="T1470" s="305"/>
      <c r="U1470" s="305"/>
      <c r="V1470" s="305"/>
      <c r="W1470" s="305"/>
      <c r="X1470" s="305"/>
      <c r="Y1470" s="305"/>
      <c r="Z1470" s="300"/>
      <c r="AA1470" s="307"/>
      <c r="AB1470" s="300"/>
      <c r="AC1470" s="308"/>
      <c r="AD1470" s="304"/>
      <c r="AF1470" s="300"/>
      <c r="AG1470" s="300"/>
      <c r="AH1470" s="309"/>
      <c r="AI1470" s="309"/>
      <c r="AJ1470" s="310"/>
      <c r="AK1470" s="311"/>
      <c r="AL1470" s="311"/>
      <c r="AM1470" s="311"/>
      <c r="AN1470" s="311"/>
      <c r="AO1470" s="309"/>
      <c r="AY1470" s="309"/>
      <c r="AZ1470" s="312"/>
      <c r="BD1470" s="300"/>
    </row>
    <row r="1471" ht="14.25" customHeight="1">
      <c r="A1471" s="300"/>
      <c r="B1471" s="301"/>
      <c r="C1471" s="300"/>
      <c r="D1471" s="302"/>
      <c r="G1471" s="303"/>
      <c r="H1471" s="304"/>
      <c r="I1471" s="304"/>
      <c r="J1471" s="300"/>
      <c r="K1471" s="300"/>
      <c r="L1471" s="300"/>
      <c r="M1471" s="300"/>
      <c r="N1471" s="300"/>
      <c r="O1471" s="300"/>
      <c r="Q1471" s="305">
        <v>0.0</v>
      </c>
      <c r="R1471" s="305"/>
      <c r="S1471" s="306"/>
      <c r="T1471" s="305"/>
      <c r="U1471" s="305"/>
      <c r="V1471" s="305"/>
      <c r="W1471" s="305"/>
      <c r="X1471" s="305"/>
      <c r="Y1471" s="305"/>
      <c r="Z1471" s="300"/>
      <c r="AA1471" s="307"/>
      <c r="AB1471" s="300"/>
      <c r="AC1471" s="308"/>
      <c r="AD1471" s="304"/>
      <c r="AF1471" s="300"/>
      <c r="AG1471" s="300"/>
      <c r="AH1471" s="309"/>
      <c r="AI1471" s="309"/>
      <c r="AJ1471" s="310"/>
      <c r="AK1471" s="311"/>
      <c r="AL1471" s="311"/>
      <c r="AM1471" s="311"/>
      <c r="AN1471" s="311"/>
      <c r="AO1471" s="309"/>
      <c r="AY1471" s="309"/>
      <c r="AZ1471" s="312"/>
      <c r="BD1471" s="300"/>
    </row>
    <row r="1472" ht="14.25" customHeight="1">
      <c r="A1472" s="300"/>
      <c r="B1472" s="301"/>
      <c r="C1472" s="300"/>
      <c r="D1472" s="302"/>
      <c r="G1472" s="303"/>
      <c r="H1472" s="304"/>
      <c r="I1472" s="304"/>
      <c r="J1472" s="300"/>
      <c r="K1472" s="300"/>
      <c r="L1472" s="300"/>
      <c r="M1472" s="300"/>
      <c r="N1472" s="300"/>
      <c r="O1472" s="300"/>
      <c r="Q1472" s="305">
        <v>0.0</v>
      </c>
      <c r="R1472" s="305"/>
      <c r="S1472" s="306"/>
      <c r="T1472" s="305"/>
      <c r="U1472" s="305"/>
      <c r="V1472" s="305"/>
      <c r="W1472" s="305"/>
      <c r="X1472" s="305"/>
      <c r="Y1472" s="305"/>
      <c r="Z1472" s="300"/>
      <c r="AA1472" s="307"/>
      <c r="AB1472" s="300"/>
      <c r="AC1472" s="308"/>
      <c r="AD1472" s="304"/>
      <c r="AF1472" s="300"/>
      <c r="AG1472" s="300"/>
      <c r="AH1472" s="309"/>
      <c r="AI1472" s="309"/>
      <c r="AJ1472" s="310"/>
      <c r="AK1472" s="311"/>
      <c r="AL1472" s="311"/>
      <c r="AM1472" s="311"/>
      <c r="AN1472" s="311"/>
      <c r="AO1472" s="309"/>
      <c r="AY1472" s="309"/>
      <c r="AZ1472" s="312"/>
      <c r="BD1472" s="300"/>
    </row>
    <row r="1473" ht="14.25" customHeight="1">
      <c r="A1473" s="300"/>
      <c r="B1473" s="301"/>
      <c r="C1473" s="300"/>
      <c r="D1473" s="302"/>
      <c r="G1473" s="303"/>
      <c r="H1473" s="304"/>
      <c r="I1473" s="304"/>
      <c r="J1473" s="300"/>
      <c r="K1473" s="300"/>
      <c r="L1473" s="300"/>
      <c r="M1473" s="300"/>
      <c r="N1473" s="300"/>
      <c r="O1473" s="300"/>
      <c r="Q1473" s="305">
        <v>0.0</v>
      </c>
      <c r="R1473" s="305"/>
      <c r="S1473" s="306"/>
      <c r="T1473" s="305"/>
      <c r="U1473" s="305"/>
      <c r="V1473" s="305"/>
      <c r="W1473" s="305"/>
      <c r="X1473" s="305"/>
      <c r="Y1473" s="305"/>
      <c r="Z1473" s="300"/>
      <c r="AA1473" s="307"/>
      <c r="AB1473" s="300"/>
      <c r="AC1473" s="308"/>
      <c r="AD1473" s="304"/>
      <c r="AF1473" s="300"/>
      <c r="AG1473" s="300"/>
      <c r="AH1473" s="309"/>
      <c r="AI1473" s="309"/>
      <c r="AJ1473" s="310"/>
      <c r="AK1473" s="311"/>
      <c r="AL1473" s="311"/>
      <c r="AM1473" s="311"/>
      <c r="AN1473" s="311"/>
      <c r="AO1473" s="309"/>
      <c r="AY1473" s="309"/>
      <c r="AZ1473" s="312"/>
      <c r="BD1473" s="300"/>
    </row>
    <row r="1474" ht="14.25" customHeight="1">
      <c r="A1474" s="300"/>
      <c r="B1474" s="301"/>
      <c r="C1474" s="300"/>
      <c r="D1474" s="302"/>
      <c r="G1474" s="303"/>
      <c r="H1474" s="304"/>
      <c r="I1474" s="304"/>
      <c r="J1474" s="300"/>
      <c r="K1474" s="300"/>
      <c r="L1474" s="300"/>
      <c r="M1474" s="300"/>
      <c r="N1474" s="300"/>
      <c r="O1474" s="300"/>
      <c r="Q1474" s="305">
        <v>0.0</v>
      </c>
      <c r="R1474" s="305"/>
      <c r="S1474" s="306"/>
      <c r="T1474" s="305"/>
      <c r="U1474" s="305"/>
      <c r="V1474" s="305"/>
      <c r="W1474" s="305"/>
      <c r="X1474" s="305"/>
      <c r="Y1474" s="305"/>
      <c r="Z1474" s="300"/>
      <c r="AA1474" s="307"/>
      <c r="AB1474" s="300"/>
      <c r="AC1474" s="308"/>
      <c r="AD1474" s="304"/>
      <c r="AF1474" s="300"/>
      <c r="AG1474" s="300"/>
      <c r="AH1474" s="309"/>
      <c r="AI1474" s="309"/>
      <c r="AJ1474" s="310"/>
      <c r="AK1474" s="311"/>
      <c r="AL1474" s="311"/>
      <c r="AM1474" s="311"/>
      <c r="AN1474" s="311"/>
      <c r="AO1474" s="309"/>
      <c r="AY1474" s="309"/>
      <c r="AZ1474" s="312"/>
      <c r="BD1474" s="300"/>
    </row>
    <row r="1475" ht="14.25" customHeight="1">
      <c r="A1475" s="300"/>
      <c r="B1475" s="301"/>
      <c r="C1475" s="300"/>
      <c r="D1475" s="302"/>
      <c r="G1475" s="303"/>
      <c r="H1475" s="304"/>
      <c r="I1475" s="304"/>
      <c r="J1475" s="300"/>
      <c r="K1475" s="300"/>
      <c r="L1475" s="300"/>
      <c r="M1475" s="300"/>
      <c r="N1475" s="300"/>
      <c r="O1475" s="300"/>
      <c r="Q1475" s="305">
        <v>0.0</v>
      </c>
      <c r="R1475" s="305"/>
      <c r="S1475" s="306"/>
      <c r="T1475" s="305"/>
      <c r="U1475" s="305"/>
      <c r="V1475" s="305"/>
      <c r="W1475" s="305"/>
      <c r="X1475" s="305"/>
      <c r="Y1475" s="305"/>
      <c r="Z1475" s="300"/>
      <c r="AA1475" s="307"/>
      <c r="AB1475" s="300"/>
      <c r="AC1475" s="308"/>
      <c r="AD1475" s="304"/>
      <c r="AF1475" s="300"/>
      <c r="AG1475" s="300"/>
      <c r="AH1475" s="309"/>
      <c r="AI1475" s="309"/>
      <c r="AJ1475" s="310"/>
      <c r="AK1475" s="311"/>
      <c r="AL1475" s="311"/>
      <c r="AM1475" s="311"/>
      <c r="AN1475" s="311"/>
      <c r="AO1475" s="309"/>
      <c r="AY1475" s="309"/>
      <c r="AZ1475" s="312"/>
      <c r="BD1475" s="300"/>
    </row>
    <row r="1476" ht="14.25" customHeight="1">
      <c r="A1476" s="300"/>
      <c r="B1476" s="301"/>
      <c r="C1476" s="300"/>
      <c r="D1476" s="302"/>
      <c r="G1476" s="303"/>
      <c r="H1476" s="304"/>
      <c r="I1476" s="304"/>
      <c r="J1476" s="300"/>
      <c r="K1476" s="300"/>
      <c r="L1476" s="300"/>
      <c r="M1476" s="300"/>
      <c r="N1476" s="300"/>
      <c r="O1476" s="300"/>
      <c r="Q1476" s="305">
        <v>0.0</v>
      </c>
      <c r="R1476" s="305"/>
      <c r="S1476" s="306"/>
      <c r="T1476" s="305"/>
      <c r="U1476" s="305"/>
      <c r="V1476" s="305"/>
      <c r="W1476" s="305"/>
      <c r="X1476" s="305"/>
      <c r="Y1476" s="305"/>
      <c r="Z1476" s="300"/>
      <c r="AA1476" s="307"/>
      <c r="AB1476" s="300"/>
      <c r="AC1476" s="308"/>
      <c r="AD1476" s="304"/>
      <c r="AF1476" s="300"/>
      <c r="AG1476" s="300"/>
      <c r="AH1476" s="309"/>
      <c r="AI1476" s="309"/>
      <c r="AJ1476" s="310"/>
      <c r="AK1476" s="311"/>
      <c r="AL1476" s="311"/>
      <c r="AM1476" s="311"/>
      <c r="AN1476" s="311"/>
      <c r="AO1476" s="309"/>
      <c r="AY1476" s="309"/>
      <c r="AZ1476" s="312"/>
      <c r="BD1476" s="300"/>
    </row>
    <row r="1477" ht="14.25" customHeight="1">
      <c r="A1477" s="300"/>
      <c r="B1477" s="301"/>
      <c r="C1477" s="300"/>
      <c r="D1477" s="302"/>
      <c r="G1477" s="303"/>
      <c r="H1477" s="304"/>
      <c r="I1477" s="304"/>
      <c r="J1477" s="300"/>
      <c r="K1477" s="300"/>
      <c r="L1477" s="300"/>
      <c r="M1477" s="300"/>
      <c r="N1477" s="300"/>
      <c r="O1477" s="300"/>
      <c r="Q1477" s="305">
        <v>0.0</v>
      </c>
      <c r="R1477" s="305"/>
      <c r="S1477" s="306"/>
      <c r="T1477" s="305"/>
      <c r="U1477" s="305"/>
      <c r="V1477" s="305"/>
      <c r="W1477" s="305"/>
      <c r="X1477" s="305"/>
      <c r="Y1477" s="305"/>
      <c r="Z1477" s="300"/>
      <c r="AA1477" s="307"/>
      <c r="AB1477" s="300"/>
      <c r="AC1477" s="308"/>
      <c r="AD1477" s="304"/>
      <c r="AF1477" s="300"/>
      <c r="AG1477" s="300"/>
      <c r="AH1477" s="309"/>
      <c r="AI1477" s="309"/>
      <c r="AJ1477" s="310"/>
      <c r="AK1477" s="311"/>
      <c r="AL1477" s="311"/>
      <c r="AM1477" s="311"/>
      <c r="AN1477" s="311"/>
      <c r="AO1477" s="309"/>
      <c r="AY1477" s="309"/>
      <c r="AZ1477" s="312"/>
      <c r="BD1477" s="300"/>
    </row>
    <row r="1478" ht="14.25" customHeight="1">
      <c r="A1478" s="300"/>
      <c r="B1478" s="301"/>
      <c r="C1478" s="300"/>
      <c r="D1478" s="302"/>
      <c r="G1478" s="303"/>
      <c r="H1478" s="304"/>
      <c r="I1478" s="304"/>
      <c r="J1478" s="300"/>
      <c r="K1478" s="300"/>
      <c r="L1478" s="300"/>
      <c r="M1478" s="300"/>
      <c r="N1478" s="300"/>
      <c r="O1478" s="300"/>
      <c r="Q1478" s="305">
        <v>0.0</v>
      </c>
      <c r="R1478" s="305"/>
      <c r="S1478" s="306"/>
      <c r="T1478" s="305"/>
      <c r="U1478" s="305"/>
      <c r="V1478" s="305"/>
      <c r="W1478" s="305"/>
      <c r="X1478" s="305"/>
      <c r="Y1478" s="305"/>
      <c r="Z1478" s="300"/>
      <c r="AA1478" s="307"/>
      <c r="AB1478" s="300"/>
      <c r="AC1478" s="308"/>
      <c r="AD1478" s="304"/>
      <c r="AF1478" s="300"/>
      <c r="AG1478" s="300"/>
      <c r="AH1478" s="309"/>
      <c r="AI1478" s="309"/>
      <c r="AJ1478" s="310"/>
      <c r="AK1478" s="311"/>
      <c r="AL1478" s="311"/>
      <c r="AM1478" s="311"/>
      <c r="AN1478" s="311"/>
      <c r="AO1478" s="309"/>
      <c r="AY1478" s="309"/>
      <c r="AZ1478" s="312"/>
      <c r="BD1478" s="300"/>
    </row>
    <row r="1479" ht="14.25" customHeight="1">
      <c r="A1479" s="300"/>
      <c r="B1479" s="301"/>
      <c r="C1479" s="300"/>
      <c r="D1479" s="302"/>
      <c r="G1479" s="303"/>
      <c r="H1479" s="304"/>
      <c r="I1479" s="304"/>
      <c r="J1479" s="300"/>
      <c r="K1479" s="300"/>
      <c r="L1479" s="300"/>
      <c r="M1479" s="300"/>
      <c r="N1479" s="300"/>
      <c r="O1479" s="300"/>
      <c r="Q1479" s="305">
        <v>0.0</v>
      </c>
      <c r="R1479" s="305"/>
      <c r="S1479" s="306"/>
      <c r="T1479" s="305"/>
      <c r="U1479" s="305"/>
      <c r="V1479" s="305"/>
      <c r="W1479" s="305"/>
      <c r="X1479" s="305"/>
      <c r="Y1479" s="305"/>
      <c r="Z1479" s="300"/>
      <c r="AA1479" s="307"/>
      <c r="AB1479" s="300"/>
      <c r="AC1479" s="308"/>
      <c r="AD1479" s="304"/>
      <c r="AF1479" s="300"/>
      <c r="AG1479" s="300"/>
      <c r="AH1479" s="309"/>
      <c r="AI1479" s="309"/>
      <c r="AJ1479" s="310"/>
      <c r="AK1479" s="311"/>
      <c r="AL1479" s="311"/>
      <c r="AM1479" s="311"/>
      <c r="AN1479" s="311"/>
      <c r="AO1479" s="309"/>
      <c r="AY1479" s="309"/>
      <c r="AZ1479" s="312"/>
      <c r="BD1479" s="300"/>
    </row>
    <row r="1480" ht="14.25" customHeight="1">
      <c r="A1480" s="300"/>
      <c r="B1480" s="301"/>
      <c r="C1480" s="300"/>
      <c r="D1480" s="302"/>
      <c r="G1480" s="303"/>
      <c r="H1480" s="304"/>
      <c r="I1480" s="304"/>
      <c r="J1480" s="300"/>
      <c r="K1480" s="300"/>
      <c r="L1480" s="300"/>
      <c r="M1480" s="300"/>
      <c r="N1480" s="300"/>
      <c r="O1480" s="300"/>
      <c r="Q1480" s="305">
        <v>0.0</v>
      </c>
      <c r="R1480" s="305"/>
      <c r="S1480" s="306"/>
      <c r="T1480" s="305"/>
      <c r="U1480" s="305"/>
      <c r="V1480" s="305"/>
      <c r="W1480" s="305"/>
      <c r="X1480" s="305"/>
      <c r="Y1480" s="305"/>
      <c r="Z1480" s="300"/>
      <c r="AA1480" s="307"/>
      <c r="AB1480" s="300"/>
      <c r="AC1480" s="308"/>
      <c r="AD1480" s="304"/>
      <c r="AF1480" s="300"/>
      <c r="AG1480" s="300"/>
      <c r="AH1480" s="309"/>
      <c r="AI1480" s="309"/>
      <c r="AJ1480" s="310"/>
      <c r="AK1480" s="311"/>
      <c r="AL1480" s="311"/>
      <c r="AM1480" s="311"/>
      <c r="AN1480" s="311"/>
      <c r="AO1480" s="309"/>
      <c r="AY1480" s="309"/>
      <c r="AZ1480" s="312"/>
      <c r="BD1480" s="300"/>
    </row>
    <row r="1481" ht="14.25" customHeight="1">
      <c r="A1481" s="300"/>
      <c r="B1481" s="301"/>
      <c r="C1481" s="300"/>
      <c r="D1481" s="302"/>
      <c r="G1481" s="303"/>
      <c r="H1481" s="304"/>
      <c r="I1481" s="304"/>
      <c r="J1481" s="300"/>
      <c r="K1481" s="300"/>
      <c r="L1481" s="300"/>
      <c r="M1481" s="300"/>
      <c r="N1481" s="300"/>
      <c r="O1481" s="300"/>
      <c r="Q1481" s="305">
        <v>0.0</v>
      </c>
      <c r="R1481" s="305"/>
      <c r="S1481" s="306"/>
      <c r="T1481" s="305"/>
      <c r="U1481" s="305"/>
      <c r="V1481" s="305"/>
      <c r="W1481" s="305"/>
      <c r="X1481" s="305"/>
      <c r="Y1481" s="305"/>
      <c r="Z1481" s="300"/>
      <c r="AA1481" s="307"/>
      <c r="AB1481" s="300"/>
      <c r="AC1481" s="308"/>
      <c r="AD1481" s="304"/>
      <c r="AF1481" s="300"/>
      <c r="AG1481" s="300"/>
      <c r="AH1481" s="309"/>
      <c r="AI1481" s="309"/>
      <c r="AJ1481" s="310"/>
      <c r="AK1481" s="311"/>
      <c r="AL1481" s="311"/>
      <c r="AM1481" s="311"/>
      <c r="AN1481" s="311"/>
      <c r="AO1481" s="309"/>
      <c r="AY1481" s="309"/>
      <c r="AZ1481" s="312"/>
      <c r="BD1481" s="300"/>
    </row>
    <row r="1482" ht="14.25" customHeight="1">
      <c r="A1482" s="300"/>
      <c r="B1482" s="301"/>
      <c r="C1482" s="300"/>
      <c r="D1482" s="302"/>
      <c r="G1482" s="303"/>
      <c r="H1482" s="304"/>
      <c r="I1482" s="304"/>
      <c r="J1482" s="300"/>
      <c r="K1482" s="300"/>
      <c r="L1482" s="300"/>
      <c r="M1482" s="300"/>
      <c r="N1482" s="300"/>
      <c r="O1482" s="300"/>
      <c r="Q1482" s="305">
        <v>0.0</v>
      </c>
      <c r="R1482" s="305"/>
      <c r="S1482" s="306"/>
      <c r="T1482" s="305"/>
      <c r="U1482" s="305"/>
      <c r="V1482" s="305"/>
      <c r="W1482" s="305"/>
      <c r="X1482" s="305"/>
      <c r="Y1482" s="305"/>
      <c r="Z1482" s="300"/>
      <c r="AA1482" s="307"/>
      <c r="AB1482" s="300"/>
      <c r="AC1482" s="308"/>
      <c r="AD1482" s="304"/>
      <c r="AF1482" s="300"/>
      <c r="AG1482" s="300"/>
      <c r="AH1482" s="309"/>
      <c r="AI1482" s="309"/>
      <c r="AJ1482" s="310"/>
      <c r="AK1482" s="311"/>
      <c r="AL1482" s="311"/>
      <c r="AM1482" s="311"/>
      <c r="AN1482" s="311"/>
      <c r="AO1482" s="309"/>
      <c r="AY1482" s="309"/>
      <c r="AZ1482" s="312"/>
      <c r="BD1482" s="300"/>
    </row>
    <row r="1483" ht="14.25" customHeight="1">
      <c r="A1483" s="300"/>
      <c r="B1483" s="301"/>
      <c r="C1483" s="300"/>
      <c r="D1483" s="302"/>
      <c r="G1483" s="303"/>
      <c r="H1483" s="304"/>
      <c r="I1483" s="304"/>
      <c r="J1483" s="300"/>
      <c r="K1483" s="300"/>
      <c r="L1483" s="300"/>
      <c r="M1483" s="300"/>
      <c r="N1483" s="300"/>
      <c r="O1483" s="300"/>
      <c r="Q1483" s="305">
        <v>0.0</v>
      </c>
      <c r="R1483" s="305"/>
      <c r="S1483" s="306"/>
      <c r="T1483" s="305"/>
      <c r="U1483" s="305"/>
      <c r="V1483" s="305"/>
      <c r="W1483" s="305"/>
      <c r="X1483" s="305"/>
      <c r="Y1483" s="305"/>
      <c r="Z1483" s="300"/>
      <c r="AA1483" s="307"/>
      <c r="AB1483" s="300"/>
      <c r="AC1483" s="308"/>
      <c r="AD1483" s="304"/>
      <c r="AF1483" s="300"/>
      <c r="AG1483" s="300"/>
      <c r="AH1483" s="309"/>
      <c r="AI1483" s="309"/>
      <c r="AJ1483" s="310"/>
      <c r="AK1483" s="311"/>
      <c r="AL1483" s="311"/>
      <c r="AM1483" s="311"/>
      <c r="AN1483" s="311"/>
      <c r="AO1483" s="309"/>
      <c r="AY1483" s="309"/>
      <c r="AZ1483" s="312"/>
      <c r="BD1483" s="300"/>
    </row>
    <row r="1484" ht="14.25" customHeight="1">
      <c r="A1484" s="300"/>
      <c r="B1484" s="301"/>
      <c r="C1484" s="300"/>
      <c r="D1484" s="302"/>
      <c r="G1484" s="303"/>
      <c r="H1484" s="304"/>
      <c r="I1484" s="304"/>
      <c r="J1484" s="300"/>
      <c r="K1484" s="300"/>
      <c r="L1484" s="300"/>
      <c r="M1484" s="300"/>
      <c r="N1484" s="300"/>
      <c r="O1484" s="300"/>
      <c r="Q1484" s="305">
        <v>0.0</v>
      </c>
      <c r="R1484" s="305"/>
      <c r="S1484" s="306"/>
      <c r="T1484" s="305"/>
      <c r="U1484" s="305"/>
      <c r="V1484" s="305"/>
      <c r="W1484" s="305"/>
      <c r="X1484" s="305"/>
      <c r="Y1484" s="305"/>
      <c r="Z1484" s="300"/>
      <c r="AA1484" s="307"/>
      <c r="AB1484" s="300"/>
      <c r="AC1484" s="308"/>
      <c r="AD1484" s="304"/>
      <c r="AF1484" s="300"/>
      <c r="AG1484" s="300"/>
      <c r="AH1484" s="309"/>
      <c r="AI1484" s="309"/>
      <c r="AJ1484" s="310"/>
      <c r="AK1484" s="311"/>
      <c r="AL1484" s="311"/>
      <c r="AM1484" s="311"/>
      <c r="AN1484" s="311"/>
      <c r="AO1484" s="309"/>
      <c r="AY1484" s="309"/>
      <c r="AZ1484" s="312"/>
      <c r="BD1484" s="300"/>
    </row>
    <row r="1485" ht="14.25" customHeight="1">
      <c r="A1485" s="300"/>
      <c r="B1485" s="301"/>
      <c r="C1485" s="300"/>
      <c r="D1485" s="302"/>
      <c r="G1485" s="303"/>
      <c r="H1485" s="304"/>
      <c r="I1485" s="304"/>
      <c r="J1485" s="300"/>
      <c r="K1485" s="300"/>
      <c r="L1485" s="300"/>
      <c r="M1485" s="300"/>
      <c r="N1485" s="300"/>
      <c r="O1485" s="300"/>
      <c r="Q1485" s="305">
        <v>0.0</v>
      </c>
      <c r="R1485" s="305"/>
      <c r="S1485" s="306"/>
      <c r="T1485" s="305"/>
      <c r="U1485" s="305"/>
      <c r="V1485" s="305"/>
      <c r="W1485" s="305"/>
      <c r="X1485" s="305"/>
      <c r="Y1485" s="305"/>
      <c r="Z1485" s="300"/>
      <c r="AA1485" s="307"/>
      <c r="AB1485" s="300"/>
      <c r="AC1485" s="308"/>
      <c r="AD1485" s="304"/>
      <c r="AF1485" s="300"/>
      <c r="AG1485" s="300"/>
      <c r="AH1485" s="309"/>
      <c r="AI1485" s="309"/>
      <c r="AJ1485" s="310"/>
      <c r="AK1485" s="311"/>
      <c r="AL1485" s="311"/>
      <c r="AM1485" s="311"/>
      <c r="AN1485" s="311"/>
      <c r="AO1485" s="309"/>
      <c r="AY1485" s="309"/>
      <c r="AZ1485" s="312"/>
      <c r="BD1485" s="300"/>
    </row>
    <row r="1486" ht="14.25" customHeight="1">
      <c r="A1486" s="300"/>
      <c r="B1486" s="301"/>
      <c r="C1486" s="300"/>
      <c r="D1486" s="302"/>
      <c r="G1486" s="303"/>
      <c r="H1486" s="304"/>
      <c r="I1486" s="304"/>
      <c r="J1486" s="300"/>
      <c r="K1486" s="300"/>
      <c r="L1486" s="300"/>
      <c r="M1486" s="300"/>
      <c r="N1486" s="300"/>
      <c r="O1486" s="300"/>
      <c r="Q1486" s="305">
        <v>0.0</v>
      </c>
      <c r="R1486" s="305"/>
      <c r="S1486" s="306"/>
      <c r="T1486" s="305"/>
      <c r="U1486" s="305"/>
      <c r="V1486" s="305"/>
      <c r="W1486" s="305"/>
      <c r="X1486" s="305"/>
      <c r="Y1486" s="305"/>
      <c r="Z1486" s="300"/>
      <c r="AA1486" s="307"/>
      <c r="AB1486" s="300"/>
      <c r="AC1486" s="308"/>
      <c r="AD1486" s="304"/>
      <c r="AF1486" s="300"/>
      <c r="AG1486" s="300"/>
      <c r="AH1486" s="309"/>
      <c r="AI1486" s="309"/>
      <c r="AJ1486" s="310"/>
      <c r="AK1486" s="311"/>
      <c r="AL1486" s="311"/>
      <c r="AM1486" s="311"/>
      <c r="AN1486" s="311"/>
      <c r="AO1486" s="309"/>
      <c r="AY1486" s="309"/>
      <c r="AZ1486" s="312"/>
      <c r="BD1486" s="300"/>
    </row>
    <row r="1487" ht="14.25" customHeight="1">
      <c r="A1487" s="300"/>
      <c r="B1487" s="301"/>
      <c r="C1487" s="300"/>
      <c r="D1487" s="302"/>
      <c r="G1487" s="303"/>
      <c r="H1487" s="304"/>
      <c r="I1487" s="304"/>
      <c r="J1487" s="300"/>
      <c r="K1487" s="300"/>
      <c r="L1487" s="300"/>
      <c r="M1487" s="300"/>
      <c r="N1487" s="300"/>
      <c r="O1487" s="300"/>
      <c r="Q1487" s="305">
        <v>0.0</v>
      </c>
      <c r="R1487" s="305"/>
      <c r="S1487" s="306"/>
      <c r="T1487" s="305"/>
      <c r="U1487" s="305"/>
      <c r="V1487" s="305"/>
      <c r="W1487" s="305"/>
      <c r="X1487" s="305"/>
      <c r="Y1487" s="305"/>
      <c r="Z1487" s="300"/>
      <c r="AA1487" s="307"/>
      <c r="AB1487" s="300"/>
      <c r="AC1487" s="308"/>
      <c r="AD1487" s="304"/>
      <c r="AF1487" s="300"/>
      <c r="AG1487" s="300"/>
      <c r="AH1487" s="309"/>
      <c r="AI1487" s="309"/>
      <c r="AJ1487" s="310"/>
      <c r="AK1487" s="311"/>
      <c r="AL1487" s="311"/>
      <c r="AM1487" s="311"/>
      <c r="AN1487" s="311"/>
      <c r="AO1487" s="309"/>
      <c r="AY1487" s="309"/>
      <c r="AZ1487" s="312"/>
      <c r="BD1487" s="300"/>
    </row>
    <row r="1488" ht="14.25" customHeight="1">
      <c r="A1488" s="300"/>
      <c r="B1488" s="301"/>
      <c r="C1488" s="300"/>
      <c r="D1488" s="302"/>
      <c r="G1488" s="303"/>
      <c r="H1488" s="304"/>
      <c r="I1488" s="304"/>
      <c r="J1488" s="300"/>
      <c r="K1488" s="300"/>
      <c r="L1488" s="300"/>
      <c r="M1488" s="300"/>
      <c r="N1488" s="300"/>
      <c r="O1488" s="300"/>
      <c r="Q1488" s="305">
        <v>0.0</v>
      </c>
      <c r="R1488" s="305"/>
      <c r="S1488" s="306"/>
      <c r="T1488" s="305"/>
      <c r="U1488" s="305"/>
      <c r="V1488" s="305"/>
      <c r="W1488" s="305"/>
      <c r="X1488" s="305"/>
      <c r="Y1488" s="305"/>
      <c r="Z1488" s="300"/>
      <c r="AA1488" s="307"/>
      <c r="AB1488" s="300"/>
      <c r="AC1488" s="308"/>
      <c r="AD1488" s="304"/>
      <c r="AF1488" s="300"/>
      <c r="AG1488" s="300"/>
      <c r="AH1488" s="309"/>
      <c r="AI1488" s="309"/>
      <c r="AJ1488" s="310"/>
      <c r="AK1488" s="311"/>
      <c r="AL1488" s="311"/>
      <c r="AM1488" s="311"/>
      <c r="AN1488" s="311"/>
      <c r="AO1488" s="309"/>
      <c r="AY1488" s="309"/>
      <c r="AZ1488" s="312"/>
      <c r="BD1488" s="300"/>
    </row>
    <row r="1489" ht="14.25" customHeight="1">
      <c r="A1489" s="300"/>
      <c r="B1489" s="301"/>
      <c r="C1489" s="300"/>
      <c r="D1489" s="302"/>
      <c r="G1489" s="303"/>
      <c r="H1489" s="304"/>
      <c r="I1489" s="304"/>
      <c r="J1489" s="300"/>
      <c r="K1489" s="300"/>
      <c r="L1489" s="300"/>
      <c r="M1489" s="300"/>
      <c r="N1489" s="300"/>
      <c r="O1489" s="300"/>
      <c r="Q1489" s="305">
        <v>0.0</v>
      </c>
      <c r="R1489" s="305"/>
      <c r="S1489" s="306"/>
      <c r="T1489" s="305"/>
      <c r="U1489" s="305"/>
      <c r="V1489" s="305"/>
      <c r="W1489" s="305"/>
      <c r="X1489" s="305"/>
      <c r="Y1489" s="305"/>
      <c r="Z1489" s="300"/>
      <c r="AA1489" s="307"/>
      <c r="AB1489" s="300"/>
      <c r="AC1489" s="308"/>
      <c r="AD1489" s="304"/>
      <c r="AF1489" s="300"/>
      <c r="AG1489" s="300"/>
      <c r="AH1489" s="309"/>
      <c r="AI1489" s="309"/>
      <c r="AJ1489" s="310"/>
      <c r="AK1489" s="311"/>
      <c r="AL1489" s="311"/>
      <c r="AM1489" s="311"/>
      <c r="AN1489" s="311"/>
      <c r="AO1489" s="309"/>
      <c r="AY1489" s="309"/>
      <c r="AZ1489" s="312"/>
      <c r="BD1489" s="300"/>
    </row>
    <row r="1490" ht="14.25" customHeight="1">
      <c r="A1490" s="300"/>
      <c r="B1490" s="301"/>
      <c r="C1490" s="300"/>
      <c r="D1490" s="302"/>
      <c r="G1490" s="303"/>
      <c r="H1490" s="304"/>
      <c r="I1490" s="304"/>
      <c r="J1490" s="300"/>
      <c r="K1490" s="300"/>
      <c r="L1490" s="300"/>
      <c r="M1490" s="300"/>
      <c r="N1490" s="300"/>
      <c r="O1490" s="300"/>
      <c r="Q1490" s="305">
        <v>0.0</v>
      </c>
      <c r="R1490" s="305"/>
      <c r="S1490" s="306"/>
      <c r="T1490" s="305"/>
      <c r="U1490" s="305"/>
      <c r="V1490" s="305"/>
      <c r="W1490" s="305"/>
      <c r="X1490" s="305"/>
      <c r="Y1490" s="305"/>
      <c r="Z1490" s="300"/>
      <c r="AA1490" s="307"/>
      <c r="AB1490" s="300"/>
      <c r="AC1490" s="308"/>
      <c r="AD1490" s="304"/>
      <c r="AF1490" s="300"/>
      <c r="AG1490" s="300"/>
      <c r="AH1490" s="309"/>
      <c r="AI1490" s="309"/>
      <c r="AJ1490" s="310"/>
      <c r="AK1490" s="311"/>
      <c r="AL1490" s="311"/>
      <c r="AM1490" s="311"/>
      <c r="AN1490" s="311"/>
      <c r="AO1490" s="309"/>
      <c r="AY1490" s="309"/>
      <c r="AZ1490" s="312"/>
      <c r="BD1490" s="300"/>
    </row>
    <row r="1491" ht="14.25" customHeight="1">
      <c r="A1491" s="300"/>
      <c r="B1491" s="301"/>
      <c r="C1491" s="300"/>
      <c r="D1491" s="302"/>
      <c r="G1491" s="303"/>
      <c r="H1491" s="304"/>
      <c r="I1491" s="304"/>
      <c r="J1491" s="300"/>
      <c r="K1491" s="300"/>
      <c r="L1491" s="300"/>
      <c r="M1491" s="300"/>
      <c r="N1491" s="300"/>
      <c r="O1491" s="300"/>
      <c r="Q1491" s="305">
        <v>0.0</v>
      </c>
      <c r="R1491" s="305"/>
      <c r="S1491" s="306"/>
      <c r="T1491" s="305"/>
      <c r="U1491" s="305"/>
      <c r="V1491" s="305"/>
      <c r="W1491" s="305"/>
      <c r="X1491" s="305"/>
      <c r="Y1491" s="305"/>
      <c r="Z1491" s="300"/>
      <c r="AA1491" s="307"/>
      <c r="AB1491" s="300"/>
      <c r="AC1491" s="308"/>
      <c r="AD1491" s="304"/>
      <c r="AF1491" s="300"/>
      <c r="AG1491" s="300"/>
      <c r="AH1491" s="309"/>
      <c r="AI1491" s="309"/>
      <c r="AJ1491" s="310"/>
      <c r="AK1491" s="311"/>
      <c r="AL1491" s="311"/>
      <c r="AM1491" s="311"/>
      <c r="AN1491" s="311"/>
      <c r="AO1491" s="309"/>
      <c r="AY1491" s="309"/>
      <c r="AZ1491" s="312"/>
      <c r="BD1491" s="300"/>
    </row>
    <row r="1492" ht="14.25" customHeight="1">
      <c r="A1492" s="300"/>
      <c r="B1492" s="301"/>
      <c r="C1492" s="300"/>
      <c r="D1492" s="302"/>
      <c r="G1492" s="303"/>
      <c r="H1492" s="304"/>
      <c r="I1492" s="304"/>
      <c r="J1492" s="300"/>
      <c r="K1492" s="300"/>
      <c r="L1492" s="300"/>
      <c r="M1492" s="300"/>
      <c r="N1492" s="300"/>
      <c r="O1492" s="300"/>
      <c r="Q1492" s="305">
        <v>0.0</v>
      </c>
      <c r="R1492" s="305"/>
      <c r="S1492" s="306"/>
      <c r="T1492" s="305"/>
      <c r="U1492" s="305"/>
      <c r="V1492" s="305"/>
      <c r="W1492" s="305"/>
      <c r="X1492" s="305"/>
      <c r="Y1492" s="305"/>
      <c r="Z1492" s="300"/>
      <c r="AA1492" s="307"/>
      <c r="AB1492" s="300"/>
      <c r="AC1492" s="308"/>
      <c r="AD1492" s="304"/>
      <c r="AF1492" s="300"/>
      <c r="AG1492" s="300"/>
      <c r="AH1492" s="309"/>
      <c r="AI1492" s="309"/>
      <c r="AJ1492" s="310"/>
      <c r="AK1492" s="311"/>
      <c r="AL1492" s="311"/>
      <c r="AM1492" s="311"/>
      <c r="AN1492" s="311"/>
      <c r="AO1492" s="309"/>
      <c r="AY1492" s="309"/>
      <c r="AZ1492" s="312"/>
      <c r="BD1492" s="300"/>
    </row>
    <row r="1493" ht="14.25" customHeight="1">
      <c r="A1493" s="300"/>
      <c r="B1493" s="301"/>
      <c r="C1493" s="300"/>
      <c r="D1493" s="302"/>
      <c r="G1493" s="303"/>
      <c r="H1493" s="304"/>
      <c r="I1493" s="304"/>
      <c r="J1493" s="300"/>
      <c r="K1493" s="300"/>
      <c r="L1493" s="300"/>
      <c r="M1493" s="300"/>
      <c r="N1493" s="300"/>
      <c r="O1493" s="300"/>
      <c r="Q1493" s="305">
        <v>0.0</v>
      </c>
      <c r="R1493" s="305"/>
      <c r="S1493" s="306"/>
      <c r="T1493" s="305"/>
      <c r="U1493" s="305"/>
      <c r="V1493" s="305"/>
      <c r="W1493" s="305"/>
      <c r="X1493" s="305"/>
      <c r="Y1493" s="305"/>
      <c r="Z1493" s="300"/>
      <c r="AA1493" s="307"/>
      <c r="AB1493" s="300"/>
      <c r="AC1493" s="308"/>
      <c r="AD1493" s="304"/>
      <c r="AF1493" s="300"/>
      <c r="AG1493" s="300"/>
      <c r="AH1493" s="309"/>
      <c r="AI1493" s="309"/>
      <c r="AJ1493" s="310"/>
      <c r="AK1493" s="311"/>
      <c r="AL1493" s="311"/>
      <c r="AM1493" s="311"/>
      <c r="AN1493" s="311"/>
      <c r="AO1493" s="309"/>
      <c r="AY1493" s="309"/>
      <c r="AZ1493" s="312"/>
      <c r="BD1493" s="300"/>
    </row>
    <row r="1494" ht="14.25" customHeight="1">
      <c r="A1494" s="300"/>
      <c r="B1494" s="301"/>
      <c r="C1494" s="300"/>
      <c r="D1494" s="302"/>
      <c r="G1494" s="303"/>
      <c r="H1494" s="304"/>
      <c r="I1494" s="304"/>
      <c r="J1494" s="300"/>
      <c r="K1494" s="300"/>
      <c r="L1494" s="300"/>
      <c r="M1494" s="300"/>
      <c r="N1494" s="300"/>
      <c r="O1494" s="300"/>
      <c r="Q1494" s="305">
        <v>0.0</v>
      </c>
      <c r="R1494" s="305"/>
      <c r="S1494" s="306"/>
      <c r="T1494" s="305"/>
      <c r="U1494" s="305"/>
      <c r="V1494" s="305"/>
      <c r="W1494" s="305"/>
      <c r="X1494" s="305"/>
      <c r="Y1494" s="305"/>
      <c r="Z1494" s="300"/>
      <c r="AA1494" s="307"/>
      <c r="AB1494" s="300"/>
      <c r="AC1494" s="308"/>
      <c r="AD1494" s="304"/>
      <c r="AF1494" s="300"/>
      <c r="AG1494" s="300"/>
      <c r="AH1494" s="309"/>
      <c r="AI1494" s="309"/>
      <c r="AJ1494" s="310"/>
      <c r="AK1494" s="311"/>
      <c r="AL1494" s="311"/>
      <c r="AM1494" s="311"/>
      <c r="AN1494" s="311"/>
      <c r="AO1494" s="309"/>
      <c r="AY1494" s="309"/>
      <c r="AZ1494" s="312"/>
      <c r="BD1494" s="300"/>
    </row>
    <row r="1495" ht="14.25" customHeight="1">
      <c r="A1495" s="300"/>
      <c r="B1495" s="301"/>
      <c r="C1495" s="300"/>
      <c r="D1495" s="302"/>
      <c r="G1495" s="303"/>
      <c r="H1495" s="304"/>
      <c r="I1495" s="304"/>
      <c r="J1495" s="300"/>
      <c r="K1495" s="300"/>
      <c r="L1495" s="300"/>
      <c r="M1495" s="300"/>
      <c r="N1495" s="300"/>
      <c r="O1495" s="300"/>
      <c r="Q1495" s="305">
        <v>0.0</v>
      </c>
      <c r="R1495" s="305"/>
      <c r="S1495" s="306"/>
      <c r="T1495" s="305"/>
      <c r="U1495" s="305"/>
      <c r="V1495" s="305"/>
      <c r="W1495" s="305"/>
      <c r="X1495" s="305"/>
      <c r="Y1495" s="305"/>
      <c r="Z1495" s="300"/>
      <c r="AA1495" s="307"/>
      <c r="AB1495" s="300"/>
      <c r="AC1495" s="308"/>
      <c r="AD1495" s="304"/>
      <c r="AF1495" s="300"/>
      <c r="AG1495" s="300"/>
      <c r="AH1495" s="309"/>
      <c r="AI1495" s="309"/>
      <c r="AJ1495" s="310"/>
      <c r="AK1495" s="311"/>
      <c r="AL1495" s="311"/>
      <c r="AM1495" s="311"/>
      <c r="AN1495" s="311"/>
      <c r="AO1495" s="309"/>
      <c r="AY1495" s="309"/>
      <c r="AZ1495" s="312"/>
      <c r="BD1495" s="300"/>
    </row>
    <row r="1496" ht="14.25" customHeight="1">
      <c r="A1496" s="300"/>
      <c r="B1496" s="301"/>
      <c r="C1496" s="300"/>
      <c r="D1496" s="302"/>
      <c r="G1496" s="303"/>
      <c r="H1496" s="304"/>
      <c r="I1496" s="304"/>
      <c r="J1496" s="300"/>
      <c r="K1496" s="300"/>
      <c r="L1496" s="300"/>
      <c r="M1496" s="300"/>
      <c r="N1496" s="300"/>
      <c r="O1496" s="300"/>
      <c r="Q1496" s="305">
        <v>0.0</v>
      </c>
      <c r="R1496" s="305"/>
      <c r="S1496" s="306"/>
      <c r="T1496" s="305"/>
      <c r="U1496" s="305"/>
      <c r="V1496" s="305"/>
      <c r="W1496" s="305"/>
      <c r="X1496" s="305"/>
      <c r="Y1496" s="305"/>
      <c r="Z1496" s="300"/>
      <c r="AA1496" s="307"/>
      <c r="AB1496" s="300"/>
      <c r="AC1496" s="308"/>
      <c r="AD1496" s="304"/>
      <c r="AF1496" s="300"/>
      <c r="AG1496" s="300"/>
      <c r="AH1496" s="309"/>
      <c r="AI1496" s="309"/>
      <c r="AJ1496" s="310"/>
      <c r="AK1496" s="311"/>
      <c r="AL1496" s="311"/>
      <c r="AM1496" s="311"/>
      <c r="AN1496" s="311"/>
      <c r="AO1496" s="309"/>
      <c r="AY1496" s="309"/>
      <c r="AZ1496" s="312"/>
      <c r="BD1496" s="300"/>
    </row>
    <row r="1497" ht="14.25" customHeight="1">
      <c r="A1497" s="300"/>
      <c r="B1497" s="301"/>
      <c r="C1497" s="300"/>
      <c r="D1497" s="302"/>
      <c r="G1497" s="303"/>
      <c r="H1497" s="304"/>
      <c r="I1497" s="304"/>
      <c r="J1497" s="300"/>
      <c r="K1497" s="300"/>
      <c r="L1497" s="300"/>
      <c r="M1497" s="300"/>
      <c r="N1497" s="300"/>
      <c r="O1497" s="300"/>
      <c r="Q1497" s="305">
        <v>0.0</v>
      </c>
      <c r="R1497" s="305"/>
      <c r="S1497" s="306"/>
      <c r="T1497" s="305"/>
      <c r="U1497" s="305"/>
      <c r="V1497" s="305"/>
      <c r="W1497" s="305"/>
      <c r="X1497" s="305"/>
      <c r="Y1497" s="305"/>
      <c r="Z1497" s="300"/>
      <c r="AA1497" s="307"/>
      <c r="AB1497" s="300"/>
      <c r="AC1497" s="308"/>
      <c r="AD1497" s="304"/>
      <c r="AF1497" s="300"/>
      <c r="AG1497" s="300"/>
      <c r="AH1497" s="309"/>
      <c r="AI1497" s="309"/>
      <c r="AJ1497" s="310"/>
      <c r="AK1497" s="311"/>
      <c r="AL1497" s="311"/>
      <c r="AM1497" s="311"/>
      <c r="AN1497" s="311"/>
      <c r="AO1497" s="309"/>
      <c r="AY1497" s="309"/>
      <c r="AZ1497" s="312"/>
      <c r="BD1497" s="300"/>
    </row>
    <row r="1498" ht="14.25" customHeight="1">
      <c r="A1498" s="300"/>
      <c r="B1498" s="301"/>
      <c r="C1498" s="300"/>
      <c r="D1498" s="302"/>
      <c r="G1498" s="303"/>
      <c r="H1498" s="304"/>
      <c r="I1498" s="304"/>
      <c r="J1498" s="300"/>
      <c r="K1498" s="300"/>
      <c r="L1498" s="300"/>
      <c r="M1498" s="300"/>
      <c r="N1498" s="300"/>
      <c r="O1498" s="300"/>
      <c r="Q1498" s="305">
        <v>0.0</v>
      </c>
      <c r="R1498" s="305"/>
      <c r="S1498" s="306"/>
      <c r="T1498" s="305"/>
      <c r="U1498" s="305"/>
      <c r="V1498" s="305"/>
      <c r="W1498" s="305"/>
      <c r="X1498" s="305"/>
      <c r="Y1498" s="305"/>
      <c r="Z1498" s="300"/>
      <c r="AA1498" s="307"/>
      <c r="AB1498" s="300"/>
      <c r="AC1498" s="308"/>
      <c r="AD1498" s="304"/>
      <c r="AF1498" s="300"/>
      <c r="AG1498" s="300"/>
      <c r="AH1498" s="309"/>
      <c r="AI1498" s="309"/>
      <c r="AJ1498" s="310"/>
      <c r="AK1498" s="311"/>
      <c r="AL1498" s="311"/>
      <c r="AM1498" s="311"/>
      <c r="AN1498" s="311"/>
      <c r="AO1498" s="309"/>
      <c r="AY1498" s="309"/>
      <c r="AZ1498" s="312"/>
      <c r="BD1498" s="300"/>
    </row>
    <row r="1499" ht="14.25" customHeight="1">
      <c r="A1499" s="300"/>
      <c r="B1499" s="301"/>
      <c r="C1499" s="300"/>
      <c r="D1499" s="302"/>
      <c r="G1499" s="303"/>
      <c r="H1499" s="304"/>
      <c r="I1499" s="304"/>
      <c r="J1499" s="300"/>
      <c r="K1499" s="300"/>
      <c r="L1499" s="300"/>
      <c r="M1499" s="300"/>
      <c r="N1499" s="300"/>
      <c r="O1499" s="300"/>
      <c r="Q1499" s="305">
        <v>0.0</v>
      </c>
      <c r="R1499" s="305"/>
      <c r="S1499" s="306"/>
      <c r="T1499" s="305"/>
      <c r="U1499" s="305"/>
      <c r="V1499" s="305"/>
      <c r="W1499" s="305"/>
      <c r="X1499" s="305"/>
      <c r="Y1499" s="305"/>
      <c r="Z1499" s="300"/>
      <c r="AA1499" s="307"/>
      <c r="AB1499" s="300"/>
      <c r="AC1499" s="308"/>
      <c r="AD1499" s="304"/>
      <c r="AF1499" s="300"/>
      <c r="AG1499" s="300"/>
      <c r="AH1499" s="309"/>
      <c r="AI1499" s="309"/>
      <c r="AJ1499" s="310"/>
      <c r="AK1499" s="311"/>
      <c r="AL1499" s="311"/>
      <c r="AM1499" s="311"/>
      <c r="AN1499" s="311"/>
      <c r="AO1499" s="309"/>
      <c r="AY1499" s="309"/>
      <c r="AZ1499" s="312"/>
      <c r="BD1499" s="300"/>
    </row>
    <row r="1500" ht="14.25" customHeight="1">
      <c r="A1500" s="300"/>
      <c r="B1500" s="301"/>
      <c r="C1500" s="300"/>
      <c r="D1500" s="302"/>
      <c r="G1500" s="303"/>
      <c r="H1500" s="304"/>
      <c r="I1500" s="304"/>
      <c r="J1500" s="300"/>
      <c r="K1500" s="300"/>
      <c r="L1500" s="300"/>
      <c r="M1500" s="300"/>
      <c r="N1500" s="300"/>
      <c r="O1500" s="300"/>
      <c r="Q1500" s="305">
        <v>0.0</v>
      </c>
      <c r="R1500" s="305"/>
      <c r="S1500" s="306"/>
      <c r="T1500" s="305"/>
      <c r="U1500" s="305"/>
      <c r="V1500" s="305"/>
      <c r="W1500" s="305"/>
      <c r="X1500" s="305"/>
      <c r="Y1500" s="305"/>
      <c r="Z1500" s="300"/>
      <c r="AA1500" s="307"/>
      <c r="AB1500" s="300"/>
      <c r="AC1500" s="308"/>
      <c r="AD1500" s="304"/>
      <c r="AF1500" s="300"/>
      <c r="AG1500" s="300"/>
      <c r="AH1500" s="309"/>
      <c r="AI1500" s="309"/>
      <c r="AJ1500" s="310"/>
      <c r="AK1500" s="311"/>
      <c r="AL1500" s="311"/>
      <c r="AM1500" s="311"/>
      <c r="AN1500" s="311"/>
      <c r="AO1500" s="309"/>
      <c r="AY1500" s="309"/>
      <c r="AZ1500" s="312"/>
      <c r="BD1500" s="300"/>
    </row>
    <row r="1501" ht="14.25" customHeight="1">
      <c r="A1501" s="300"/>
      <c r="B1501" s="301"/>
      <c r="C1501" s="300"/>
      <c r="D1501" s="302"/>
      <c r="G1501" s="303"/>
      <c r="H1501" s="304"/>
      <c r="I1501" s="304"/>
      <c r="J1501" s="300"/>
      <c r="K1501" s="300"/>
      <c r="L1501" s="300"/>
      <c r="M1501" s="300"/>
      <c r="N1501" s="300"/>
      <c r="O1501" s="300"/>
      <c r="Q1501" s="305">
        <v>0.0</v>
      </c>
      <c r="R1501" s="305"/>
      <c r="S1501" s="306"/>
      <c r="T1501" s="305"/>
      <c r="U1501" s="305"/>
      <c r="V1501" s="305"/>
      <c r="W1501" s="305"/>
      <c r="X1501" s="305"/>
      <c r="Y1501" s="305"/>
      <c r="Z1501" s="300"/>
      <c r="AA1501" s="307"/>
      <c r="AB1501" s="300"/>
      <c r="AC1501" s="308"/>
      <c r="AD1501" s="304"/>
      <c r="AF1501" s="300"/>
      <c r="AG1501" s="300"/>
      <c r="AH1501" s="309"/>
      <c r="AI1501" s="309"/>
      <c r="AJ1501" s="310"/>
      <c r="AK1501" s="311"/>
      <c r="AL1501" s="311"/>
      <c r="AM1501" s="311"/>
      <c r="AN1501" s="311"/>
      <c r="AO1501" s="309"/>
      <c r="AY1501" s="309"/>
      <c r="AZ1501" s="312"/>
      <c r="BD1501" s="300"/>
    </row>
    <row r="1502" ht="14.25" customHeight="1">
      <c r="A1502" s="300"/>
      <c r="B1502" s="301"/>
      <c r="C1502" s="300"/>
      <c r="D1502" s="302"/>
      <c r="G1502" s="303"/>
      <c r="H1502" s="304"/>
      <c r="I1502" s="304"/>
      <c r="J1502" s="300"/>
      <c r="K1502" s="300"/>
      <c r="L1502" s="300"/>
      <c r="M1502" s="300"/>
      <c r="N1502" s="300"/>
      <c r="O1502" s="300"/>
      <c r="Q1502" s="305">
        <v>0.0</v>
      </c>
      <c r="R1502" s="305"/>
      <c r="S1502" s="306"/>
      <c r="T1502" s="305"/>
      <c r="U1502" s="305"/>
      <c r="V1502" s="305"/>
      <c r="W1502" s="305"/>
      <c r="X1502" s="305"/>
      <c r="Y1502" s="305"/>
      <c r="Z1502" s="300"/>
      <c r="AA1502" s="307"/>
      <c r="AB1502" s="300"/>
      <c r="AC1502" s="308"/>
      <c r="AD1502" s="304"/>
      <c r="AF1502" s="300"/>
      <c r="AG1502" s="300"/>
      <c r="AH1502" s="309"/>
      <c r="AI1502" s="309"/>
      <c r="AJ1502" s="310"/>
      <c r="AK1502" s="311"/>
      <c r="AL1502" s="311"/>
      <c r="AM1502" s="311"/>
      <c r="AN1502" s="311"/>
      <c r="AO1502" s="309"/>
      <c r="AY1502" s="309"/>
      <c r="AZ1502" s="312"/>
      <c r="BD1502" s="300"/>
    </row>
    <row r="1503" ht="14.25" customHeight="1">
      <c r="A1503" s="300"/>
      <c r="B1503" s="301"/>
      <c r="C1503" s="300"/>
      <c r="D1503" s="302"/>
      <c r="G1503" s="303"/>
      <c r="H1503" s="304"/>
      <c r="I1503" s="304"/>
      <c r="J1503" s="300"/>
      <c r="K1503" s="300"/>
      <c r="L1503" s="300"/>
      <c r="M1503" s="300"/>
      <c r="N1503" s="300"/>
      <c r="O1503" s="300"/>
      <c r="Q1503" s="305">
        <v>0.0</v>
      </c>
      <c r="R1503" s="305"/>
      <c r="S1503" s="306"/>
      <c r="T1503" s="305"/>
      <c r="U1503" s="305"/>
      <c r="V1503" s="305"/>
      <c r="W1503" s="305"/>
      <c r="X1503" s="305"/>
      <c r="Y1503" s="305"/>
      <c r="Z1503" s="300"/>
      <c r="AA1503" s="307"/>
      <c r="AB1503" s="300"/>
      <c r="AC1503" s="308"/>
      <c r="AD1503" s="304"/>
      <c r="AF1503" s="300"/>
      <c r="AG1503" s="300"/>
      <c r="AH1503" s="309"/>
      <c r="AI1503" s="309"/>
      <c r="AJ1503" s="310"/>
      <c r="AK1503" s="311"/>
      <c r="AL1503" s="311"/>
      <c r="AM1503" s="311"/>
      <c r="AN1503" s="311"/>
      <c r="AO1503" s="309"/>
      <c r="AY1503" s="309"/>
      <c r="AZ1503" s="312"/>
      <c r="BD1503" s="300"/>
    </row>
    <row r="1504" ht="14.25" customHeight="1">
      <c r="A1504" s="300"/>
      <c r="B1504" s="301"/>
      <c r="C1504" s="300"/>
      <c r="D1504" s="302"/>
      <c r="G1504" s="303"/>
      <c r="H1504" s="304"/>
      <c r="I1504" s="304"/>
      <c r="J1504" s="300"/>
      <c r="K1504" s="300"/>
      <c r="L1504" s="300"/>
      <c r="M1504" s="300"/>
      <c r="N1504" s="300"/>
      <c r="O1504" s="300"/>
      <c r="Q1504" s="305">
        <v>0.0</v>
      </c>
      <c r="R1504" s="305"/>
      <c r="S1504" s="306"/>
      <c r="T1504" s="305"/>
      <c r="U1504" s="305"/>
      <c r="V1504" s="305"/>
      <c r="W1504" s="305"/>
      <c r="X1504" s="305"/>
      <c r="Y1504" s="305"/>
      <c r="Z1504" s="300"/>
      <c r="AA1504" s="307"/>
      <c r="AB1504" s="300"/>
      <c r="AC1504" s="308"/>
      <c r="AD1504" s="304"/>
      <c r="AF1504" s="300"/>
      <c r="AG1504" s="300"/>
      <c r="AH1504" s="309"/>
      <c r="AI1504" s="309"/>
      <c r="AJ1504" s="310"/>
      <c r="AK1504" s="311"/>
      <c r="AL1504" s="311"/>
      <c r="AM1504" s="311"/>
      <c r="AN1504" s="311"/>
      <c r="AO1504" s="309"/>
      <c r="AY1504" s="309"/>
      <c r="AZ1504" s="312"/>
      <c r="BD1504" s="300"/>
    </row>
    <row r="1505" ht="14.25" customHeight="1">
      <c r="A1505" s="300"/>
      <c r="B1505" s="301"/>
      <c r="C1505" s="300"/>
      <c r="D1505" s="302"/>
      <c r="G1505" s="303"/>
      <c r="H1505" s="304"/>
      <c r="I1505" s="304"/>
      <c r="J1505" s="300"/>
      <c r="K1505" s="300"/>
      <c r="L1505" s="300"/>
      <c r="M1505" s="300"/>
      <c r="N1505" s="300"/>
      <c r="O1505" s="300"/>
      <c r="Q1505" s="305">
        <v>0.0</v>
      </c>
      <c r="R1505" s="305"/>
      <c r="S1505" s="306"/>
      <c r="T1505" s="305"/>
      <c r="U1505" s="305"/>
      <c r="V1505" s="305"/>
      <c r="W1505" s="305"/>
      <c r="X1505" s="305"/>
      <c r="Y1505" s="305"/>
      <c r="Z1505" s="300"/>
      <c r="AA1505" s="307"/>
      <c r="AB1505" s="300"/>
      <c r="AC1505" s="308"/>
      <c r="AD1505" s="304"/>
      <c r="AF1505" s="300"/>
      <c r="AG1505" s="300"/>
      <c r="AH1505" s="309"/>
      <c r="AI1505" s="309"/>
      <c r="AJ1505" s="310"/>
      <c r="AK1505" s="311"/>
      <c r="AL1505" s="311"/>
      <c r="AM1505" s="311"/>
      <c r="AN1505" s="311"/>
      <c r="AO1505" s="309"/>
      <c r="AY1505" s="309"/>
      <c r="AZ1505" s="312"/>
      <c r="BD1505" s="300"/>
    </row>
    <row r="1506" ht="14.25" customHeight="1">
      <c r="A1506" s="300"/>
      <c r="B1506" s="301"/>
      <c r="C1506" s="300"/>
      <c r="D1506" s="302"/>
      <c r="G1506" s="303"/>
      <c r="H1506" s="304"/>
      <c r="I1506" s="304"/>
      <c r="J1506" s="300"/>
      <c r="K1506" s="300"/>
      <c r="L1506" s="300"/>
      <c r="M1506" s="300"/>
      <c r="N1506" s="300"/>
      <c r="O1506" s="300"/>
      <c r="Q1506" s="305">
        <v>0.0</v>
      </c>
      <c r="R1506" s="305"/>
      <c r="S1506" s="306"/>
      <c r="T1506" s="305"/>
      <c r="U1506" s="305"/>
      <c r="V1506" s="305"/>
      <c r="W1506" s="305"/>
      <c r="X1506" s="305"/>
      <c r="Y1506" s="305"/>
      <c r="Z1506" s="300"/>
      <c r="AA1506" s="307"/>
      <c r="AB1506" s="300"/>
      <c r="AC1506" s="308"/>
      <c r="AD1506" s="304"/>
      <c r="AF1506" s="300"/>
      <c r="AG1506" s="300"/>
      <c r="AH1506" s="309"/>
      <c r="AI1506" s="309"/>
      <c r="AJ1506" s="310"/>
      <c r="AK1506" s="311"/>
      <c r="AL1506" s="311"/>
      <c r="AM1506" s="311"/>
      <c r="AN1506" s="311"/>
      <c r="AO1506" s="309"/>
      <c r="AY1506" s="309"/>
      <c r="AZ1506" s="312"/>
      <c r="BD1506" s="300"/>
    </row>
    <row r="1507" ht="14.25" customHeight="1">
      <c r="A1507" s="300"/>
      <c r="B1507" s="301"/>
      <c r="C1507" s="300"/>
      <c r="D1507" s="302"/>
      <c r="G1507" s="303"/>
      <c r="H1507" s="304"/>
      <c r="I1507" s="304"/>
      <c r="J1507" s="300"/>
      <c r="K1507" s="300"/>
      <c r="L1507" s="300"/>
      <c r="M1507" s="300"/>
      <c r="N1507" s="300"/>
      <c r="O1507" s="300"/>
      <c r="Q1507" s="305">
        <v>0.0</v>
      </c>
      <c r="R1507" s="305"/>
      <c r="S1507" s="306"/>
      <c r="T1507" s="305"/>
      <c r="U1507" s="305"/>
      <c r="V1507" s="305"/>
      <c r="W1507" s="305"/>
      <c r="X1507" s="305"/>
      <c r="Y1507" s="305"/>
      <c r="Z1507" s="300"/>
      <c r="AA1507" s="307"/>
      <c r="AB1507" s="300"/>
      <c r="AC1507" s="308"/>
      <c r="AD1507" s="304"/>
      <c r="AF1507" s="300"/>
      <c r="AG1507" s="300"/>
      <c r="AH1507" s="309"/>
      <c r="AI1507" s="309"/>
      <c r="AJ1507" s="310"/>
      <c r="AK1507" s="311"/>
      <c r="AL1507" s="311"/>
      <c r="AM1507" s="311"/>
      <c r="AN1507" s="311"/>
      <c r="AO1507" s="309"/>
      <c r="AY1507" s="309"/>
      <c r="AZ1507" s="312"/>
      <c r="BD1507" s="300"/>
    </row>
    <row r="1508" ht="14.25" customHeight="1">
      <c r="A1508" s="300"/>
      <c r="B1508" s="301"/>
      <c r="C1508" s="300"/>
      <c r="D1508" s="302"/>
      <c r="G1508" s="303"/>
      <c r="H1508" s="304"/>
      <c r="I1508" s="304"/>
      <c r="J1508" s="300"/>
      <c r="K1508" s="300"/>
      <c r="L1508" s="300"/>
      <c r="M1508" s="300"/>
      <c r="N1508" s="300"/>
      <c r="O1508" s="300"/>
      <c r="Q1508" s="305">
        <v>0.0</v>
      </c>
      <c r="R1508" s="305"/>
      <c r="S1508" s="306"/>
      <c r="T1508" s="305"/>
      <c r="U1508" s="305"/>
      <c r="V1508" s="305"/>
      <c r="W1508" s="305"/>
      <c r="X1508" s="305"/>
      <c r="Y1508" s="305"/>
      <c r="Z1508" s="300"/>
      <c r="AA1508" s="307"/>
      <c r="AB1508" s="300"/>
      <c r="AC1508" s="308"/>
      <c r="AD1508" s="304"/>
      <c r="AF1508" s="300"/>
      <c r="AG1508" s="300"/>
      <c r="AH1508" s="309"/>
      <c r="AI1508" s="309"/>
      <c r="AJ1508" s="310"/>
      <c r="AK1508" s="311"/>
      <c r="AL1508" s="311"/>
      <c r="AM1508" s="311"/>
      <c r="AN1508" s="311"/>
      <c r="AO1508" s="309"/>
      <c r="AY1508" s="309"/>
      <c r="AZ1508" s="312"/>
      <c r="BD1508" s="300"/>
    </row>
    <row r="1509" ht="14.25" customHeight="1">
      <c r="A1509" s="300"/>
      <c r="B1509" s="301"/>
      <c r="C1509" s="300"/>
      <c r="D1509" s="302"/>
      <c r="G1509" s="303"/>
      <c r="H1509" s="304"/>
      <c r="I1509" s="304"/>
      <c r="J1509" s="300"/>
      <c r="K1509" s="300"/>
      <c r="L1509" s="300"/>
      <c r="M1509" s="300"/>
      <c r="N1509" s="300"/>
      <c r="O1509" s="300"/>
      <c r="Q1509" s="305">
        <v>0.0</v>
      </c>
      <c r="R1509" s="305"/>
      <c r="S1509" s="306"/>
      <c r="T1509" s="305"/>
      <c r="U1509" s="305"/>
      <c r="V1509" s="305"/>
      <c r="W1509" s="305"/>
      <c r="X1509" s="305"/>
      <c r="Y1509" s="305"/>
      <c r="Z1509" s="300"/>
      <c r="AA1509" s="307"/>
      <c r="AB1509" s="300"/>
      <c r="AC1509" s="308"/>
      <c r="AD1509" s="304"/>
      <c r="AF1509" s="300"/>
      <c r="AG1509" s="300"/>
      <c r="AH1509" s="309"/>
      <c r="AI1509" s="309"/>
      <c r="AJ1509" s="310"/>
      <c r="AK1509" s="311"/>
      <c r="AL1509" s="311"/>
      <c r="AM1509" s="311"/>
      <c r="AN1509" s="311"/>
      <c r="AO1509" s="309"/>
      <c r="AY1509" s="309"/>
      <c r="AZ1509" s="312"/>
      <c r="BD1509" s="300"/>
    </row>
    <row r="1510" ht="14.25" customHeight="1">
      <c r="A1510" s="300"/>
      <c r="B1510" s="301"/>
      <c r="C1510" s="300"/>
      <c r="D1510" s="302"/>
      <c r="G1510" s="303"/>
      <c r="H1510" s="304"/>
      <c r="I1510" s="304"/>
      <c r="J1510" s="300"/>
      <c r="K1510" s="300"/>
      <c r="L1510" s="300"/>
      <c r="M1510" s="300"/>
      <c r="N1510" s="300"/>
      <c r="O1510" s="300"/>
      <c r="Q1510" s="305">
        <v>0.0</v>
      </c>
      <c r="R1510" s="305"/>
      <c r="S1510" s="306"/>
      <c r="T1510" s="305"/>
      <c r="U1510" s="305"/>
      <c r="V1510" s="305"/>
      <c r="W1510" s="305"/>
      <c r="X1510" s="305"/>
      <c r="Y1510" s="305"/>
      <c r="Z1510" s="300"/>
      <c r="AA1510" s="307"/>
      <c r="AB1510" s="300"/>
      <c r="AC1510" s="308"/>
      <c r="AD1510" s="304"/>
      <c r="AF1510" s="300"/>
      <c r="AG1510" s="300"/>
      <c r="AH1510" s="309"/>
      <c r="AI1510" s="309"/>
      <c r="AJ1510" s="310"/>
      <c r="AK1510" s="311"/>
      <c r="AL1510" s="311"/>
      <c r="AM1510" s="311"/>
      <c r="AN1510" s="311"/>
      <c r="AO1510" s="309"/>
      <c r="AY1510" s="309"/>
      <c r="AZ1510" s="312"/>
      <c r="BD1510" s="300"/>
    </row>
    <row r="1511" ht="14.25" customHeight="1">
      <c r="A1511" s="300"/>
      <c r="B1511" s="301"/>
      <c r="C1511" s="300"/>
      <c r="D1511" s="302"/>
      <c r="G1511" s="303"/>
      <c r="H1511" s="304"/>
      <c r="I1511" s="304"/>
      <c r="J1511" s="300"/>
      <c r="K1511" s="300"/>
      <c r="L1511" s="300"/>
      <c r="M1511" s="300"/>
      <c r="N1511" s="300"/>
      <c r="O1511" s="300"/>
      <c r="Q1511" s="305">
        <v>0.0</v>
      </c>
      <c r="R1511" s="305"/>
      <c r="S1511" s="306"/>
      <c r="T1511" s="305"/>
      <c r="U1511" s="305"/>
      <c r="V1511" s="305"/>
      <c r="W1511" s="305"/>
      <c r="X1511" s="305"/>
      <c r="Y1511" s="305"/>
      <c r="Z1511" s="300"/>
      <c r="AA1511" s="307"/>
      <c r="AB1511" s="300"/>
      <c r="AC1511" s="308"/>
      <c r="AD1511" s="304"/>
      <c r="AF1511" s="300"/>
      <c r="AG1511" s="300"/>
      <c r="AH1511" s="309"/>
      <c r="AI1511" s="309"/>
      <c r="AJ1511" s="310"/>
      <c r="AK1511" s="311"/>
      <c r="AL1511" s="311"/>
      <c r="AM1511" s="311"/>
      <c r="AN1511" s="311"/>
      <c r="AO1511" s="309"/>
      <c r="AY1511" s="309"/>
      <c r="AZ1511" s="312"/>
      <c r="BD1511" s="300"/>
    </row>
    <row r="1512" ht="14.25" customHeight="1">
      <c r="A1512" s="300"/>
      <c r="B1512" s="301"/>
      <c r="C1512" s="300"/>
      <c r="D1512" s="302"/>
      <c r="G1512" s="303"/>
      <c r="H1512" s="304"/>
      <c r="I1512" s="304"/>
      <c r="J1512" s="300"/>
      <c r="K1512" s="300"/>
      <c r="L1512" s="300"/>
      <c r="M1512" s="300"/>
      <c r="N1512" s="300"/>
      <c r="O1512" s="300"/>
      <c r="Q1512" s="305">
        <v>0.0</v>
      </c>
      <c r="R1512" s="305"/>
      <c r="S1512" s="306"/>
      <c r="T1512" s="305"/>
      <c r="U1512" s="305"/>
      <c r="V1512" s="305"/>
      <c r="W1512" s="305"/>
      <c r="X1512" s="305"/>
      <c r="Y1512" s="305"/>
      <c r="Z1512" s="300"/>
      <c r="AA1512" s="307"/>
      <c r="AB1512" s="300"/>
      <c r="AC1512" s="308"/>
      <c r="AD1512" s="304"/>
      <c r="AF1512" s="300"/>
      <c r="AG1512" s="300"/>
      <c r="AH1512" s="309"/>
      <c r="AI1512" s="309"/>
      <c r="AJ1512" s="310"/>
      <c r="AK1512" s="311"/>
      <c r="AL1512" s="311"/>
      <c r="AM1512" s="311"/>
      <c r="AN1512" s="311"/>
      <c r="AO1512" s="309"/>
      <c r="AY1512" s="309"/>
      <c r="AZ1512" s="312"/>
      <c r="BD1512" s="300"/>
    </row>
    <row r="1513" ht="14.25" customHeight="1">
      <c r="A1513" s="300"/>
      <c r="B1513" s="301"/>
      <c r="C1513" s="300"/>
      <c r="D1513" s="302"/>
      <c r="G1513" s="303"/>
      <c r="H1513" s="304"/>
      <c r="I1513" s="304"/>
      <c r="J1513" s="300"/>
      <c r="K1513" s="300"/>
      <c r="L1513" s="300"/>
      <c r="M1513" s="300"/>
      <c r="N1513" s="300"/>
      <c r="O1513" s="300"/>
      <c r="Q1513" s="305">
        <v>0.0</v>
      </c>
      <c r="R1513" s="305"/>
      <c r="S1513" s="306"/>
      <c r="T1513" s="305"/>
      <c r="U1513" s="305"/>
      <c r="V1513" s="305"/>
      <c r="W1513" s="305"/>
      <c r="X1513" s="305"/>
      <c r="Y1513" s="305"/>
      <c r="Z1513" s="300"/>
      <c r="AA1513" s="307"/>
      <c r="AB1513" s="300"/>
      <c r="AC1513" s="308"/>
      <c r="AD1513" s="304"/>
      <c r="AF1513" s="300"/>
      <c r="AG1513" s="300"/>
      <c r="AH1513" s="309"/>
      <c r="AI1513" s="309"/>
      <c r="AJ1513" s="310"/>
      <c r="AK1513" s="311"/>
      <c r="AL1513" s="311"/>
      <c r="AM1513" s="311"/>
      <c r="AN1513" s="311"/>
      <c r="AO1513" s="309"/>
      <c r="AY1513" s="309"/>
      <c r="AZ1513" s="312"/>
      <c r="BD1513" s="300"/>
    </row>
    <row r="1514" ht="14.25" customHeight="1">
      <c r="A1514" s="300"/>
      <c r="B1514" s="301"/>
      <c r="C1514" s="300"/>
      <c r="D1514" s="302"/>
      <c r="G1514" s="303"/>
      <c r="H1514" s="304"/>
      <c r="I1514" s="304"/>
      <c r="J1514" s="300"/>
      <c r="K1514" s="300"/>
      <c r="L1514" s="300"/>
      <c r="M1514" s="300"/>
      <c r="N1514" s="300"/>
      <c r="O1514" s="300"/>
      <c r="Q1514" s="305">
        <v>0.0</v>
      </c>
      <c r="R1514" s="305"/>
      <c r="S1514" s="306"/>
      <c r="T1514" s="305"/>
      <c r="U1514" s="305"/>
      <c r="V1514" s="305"/>
      <c r="W1514" s="305"/>
      <c r="X1514" s="305"/>
      <c r="Y1514" s="305"/>
      <c r="Z1514" s="300"/>
      <c r="AA1514" s="307"/>
      <c r="AB1514" s="300"/>
      <c r="AC1514" s="308"/>
      <c r="AD1514" s="304"/>
      <c r="AF1514" s="300"/>
      <c r="AG1514" s="300"/>
      <c r="AH1514" s="309"/>
      <c r="AI1514" s="309"/>
      <c r="AJ1514" s="310"/>
      <c r="AK1514" s="311"/>
      <c r="AL1514" s="311"/>
      <c r="AM1514" s="311"/>
      <c r="AN1514" s="311"/>
      <c r="AO1514" s="309"/>
      <c r="AY1514" s="309"/>
      <c r="AZ1514" s="312"/>
      <c r="BD1514" s="300"/>
    </row>
    <row r="1515" ht="14.25" customHeight="1">
      <c r="A1515" s="300"/>
      <c r="B1515" s="301"/>
      <c r="C1515" s="300"/>
      <c r="D1515" s="302"/>
      <c r="G1515" s="303"/>
      <c r="H1515" s="304"/>
      <c r="I1515" s="304"/>
      <c r="J1515" s="300"/>
      <c r="K1515" s="300"/>
      <c r="L1515" s="300"/>
      <c r="M1515" s="300"/>
      <c r="N1515" s="300"/>
      <c r="O1515" s="300"/>
      <c r="Q1515" s="305">
        <v>0.0</v>
      </c>
      <c r="R1515" s="305"/>
      <c r="S1515" s="306"/>
      <c r="T1515" s="305"/>
      <c r="U1515" s="305"/>
      <c r="V1515" s="305"/>
      <c r="W1515" s="305"/>
      <c r="X1515" s="305"/>
      <c r="Y1515" s="305"/>
      <c r="Z1515" s="300"/>
      <c r="AA1515" s="307"/>
      <c r="AB1515" s="300"/>
      <c r="AC1515" s="308"/>
      <c r="AD1515" s="304"/>
      <c r="AF1515" s="300"/>
      <c r="AG1515" s="300"/>
      <c r="AH1515" s="309"/>
      <c r="AI1515" s="309"/>
      <c r="AJ1515" s="310"/>
      <c r="AK1515" s="311"/>
      <c r="AL1515" s="311"/>
      <c r="AM1515" s="311"/>
      <c r="AN1515" s="311"/>
      <c r="AO1515" s="309"/>
      <c r="AY1515" s="309"/>
      <c r="AZ1515" s="312"/>
      <c r="BD1515" s="300"/>
    </row>
    <row r="1516" ht="14.25" customHeight="1">
      <c r="A1516" s="300"/>
      <c r="B1516" s="301"/>
      <c r="C1516" s="300"/>
      <c r="D1516" s="302"/>
      <c r="G1516" s="303"/>
      <c r="H1516" s="304"/>
      <c r="I1516" s="304"/>
      <c r="J1516" s="300"/>
      <c r="K1516" s="300"/>
      <c r="L1516" s="300"/>
      <c r="M1516" s="300"/>
      <c r="N1516" s="300"/>
      <c r="O1516" s="300"/>
      <c r="Q1516" s="305">
        <v>0.0</v>
      </c>
      <c r="R1516" s="305"/>
      <c r="S1516" s="306"/>
      <c r="T1516" s="305"/>
      <c r="U1516" s="305"/>
      <c r="V1516" s="305"/>
      <c r="W1516" s="305"/>
      <c r="X1516" s="305"/>
      <c r="Y1516" s="305"/>
      <c r="Z1516" s="300"/>
      <c r="AA1516" s="307"/>
      <c r="AB1516" s="300"/>
      <c r="AC1516" s="308"/>
      <c r="AD1516" s="304"/>
      <c r="AF1516" s="300"/>
      <c r="AG1516" s="300"/>
      <c r="AH1516" s="309"/>
      <c r="AI1516" s="309"/>
      <c r="AJ1516" s="310"/>
      <c r="AK1516" s="311"/>
      <c r="AL1516" s="311"/>
      <c r="AM1516" s="311"/>
      <c r="AN1516" s="311"/>
      <c r="AO1516" s="309"/>
      <c r="AY1516" s="309"/>
      <c r="AZ1516" s="312"/>
      <c r="BD1516" s="300"/>
    </row>
    <row r="1517" ht="14.25" customHeight="1">
      <c r="A1517" s="300"/>
      <c r="B1517" s="301"/>
      <c r="C1517" s="300"/>
      <c r="D1517" s="302"/>
      <c r="G1517" s="303"/>
      <c r="H1517" s="304"/>
      <c r="I1517" s="304"/>
      <c r="J1517" s="300"/>
      <c r="K1517" s="300"/>
      <c r="L1517" s="300"/>
      <c r="M1517" s="300"/>
      <c r="N1517" s="300"/>
      <c r="O1517" s="300"/>
      <c r="Q1517" s="305">
        <v>0.0</v>
      </c>
      <c r="R1517" s="305"/>
      <c r="S1517" s="306"/>
      <c r="T1517" s="305"/>
      <c r="U1517" s="305"/>
      <c r="V1517" s="305"/>
      <c r="W1517" s="305"/>
      <c r="X1517" s="305"/>
      <c r="Y1517" s="305"/>
      <c r="Z1517" s="300"/>
      <c r="AA1517" s="307"/>
      <c r="AB1517" s="300"/>
      <c r="AC1517" s="308"/>
      <c r="AD1517" s="304"/>
      <c r="AF1517" s="300"/>
      <c r="AG1517" s="300"/>
      <c r="AH1517" s="309"/>
      <c r="AI1517" s="309"/>
      <c r="AJ1517" s="310"/>
      <c r="AK1517" s="311"/>
      <c r="AL1517" s="311"/>
      <c r="AM1517" s="311"/>
      <c r="AN1517" s="311"/>
      <c r="AO1517" s="309"/>
      <c r="AY1517" s="309"/>
      <c r="AZ1517" s="312"/>
      <c r="BD1517" s="300"/>
    </row>
    <row r="1518" ht="14.25" customHeight="1">
      <c r="A1518" s="300"/>
      <c r="B1518" s="301"/>
      <c r="C1518" s="300"/>
      <c r="D1518" s="302"/>
      <c r="G1518" s="303"/>
      <c r="H1518" s="304"/>
      <c r="I1518" s="304"/>
      <c r="J1518" s="300"/>
      <c r="K1518" s="300"/>
      <c r="L1518" s="300"/>
      <c r="M1518" s="300"/>
      <c r="N1518" s="300"/>
      <c r="O1518" s="300"/>
      <c r="Q1518" s="305">
        <v>0.0</v>
      </c>
      <c r="R1518" s="305"/>
      <c r="S1518" s="306"/>
      <c r="T1518" s="305"/>
      <c r="U1518" s="305"/>
      <c r="V1518" s="305"/>
      <c r="W1518" s="305"/>
      <c r="X1518" s="305"/>
      <c r="Y1518" s="305"/>
      <c r="Z1518" s="300"/>
      <c r="AA1518" s="307"/>
      <c r="AB1518" s="300"/>
      <c r="AC1518" s="308"/>
      <c r="AD1518" s="304"/>
      <c r="AF1518" s="300"/>
      <c r="AG1518" s="300"/>
      <c r="AH1518" s="309"/>
      <c r="AI1518" s="309"/>
      <c r="AJ1518" s="310"/>
      <c r="AK1518" s="311"/>
      <c r="AL1518" s="311"/>
      <c r="AM1518" s="311"/>
      <c r="AN1518" s="311"/>
      <c r="AO1518" s="309"/>
      <c r="AY1518" s="309"/>
      <c r="AZ1518" s="312"/>
      <c r="BD1518" s="300"/>
    </row>
    <row r="1519" ht="14.25" customHeight="1">
      <c r="A1519" s="300"/>
      <c r="B1519" s="301"/>
      <c r="C1519" s="300"/>
      <c r="D1519" s="302"/>
      <c r="G1519" s="303"/>
      <c r="H1519" s="304"/>
      <c r="I1519" s="304"/>
      <c r="J1519" s="300"/>
      <c r="K1519" s="300"/>
      <c r="L1519" s="300"/>
      <c r="M1519" s="300"/>
      <c r="N1519" s="300"/>
      <c r="O1519" s="300"/>
      <c r="Q1519" s="305">
        <v>0.0</v>
      </c>
      <c r="R1519" s="305"/>
      <c r="S1519" s="306"/>
      <c r="T1519" s="305"/>
      <c r="U1519" s="305"/>
      <c r="V1519" s="305"/>
      <c r="W1519" s="305"/>
      <c r="X1519" s="305"/>
      <c r="Y1519" s="305"/>
      <c r="Z1519" s="300"/>
      <c r="AA1519" s="307"/>
      <c r="AB1519" s="300"/>
      <c r="AC1519" s="308"/>
      <c r="AD1519" s="304"/>
      <c r="AF1519" s="300"/>
      <c r="AG1519" s="300"/>
      <c r="AH1519" s="309"/>
      <c r="AI1519" s="309"/>
      <c r="AJ1519" s="310"/>
      <c r="AK1519" s="311"/>
      <c r="AL1519" s="311"/>
      <c r="AM1519" s="311"/>
      <c r="AN1519" s="311"/>
      <c r="AO1519" s="309"/>
      <c r="AY1519" s="309"/>
      <c r="AZ1519" s="312"/>
      <c r="BD1519" s="300"/>
    </row>
    <row r="1520" ht="14.25" customHeight="1">
      <c r="A1520" s="300"/>
      <c r="B1520" s="301"/>
      <c r="C1520" s="300"/>
      <c r="D1520" s="302"/>
      <c r="G1520" s="303"/>
      <c r="H1520" s="304"/>
      <c r="I1520" s="304"/>
      <c r="J1520" s="300"/>
      <c r="K1520" s="300"/>
      <c r="L1520" s="300"/>
      <c r="M1520" s="300"/>
      <c r="N1520" s="300"/>
      <c r="O1520" s="300"/>
      <c r="Q1520" s="305">
        <v>0.0</v>
      </c>
      <c r="R1520" s="305"/>
      <c r="S1520" s="306"/>
      <c r="T1520" s="305"/>
      <c r="U1520" s="305"/>
      <c r="V1520" s="305"/>
      <c r="W1520" s="305"/>
      <c r="X1520" s="305"/>
      <c r="Y1520" s="305"/>
      <c r="Z1520" s="300"/>
      <c r="AA1520" s="307"/>
      <c r="AB1520" s="300"/>
      <c r="AC1520" s="308"/>
      <c r="AD1520" s="304"/>
      <c r="AF1520" s="300"/>
      <c r="AG1520" s="300"/>
      <c r="AH1520" s="309"/>
      <c r="AI1520" s="309"/>
      <c r="AJ1520" s="310"/>
      <c r="AK1520" s="311"/>
      <c r="AL1520" s="311"/>
      <c r="AM1520" s="311"/>
      <c r="AN1520" s="311"/>
      <c r="AO1520" s="309"/>
      <c r="AY1520" s="309"/>
      <c r="AZ1520" s="312"/>
      <c r="BD1520" s="300"/>
    </row>
    <row r="1521" ht="14.25" customHeight="1">
      <c r="A1521" s="300"/>
      <c r="B1521" s="301"/>
      <c r="C1521" s="300"/>
      <c r="D1521" s="302"/>
      <c r="G1521" s="303"/>
      <c r="H1521" s="304"/>
      <c r="I1521" s="304"/>
      <c r="J1521" s="300"/>
      <c r="K1521" s="300"/>
      <c r="L1521" s="300"/>
      <c r="M1521" s="300"/>
      <c r="N1521" s="300"/>
      <c r="O1521" s="300"/>
      <c r="Q1521" s="305">
        <v>0.0</v>
      </c>
      <c r="R1521" s="305"/>
      <c r="S1521" s="306"/>
      <c r="T1521" s="305"/>
      <c r="U1521" s="305"/>
      <c r="V1521" s="305"/>
      <c r="W1521" s="305"/>
      <c r="X1521" s="305"/>
      <c r="Y1521" s="305"/>
      <c r="Z1521" s="300"/>
      <c r="AA1521" s="307"/>
      <c r="AB1521" s="300"/>
      <c r="AC1521" s="308"/>
      <c r="AD1521" s="304"/>
      <c r="AF1521" s="300"/>
      <c r="AG1521" s="300"/>
      <c r="AH1521" s="309"/>
      <c r="AI1521" s="309"/>
      <c r="AJ1521" s="310"/>
      <c r="AK1521" s="311"/>
      <c r="AL1521" s="311"/>
      <c r="AM1521" s="311"/>
      <c r="AN1521" s="311"/>
      <c r="AO1521" s="309"/>
      <c r="AY1521" s="309"/>
      <c r="AZ1521" s="312"/>
      <c r="BD1521" s="300"/>
    </row>
    <row r="1522" ht="14.25" customHeight="1">
      <c r="A1522" s="300"/>
      <c r="B1522" s="301"/>
      <c r="C1522" s="300"/>
      <c r="D1522" s="302"/>
      <c r="G1522" s="303"/>
      <c r="H1522" s="304"/>
      <c r="I1522" s="304"/>
      <c r="J1522" s="300"/>
      <c r="K1522" s="300"/>
      <c r="L1522" s="300"/>
      <c r="M1522" s="300"/>
      <c r="N1522" s="300"/>
      <c r="O1522" s="300"/>
      <c r="Q1522" s="305">
        <v>0.0</v>
      </c>
      <c r="R1522" s="305"/>
      <c r="S1522" s="306"/>
      <c r="T1522" s="305"/>
      <c r="U1522" s="305"/>
      <c r="V1522" s="305"/>
      <c r="W1522" s="305"/>
      <c r="X1522" s="305"/>
      <c r="Y1522" s="305"/>
      <c r="Z1522" s="300"/>
      <c r="AA1522" s="307"/>
      <c r="AB1522" s="300"/>
      <c r="AC1522" s="308"/>
      <c r="AD1522" s="304"/>
      <c r="AF1522" s="300"/>
      <c r="AG1522" s="300"/>
      <c r="AH1522" s="309"/>
      <c r="AI1522" s="309"/>
      <c r="AJ1522" s="310"/>
      <c r="AK1522" s="311"/>
      <c r="AL1522" s="311"/>
      <c r="AM1522" s="311"/>
      <c r="AN1522" s="311"/>
      <c r="AO1522" s="309"/>
      <c r="AY1522" s="309"/>
      <c r="AZ1522" s="312"/>
      <c r="BD1522" s="300"/>
    </row>
    <row r="1523" ht="14.25" customHeight="1">
      <c r="A1523" s="300"/>
      <c r="B1523" s="301"/>
      <c r="C1523" s="300"/>
      <c r="D1523" s="302"/>
      <c r="G1523" s="303"/>
      <c r="H1523" s="304"/>
      <c r="I1523" s="304"/>
      <c r="J1523" s="300"/>
      <c r="K1523" s="300"/>
      <c r="L1523" s="300"/>
      <c r="M1523" s="300"/>
      <c r="N1523" s="300"/>
      <c r="O1523" s="300"/>
      <c r="Q1523" s="305">
        <v>0.0</v>
      </c>
      <c r="R1523" s="305"/>
      <c r="S1523" s="306"/>
      <c r="T1523" s="305"/>
      <c r="U1523" s="305"/>
      <c r="V1523" s="305"/>
      <c r="W1523" s="305"/>
      <c r="X1523" s="305"/>
      <c r="Y1523" s="305"/>
      <c r="Z1523" s="300"/>
      <c r="AA1523" s="307"/>
      <c r="AB1523" s="300"/>
      <c r="AC1523" s="308"/>
      <c r="AD1523" s="304"/>
      <c r="AF1523" s="300"/>
      <c r="AG1523" s="300"/>
      <c r="AH1523" s="309"/>
      <c r="AI1523" s="309"/>
      <c r="AJ1523" s="310"/>
      <c r="AK1523" s="311"/>
      <c r="AL1523" s="311"/>
      <c r="AM1523" s="311"/>
      <c r="AN1523" s="311"/>
      <c r="AO1523" s="309"/>
      <c r="AY1523" s="309"/>
      <c r="AZ1523" s="312"/>
      <c r="BD1523" s="300"/>
    </row>
    <row r="1524" ht="14.25" customHeight="1">
      <c r="A1524" s="300"/>
      <c r="B1524" s="301"/>
      <c r="C1524" s="300"/>
      <c r="D1524" s="302"/>
      <c r="G1524" s="303"/>
      <c r="H1524" s="304"/>
      <c r="I1524" s="304"/>
      <c r="J1524" s="300"/>
      <c r="K1524" s="300"/>
      <c r="L1524" s="300"/>
      <c r="M1524" s="300"/>
      <c r="N1524" s="300"/>
      <c r="O1524" s="300"/>
      <c r="Q1524" s="305">
        <v>0.0</v>
      </c>
      <c r="R1524" s="305"/>
      <c r="S1524" s="306"/>
      <c r="T1524" s="305"/>
      <c r="U1524" s="305"/>
      <c r="V1524" s="305"/>
      <c r="W1524" s="305"/>
      <c r="X1524" s="305"/>
      <c r="Y1524" s="305"/>
      <c r="Z1524" s="300"/>
      <c r="AA1524" s="307"/>
      <c r="AB1524" s="300"/>
      <c r="AC1524" s="308"/>
      <c r="AD1524" s="304"/>
      <c r="AF1524" s="300"/>
      <c r="AG1524" s="300"/>
      <c r="AH1524" s="309"/>
      <c r="AI1524" s="309"/>
      <c r="AJ1524" s="310"/>
      <c r="AK1524" s="311"/>
      <c r="AL1524" s="311"/>
      <c r="AM1524" s="311"/>
      <c r="AN1524" s="311"/>
      <c r="AO1524" s="309"/>
      <c r="AY1524" s="309"/>
      <c r="AZ1524" s="312"/>
      <c r="BD1524" s="300"/>
    </row>
    <row r="1525" ht="14.25" customHeight="1">
      <c r="A1525" s="300"/>
      <c r="B1525" s="301"/>
      <c r="C1525" s="300"/>
      <c r="D1525" s="302"/>
      <c r="G1525" s="303"/>
      <c r="H1525" s="304"/>
      <c r="I1525" s="304"/>
      <c r="J1525" s="300"/>
      <c r="K1525" s="300"/>
      <c r="L1525" s="300"/>
      <c r="M1525" s="300"/>
      <c r="N1525" s="300"/>
      <c r="O1525" s="300"/>
      <c r="Q1525" s="305">
        <v>0.0</v>
      </c>
      <c r="R1525" s="305"/>
      <c r="S1525" s="306"/>
      <c r="T1525" s="305"/>
      <c r="U1525" s="305"/>
      <c r="V1525" s="305"/>
      <c r="W1525" s="305"/>
      <c r="X1525" s="305"/>
      <c r="Y1525" s="305"/>
      <c r="Z1525" s="300"/>
      <c r="AA1525" s="307"/>
      <c r="AB1525" s="300"/>
      <c r="AC1525" s="308"/>
      <c r="AD1525" s="304"/>
      <c r="AF1525" s="300"/>
      <c r="AG1525" s="300"/>
      <c r="AH1525" s="309"/>
      <c r="AI1525" s="309"/>
      <c r="AJ1525" s="310"/>
      <c r="AK1525" s="311"/>
      <c r="AL1525" s="311"/>
      <c r="AM1525" s="311"/>
      <c r="AN1525" s="311"/>
      <c r="AO1525" s="309"/>
      <c r="AY1525" s="309"/>
      <c r="AZ1525" s="312"/>
      <c r="BD1525" s="300"/>
    </row>
    <row r="1526" ht="14.25" customHeight="1">
      <c r="A1526" s="300"/>
      <c r="B1526" s="301"/>
      <c r="C1526" s="300"/>
      <c r="D1526" s="302"/>
      <c r="G1526" s="303"/>
      <c r="H1526" s="304"/>
      <c r="I1526" s="304"/>
      <c r="J1526" s="300"/>
      <c r="K1526" s="300"/>
      <c r="L1526" s="300"/>
      <c r="M1526" s="300"/>
      <c r="N1526" s="300"/>
      <c r="O1526" s="300"/>
      <c r="Q1526" s="305">
        <v>0.0</v>
      </c>
      <c r="R1526" s="305"/>
      <c r="S1526" s="306"/>
      <c r="T1526" s="305"/>
      <c r="U1526" s="305"/>
      <c r="V1526" s="305"/>
      <c r="W1526" s="305"/>
      <c r="X1526" s="305"/>
      <c r="Y1526" s="305"/>
      <c r="Z1526" s="300"/>
      <c r="AA1526" s="307"/>
      <c r="AB1526" s="300"/>
      <c r="AC1526" s="308"/>
      <c r="AD1526" s="304"/>
      <c r="AF1526" s="300"/>
      <c r="AG1526" s="300"/>
      <c r="AH1526" s="309"/>
      <c r="AI1526" s="309"/>
      <c r="AJ1526" s="310"/>
      <c r="AK1526" s="311"/>
      <c r="AL1526" s="311"/>
      <c r="AM1526" s="311"/>
      <c r="AN1526" s="311"/>
      <c r="AO1526" s="309"/>
      <c r="AY1526" s="309"/>
      <c r="AZ1526" s="312"/>
      <c r="BD1526" s="300"/>
    </row>
    <row r="1527" ht="14.25" customHeight="1">
      <c r="A1527" s="300"/>
      <c r="B1527" s="301"/>
      <c r="C1527" s="300"/>
      <c r="D1527" s="302"/>
      <c r="G1527" s="303"/>
      <c r="H1527" s="304"/>
      <c r="I1527" s="304"/>
      <c r="J1527" s="300"/>
      <c r="K1527" s="300"/>
      <c r="L1527" s="300"/>
      <c r="M1527" s="300"/>
      <c r="N1527" s="300"/>
      <c r="O1527" s="300"/>
      <c r="Q1527" s="305">
        <v>0.0</v>
      </c>
      <c r="R1527" s="305"/>
      <c r="S1527" s="306"/>
      <c r="T1527" s="305"/>
      <c r="U1527" s="305"/>
      <c r="V1527" s="305"/>
      <c r="W1527" s="305"/>
      <c r="X1527" s="305"/>
      <c r="Y1527" s="305"/>
      <c r="Z1527" s="300"/>
      <c r="AA1527" s="307"/>
      <c r="AB1527" s="300"/>
      <c r="AC1527" s="308"/>
      <c r="AD1527" s="304"/>
      <c r="AF1527" s="300"/>
      <c r="AG1527" s="300"/>
      <c r="AH1527" s="309"/>
      <c r="AI1527" s="309"/>
      <c r="AJ1527" s="310"/>
      <c r="AK1527" s="311"/>
      <c r="AL1527" s="311"/>
      <c r="AM1527" s="311"/>
      <c r="AN1527" s="311"/>
      <c r="AO1527" s="309"/>
      <c r="AY1527" s="309"/>
      <c r="AZ1527" s="312"/>
      <c r="BD1527" s="300"/>
    </row>
    <row r="1528" ht="14.25" customHeight="1">
      <c r="A1528" s="300"/>
      <c r="B1528" s="301"/>
      <c r="C1528" s="300"/>
      <c r="D1528" s="302"/>
      <c r="G1528" s="303"/>
      <c r="H1528" s="304"/>
      <c r="I1528" s="304"/>
      <c r="J1528" s="300"/>
      <c r="K1528" s="300"/>
      <c r="L1528" s="300"/>
      <c r="M1528" s="300"/>
      <c r="N1528" s="300"/>
      <c r="O1528" s="300"/>
      <c r="Q1528" s="305">
        <v>0.0</v>
      </c>
      <c r="R1528" s="305"/>
      <c r="S1528" s="306"/>
      <c r="T1528" s="305"/>
      <c r="U1528" s="305"/>
      <c r="V1528" s="305"/>
      <c r="W1528" s="305"/>
      <c r="X1528" s="305"/>
      <c r="Y1528" s="305"/>
      <c r="Z1528" s="300"/>
      <c r="AA1528" s="307"/>
      <c r="AB1528" s="300"/>
      <c r="AC1528" s="308"/>
      <c r="AD1528" s="304"/>
      <c r="AF1528" s="300"/>
      <c r="AG1528" s="300"/>
      <c r="AH1528" s="309"/>
      <c r="AI1528" s="309"/>
      <c r="AJ1528" s="310"/>
      <c r="AK1528" s="311"/>
      <c r="AL1528" s="311"/>
      <c r="AM1528" s="311"/>
      <c r="AN1528" s="311"/>
      <c r="AO1528" s="309"/>
      <c r="AY1528" s="309"/>
      <c r="AZ1528" s="312"/>
      <c r="BD1528" s="300"/>
    </row>
    <row r="1529" ht="14.25" customHeight="1">
      <c r="A1529" s="300"/>
      <c r="B1529" s="301"/>
      <c r="C1529" s="300"/>
      <c r="D1529" s="302"/>
      <c r="G1529" s="303"/>
      <c r="H1529" s="304"/>
      <c r="I1529" s="304"/>
      <c r="J1529" s="300"/>
      <c r="K1529" s="300"/>
      <c r="L1529" s="300"/>
      <c r="M1529" s="300"/>
      <c r="N1529" s="300"/>
      <c r="O1529" s="300"/>
      <c r="Q1529" s="305">
        <v>0.0</v>
      </c>
      <c r="R1529" s="305"/>
      <c r="S1529" s="306"/>
      <c r="T1529" s="305"/>
      <c r="U1529" s="305"/>
      <c r="V1529" s="305"/>
      <c r="W1529" s="305"/>
      <c r="X1529" s="305"/>
      <c r="Y1529" s="305"/>
      <c r="Z1529" s="300"/>
      <c r="AA1529" s="307"/>
      <c r="AB1529" s="300"/>
      <c r="AC1529" s="308"/>
      <c r="AD1529" s="304"/>
      <c r="AF1529" s="300"/>
      <c r="AG1529" s="300"/>
      <c r="AH1529" s="309"/>
      <c r="AI1529" s="309"/>
      <c r="AJ1529" s="310"/>
      <c r="AK1529" s="311"/>
      <c r="AL1529" s="311"/>
      <c r="AM1529" s="311"/>
      <c r="AN1529" s="311"/>
      <c r="AO1529" s="309"/>
      <c r="AY1529" s="309"/>
      <c r="AZ1529" s="312"/>
      <c r="BD1529" s="300"/>
    </row>
    <row r="1530" ht="14.25" customHeight="1">
      <c r="A1530" s="300"/>
      <c r="B1530" s="301"/>
      <c r="C1530" s="300"/>
      <c r="D1530" s="302"/>
      <c r="G1530" s="303"/>
      <c r="H1530" s="304"/>
      <c r="I1530" s="304"/>
      <c r="J1530" s="300"/>
      <c r="K1530" s="300"/>
      <c r="L1530" s="300"/>
      <c r="M1530" s="300"/>
      <c r="N1530" s="300"/>
      <c r="O1530" s="300"/>
      <c r="Q1530" s="305">
        <v>0.0</v>
      </c>
      <c r="R1530" s="305"/>
      <c r="S1530" s="306"/>
      <c r="T1530" s="305"/>
      <c r="U1530" s="305"/>
      <c r="V1530" s="305"/>
      <c r="W1530" s="305"/>
      <c r="X1530" s="305"/>
      <c r="Y1530" s="305"/>
      <c r="Z1530" s="300"/>
      <c r="AA1530" s="307"/>
      <c r="AB1530" s="300"/>
      <c r="AC1530" s="308"/>
      <c r="AD1530" s="304"/>
      <c r="AF1530" s="300"/>
      <c r="AG1530" s="300"/>
      <c r="AH1530" s="309"/>
      <c r="AI1530" s="309"/>
      <c r="AJ1530" s="310"/>
      <c r="AK1530" s="311"/>
      <c r="AL1530" s="311"/>
      <c r="AM1530" s="311"/>
      <c r="AN1530" s="311"/>
      <c r="AO1530" s="309"/>
      <c r="AY1530" s="309"/>
      <c r="AZ1530" s="312"/>
      <c r="BD1530" s="300"/>
    </row>
    <row r="1531" ht="14.25" customHeight="1">
      <c r="A1531" s="300"/>
      <c r="B1531" s="301"/>
      <c r="C1531" s="300"/>
      <c r="D1531" s="302"/>
      <c r="G1531" s="303"/>
      <c r="H1531" s="304"/>
      <c r="I1531" s="304"/>
      <c r="J1531" s="300"/>
      <c r="K1531" s="300"/>
      <c r="L1531" s="300"/>
      <c r="M1531" s="300"/>
      <c r="N1531" s="300"/>
      <c r="O1531" s="300"/>
      <c r="Q1531" s="305">
        <v>0.0</v>
      </c>
      <c r="R1531" s="305"/>
      <c r="S1531" s="306"/>
      <c r="T1531" s="305"/>
      <c r="U1531" s="305"/>
      <c r="V1531" s="305"/>
      <c r="W1531" s="305"/>
      <c r="X1531" s="305"/>
      <c r="Y1531" s="305"/>
      <c r="Z1531" s="300"/>
      <c r="AA1531" s="307"/>
      <c r="AB1531" s="300"/>
      <c r="AC1531" s="308"/>
      <c r="AD1531" s="304"/>
      <c r="AF1531" s="300"/>
      <c r="AG1531" s="300"/>
      <c r="AH1531" s="309"/>
      <c r="AI1531" s="309"/>
      <c r="AJ1531" s="310"/>
      <c r="AK1531" s="311"/>
      <c r="AL1531" s="311"/>
      <c r="AM1531" s="311"/>
      <c r="AN1531" s="311"/>
      <c r="AO1531" s="309"/>
      <c r="AY1531" s="309"/>
      <c r="AZ1531" s="312"/>
      <c r="BD1531" s="300"/>
    </row>
    <row r="1532" ht="14.25" customHeight="1">
      <c r="A1532" s="300"/>
      <c r="B1532" s="301"/>
      <c r="C1532" s="300"/>
      <c r="D1532" s="302"/>
      <c r="G1532" s="303"/>
      <c r="H1532" s="304"/>
      <c r="I1532" s="304"/>
      <c r="J1532" s="300"/>
      <c r="K1532" s="300"/>
      <c r="L1532" s="300"/>
      <c r="M1532" s="300"/>
      <c r="N1532" s="300"/>
      <c r="O1532" s="300"/>
      <c r="Q1532" s="305">
        <v>0.0</v>
      </c>
      <c r="R1532" s="305"/>
      <c r="S1532" s="306"/>
      <c r="T1532" s="305"/>
      <c r="U1532" s="305"/>
      <c r="V1532" s="305"/>
      <c r="W1532" s="305"/>
      <c r="X1532" s="305"/>
      <c r="Y1532" s="305"/>
      <c r="Z1532" s="300"/>
      <c r="AA1532" s="307"/>
      <c r="AB1532" s="300"/>
      <c r="AC1532" s="308"/>
      <c r="AD1532" s="304"/>
      <c r="AF1532" s="300"/>
      <c r="AG1532" s="300"/>
      <c r="AH1532" s="309"/>
      <c r="AI1532" s="309"/>
      <c r="AJ1532" s="310"/>
      <c r="AK1532" s="311"/>
      <c r="AL1532" s="311"/>
      <c r="AM1532" s="311"/>
      <c r="AN1532" s="311"/>
      <c r="AO1532" s="309"/>
      <c r="AY1532" s="309"/>
      <c r="AZ1532" s="312"/>
      <c r="BD1532" s="300"/>
    </row>
    <row r="1533" ht="14.25" customHeight="1">
      <c r="A1533" s="300"/>
      <c r="B1533" s="301"/>
      <c r="C1533" s="300"/>
      <c r="D1533" s="302"/>
      <c r="G1533" s="303"/>
      <c r="H1533" s="304"/>
      <c r="I1533" s="304"/>
      <c r="J1533" s="300"/>
      <c r="K1533" s="300"/>
      <c r="L1533" s="300"/>
      <c r="M1533" s="300"/>
      <c r="N1533" s="300"/>
      <c r="O1533" s="300"/>
      <c r="Q1533" s="305">
        <v>0.0</v>
      </c>
      <c r="R1533" s="305"/>
      <c r="S1533" s="306"/>
      <c r="T1533" s="305"/>
      <c r="U1533" s="305"/>
      <c r="V1533" s="305"/>
      <c r="W1533" s="305"/>
      <c r="X1533" s="305"/>
      <c r="Y1533" s="305"/>
      <c r="Z1533" s="300"/>
      <c r="AA1533" s="307"/>
      <c r="AB1533" s="300"/>
      <c r="AC1533" s="308"/>
      <c r="AD1533" s="304"/>
      <c r="AF1533" s="300"/>
      <c r="AG1533" s="300"/>
      <c r="AH1533" s="309"/>
      <c r="AI1533" s="309"/>
      <c r="AJ1533" s="310"/>
      <c r="AK1533" s="311"/>
      <c r="AL1533" s="311"/>
      <c r="AM1533" s="311"/>
      <c r="AN1533" s="311"/>
      <c r="AO1533" s="309"/>
      <c r="AY1533" s="309"/>
      <c r="AZ1533" s="312"/>
      <c r="BD1533" s="300"/>
    </row>
    <row r="1534" ht="14.25" customHeight="1">
      <c r="A1534" s="300"/>
      <c r="B1534" s="301"/>
      <c r="C1534" s="300"/>
      <c r="D1534" s="302"/>
      <c r="G1534" s="303"/>
      <c r="H1534" s="304"/>
      <c r="I1534" s="304"/>
      <c r="J1534" s="300"/>
      <c r="K1534" s="300"/>
      <c r="L1534" s="300"/>
      <c r="M1534" s="300"/>
      <c r="N1534" s="300"/>
      <c r="O1534" s="300"/>
      <c r="Q1534" s="305">
        <v>0.0</v>
      </c>
      <c r="R1534" s="305"/>
      <c r="S1534" s="306"/>
      <c r="T1534" s="305"/>
      <c r="U1534" s="305"/>
      <c r="V1534" s="305"/>
      <c r="W1534" s="305"/>
      <c r="X1534" s="305"/>
      <c r="Y1534" s="305"/>
      <c r="Z1534" s="300"/>
      <c r="AA1534" s="307"/>
      <c r="AB1534" s="300"/>
      <c r="AC1534" s="308"/>
      <c r="AD1534" s="304"/>
      <c r="AF1534" s="300"/>
      <c r="AG1534" s="300"/>
      <c r="AH1534" s="309"/>
      <c r="AI1534" s="309"/>
      <c r="AJ1534" s="310"/>
      <c r="AK1534" s="311"/>
      <c r="AL1534" s="311"/>
      <c r="AM1534" s="311"/>
      <c r="AN1534" s="311"/>
      <c r="AO1534" s="309"/>
      <c r="AY1534" s="309"/>
      <c r="AZ1534" s="312"/>
      <c r="BD1534" s="300"/>
    </row>
    <row r="1535" ht="14.25" customHeight="1">
      <c r="A1535" s="300"/>
      <c r="B1535" s="301"/>
      <c r="C1535" s="300"/>
      <c r="D1535" s="302"/>
      <c r="G1535" s="303"/>
      <c r="H1535" s="304"/>
      <c r="I1535" s="304"/>
      <c r="J1535" s="300"/>
      <c r="K1535" s="300"/>
      <c r="L1535" s="300"/>
      <c r="M1535" s="300"/>
      <c r="N1535" s="300"/>
      <c r="O1535" s="300"/>
      <c r="Q1535" s="305">
        <v>0.0</v>
      </c>
      <c r="R1535" s="305"/>
      <c r="S1535" s="306"/>
      <c r="T1535" s="305"/>
      <c r="U1535" s="305"/>
      <c r="V1535" s="305"/>
      <c r="W1535" s="305"/>
      <c r="X1535" s="305"/>
      <c r="Y1535" s="305"/>
      <c r="Z1535" s="300"/>
      <c r="AA1535" s="307"/>
      <c r="AB1535" s="300"/>
      <c r="AC1535" s="308"/>
      <c r="AD1535" s="304"/>
      <c r="AF1535" s="300"/>
      <c r="AG1535" s="300"/>
      <c r="AH1535" s="309"/>
      <c r="AI1535" s="309"/>
      <c r="AJ1535" s="310"/>
      <c r="AK1535" s="311"/>
      <c r="AL1535" s="311"/>
      <c r="AM1535" s="311"/>
      <c r="AN1535" s="311"/>
      <c r="AO1535" s="309"/>
      <c r="AY1535" s="309"/>
      <c r="AZ1535" s="312"/>
      <c r="BD1535" s="300"/>
    </row>
    <row r="1536" ht="14.25" customHeight="1">
      <c r="A1536" s="300"/>
      <c r="B1536" s="301"/>
      <c r="C1536" s="300"/>
      <c r="D1536" s="302"/>
      <c r="G1536" s="303"/>
      <c r="H1536" s="304"/>
      <c r="I1536" s="304"/>
      <c r="J1536" s="300"/>
      <c r="K1536" s="300"/>
      <c r="L1536" s="300"/>
      <c r="M1536" s="300"/>
      <c r="N1536" s="300"/>
      <c r="O1536" s="300"/>
      <c r="Q1536" s="305">
        <v>0.0</v>
      </c>
      <c r="R1536" s="305"/>
      <c r="S1536" s="306"/>
      <c r="T1536" s="305"/>
      <c r="U1536" s="305"/>
      <c r="V1536" s="305"/>
      <c r="W1536" s="305"/>
      <c r="X1536" s="305"/>
      <c r="Y1536" s="305"/>
      <c r="Z1536" s="300"/>
      <c r="AA1536" s="307"/>
      <c r="AB1536" s="300"/>
      <c r="AC1536" s="308"/>
      <c r="AD1536" s="304"/>
      <c r="AF1536" s="300"/>
      <c r="AG1536" s="300"/>
      <c r="AH1536" s="309"/>
      <c r="AI1536" s="309"/>
      <c r="AJ1536" s="310"/>
      <c r="AK1536" s="311"/>
      <c r="AL1536" s="311"/>
      <c r="AM1536" s="311"/>
      <c r="AN1536" s="311"/>
      <c r="AO1536" s="309"/>
      <c r="AY1536" s="309"/>
      <c r="AZ1536" s="312"/>
      <c r="BD1536" s="300"/>
    </row>
    <row r="1537" ht="14.25" customHeight="1">
      <c r="A1537" s="300"/>
      <c r="B1537" s="301"/>
      <c r="C1537" s="300"/>
      <c r="D1537" s="302"/>
      <c r="G1537" s="303"/>
      <c r="H1537" s="304"/>
      <c r="I1537" s="304"/>
      <c r="J1537" s="300"/>
      <c r="K1537" s="300"/>
      <c r="L1537" s="300"/>
      <c r="M1537" s="300"/>
      <c r="N1537" s="300"/>
      <c r="O1537" s="300"/>
      <c r="Q1537" s="305">
        <v>0.0</v>
      </c>
      <c r="R1537" s="305"/>
      <c r="S1537" s="306"/>
      <c r="T1537" s="305"/>
      <c r="U1537" s="305"/>
      <c r="V1537" s="305"/>
      <c r="W1537" s="305"/>
      <c r="X1537" s="305"/>
      <c r="Y1537" s="305"/>
      <c r="Z1537" s="300"/>
      <c r="AA1537" s="307"/>
      <c r="AB1537" s="300"/>
      <c r="AC1537" s="308"/>
      <c r="AD1537" s="304"/>
      <c r="AF1537" s="300"/>
      <c r="AG1537" s="300"/>
      <c r="AH1537" s="309"/>
      <c r="AI1537" s="309"/>
      <c r="AJ1537" s="310"/>
      <c r="AK1537" s="311"/>
      <c r="AL1537" s="311"/>
      <c r="AM1537" s="311"/>
      <c r="AN1537" s="311"/>
      <c r="AO1537" s="309"/>
      <c r="AY1537" s="309"/>
      <c r="AZ1537" s="312"/>
      <c r="BD1537" s="300"/>
    </row>
    <row r="1538" ht="14.25" customHeight="1">
      <c r="A1538" s="300"/>
      <c r="B1538" s="301"/>
      <c r="C1538" s="300"/>
      <c r="D1538" s="302"/>
      <c r="G1538" s="303"/>
      <c r="H1538" s="304"/>
      <c r="I1538" s="304"/>
      <c r="J1538" s="300"/>
      <c r="K1538" s="300"/>
      <c r="L1538" s="300"/>
      <c r="M1538" s="300"/>
      <c r="N1538" s="300"/>
      <c r="O1538" s="300"/>
      <c r="Q1538" s="305">
        <v>0.0</v>
      </c>
      <c r="R1538" s="305"/>
      <c r="S1538" s="306"/>
      <c r="T1538" s="305"/>
      <c r="U1538" s="305"/>
      <c r="V1538" s="305"/>
      <c r="W1538" s="305"/>
      <c r="X1538" s="305"/>
      <c r="Y1538" s="305"/>
      <c r="Z1538" s="300"/>
      <c r="AA1538" s="307"/>
      <c r="AB1538" s="300"/>
      <c r="AC1538" s="308"/>
      <c r="AD1538" s="304"/>
      <c r="AF1538" s="300"/>
      <c r="AG1538" s="300"/>
      <c r="AH1538" s="309"/>
      <c r="AI1538" s="309"/>
      <c r="AJ1538" s="310"/>
      <c r="AK1538" s="311"/>
      <c r="AL1538" s="311"/>
      <c r="AM1538" s="311"/>
      <c r="AN1538" s="311"/>
      <c r="AO1538" s="309"/>
      <c r="AY1538" s="309"/>
      <c r="AZ1538" s="312"/>
      <c r="BD1538" s="300"/>
    </row>
    <row r="1539" ht="14.25" customHeight="1">
      <c r="A1539" s="300"/>
      <c r="B1539" s="301"/>
      <c r="C1539" s="300"/>
      <c r="D1539" s="302"/>
      <c r="G1539" s="303"/>
      <c r="H1539" s="304"/>
      <c r="I1539" s="304"/>
      <c r="J1539" s="300"/>
      <c r="K1539" s="300"/>
      <c r="L1539" s="300"/>
      <c r="M1539" s="300"/>
      <c r="N1539" s="300"/>
      <c r="O1539" s="300"/>
      <c r="Q1539" s="305">
        <v>0.0</v>
      </c>
      <c r="R1539" s="305"/>
      <c r="S1539" s="306"/>
      <c r="T1539" s="305"/>
      <c r="U1539" s="305"/>
      <c r="V1539" s="305"/>
      <c r="W1539" s="305"/>
      <c r="X1539" s="305"/>
      <c r="Y1539" s="305"/>
      <c r="Z1539" s="300"/>
      <c r="AA1539" s="307"/>
      <c r="AB1539" s="300"/>
      <c r="AC1539" s="308"/>
      <c r="AD1539" s="304"/>
      <c r="AF1539" s="300"/>
      <c r="AG1539" s="300"/>
      <c r="AH1539" s="309"/>
      <c r="AI1539" s="309"/>
      <c r="AJ1539" s="310"/>
      <c r="AK1539" s="311"/>
      <c r="AL1539" s="311"/>
      <c r="AM1539" s="311"/>
      <c r="AN1539" s="311"/>
      <c r="AO1539" s="309"/>
      <c r="AY1539" s="309"/>
      <c r="AZ1539" s="312"/>
      <c r="BD1539" s="300"/>
    </row>
    <row r="1540" ht="14.25" customHeight="1">
      <c r="A1540" s="300"/>
      <c r="B1540" s="301"/>
      <c r="C1540" s="300"/>
      <c r="D1540" s="302"/>
      <c r="G1540" s="303"/>
      <c r="H1540" s="304"/>
      <c r="I1540" s="304"/>
      <c r="J1540" s="300"/>
      <c r="K1540" s="300"/>
      <c r="L1540" s="300"/>
      <c r="M1540" s="300"/>
      <c r="N1540" s="300"/>
      <c r="O1540" s="300"/>
      <c r="Q1540" s="305">
        <v>0.0</v>
      </c>
      <c r="R1540" s="305"/>
      <c r="S1540" s="306"/>
      <c r="T1540" s="305"/>
      <c r="U1540" s="305"/>
      <c r="V1540" s="305"/>
      <c r="W1540" s="305"/>
      <c r="X1540" s="305"/>
      <c r="Y1540" s="305"/>
      <c r="Z1540" s="300"/>
      <c r="AA1540" s="307"/>
      <c r="AB1540" s="300"/>
      <c r="AC1540" s="308"/>
      <c r="AD1540" s="304"/>
      <c r="AF1540" s="300"/>
      <c r="AG1540" s="300"/>
      <c r="AH1540" s="309"/>
      <c r="AI1540" s="309"/>
      <c r="AJ1540" s="310"/>
      <c r="AK1540" s="311"/>
      <c r="AL1540" s="311"/>
      <c r="AM1540" s="311"/>
      <c r="AN1540" s="311"/>
      <c r="AO1540" s="309"/>
      <c r="AY1540" s="309"/>
      <c r="AZ1540" s="312"/>
      <c r="BD1540" s="300"/>
    </row>
    <row r="1541" ht="14.25" customHeight="1">
      <c r="A1541" s="300"/>
      <c r="B1541" s="301"/>
      <c r="C1541" s="300"/>
      <c r="D1541" s="302"/>
      <c r="G1541" s="303"/>
      <c r="H1541" s="304"/>
      <c r="I1541" s="304"/>
      <c r="J1541" s="300"/>
      <c r="K1541" s="300"/>
      <c r="L1541" s="300"/>
      <c r="M1541" s="300"/>
      <c r="N1541" s="300"/>
      <c r="O1541" s="300"/>
      <c r="Q1541" s="305">
        <v>0.0</v>
      </c>
      <c r="R1541" s="305"/>
      <c r="S1541" s="306"/>
      <c r="T1541" s="305"/>
      <c r="U1541" s="305"/>
      <c r="V1541" s="305"/>
      <c r="W1541" s="305"/>
      <c r="X1541" s="305"/>
      <c r="Y1541" s="305"/>
      <c r="Z1541" s="300"/>
      <c r="AA1541" s="307"/>
      <c r="AB1541" s="300"/>
      <c r="AC1541" s="308"/>
      <c r="AD1541" s="304"/>
      <c r="AF1541" s="300"/>
      <c r="AG1541" s="300"/>
      <c r="AH1541" s="309"/>
      <c r="AI1541" s="309"/>
      <c r="AJ1541" s="310"/>
      <c r="AK1541" s="311"/>
      <c r="AL1541" s="311"/>
      <c r="AM1541" s="311"/>
      <c r="AN1541" s="311"/>
      <c r="AO1541" s="309"/>
      <c r="AY1541" s="309"/>
      <c r="AZ1541" s="312"/>
      <c r="BD1541" s="300"/>
    </row>
    <row r="1542" ht="14.25" customHeight="1">
      <c r="A1542" s="300"/>
      <c r="B1542" s="301"/>
      <c r="C1542" s="300"/>
      <c r="D1542" s="302"/>
      <c r="G1542" s="303"/>
      <c r="H1542" s="304"/>
      <c r="I1542" s="304"/>
      <c r="J1542" s="300"/>
      <c r="K1542" s="300"/>
      <c r="L1542" s="300"/>
      <c r="M1542" s="300"/>
      <c r="N1542" s="300"/>
      <c r="O1542" s="300"/>
      <c r="Q1542" s="305">
        <v>0.0</v>
      </c>
      <c r="R1542" s="305"/>
      <c r="S1542" s="306"/>
      <c r="T1542" s="305"/>
      <c r="U1542" s="305"/>
      <c r="V1542" s="305"/>
      <c r="W1542" s="305"/>
      <c r="X1542" s="305"/>
      <c r="Y1542" s="305"/>
      <c r="Z1542" s="300"/>
      <c r="AA1542" s="307"/>
      <c r="AB1542" s="300"/>
      <c r="AC1542" s="308"/>
      <c r="AD1542" s="304"/>
      <c r="AF1542" s="300"/>
      <c r="AG1542" s="300"/>
      <c r="AH1542" s="309"/>
      <c r="AI1542" s="309"/>
      <c r="AJ1542" s="310"/>
      <c r="AK1542" s="311"/>
      <c r="AL1542" s="311"/>
      <c r="AM1542" s="311"/>
      <c r="AN1542" s="311"/>
      <c r="AO1542" s="309"/>
      <c r="AY1542" s="309"/>
      <c r="AZ1542" s="312"/>
      <c r="BD1542" s="300"/>
    </row>
    <row r="1543" ht="14.25" customHeight="1">
      <c r="A1543" s="300"/>
      <c r="B1543" s="301"/>
      <c r="C1543" s="300"/>
      <c r="D1543" s="302"/>
      <c r="G1543" s="303"/>
      <c r="H1543" s="304"/>
      <c r="I1543" s="304"/>
      <c r="J1543" s="300"/>
      <c r="K1543" s="300"/>
      <c r="L1543" s="300"/>
      <c r="M1543" s="300"/>
      <c r="N1543" s="300"/>
      <c r="O1543" s="300"/>
      <c r="Q1543" s="305">
        <v>0.0</v>
      </c>
      <c r="R1543" s="305"/>
      <c r="S1543" s="306"/>
      <c r="T1543" s="305"/>
      <c r="U1543" s="305"/>
      <c r="V1543" s="305"/>
      <c r="W1543" s="305"/>
      <c r="X1543" s="305"/>
      <c r="Y1543" s="305"/>
      <c r="Z1543" s="300"/>
      <c r="AA1543" s="307"/>
      <c r="AB1543" s="300"/>
      <c r="AC1543" s="308"/>
      <c r="AD1543" s="304"/>
      <c r="AF1543" s="300"/>
      <c r="AG1543" s="300"/>
      <c r="AH1543" s="309"/>
      <c r="AI1543" s="309"/>
      <c r="AJ1543" s="310"/>
      <c r="AK1543" s="311"/>
      <c r="AL1543" s="311"/>
      <c r="AM1543" s="311"/>
      <c r="AN1543" s="311"/>
      <c r="AO1543" s="309"/>
      <c r="AY1543" s="309"/>
      <c r="AZ1543" s="312"/>
      <c r="BD1543" s="300"/>
    </row>
    <row r="1544" ht="14.25" customHeight="1">
      <c r="A1544" s="300"/>
      <c r="B1544" s="301"/>
      <c r="C1544" s="300"/>
      <c r="D1544" s="302"/>
      <c r="G1544" s="303"/>
      <c r="H1544" s="304"/>
      <c r="I1544" s="304"/>
      <c r="J1544" s="300"/>
      <c r="K1544" s="300"/>
      <c r="L1544" s="300"/>
      <c r="M1544" s="300"/>
      <c r="N1544" s="300"/>
      <c r="O1544" s="300"/>
      <c r="Q1544" s="305">
        <v>0.0</v>
      </c>
      <c r="R1544" s="305"/>
      <c r="S1544" s="306"/>
      <c r="T1544" s="305"/>
      <c r="U1544" s="305"/>
      <c r="V1544" s="305"/>
      <c r="W1544" s="305"/>
      <c r="X1544" s="305"/>
      <c r="Y1544" s="305"/>
      <c r="Z1544" s="300"/>
      <c r="AA1544" s="307"/>
      <c r="AB1544" s="300"/>
      <c r="AC1544" s="308"/>
      <c r="AD1544" s="304"/>
      <c r="AF1544" s="300"/>
      <c r="AG1544" s="300"/>
      <c r="AH1544" s="309"/>
      <c r="AI1544" s="309"/>
      <c r="AJ1544" s="310"/>
      <c r="AK1544" s="311"/>
      <c r="AL1544" s="311"/>
      <c r="AM1544" s="311"/>
      <c r="AN1544" s="311"/>
      <c r="AO1544" s="309"/>
      <c r="AY1544" s="309"/>
      <c r="AZ1544" s="312"/>
      <c r="BD1544" s="300"/>
    </row>
    <row r="1545" ht="14.25" customHeight="1">
      <c r="A1545" s="300"/>
      <c r="B1545" s="301"/>
      <c r="C1545" s="300"/>
      <c r="D1545" s="302"/>
      <c r="G1545" s="303"/>
      <c r="H1545" s="304"/>
      <c r="I1545" s="304"/>
      <c r="J1545" s="300"/>
      <c r="K1545" s="300"/>
      <c r="L1545" s="300"/>
      <c r="M1545" s="300"/>
      <c r="N1545" s="300"/>
      <c r="O1545" s="300"/>
      <c r="Q1545" s="305">
        <v>0.0</v>
      </c>
      <c r="R1545" s="305"/>
      <c r="S1545" s="306"/>
      <c r="T1545" s="305"/>
      <c r="U1545" s="305"/>
      <c r="V1545" s="305"/>
      <c r="W1545" s="305"/>
      <c r="X1545" s="305"/>
      <c r="Y1545" s="305"/>
      <c r="Z1545" s="300"/>
      <c r="AA1545" s="307"/>
      <c r="AB1545" s="300"/>
      <c r="AC1545" s="308"/>
      <c r="AD1545" s="304"/>
      <c r="AF1545" s="300"/>
      <c r="AG1545" s="300"/>
      <c r="AH1545" s="309"/>
      <c r="AI1545" s="309"/>
      <c r="AJ1545" s="310"/>
      <c r="AK1545" s="311"/>
      <c r="AL1545" s="311"/>
      <c r="AM1545" s="311"/>
      <c r="AN1545" s="311"/>
      <c r="AO1545" s="309"/>
      <c r="AY1545" s="309"/>
      <c r="AZ1545" s="312"/>
      <c r="BD1545" s="300"/>
    </row>
    <row r="1546" ht="14.25" customHeight="1">
      <c r="A1546" s="300"/>
      <c r="B1546" s="301"/>
      <c r="C1546" s="300"/>
      <c r="D1546" s="302"/>
      <c r="G1546" s="303"/>
      <c r="H1546" s="304"/>
      <c r="I1546" s="304"/>
      <c r="J1546" s="300"/>
      <c r="K1546" s="300"/>
      <c r="L1546" s="300"/>
      <c r="M1546" s="300"/>
      <c r="N1546" s="300"/>
      <c r="O1546" s="300"/>
      <c r="Q1546" s="305">
        <v>0.0</v>
      </c>
      <c r="R1546" s="305"/>
      <c r="S1546" s="306"/>
      <c r="T1546" s="305"/>
      <c r="U1546" s="305"/>
      <c r="V1546" s="305"/>
      <c r="W1546" s="305"/>
      <c r="X1546" s="305"/>
      <c r="Y1546" s="305"/>
      <c r="Z1546" s="300"/>
      <c r="AA1546" s="307"/>
      <c r="AB1546" s="300"/>
      <c r="AC1546" s="308"/>
      <c r="AD1546" s="304"/>
      <c r="AF1546" s="300"/>
      <c r="AG1546" s="300"/>
      <c r="AH1546" s="309"/>
      <c r="AI1546" s="309"/>
      <c r="AJ1546" s="310"/>
      <c r="AK1546" s="311"/>
      <c r="AL1546" s="311"/>
      <c r="AM1546" s="311"/>
      <c r="AN1546" s="311"/>
      <c r="AO1546" s="309"/>
      <c r="AY1546" s="309"/>
      <c r="AZ1546" s="312"/>
      <c r="BD1546" s="300"/>
    </row>
    <row r="1547" ht="14.25" customHeight="1">
      <c r="A1547" s="300"/>
      <c r="B1547" s="301"/>
      <c r="C1547" s="300"/>
      <c r="D1547" s="302"/>
      <c r="G1547" s="303"/>
      <c r="H1547" s="304"/>
      <c r="I1547" s="304"/>
      <c r="J1547" s="300"/>
      <c r="K1547" s="300"/>
      <c r="L1547" s="300"/>
      <c r="M1547" s="300"/>
      <c r="N1547" s="300"/>
      <c r="O1547" s="300"/>
      <c r="Q1547" s="305">
        <v>0.0</v>
      </c>
      <c r="R1547" s="305"/>
      <c r="S1547" s="306"/>
      <c r="T1547" s="305"/>
      <c r="U1547" s="305"/>
      <c r="V1547" s="305"/>
      <c r="W1547" s="305"/>
      <c r="X1547" s="305"/>
      <c r="Y1547" s="305"/>
      <c r="Z1547" s="300"/>
      <c r="AA1547" s="307"/>
      <c r="AB1547" s="300"/>
      <c r="AC1547" s="308"/>
      <c r="AD1547" s="304"/>
      <c r="AF1547" s="300"/>
      <c r="AG1547" s="300"/>
      <c r="AH1547" s="309"/>
      <c r="AI1547" s="309"/>
      <c r="AJ1547" s="310"/>
      <c r="AK1547" s="311"/>
      <c r="AL1547" s="311"/>
      <c r="AM1547" s="311"/>
      <c r="AN1547" s="311"/>
      <c r="AO1547" s="309"/>
      <c r="AY1547" s="309"/>
      <c r="AZ1547" s="312"/>
      <c r="BD1547" s="300"/>
    </row>
    <row r="1548" ht="14.25" customHeight="1">
      <c r="A1548" s="300"/>
      <c r="B1548" s="301"/>
      <c r="C1548" s="300"/>
      <c r="D1548" s="302"/>
      <c r="G1548" s="303"/>
      <c r="H1548" s="304"/>
      <c r="I1548" s="304"/>
      <c r="J1548" s="300"/>
      <c r="K1548" s="300"/>
      <c r="L1548" s="300"/>
      <c r="M1548" s="300"/>
      <c r="N1548" s="300"/>
      <c r="O1548" s="300"/>
      <c r="Q1548" s="305">
        <v>0.0</v>
      </c>
      <c r="R1548" s="305"/>
      <c r="S1548" s="306"/>
      <c r="T1548" s="305"/>
      <c r="U1548" s="305"/>
      <c r="V1548" s="305"/>
      <c r="W1548" s="305"/>
      <c r="X1548" s="305"/>
      <c r="Y1548" s="305"/>
      <c r="Z1548" s="300"/>
      <c r="AA1548" s="307"/>
      <c r="AB1548" s="300"/>
      <c r="AC1548" s="308"/>
      <c r="AD1548" s="304"/>
      <c r="AF1548" s="300"/>
      <c r="AG1548" s="300"/>
      <c r="AH1548" s="309"/>
      <c r="AI1548" s="309"/>
      <c r="AJ1548" s="310"/>
      <c r="AK1548" s="311"/>
      <c r="AL1548" s="311"/>
      <c r="AM1548" s="311"/>
      <c r="AN1548" s="311"/>
      <c r="AO1548" s="309"/>
      <c r="AY1548" s="309"/>
      <c r="AZ1548" s="312"/>
      <c r="BD1548" s="300"/>
    </row>
    <row r="1549" ht="14.25" customHeight="1">
      <c r="A1549" s="300"/>
      <c r="B1549" s="301"/>
      <c r="C1549" s="300"/>
      <c r="D1549" s="302"/>
      <c r="G1549" s="303"/>
      <c r="H1549" s="304"/>
      <c r="I1549" s="304"/>
      <c r="J1549" s="300"/>
      <c r="K1549" s="300"/>
      <c r="L1549" s="300"/>
      <c r="M1549" s="300"/>
      <c r="N1549" s="300"/>
      <c r="O1549" s="300"/>
      <c r="Q1549" s="305">
        <v>0.0</v>
      </c>
      <c r="R1549" s="305"/>
      <c r="S1549" s="306"/>
      <c r="T1549" s="305"/>
      <c r="U1549" s="305"/>
      <c r="V1549" s="305"/>
      <c r="W1549" s="305"/>
      <c r="X1549" s="305"/>
      <c r="Y1549" s="305"/>
      <c r="Z1549" s="300"/>
      <c r="AA1549" s="307"/>
      <c r="AB1549" s="300"/>
      <c r="AC1549" s="308"/>
      <c r="AD1549" s="304"/>
      <c r="AF1549" s="300"/>
      <c r="AG1549" s="300"/>
      <c r="AH1549" s="309"/>
      <c r="AI1549" s="309"/>
      <c r="AJ1549" s="310"/>
      <c r="AK1549" s="311"/>
      <c r="AL1549" s="311"/>
      <c r="AM1549" s="311"/>
      <c r="AN1549" s="311"/>
      <c r="AO1549" s="309"/>
      <c r="AY1549" s="309"/>
      <c r="AZ1549" s="312"/>
      <c r="BD1549" s="300"/>
    </row>
    <row r="1550" ht="14.25" customHeight="1">
      <c r="A1550" s="300"/>
      <c r="B1550" s="301"/>
      <c r="C1550" s="300"/>
      <c r="D1550" s="302"/>
      <c r="G1550" s="303"/>
      <c r="H1550" s="304"/>
      <c r="I1550" s="304"/>
      <c r="J1550" s="300"/>
      <c r="K1550" s="300"/>
      <c r="L1550" s="300"/>
      <c r="M1550" s="300"/>
      <c r="N1550" s="300"/>
      <c r="O1550" s="300"/>
      <c r="Q1550" s="305">
        <v>0.0</v>
      </c>
      <c r="R1550" s="305"/>
      <c r="S1550" s="306"/>
      <c r="T1550" s="305"/>
      <c r="U1550" s="305"/>
      <c r="V1550" s="305"/>
      <c r="W1550" s="305"/>
      <c r="X1550" s="305"/>
      <c r="Y1550" s="305"/>
      <c r="Z1550" s="300"/>
      <c r="AA1550" s="307"/>
      <c r="AB1550" s="300"/>
      <c r="AC1550" s="308"/>
      <c r="AD1550" s="304"/>
      <c r="AF1550" s="300"/>
      <c r="AG1550" s="300"/>
      <c r="AH1550" s="309"/>
      <c r="AI1550" s="309"/>
      <c r="AJ1550" s="310"/>
      <c r="AK1550" s="311"/>
      <c r="AL1550" s="311"/>
      <c r="AM1550" s="311"/>
      <c r="AN1550" s="311"/>
      <c r="AO1550" s="309"/>
      <c r="AY1550" s="309"/>
      <c r="AZ1550" s="312"/>
      <c r="BD1550" s="300"/>
    </row>
    <row r="1551" ht="14.25" customHeight="1">
      <c r="A1551" s="300"/>
      <c r="B1551" s="301"/>
      <c r="C1551" s="300"/>
      <c r="D1551" s="302"/>
      <c r="G1551" s="303"/>
      <c r="H1551" s="304"/>
      <c r="I1551" s="304"/>
      <c r="J1551" s="300"/>
      <c r="K1551" s="300"/>
      <c r="L1551" s="300"/>
      <c r="M1551" s="300"/>
      <c r="N1551" s="300"/>
      <c r="O1551" s="300"/>
      <c r="Q1551" s="305">
        <v>0.0</v>
      </c>
      <c r="R1551" s="305"/>
      <c r="S1551" s="306"/>
      <c r="T1551" s="305"/>
      <c r="U1551" s="305"/>
      <c r="V1551" s="305"/>
      <c r="W1551" s="305"/>
      <c r="X1551" s="305"/>
      <c r="Y1551" s="305"/>
      <c r="Z1551" s="300"/>
      <c r="AA1551" s="307"/>
      <c r="AB1551" s="300"/>
      <c r="AC1551" s="308"/>
      <c r="AD1551" s="304"/>
      <c r="AF1551" s="300"/>
      <c r="AG1551" s="300"/>
      <c r="AH1551" s="309"/>
      <c r="AI1551" s="309"/>
      <c r="AJ1551" s="310"/>
      <c r="AK1551" s="311"/>
      <c r="AL1551" s="311"/>
      <c r="AM1551" s="311"/>
      <c r="AN1551" s="311"/>
      <c r="AO1551" s="309"/>
      <c r="AY1551" s="309"/>
      <c r="AZ1551" s="312"/>
      <c r="BD1551" s="300"/>
    </row>
    <row r="1552" ht="14.25" customHeight="1">
      <c r="A1552" s="300"/>
      <c r="B1552" s="301"/>
      <c r="C1552" s="300"/>
      <c r="D1552" s="302"/>
      <c r="G1552" s="303"/>
      <c r="H1552" s="304"/>
      <c r="I1552" s="304"/>
      <c r="J1552" s="300"/>
      <c r="K1552" s="300"/>
      <c r="L1552" s="300"/>
      <c r="M1552" s="300"/>
      <c r="N1552" s="300"/>
      <c r="O1552" s="300"/>
      <c r="Q1552" s="305">
        <v>0.0</v>
      </c>
      <c r="R1552" s="305"/>
      <c r="S1552" s="306"/>
      <c r="T1552" s="305"/>
      <c r="U1552" s="305"/>
      <c r="V1552" s="305"/>
      <c r="W1552" s="305"/>
      <c r="X1552" s="305"/>
      <c r="Y1552" s="305"/>
      <c r="Z1552" s="300"/>
      <c r="AA1552" s="307"/>
      <c r="AB1552" s="300"/>
      <c r="AC1552" s="308"/>
      <c r="AD1552" s="304"/>
      <c r="AF1552" s="300"/>
      <c r="AG1552" s="300"/>
      <c r="AH1552" s="309"/>
      <c r="AI1552" s="309"/>
      <c r="AJ1552" s="310"/>
      <c r="AK1552" s="311"/>
      <c r="AL1552" s="311"/>
      <c r="AM1552" s="311"/>
      <c r="AN1552" s="311"/>
      <c r="AO1552" s="309"/>
      <c r="AY1552" s="309"/>
      <c r="AZ1552" s="312"/>
      <c r="BD1552" s="300"/>
    </row>
    <row r="1553" ht="14.25" customHeight="1">
      <c r="A1553" s="300"/>
      <c r="B1553" s="301"/>
      <c r="C1553" s="300"/>
      <c r="D1553" s="302"/>
      <c r="G1553" s="303"/>
      <c r="H1553" s="304"/>
      <c r="I1553" s="304"/>
      <c r="J1553" s="300"/>
      <c r="K1553" s="300"/>
      <c r="L1553" s="300"/>
      <c r="M1553" s="300"/>
      <c r="N1553" s="300"/>
      <c r="O1553" s="300"/>
      <c r="Q1553" s="305">
        <v>0.0</v>
      </c>
      <c r="R1553" s="305"/>
      <c r="S1553" s="306"/>
      <c r="T1553" s="305"/>
      <c r="U1553" s="305"/>
      <c r="V1553" s="305"/>
      <c r="W1553" s="305"/>
      <c r="X1553" s="305"/>
      <c r="Y1553" s="305"/>
      <c r="Z1553" s="300"/>
      <c r="AA1553" s="307"/>
      <c r="AB1553" s="300"/>
      <c r="AC1553" s="308"/>
      <c r="AD1553" s="304"/>
      <c r="AF1553" s="300"/>
      <c r="AG1553" s="300"/>
      <c r="AH1553" s="309"/>
      <c r="AI1553" s="309"/>
      <c r="AJ1553" s="310"/>
      <c r="AK1553" s="311"/>
      <c r="AL1553" s="311"/>
      <c r="AM1553" s="311"/>
      <c r="AN1553" s="311"/>
      <c r="AO1553" s="309"/>
      <c r="AY1553" s="309"/>
      <c r="AZ1553" s="312"/>
      <c r="BD1553" s="300"/>
    </row>
    <row r="1554" ht="14.25" customHeight="1">
      <c r="A1554" s="300"/>
      <c r="B1554" s="301"/>
      <c r="C1554" s="300"/>
      <c r="D1554" s="302"/>
      <c r="G1554" s="303"/>
      <c r="H1554" s="304"/>
      <c r="I1554" s="304"/>
      <c r="J1554" s="300"/>
      <c r="K1554" s="300"/>
      <c r="L1554" s="300"/>
      <c r="M1554" s="300"/>
      <c r="N1554" s="300"/>
      <c r="O1554" s="300"/>
      <c r="Q1554" s="305">
        <v>0.0</v>
      </c>
      <c r="R1554" s="305"/>
      <c r="S1554" s="306"/>
      <c r="T1554" s="305"/>
      <c r="U1554" s="305"/>
      <c r="V1554" s="305"/>
      <c r="W1554" s="305"/>
      <c r="X1554" s="305"/>
      <c r="Y1554" s="305"/>
      <c r="Z1554" s="300"/>
      <c r="AA1554" s="307"/>
      <c r="AB1554" s="300"/>
      <c r="AC1554" s="308"/>
      <c r="AD1554" s="304"/>
      <c r="AF1554" s="300"/>
      <c r="AG1554" s="300"/>
      <c r="AH1554" s="309"/>
      <c r="AI1554" s="309"/>
      <c r="AJ1554" s="310"/>
      <c r="AK1554" s="311"/>
      <c r="AL1554" s="311"/>
      <c r="AM1554" s="311"/>
      <c r="AN1554" s="311"/>
      <c r="AO1554" s="309"/>
      <c r="AY1554" s="309"/>
      <c r="AZ1554" s="312"/>
      <c r="BD1554" s="300"/>
    </row>
    <row r="1555" ht="14.25" customHeight="1">
      <c r="A1555" s="300"/>
      <c r="B1555" s="301"/>
      <c r="C1555" s="300"/>
      <c r="D1555" s="302"/>
      <c r="G1555" s="303"/>
      <c r="H1555" s="304"/>
      <c r="I1555" s="304"/>
      <c r="J1555" s="300"/>
      <c r="K1555" s="300"/>
      <c r="L1555" s="300"/>
      <c r="M1555" s="300"/>
      <c r="N1555" s="300"/>
      <c r="O1555" s="300"/>
      <c r="Q1555" s="305">
        <v>0.0</v>
      </c>
      <c r="R1555" s="305"/>
      <c r="S1555" s="306"/>
      <c r="T1555" s="305"/>
      <c r="U1555" s="305"/>
      <c r="V1555" s="305"/>
      <c r="W1555" s="305"/>
      <c r="X1555" s="305"/>
      <c r="Y1555" s="305"/>
      <c r="Z1555" s="300"/>
      <c r="AA1555" s="307"/>
      <c r="AB1555" s="300"/>
      <c r="AC1555" s="308"/>
      <c r="AD1555" s="304"/>
      <c r="AF1555" s="300"/>
      <c r="AG1555" s="300"/>
      <c r="AH1555" s="309"/>
      <c r="AI1555" s="309"/>
      <c r="AJ1555" s="310"/>
      <c r="AK1555" s="311"/>
      <c r="AL1555" s="311"/>
      <c r="AM1555" s="311"/>
      <c r="AN1555" s="311"/>
      <c r="AO1555" s="309"/>
      <c r="AY1555" s="309"/>
      <c r="AZ1555" s="312"/>
      <c r="BD1555" s="300"/>
    </row>
    <row r="1556" ht="14.25" customHeight="1">
      <c r="A1556" s="300"/>
      <c r="B1556" s="301"/>
      <c r="C1556" s="300"/>
      <c r="D1556" s="302"/>
      <c r="G1556" s="303"/>
      <c r="H1556" s="304"/>
      <c r="I1556" s="304"/>
      <c r="J1556" s="300"/>
      <c r="K1556" s="300"/>
      <c r="L1556" s="300"/>
      <c r="M1556" s="300"/>
      <c r="N1556" s="300"/>
      <c r="O1556" s="300"/>
      <c r="Q1556" s="305">
        <v>0.0</v>
      </c>
      <c r="R1556" s="305"/>
      <c r="S1556" s="306"/>
      <c r="T1556" s="305"/>
      <c r="U1556" s="305"/>
      <c r="V1556" s="305"/>
      <c r="W1556" s="305"/>
      <c r="X1556" s="305"/>
      <c r="Y1556" s="305"/>
      <c r="Z1556" s="300"/>
      <c r="AA1556" s="307"/>
      <c r="AB1556" s="300"/>
      <c r="AC1556" s="308"/>
      <c r="AD1556" s="304"/>
      <c r="AF1556" s="300"/>
      <c r="AG1556" s="300"/>
      <c r="AH1556" s="309"/>
      <c r="AI1556" s="309"/>
      <c r="AJ1556" s="310"/>
      <c r="AK1556" s="311"/>
      <c r="AL1556" s="311"/>
      <c r="AM1556" s="311"/>
      <c r="AN1556" s="311"/>
      <c r="AO1556" s="309"/>
      <c r="AY1556" s="309"/>
      <c r="AZ1556" s="312"/>
      <c r="BD1556" s="300"/>
    </row>
    <row r="1557" ht="14.25" customHeight="1">
      <c r="A1557" s="300"/>
      <c r="B1557" s="301"/>
      <c r="C1557" s="300"/>
      <c r="D1557" s="302"/>
      <c r="G1557" s="303"/>
      <c r="H1557" s="304"/>
      <c r="I1557" s="304"/>
      <c r="J1557" s="300"/>
      <c r="K1557" s="300"/>
      <c r="L1557" s="300"/>
      <c r="M1557" s="300"/>
      <c r="N1557" s="300"/>
      <c r="O1557" s="300"/>
      <c r="Q1557" s="305">
        <v>0.0</v>
      </c>
      <c r="R1557" s="305"/>
      <c r="S1557" s="306"/>
      <c r="T1557" s="305"/>
      <c r="U1557" s="305"/>
      <c r="V1557" s="305"/>
      <c r="W1557" s="305"/>
      <c r="X1557" s="305"/>
      <c r="Y1557" s="305"/>
      <c r="Z1557" s="300"/>
      <c r="AA1557" s="307"/>
      <c r="AB1557" s="300"/>
      <c r="AC1557" s="308"/>
      <c r="AD1557" s="304"/>
      <c r="AF1557" s="300"/>
      <c r="AG1557" s="300"/>
      <c r="AH1557" s="309"/>
      <c r="AI1557" s="309"/>
      <c r="AJ1557" s="310"/>
      <c r="AK1557" s="311"/>
      <c r="AL1557" s="311"/>
      <c r="AM1557" s="311"/>
      <c r="AN1557" s="311"/>
      <c r="AO1557" s="309"/>
      <c r="AY1557" s="309"/>
      <c r="AZ1557" s="312"/>
      <c r="BD1557" s="300"/>
    </row>
    <row r="1558" ht="14.25" customHeight="1">
      <c r="A1558" s="300"/>
      <c r="B1558" s="301"/>
      <c r="C1558" s="300"/>
      <c r="D1558" s="302"/>
      <c r="G1558" s="303"/>
      <c r="H1558" s="304"/>
      <c r="I1558" s="304"/>
      <c r="J1558" s="300"/>
      <c r="K1558" s="300"/>
      <c r="L1558" s="300"/>
      <c r="M1558" s="300"/>
      <c r="N1558" s="300"/>
      <c r="O1558" s="300"/>
      <c r="Q1558" s="305">
        <v>0.0</v>
      </c>
      <c r="R1558" s="305"/>
      <c r="S1558" s="306"/>
      <c r="T1558" s="305"/>
      <c r="U1558" s="305"/>
      <c r="V1558" s="305"/>
      <c r="W1558" s="305"/>
      <c r="X1558" s="305"/>
      <c r="Y1558" s="305"/>
      <c r="Z1558" s="300"/>
      <c r="AA1558" s="307"/>
      <c r="AB1558" s="300"/>
      <c r="AC1558" s="308"/>
      <c r="AD1558" s="304"/>
      <c r="AF1558" s="300"/>
      <c r="AG1558" s="300"/>
      <c r="AH1558" s="309"/>
      <c r="AI1558" s="309"/>
      <c r="AJ1558" s="310"/>
      <c r="AK1558" s="311"/>
      <c r="AL1558" s="311"/>
      <c r="AM1558" s="311"/>
      <c r="AN1558" s="311"/>
      <c r="AO1558" s="309"/>
      <c r="AY1558" s="309"/>
      <c r="AZ1558" s="312"/>
      <c r="BD1558" s="300"/>
    </row>
    <row r="1559" ht="14.25" customHeight="1">
      <c r="A1559" s="300"/>
      <c r="B1559" s="301"/>
      <c r="C1559" s="300"/>
      <c r="D1559" s="302"/>
      <c r="G1559" s="303"/>
      <c r="H1559" s="304"/>
      <c r="I1559" s="304"/>
      <c r="J1559" s="300"/>
      <c r="K1559" s="300"/>
      <c r="L1559" s="300"/>
      <c r="M1559" s="300"/>
      <c r="N1559" s="300"/>
      <c r="O1559" s="300"/>
      <c r="Q1559" s="305">
        <v>0.0</v>
      </c>
      <c r="R1559" s="305"/>
      <c r="S1559" s="306"/>
      <c r="T1559" s="305"/>
      <c r="U1559" s="305"/>
      <c r="V1559" s="305"/>
      <c r="W1559" s="305"/>
      <c r="X1559" s="305"/>
      <c r="Y1559" s="305"/>
      <c r="Z1559" s="300"/>
      <c r="AA1559" s="307"/>
      <c r="AB1559" s="300"/>
      <c r="AC1559" s="308"/>
      <c r="AD1559" s="304"/>
      <c r="AF1559" s="300"/>
      <c r="AG1559" s="300"/>
      <c r="AH1559" s="309"/>
      <c r="AI1559" s="309"/>
      <c r="AJ1559" s="310"/>
      <c r="AK1559" s="311"/>
      <c r="AL1559" s="311"/>
      <c r="AM1559" s="311"/>
      <c r="AN1559" s="311"/>
      <c r="AO1559" s="309"/>
      <c r="AY1559" s="309"/>
      <c r="AZ1559" s="312"/>
      <c r="BD1559" s="300"/>
    </row>
    <row r="1560" ht="14.25" customHeight="1">
      <c r="A1560" s="300"/>
      <c r="B1560" s="301"/>
      <c r="C1560" s="300"/>
      <c r="D1560" s="302"/>
      <c r="G1560" s="303"/>
      <c r="H1560" s="304"/>
      <c r="I1560" s="304"/>
      <c r="J1560" s="300"/>
      <c r="K1560" s="300"/>
      <c r="L1560" s="300"/>
      <c r="M1560" s="300"/>
      <c r="N1560" s="300"/>
      <c r="O1560" s="300"/>
      <c r="Q1560" s="305">
        <v>0.0</v>
      </c>
      <c r="R1560" s="305"/>
      <c r="S1560" s="306"/>
      <c r="T1560" s="305"/>
      <c r="U1560" s="305"/>
      <c r="V1560" s="305"/>
      <c r="W1560" s="305"/>
      <c r="X1560" s="305"/>
      <c r="Y1560" s="305"/>
      <c r="Z1560" s="300"/>
      <c r="AA1560" s="307"/>
      <c r="AB1560" s="300"/>
      <c r="AC1560" s="308"/>
      <c r="AD1560" s="304"/>
      <c r="AF1560" s="300"/>
      <c r="AG1560" s="300"/>
      <c r="AH1560" s="309"/>
      <c r="AI1560" s="309"/>
      <c r="AJ1560" s="310"/>
      <c r="AK1560" s="311"/>
      <c r="AL1560" s="311"/>
      <c r="AM1560" s="311"/>
      <c r="AN1560" s="311"/>
      <c r="AO1560" s="309"/>
      <c r="AY1560" s="309"/>
      <c r="AZ1560" s="312"/>
      <c r="BD1560" s="300"/>
    </row>
    <row r="1561" ht="14.25" customHeight="1">
      <c r="A1561" s="300"/>
      <c r="B1561" s="301"/>
      <c r="C1561" s="300"/>
      <c r="D1561" s="302"/>
      <c r="G1561" s="303"/>
      <c r="H1561" s="304"/>
      <c r="I1561" s="304"/>
      <c r="J1561" s="300"/>
      <c r="K1561" s="300"/>
      <c r="L1561" s="300"/>
      <c r="M1561" s="300"/>
      <c r="N1561" s="300"/>
      <c r="O1561" s="300"/>
      <c r="Q1561" s="305">
        <v>0.0</v>
      </c>
      <c r="R1561" s="305"/>
      <c r="S1561" s="306"/>
      <c r="T1561" s="305"/>
      <c r="U1561" s="305"/>
      <c r="V1561" s="305"/>
      <c r="W1561" s="305"/>
      <c r="X1561" s="305"/>
      <c r="Y1561" s="305"/>
      <c r="Z1561" s="300"/>
      <c r="AA1561" s="307"/>
      <c r="AB1561" s="300"/>
      <c r="AC1561" s="308"/>
      <c r="AD1561" s="304"/>
      <c r="AF1561" s="300"/>
      <c r="AG1561" s="300"/>
      <c r="AH1561" s="309"/>
      <c r="AI1561" s="309"/>
      <c r="AJ1561" s="310"/>
      <c r="AK1561" s="311"/>
      <c r="AL1561" s="311"/>
      <c r="AM1561" s="311"/>
      <c r="AN1561" s="311"/>
      <c r="AO1561" s="309"/>
      <c r="AY1561" s="309"/>
      <c r="AZ1561" s="312"/>
      <c r="BD1561" s="300"/>
    </row>
    <row r="1562" ht="14.25" customHeight="1">
      <c r="A1562" s="300"/>
      <c r="B1562" s="301"/>
      <c r="C1562" s="300"/>
      <c r="D1562" s="302"/>
      <c r="G1562" s="303"/>
      <c r="H1562" s="304"/>
      <c r="I1562" s="304"/>
      <c r="J1562" s="300"/>
      <c r="K1562" s="300"/>
      <c r="L1562" s="300"/>
      <c r="M1562" s="300"/>
      <c r="N1562" s="300"/>
      <c r="O1562" s="300"/>
      <c r="Q1562" s="305">
        <v>0.0</v>
      </c>
      <c r="R1562" s="305"/>
      <c r="S1562" s="306"/>
      <c r="T1562" s="305"/>
      <c r="U1562" s="305"/>
      <c r="V1562" s="305"/>
      <c r="W1562" s="305"/>
      <c r="X1562" s="305"/>
      <c r="Y1562" s="305"/>
      <c r="Z1562" s="300"/>
      <c r="AA1562" s="307"/>
      <c r="AB1562" s="300"/>
      <c r="AC1562" s="308"/>
      <c r="AD1562" s="304"/>
      <c r="AF1562" s="300"/>
      <c r="AG1562" s="300"/>
      <c r="AH1562" s="309"/>
      <c r="AI1562" s="309"/>
      <c r="AJ1562" s="310"/>
      <c r="AK1562" s="311"/>
      <c r="AL1562" s="311"/>
      <c r="AM1562" s="311"/>
      <c r="AN1562" s="311"/>
      <c r="AO1562" s="309"/>
      <c r="AY1562" s="309"/>
      <c r="AZ1562" s="312"/>
      <c r="BD1562" s="300"/>
    </row>
    <row r="1563" ht="14.25" customHeight="1">
      <c r="A1563" s="300"/>
      <c r="B1563" s="301"/>
      <c r="C1563" s="300"/>
      <c r="D1563" s="302"/>
      <c r="G1563" s="303"/>
      <c r="H1563" s="304"/>
      <c r="I1563" s="304"/>
      <c r="J1563" s="300"/>
      <c r="K1563" s="300"/>
      <c r="L1563" s="300"/>
      <c r="M1563" s="300"/>
      <c r="N1563" s="300"/>
      <c r="O1563" s="300"/>
      <c r="Q1563" s="305">
        <v>0.0</v>
      </c>
      <c r="R1563" s="305"/>
      <c r="S1563" s="306"/>
      <c r="T1563" s="305"/>
      <c r="U1563" s="305"/>
      <c r="V1563" s="305"/>
      <c r="W1563" s="305"/>
      <c r="X1563" s="305"/>
      <c r="Y1563" s="305"/>
      <c r="Z1563" s="300"/>
      <c r="AA1563" s="307"/>
      <c r="AB1563" s="300"/>
      <c r="AC1563" s="308"/>
      <c r="AD1563" s="304"/>
      <c r="AF1563" s="300"/>
      <c r="AG1563" s="300"/>
      <c r="AH1563" s="309"/>
      <c r="AI1563" s="309"/>
      <c r="AJ1563" s="310"/>
      <c r="AK1563" s="311"/>
      <c r="AL1563" s="311"/>
      <c r="AM1563" s="311"/>
      <c r="AN1563" s="311"/>
      <c r="AO1563" s="309"/>
      <c r="AY1563" s="309"/>
      <c r="AZ1563" s="312"/>
      <c r="BD1563" s="300"/>
    </row>
    <row r="1564" ht="14.25" customHeight="1">
      <c r="A1564" s="300"/>
      <c r="B1564" s="301"/>
      <c r="C1564" s="300"/>
      <c r="D1564" s="302"/>
      <c r="G1564" s="303"/>
      <c r="H1564" s="304"/>
      <c r="I1564" s="304"/>
      <c r="J1564" s="300"/>
      <c r="K1564" s="300"/>
      <c r="L1564" s="300"/>
      <c r="M1564" s="300"/>
      <c r="N1564" s="300"/>
      <c r="O1564" s="300"/>
      <c r="Q1564" s="305">
        <v>0.0</v>
      </c>
      <c r="R1564" s="305"/>
      <c r="S1564" s="306"/>
      <c r="T1564" s="305"/>
      <c r="U1564" s="305"/>
      <c r="V1564" s="305"/>
      <c r="W1564" s="305"/>
      <c r="X1564" s="305"/>
      <c r="Y1564" s="305"/>
      <c r="Z1564" s="300"/>
      <c r="AA1564" s="307"/>
      <c r="AB1564" s="300"/>
      <c r="AC1564" s="308"/>
      <c r="AD1564" s="304"/>
      <c r="AF1564" s="300"/>
      <c r="AG1564" s="300"/>
      <c r="AH1564" s="309"/>
      <c r="AI1564" s="309"/>
      <c r="AJ1564" s="310"/>
      <c r="AK1564" s="311"/>
      <c r="AL1564" s="311"/>
      <c r="AM1564" s="311"/>
      <c r="AN1564" s="311"/>
      <c r="AO1564" s="309"/>
      <c r="AY1564" s="309"/>
      <c r="AZ1564" s="312"/>
      <c r="BD1564" s="300"/>
    </row>
    <row r="1565" ht="14.25" customHeight="1">
      <c r="A1565" s="300"/>
      <c r="B1565" s="301"/>
      <c r="C1565" s="300"/>
      <c r="D1565" s="302"/>
      <c r="G1565" s="303"/>
      <c r="H1565" s="304"/>
      <c r="I1565" s="304"/>
      <c r="J1565" s="300"/>
      <c r="K1565" s="300"/>
      <c r="L1565" s="300"/>
      <c r="M1565" s="300"/>
      <c r="N1565" s="300"/>
      <c r="O1565" s="300"/>
      <c r="Q1565" s="305">
        <v>0.0</v>
      </c>
      <c r="R1565" s="305"/>
      <c r="S1565" s="306"/>
      <c r="T1565" s="305"/>
      <c r="U1565" s="305"/>
      <c r="V1565" s="305"/>
      <c r="W1565" s="305"/>
      <c r="X1565" s="305"/>
      <c r="Y1565" s="305"/>
      <c r="Z1565" s="300"/>
      <c r="AA1565" s="307"/>
      <c r="AB1565" s="300"/>
      <c r="AC1565" s="308"/>
      <c r="AD1565" s="304"/>
      <c r="AF1565" s="300"/>
      <c r="AG1565" s="300"/>
      <c r="AH1565" s="309"/>
      <c r="AI1565" s="309"/>
      <c r="AJ1565" s="310"/>
      <c r="AK1565" s="311"/>
      <c r="AL1565" s="311"/>
      <c r="AM1565" s="311"/>
      <c r="AN1565" s="311"/>
      <c r="AO1565" s="309"/>
      <c r="AY1565" s="309"/>
      <c r="AZ1565" s="312"/>
      <c r="BD1565" s="300"/>
    </row>
    <row r="1566" ht="14.25" customHeight="1">
      <c r="A1566" s="300"/>
      <c r="B1566" s="301"/>
      <c r="C1566" s="300"/>
      <c r="D1566" s="302"/>
      <c r="G1566" s="303"/>
      <c r="H1566" s="304"/>
      <c r="I1566" s="304"/>
      <c r="J1566" s="300"/>
      <c r="K1566" s="300"/>
      <c r="L1566" s="300"/>
      <c r="M1566" s="300"/>
      <c r="N1566" s="300"/>
      <c r="O1566" s="300"/>
      <c r="Q1566" s="305">
        <v>0.0</v>
      </c>
      <c r="R1566" s="305"/>
      <c r="S1566" s="306"/>
      <c r="T1566" s="305"/>
      <c r="U1566" s="305"/>
      <c r="V1566" s="305"/>
      <c r="W1566" s="305"/>
      <c r="X1566" s="305"/>
      <c r="Y1566" s="305"/>
      <c r="Z1566" s="300"/>
      <c r="AA1566" s="307"/>
      <c r="AB1566" s="300"/>
      <c r="AC1566" s="308"/>
      <c r="AD1566" s="304"/>
      <c r="AF1566" s="300"/>
      <c r="AG1566" s="300"/>
      <c r="AH1566" s="309"/>
      <c r="AI1566" s="309"/>
      <c r="AJ1566" s="310"/>
      <c r="AK1566" s="311"/>
      <c r="AL1566" s="311"/>
      <c r="AM1566" s="311"/>
      <c r="AN1566" s="311"/>
      <c r="AO1566" s="309"/>
      <c r="AY1566" s="309"/>
      <c r="AZ1566" s="312"/>
      <c r="BD1566" s="300"/>
    </row>
    <row r="1567" ht="14.25" customHeight="1">
      <c r="A1567" s="300"/>
      <c r="B1567" s="301"/>
      <c r="C1567" s="300"/>
      <c r="D1567" s="302"/>
      <c r="G1567" s="303"/>
      <c r="H1567" s="304"/>
      <c r="I1567" s="304"/>
      <c r="J1567" s="300"/>
      <c r="K1567" s="300"/>
      <c r="L1567" s="300"/>
      <c r="M1567" s="300"/>
      <c r="N1567" s="300"/>
      <c r="O1567" s="300"/>
      <c r="Q1567" s="305">
        <v>0.0</v>
      </c>
      <c r="R1567" s="305"/>
      <c r="S1567" s="306"/>
      <c r="T1567" s="305"/>
      <c r="U1567" s="305"/>
      <c r="V1567" s="305"/>
      <c r="W1567" s="305"/>
      <c r="X1567" s="305"/>
      <c r="Y1567" s="305"/>
      <c r="Z1567" s="300"/>
      <c r="AA1567" s="307"/>
      <c r="AB1567" s="300"/>
      <c r="AC1567" s="308"/>
      <c r="AD1567" s="304"/>
      <c r="AF1567" s="300"/>
      <c r="AG1567" s="300"/>
      <c r="AH1567" s="309"/>
      <c r="AI1567" s="309"/>
      <c r="AJ1567" s="310"/>
      <c r="AK1567" s="311"/>
      <c r="AL1567" s="311"/>
      <c r="AM1567" s="311"/>
      <c r="AN1567" s="311"/>
      <c r="AO1567" s="309"/>
      <c r="AY1567" s="309"/>
      <c r="AZ1567" s="312"/>
      <c r="BD1567" s="300"/>
    </row>
    <row r="1568" ht="14.25" customHeight="1">
      <c r="A1568" s="300"/>
      <c r="B1568" s="301"/>
      <c r="C1568" s="300"/>
      <c r="D1568" s="302"/>
      <c r="G1568" s="303"/>
      <c r="H1568" s="304"/>
      <c r="I1568" s="304"/>
      <c r="J1568" s="300"/>
      <c r="K1568" s="300"/>
      <c r="L1568" s="300"/>
      <c r="M1568" s="300"/>
      <c r="N1568" s="300"/>
      <c r="O1568" s="300"/>
      <c r="Q1568" s="305">
        <v>0.0</v>
      </c>
      <c r="R1568" s="305"/>
      <c r="S1568" s="306"/>
      <c r="T1568" s="305"/>
      <c r="U1568" s="305"/>
      <c r="V1568" s="305"/>
      <c r="W1568" s="305"/>
      <c r="X1568" s="305"/>
      <c r="Y1568" s="305"/>
      <c r="Z1568" s="300"/>
      <c r="AA1568" s="307"/>
      <c r="AB1568" s="300"/>
      <c r="AC1568" s="308"/>
      <c r="AD1568" s="304"/>
      <c r="AF1568" s="300"/>
      <c r="AG1568" s="300"/>
      <c r="AH1568" s="309"/>
      <c r="AI1568" s="309"/>
      <c r="AJ1568" s="310"/>
      <c r="AK1568" s="311"/>
      <c r="AL1568" s="311"/>
      <c r="AM1568" s="311"/>
      <c r="AN1568" s="311"/>
      <c r="AO1568" s="309"/>
      <c r="AY1568" s="309"/>
      <c r="AZ1568" s="312"/>
      <c r="BD1568" s="300"/>
    </row>
    <row r="1569" ht="14.25" customHeight="1">
      <c r="A1569" s="300"/>
      <c r="B1569" s="301"/>
      <c r="C1569" s="300"/>
      <c r="D1569" s="302"/>
      <c r="G1569" s="303"/>
      <c r="H1569" s="304"/>
      <c r="I1569" s="304"/>
      <c r="J1569" s="300"/>
      <c r="K1569" s="300"/>
      <c r="L1569" s="300"/>
      <c r="M1569" s="300"/>
      <c r="N1569" s="300"/>
      <c r="O1569" s="300"/>
      <c r="Q1569" s="305">
        <v>0.0</v>
      </c>
      <c r="R1569" s="305"/>
      <c r="S1569" s="306"/>
      <c r="T1569" s="305"/>
      <c r="U1569" s="305"/>
      <c r="V1569" s="305"/>
      <c r="W1569" s="305"/>
      <c r="X1569" s="305"/>
      <c r="Y1569" s="305"/>
      <c r="Z1569" s="300"/>
      <c r="AA1569" s="307"/>
      <c r="AB1569" s="300"/>
      <c r="AC1569" s="308"/>
      <c r="AD1569" s="304"/>
      <c r="AF1569" s="300"/>
      <c r="AG1569" s="300"/>
      <c r="AH1569" s="309"/>
      <c r="AI1569" s="309"/>
      <c r="AJ1569" s="310"/>
      <c r="AK1569" s="311"/>
      <c r="AL1569" s="311"/>
      <c r="AM1569" s="311"/>
      <c r="AN1569" s="311"/>
      <c r="AO1569" s="309"/>
      <c r="AY1569" s="309"/>
      <c r="AZ1569" s="312"/>
      <c r="BD1569" s="300"/>
    </row>
    <row r="1570" ht="14.25" customHeight="1">
      <c r="A1570" s="300"/>
      <c r="B1570" s="301"/>
      <c r="C1570" s="300"/>
      <c r="D1570" s="302"/>
      <c r="G1570" s="303"/>
      <c r="H1570" s="304"/>
      <c r="I1570" s="304"/>
      <c r="J1570" s="300"/>
      <c r="K1570" s="300"/>
      <c r="L1570" s="300"/>
      <c r="M1570" s="300"/>
      <c r="N1570" s="300"/>
      <c r="O1570" s="300"/>
      <c r="Q1570" s="305">
        <v>0.0</v>
      </c>
      <c r="R1570" s="305"/>
      <c r="S1570" s="306"/>
      <c r="T1570" s="305"/>
      <c r="U1570" s="305"/>
      <c r="V1570" s="305"/>
      <c r="W1570" s="305"/>
      <c r="X1570" s="305"/>
      <c r="Y1570" s="305"/>
      <c r="Z1570" s="300"/>
      <c r="AA1570" s="307"/>
      <c r="AB1570" s="300"/>
      <c r="AC1570" s="308"/>
      <c r="AD1570" s="304"/>
      <c r="AF1570" s="300"/>
      <c r="AG1570" s="300"/>
      <c r="AH1570" s="309"/>
      <c r="AI1570" s="309"/>
      <c r="AJ1570" s="310"/>
      <c r="AK1570" s="311"/>
      <c r="AL1570" s="311"/>
      <c r="AM1570" s="311"/>
      <c r="AN1570" s="311"/>
      <c r="AO1570" s="309"/>
      <c r="AY1570" s="309"/>
      <c r="AZ1570" s="312"/>
      <c r="BD1570" s="300"/>
    </row>
    <row r="1571" ht="14.25" customHeight="1">
      <c r="A1571" s="300"/>
      <c r="B1571" s="301"/>
      <c r="C1571" s="300"/>
      <c r="D1571" s="302"/>
      <c r="G1571" s="303"/>
      <c r="H1571" s="304"/>
      <c r="I1571" s="304"/>
      <c r="J1571" s="300"/>
      <c r="K1571" s="300"/>
      <c r="L1571" s="300"/>
      <c r="M1571" s="300"/>
      <c r="N1571" s="300"/>
      <c r="O1571" s="300"/>
      <c r="Q1571" s="305">
        <v>0.0</v>
      </c>
      <c r="R1571" s="305"/>
      <c r="S1571" s="306"/>
      <c r="T1571" s="305"/>
      <c r="U1571" s="305"/>
      <c r="V1571" s="305"/>
      <c r="W1571" s="305"/>
      <c r="X1571" s="305"/>
      <c r="Y1571" s="305"/>
      <c r="Z1571" s="300"/>
      <c r="AA1571" s="307"/>
      <c r="AB1571" s="300"/>
      <c r="AC1571" s="308"/>
      <c r="AD1571" s="304"/>
      <c r="AF1571" s="300"/>
      <c r="AG1571" s="300"/>
      <c r="AH1571" s="309"/>
      <c r="AI1571" s="309"/>
      <c r="AJ1571" s="310"/>
      <c r="AK1571" s="311"/>
      <c r="AL1571" s="311"/>
      <c r="AM1571" s="311"/>
      <c r="AN1571" s="311"/>
      <c r="AO1571" s="309"/>
      <c r="AY1571" s="309"/>
      <c r="AZ1571" s="312"/>
      <c r="BD1571" s="300"/>
    </row>
    <row r="1572" ht="14.25" customHeight="1">
      <c r="A1572" s="300"/>
      <c r="B1572" s="301"/>
      <c r="C1572" s="300"/>
      <c r="D1572" s="302"/>
      <c r="G1572" s="303"/>
      <c r="H1572" s="304"/>
      <c r="I1572" s="304"/>
      <c r="J1572" s="300"/>
      <c r="K1572" s="300"/>
      <c r="L1572" s="300"/>
      <c r="M1572" s="300"/>
      <c r="N1572" s="300"/>
      <c r="O1572" s="300"/>
      <c r="Q1572" s="305">
        <v>0.0</v>
      </c>
      <c r="R1572" s="305"/>
      <c r="S1572" s="306"/>
      <c r="T1572" s="305"/>
      <c r="U1572" s="305"/>
      <c r="V1572" s="305"/>
      <c r="W1572" s="305"/>
      <c r="X1572" s="305"/>
      <c r="Y1572" s="305"/>
      <c r="Z1572" s="300"/>
      <c r="AA1572" s="307"/>
      <c r="AB1572" s="300"/>
      <c r="AC1572" s="308"/>
      <c r="AD1572" s="304"/>
      <c r="AF1572" s="300"/>
      <c r="AG1572" s="300"/>
      <c r="AH1572" s="309"/>
      <c r="AI1572" s="309"/>
      <c r="AJ1572" s="310"/>
      <c r="AK1572" s="311"/>
      <c r="AL1572" s="311"/>
      <c r="AM1572" s="311"/>
      <c r="AN1572" s="311"/>
      <c r="AO1572" s="309"/>
      <c r="AY1572" s="309"/>
      <c r="AZ1572" s="312"/>
      <c r="BD1572" s="300"/>
    </row>
    <row r="1573" ht="14.25" customHeight="1">
      <c r="A1573" s="300"/>
      <c r="B1573" s="301"/>
      <c r="C1573" s="300"/>
      <c r="D1573" s="302"/>
      <c r="G1573" s="303"/>
      <c r="H1573" s="304"/>
      <c r="I1573" s="304"/>
      <c r="J1573" s="300"/>
      <c r="K1573" s="300"/>
      <c r="L1573" s="300"/>
      <c r="M1573" s="300"/>
      <c r="N1573" s="300"/>
      <c r="O1573" s="300"/>
      <c r="Q1573" s="305">
        <v>0.0</v>
      </c>
      <c r="R1573" s="305"/>
      <c r="S1573" s="306"/>
      <c r="T1573" s="305"/>
      <c r="U1573" s="305"/>
      <c r="V1573" s="305"/>
      <c r="W1573" s="305"/>
      <c r="X1573" s="305"/>
      <c r="Y1573" s="305"/>
      <c r="Z1573" s="300"/>
      <c r="AA1573" s="307"/>
      <c r="AB1573" s="300"/>
      <c r="AC1573" s="308"/>
      <c r="AD1573" s="304"/>
      <c r="AF1573" s="300"/>
      <c r="AG1573" s="300"/>
      <c r="AH1573" s="309"/>
      <c r="AI1573" s="309"/>
      <c r="AJ1573" s="310"/>
      <c r="AK1573" s="311"/>
      <c r="AL1573" s="311"/>
      <c r="AM1573" s="311"/>
      <c r="AN1573" s="311"/>
      <c r="AO1573" s="309"/>
      <c r="AY1573" s="309"/>
      <c r="AZ1573" s="312"/>
      <c r="BD1573" s="300"/>
    </row>
    <row r="1574" ht="14.25" customHeight="1">
      <c r="A1574" s="300"/>
      <c r="B1574" s="301"/>
      <c r="C1574" s="300"/>
      <c r="D1574" s="302"/>
      <c r="G1574" s="303"/>
      <c r="H1574" s="304"/>
      <c r="I1574" s="304"/>
      <c r="J1574" s="300"/>
      <c r="K1574" s="300"/>
      <c r="L1574" s="300"/>
      <c r="M1574" s="300"/>
      <c r="N1574" s="300"/>
      <c r="O1574" s="300"/>
      <c r="Q1574" s="305">
        <v>0.0</v>
      </c>
      <c r="R1574" s="305"/>
      <c r="S1574" s="306"/>
      <c r="T1574" s="305"/>
      <c r="U1574" s="305"/>
      <c r="V1574" s="305"/>
      <c r="W1574" s="305"/>
      <c r="X1574" s="305"/>
      <c r="Y1574" s="305"/>
      <c r="Z1574" s="300"/>
      <c r="AA1574" s="307"/>
      <c r="AB1574" s="300"/>
      <c r="AC1574" s="308"/>
      <c r="AD1574" s="304"/>
      <c r="AF1574" s="300"/>
      <c r="AG1574" s="300"/>
      <c r="AH1574" s="309"/>
      <c r="AI1574" s="309"/>
      <c r="AJ1574" s="310"/>
      <c r="AK1574" s="311"/>
      <c r="AL1574" s="311"/>
      <c r="AM1574" s="311"/>
      <c r="AN1574" s="311"/>
      <c r="AO1574" s="309"/>
      <c r="AY1574" s="309"/>
      <c r="AZ1574" s="312"/>
      <c r="BD1574" s="300"/>
    </row>
    <row r="1575" ht="14.25" customHeight="1">
      <c r="A1575" s="300"/>
      <c r="B1575" s="301"/>
      <c r="C1575" s="300"/>
      <c r="D1575" s="302"/>
      <c r="G1575" s="303"/>
      <c r="H1575" s="304"/>
      <c r="I1575" s="304"/>
      <c r="J1575" s="300"/>
      <c r="K1575" s="300"/>
      <c r="L1575" s="300"/>
      <c r="M1575" s="300"/>
      <c r="N1575" s="300"/>
      <c r="O1575" s="300"/>
      <c r="Q1575" s="305">
        <v>0.0</v>
      </c>
      <c r="R1575" s="305"/>
      <c r="S1575" s="306"/>
      <c r="T1575" s="305"/>
      <c r="U1575" s="305"/>
      <c r="V1575" s="305"/>
      <c r="W1575" s="305"/>
      <c r="X1575" s="305"/>
      <c r="Y1575" s="305"/>
      <c r="Z1575" s="300"/>
      <c r="AA1575" s="307"/>
      <c r="AB1575" s="300"/>
      <c r="AC1575" s="308"/>
      <c r="AD1575" s="304"/>
      <c r="AF1575" s="300"/>
      <c r="AG1575" s="300"/>
      <c r="AH1575" s="309"/>
      <c r="AI1575" s="309"/>
      <c r="AJ1575" s="310"/>
      <c r="AK1575" s="311"/>
      <c r="AL1575" s="311"/>
      <c r="AM1575" s="311"/>
      <c r="AN1575" s="311"/>
      <c r="AO1575" s="309"/>
      <c r="AY1575" s="309"/>
      <c r="AZ1575" s="312"/>
      <c r="BD1575" s="300"/>
    </row>
    <row r="1576" ht="14.25" customHeight="1">
      <c r="A1576" s="300"/>
      <c r="B1576" s="301"/>
      <c r="C1576" s="300"/>
      <c r="D1576" s="302"/>
      <c r="G1576" s="303"/>
      <c r="H1576" s="304"/>
      <c r="I1576" s="304"/>
      <c r="J1576" s="300"/>
      <c r="K1576" s="300"/>
      <c r="L1576" s="300"/>
      <c r="M1576" s="300"/>
      <c r="N1576" s="300"/>
      <c r="O1576" s="300"/>
      <c r="Q1576" s="305">
        <v>0.0</v>
      </c>
      <c r="R1576" s="305"/>
      <c r="S1576" s="306"/>
      <c r="T1576" s="305"/>
      <c r="U1576" s="305"/>
      <c r="V1576" s="305"/>
      <c r="W1576" s="305"/>
      <c r="X1576" s="305"/>
      <c r="Y1576" s="305"/>
      <c r="Z1576" s="300"/>
      <c r="AA1576" s="307"/>
      <c r="AB1576" s="300"/>
      <c r="AC1576" s="308"/>
      <c r="AD1576" s="304"/>
      <c r="AF1576" s="300"/>
      <c r="AG1576" s="300"/>
      <c r="AH1576" s="309"/>
      <c r="AI1576" s="309"/>
      <c r="AJ1576" s="310"/>
      <c r="AK1576" s="311"/>
      <c r="AL1576" s="311"/>
      <c r="AM1576" s="311"/>
      <c r="AN1576" s="311"/>
      <c r="AO1576" s="309"/>
      <c r="AY1576" s="309"/>
      <c r="AZ1576" s="312"/>
      <c r="BD1576" s="300"/>
    </row>
    <row r="1577" ht="14.25" customHeight="1">
      <c r="A1577" s="300"/>
      <c r="B1577" s="301"/>
      <c r="C1577" s="300"/>
      <c r="D1577" s="302"/>
      <c r="G1577" s="303"/>
      <c r="H1577" s="304"/>
      <c r="I1577" s="304"/>
      <c r="J1577" s="300"/>
      <c r="K1577" s="300"/>
      <c r="L1577" s="300"/>
      <c r="M1577" s="300"/>
      <c r="N1577" s="300"/>
      <c r="O1577" s="300"/>
      <c r="Q1577" s="305">
        <v>0.0</v>
      </c>
      <c r="R1577" s="305"/>
      <c r="S1577" s="306"/>
      <c r="T1577" s="305"/>
      <c r="U1577" s="305"/>
      <c r="V1577" s="305"/>
      <c r="W1577" s="305"/>
      <c r="X1577" s="305"/>
      <c r="Y1577" s="305"/>
      <c r="Z1577" s="300"/>
      <c r="AA1577" s="307"/>
      <c r="AB1577" s="300"/>
      <c r="AC1577" s="308"/>
      <c r="AD1577" s="304"/>
      <c r="AF1577" s="300"/>
      <c r="AG1577" s="300"/>
      <c r="AH1577" s="309"/>
      <c r="AI1577" s="309"/>
      <c r="AJ1577" s="310"/>
      <c r="AK1577" s="311"/>
      <c r="AL1577" s="311"/>
      <c r="AM1577" s="311"/>
      <c r="AN1577" s="311"/>
      <c r="AO1577" s="309"/>
      <c r="AY1577" s="309"/>
      <c r="AZ1577" s="312"/>
      <c r="BD1577" s="300"/>
    </row>
    <row r="1578" ht="14.25" customHeight="1">
      <c r="A1578" s="300"/>
      <c r="B1578" s="301"/>
      <c r="C1578" s="300"/>
      <c r="D1578" s="302"/>
      <c r="G1578" s="303"/>
      <c r="H1578" s="304"/>
      <c r="I1578" s="304"/>
      <c r="J1578" s="300"/>
      <c r="K1578" s="300"/>
      <c r="L1578" s="300"/>
      <c r="M1578" s="300"/>
      <c r="N1578" s="300"/>
      <c r="O1578" s="300"/>
      <c r="Q1578" s="305">
        <v>0.0</v>
      </c>
      <c r="R1578" s="305"/>
      <c r="S1578" s="306"/>
      <c r="T1578" s="305"/>
      <c r="U1578" s="305"/>
      <c r="V1578" s="305"/>
      <c r="W1578" s="305"/>
      <c r="X1578" s="305"/>
      <c r="Y1578" s="305"/>
      <c r="Z1578" s="300"/>
      <c r="AA1578" s="307"/>
      <c r="AB1578" s="300"/>
      <c r="AC1578" s="308"/>
      <c r="AD1578" s="304"/>
      <c r="AF1578" s="300"/>
      <c r="AG1578" s="300"/>
      <c r="AH1578" s="309"/>
      <c r="AI1578" s="309"/>
      <c r="AJ1578" s="310"/>
      <c r="AK1578" s="311"/>
      <c r="AL1578" s="311"/>
      <c r="AM1578" s="311"/>
      <c r="AN1578" s="311"/>
      <c r="AO1578" s="309"/>
      <c r="AY1578" s="309"/>
      <c r="AZ1578" s="312"/>
      <c r="BD1578" s="300"/>
    </row>
    <row r="1579" ht="14.25" customHeight="1">
      <c r="A1579" s="300"/>
      <c r="B1579" s="301"/>
      <c r="C1579" s="300"/>
      <c r="D1579" s="302"/>
      <c r="G1579" s="303"/>
      <c r="H1579" s="304"/>
      <c r="I1579" s="304"/>
      <c r="J1579" s="300"/>
      <c r="K1579" s="300"/>
      <c r="L1579" s="300"/>
      <c r="M1579" s="300"/>
      <c r="N1579" s="300"/>
      <c r="O1579" s="300"/>
      <c r="Q1579" s="305">
        <v>0.0</v>
      </c>
      <c r="R1579" s="305"/>
      <c r="S1579" s="306"/>
      <c r="T1579" s="305"/>
      <c r="U1579" s="305"/>
      <c r="V1579" s="305"/>
      <c r="W1579" s="305"/>
      <c r="X1579" s="305"/>
      <c r="Y1579" s="305"/>
      <c r="Z1579" s="300"/>
      <c r="AA1579" s="307"/>
      <c r="AB1579" s="300"/>
      <c r="AC1579" s="308"/>
      <c r="AD1579" s="304"/>
      <c r="AF1579" s="300"/>
      <c r="AG1579" s="300"/>
      <c r="AH1579" s="309"/>
      <c r="AI1579" s="309"/>
      <c r="AJ1579" s="310"/>
      <c r="AK1579" s="311"/>
      <c r="AL1579" s="311"/>
      <c r="AM1579" s="311"/>
      <c r="AN1579" s="311"/>
      <c r="AO1579" s="309"/>
      <c r="AY1579" s="309"/>
      <c r="AZ1579" s="312"/>
      <c r="BD1579" s="300"/>
    </row>
    <row r="1580" ht="14.25" customHeight="1">
      <c r="A1580" s="300"/>
      <c r="B1580" s="301"/>
      <c r="C1580" s="300"/>
      <c r="D1580" s="302"/>
      <c r="G1580" s="303"/>
      <c r="H1580" s="304"/>
      <c r="I1580" s="304"/>
      <c r="J1580" s="300"/>
      <c r="K1580" s="300"/>
      <c r="L1580" s="300"/>
      <c r="M1580" s="300"/>
      <c r="N1580" s="300"/>
      <c r="O1580" s="300"/>
      <c r="Q1580" s="305">
        <v>0.0</v>
      </c>
      <c r="R1580" s="305"/>
      <c r="S1580" s="306"/>
      <c r="T1580" s="305"/>
      <c r="U1580" s="305"/>
      <c r="V1580" s="305"/>
      <c r="W1580" s="305"/>
      <c r="X1580" s="305"/>
      <c r="Y1580" s="305"/>
      <c r="Z1580" s="300"/>
      <c r="AA1580" s="307"/>
      <c r="AB1580" s="300"/>
      <c r="AC1580" s="308"/>
      <c r="AD1580" s="304"/>
      <c r="AF1580" s="300"/>
      <c r="AG1580" s="300"/>
      <c r="AH1580" s="309"/>
      <c r="AI1580" s="309"/>
      <c r="AJ1580" s="310"/>
      <c r="AK1580" s="311"/>
      <c r="AL1580" s="311"/>
      <c r="AM1580" s="311"/>
      <c r="AN1580" s="311"/>
      <c r="AO1580" s="309"/>
      <c r="AY1580" s="309"/>
      <c r="AZ1580" s="312"/>
      <c r="BD1580" s="300"/>
    </row>
    <row r="1581" ht="14.25" customHeight="1">
      <c r="A1581" s="300"/>
      <c r="B1581" s="301"/>
      <c r="C1581" s="300"/>
      <c r="D1581" s="302"/>
      <c r="G1581" s="303"/>
      <c r="H1581" s="304"/>
      <c r="I1581" s="304"/>
      <c r="J1581" s="300"/>
      <c r="K1581" s="300"/>
      <c r="L1581" s="300"/>
      <c r="M1581" s="300"/>
      <c r="N1581" s="300"/>
      <c r="O1581" s="300"/>
      <c r="Q1581" s="305">
        <v>0.0</v>
      </c>
      <c r="R1581" s="305"/>
      <c r="S1581" s="306"/>
      <c r="T1581" s="305"/>
      <c r="U1581" s="305"/>
      <c r="V1581" s="305"/>
      <c r="W1581" s="305"/>
      <c r="X1581" s="305"/>
      <c r="Y1581" s="305"/>
      <c r="Z1581" s="300"/>
      <c r="AA1581" s="307"/>
      <c r="AB1581" s="300"/>
      <c r="AC1581" s="308"/>
      <c r="AD1581" s="304"/>
      <c r="AF1581" s="300"/>
      <c r="AG1581" s="300"/>
      <c r="AH1581" s="309"/>
      <c r="AI1581" s="309"/>
      <c r="AJ1581" s="310"/>
      <c r="AK1581" s="311"/>
      <c r="AL1581" s="311"/>
      <c r="AM1581" s="311"/>
      <c r="AN1581" s="311"/>
      <c r="AO1581" s="309"/>
      <c r="AY1581" s="309"/>
      <c r="AZ1581" s="312"/>
      <c r="BD1581" s="300"/>
    </row>
    <row r="1582" ht="14.25" customHeight="1">
      <c r="A1582" s="300"/>
      <c r="B1582" s="301"/>
      <c r="C1582" s="300"/>
      <c r="D1582" s="302"/>
      <c r="G1582" s="303"/>
      <c r="H1582" s="304"/>
      <c r="I1582" s="304"/>
      <c r="J1582" s="300"/>
      <c r="K1582" s="300"/>
      <c r="L1582" s="300"/>
      <c r="M1582" s="300"/>
      <c r="N1582" s="300"/>
      <c r="O1582" s="300"/>
      <c r="Q1582" s="305">
        <v>0.0</v>
      </c>
      <c r="R1582" s="305"/>
      <c r="S1582" s="306"/>
      <c r="T1582" s="305"/>
      <c r="U1582" s="305"/>
      <c r="V1582" s="305"/>
      <c r="W1582" s="305"/>
      <c r="X1582" s="305"/>
      <c r="Y1582" s="305"/>
      <c r="Z1582" s="300"/>
      <c r="AA1582" s="307"/>
      <c r="AB1582" s="300"/>
      <c r="AC1582" s="308"/>
      <c r="AD1582" s="304"/>
      <c r="AF1582" s="300"/>
      <c r="AG1582" s="300"/>
      <c r="AH1582" s="309"/>
      <c r="AI1582" s="309"/>
      <c r="AJ1582" s="310"/>
      <c r="AK1582" s="311"/>
      <c r="AL1582" s="311"/>
      <c r="AM1582" s="311"/>
      <c r="AN1582" s="311"/>
      <c r="AO1582" s="309"/>
      <c r="AY1582" s="309"/>
      <c r="AZ1582" s="312"/>
      <c r="BD1582" s="300"/>
    </row>
    <row r="1583" ht="14.25" customHeight="1">
      <c r="A1583" s="300"/>
      <c r="B1583" s="301"/>
      <c r="C1583" s="300"/>
      <c r="D1583" s="302"/>
      <c r="G1583" s="303"/>
      <c r="H1583" s="304"/>
      <c r="I1583" s="304"/>
      <c r="J1583" s="300"/>
      <c r="K1583" s="300"/>
      <c r="L1583" s="300"/>
      <c r="M1583" s="300"/>
      <c r="N1583" s="300"/>
      <c r="O1583" s="300"/>
      <c r="Q1583" s="305">
        <v>0.0</v>
      </c>
      <c r="R1583" s="305"/>
      <c r="S1583" s="306"/>
      <c r="T1583" s="305"/>
      <c r="U1583" s="305"/>
      <c r="V1583" s="305"/>
      <c r="W1583" s="305"/>
      <c r="X1583" s="305"/>
      <c r="Y1583" s="305"/>
      <c r="Z1583" s="300"/>
      <c r="AA1583" s="307"/>
      <c r="AB1583" s="300"/>
      <c r="AC1583" s="308"/>
      <c r="AD1583" s="304"/>
      <c r="AF1583" s="300"/>
      <c r="AG1583" s="300"/>
      <c r="AH1583" s="309"/>
      <c r="AI1583" s="309"/>
      <c r="AJ1583" s="310"/>
      <c r="AK1583" s="311"/>
      <c r="AL1583" s="311"/>
      <c r="AM1583" s="311"/>
      <c r="AN1583" s="311"/>
      <c r="AO1583" s="309"/>
      <c r="AY1583" s="309"/>
      <c r="AZ1583" s="312"/>
      <c r="BD1583" s="300"/>
    </row>
    <row r="1584" ht="14.25" customHeight="1">
      <c r="A1584" s="300"/>
      <c r="B1584" s="301"/>
      <c r="C1584" s="300"/>
      <c r="D1584" s="302"/>
      <c r="G1584" s="303"/>
      <c r="H1584" s="304"/>
      <c r="I1584" s="304"/>
      <c r="J1584" s="300"/>
      <c r="K1584" s="300"/>
      <c r="L1584" s="300"/>
      <c r="M1584" s="300"/>
      <c r="N1584" s="300"/>
      <c r="O1584" s="300"/>
      <c r="Q1584" s="305">
        <v>0.0</v>
      </c>
      <c r="R1584" s="305"/>
      <c r="S1584" s="306"/>
      <c r="T1584" s="305"/>
      <c r="U1584" s="305"/>
      <c r="V1584" s="305"/>
      <c r="W1584" s="305"/>
      <c r="X1584" s="305"/>
      <c r="Y1584" s="305"/>
      <c r="Z1584" s="300"/>
      <c r="AA1584" s="307"/>
      <c r="AB1584" s="300"/>
      <c r="AC1584" s="308"/>
      <c r="AD1584" s="304"/>
      <c r="AF1584" s="300"/>
      <c r="AG1584" s="300"/>
      <c r="AH1584" s="309"/>
      <c r="AI1584" s="309"/>
      <c r="AJ1584" s="310"/>
      <c r="AK1584" s="311"/>
      <c r="AL1584" s="311"/>
      <c r="AM1584" s="311"/>
      <c r="AN1584" s="311"/>
      <c r="AO1584" s="309"/>
      <c r="AY1584" s="309"/>
      <c r="AZ1584" s="312"/>
      <c r="BD1584" s="300"/>
    </row>
    <row r="1585" ht="14.25" customHeight="1">
      <c r="A1585" s="300"/>
      <c r="B1585" s="301"/>
      <c r="C1585" s="300"/>
      <c r="D1585" s="302"/>
      <c r="G1585" s="303"/>
      <c r="H1585" s="304"/>
      <c r="I1585" s="304"/>
      <c r="J1585" s="300"/>
      <c r="K1585" s="300"/>
      <c r="L1585" s="300"/>
      <c r="M1585" s="300"/>
      <c r="N1585" s="300"/>
      <c r="O1585" s="300"/>
      <c r="Q1585" s="305">
        <v>0.0</v>
      </c>
      <c r="R1585" s="305"/>
      <c r="S1585" s="306"/>
      <c r="T1585" s="305"/>
      <c r="U1585" s="305"/>
      <c r="V1585" s="305"/>
      <c r="W1585" s="305"/>
      <c r="X1585" s="305"/>
      <c r="Y1585" s="305"/>
      <c r="Z1585" s="300"/>
      <c r="AA1585" s="307"/>
      <c r="AB1585" s="300"/>
      <c r="AC1585" s="308"/>
      <c r="AD1585" s="304"/>
      <c r="AF1585" s="300"/>
      <c r="AG1585" s="300"/>
      <c r="AH1585" s="309"/>
      <c r="AI1585" s="309"/>
      <c r="AJ1585" s="310"/>
      <c r="AK1585" s="311"/>
      <c r="AL1585" s="311"/>
      <c r="AM1585" s="311"/>
      <c r="AN1585" s="311"/>
      <c r="AO1585" s="309"/>
      <c r="AY1585" s="309"/>
      <c r="AZ1585" s="312"/>
      <c r="BD1585" s="300"/>
    </row>
    <row r="1586" ht="14.25" customHeight="1">
      <c r="A1586" s="300"/>
      <c r="B1586" s="301"/>
      <c r="C1586" s="300"/>
      <c r="D1586" s="302"/>
      <c r="G1586" s="303"/>
      <c r="H1586" s="304"/>
      <c r="I1586" s="304"/>
      <c r="J1586" s="300"/>
      <c r="K1586" s="300"/>
      <c r="L1586" s="300"/>
      <c r="M1586" s="300"/>
      <c r="N1586" s="300"/>
      <c r="O1586" s="300"/>
      <c r="Q1586" s="305">
        <v>0.0</v>
      </c>
      <c r="R1586" s="305"/>
      <c r="S1586" s="306"/>
      <c r="T1586" s="305"/>
      <c r="U1586" s="305"/>
      <c r="V1586" s="305"/>
      <c r="W1586" s="305"/>
      <c r="X1586" s="305"/>
      <c r="Y1586" s="305"/>
      <c r="Z1586" s="300"/>
      <c r="AA1586" s="307"/>
      <c r="AB1586" s="300"/>
      <c r="AC1586" s="308"/>
      <c r="AD1586" s="304"/>
      <c r="AF1586" s="300"/>
      <c r="AG1586" s="300"/>
      <c r="AH1586" s="309"/>
      <c r="AI1586" s="309"/>
      <c r="AJ1586" s="310"/>
      <c r="AK1586" s="311"/>
      <c r="AL1586" s="311"/>
      <c r="AM1586" s="311"/>
      <c r="AN1586" s="311"/>
      <c r="AO1586" s="309"/>
      <c r="AY1586" s="309"/>
      <c r="AZ1586" s="312"/>
      <c r="BD1586" s="300"/>
    </row>
    <row r="1587" ht="14.25" customHeight="1">
      <c r="A1587" s="300"/>
      <c r="B1587" s="301"/>
      <c r="C1587" s="300"/>
      <c r="D1587" s="302"/>
      <c r="G1587" s="303"/>
      <c r="H1587" s="304"/>
      <c r="I1587" s="304"/>
      <c r="J1587" s="300"/>
      <c r="K1587" s="300"/>
      <c r="L1587" s="300"/>
      <c r="M1587" s="300"/>
      <c r="N1587" s="300"/>
      <c r="O1587" s="300"/>
      <c r="Q1587" s="305">
        <v>0.0</v>
      </c>
      <c r="R1587" s="305"/>
      <c r="S1587" s="306"/>
      <c r="T1587" s="305"/>
      <c r="U1587" s="305"/>
      <c r="V1587" s="305"/>
      <c r="W1587" s="305"/>
      <c r="X1587" s="305"/>
      <c r="Y1587" s="305"/>
      <c r="Z1587" s="300"/>
      <c r="AA1587" s="307"/>
      <c r="AB1587" s="300"/>
      <c r="AC1587" s="308"/>
      <c r="AD1587" s="304"/>
      <c r="AF1587" s="300"/>
      <c r="AG1587" s="300"/>
      <c r="AH1587" s="309"/>
      <c r="AI1587" s="309"/>
      <c r="AJ1587" s="310"/>
      <c r="AK1587" s="311"/>
      <c r="AL1587" s="311"/>
      <c r="AM1587" s="311"/>
      <c r="AN1587" s="311"/>
      <c r="AO1587" s="309"/>
      <c r="AY1587" s="309"/>
      <c r="AZ1587" s="312"/>
      <c r="BD1587" s="300"/>
    </row>
    <row r="1588" ht="14.25" customHeight="1">
      <c r="A1588" s="300"/>
      <c r="B1588" s="301"/>
      <c r="C1588" s="300"/>
      <c r="D1588" s="302"/>
      <c r="G1588" s="303"/>
      <c r="H1588" s="304"/>
      <c r="I1588" s="304"/>
      <c r="J1588" s="300"/>
      <c r="K1588" s="300"/>
      <c r="L1588" s="300"/>
      <c r="M1588" s="300"/>
      <c r="N1588" s="300"/>
      <c r="O1588" s="300"/>
      <c r="Q1588" s="305">
        <v>0.0</v>
      </c>
      <c r="R1588" s="305"/>
      <c r="S1588" s="306"/>
      <c r="T1588" s="305"/>
      <c r="U1588" s="305"/>
      <c r="V1588" s="305"/>
      <c r="W1588" s="305"/>
      <c r="X1588" s="305"/>
      <c r="Y1588" s="305"/>
      <c r="Z1588" s="300"/>
      <c r="AA1588" s="307"/>
      <c r="AB1588" s="300"/>
      <c r="AC1588" s="308"/>
      <c r="AD1588" s="304"/>
      <c r="AF1588" s="300"/>
      <c r="AG1588" s="300"/>
      <c r="AH1588" s="309"/>
      <c r="AI1588" s="309"/>
      <c r="AJ1588" s="310"/>
      <c r="AK1588" s="311"/>
      <c r="AL1588" s="311"/>
      <c r="AM1588" s="311"/>
      <c r="AN1588" s="311"/>
      <c r="AO1588" s="309"/>
      <c r="AY1588" s="309"/>
      <c r="AZ1588" s="312"/>
      <c r="BD1588" s="300"/>
    </row>
    <row r="1589" ht="14.25" customHeight="1">
      <c r="A1589" s="300"/>
      <c r="B1589" s="301"/>
      <c r="C1589" s="300"/>
      <c r="D1589" s="302"/>
      <c r="G1589" s="303"/>
      <c r="H1589" s="304"/>
      <c r="I1589" s="304"/>
      <c r="J1589" s="300"/>
      <c r="K1589" s="300"/>
      <c r="L1589" s="300"/>
      <c r="M1589" s="300"/>
      <c r="N1589" s="300"/>
      <c r="O1589" s="300"/>
      <c r="Q1589" s="305">
        <v>0.0</v>
      </c>
      <c r="R1589" s="305"/>
      <c r="S1589" s="306"/>
      <c r="T1589" s="305"/>
      <c r="U1589" s="305"/>
      <c r="V1589" s="305"/>
      <c r="W1589" s="305"/>
      <c r="X1589" s="305"/>
      <c r="Y1589" s="305"/>
      <c r="Z1589" s="300"/>
      <c r="AA1589" s="307"/>
      <c r="AB1589" s="300"/>
      <c r="AC1589" s="308"/>
      <c r="AD1589" s="304"/>
      <c r="AF1589" s="300"/>
      <c r="AG1589" s="300"/>
      <c r="AH1589" s="309"/>
      <c r="AI1589" s="309"/>
      <c r="AJ1589" s="310"/>
      <c r="AK1589" s="311"/>
      <c r="AL1589" s="311"/>
      <c r="AM1589" s="311"/>
      <c r="AN1589" s="311"/>
      <c r="AO1589" s="309"/>
      <c r="AY1589" s="309"/>
      <c r="AZ1589" s="312"/>
      <c r="BD1589" s="300"/>
    </row>
    <row r="1590" ht="14.25" customHeight="1">
      <c r="A1590" s="300"/>
      <c r="B1590" s="301"/>
      <c r="C1590" s="300"/>
      <c r="D1590" s="302"/>
      <c r="G1590" s="303"/>
      <c r="H1590" s="304"/>
      <c r="I1590" s="304"/>
      <c r="J1590" s="300"/>
      <c r="K1590" s="300"/>
      <c r="L1590" s="300"/>
      <c r="M1590" s="300"/>
      <c r="N1590" s="300"/>
      <c r="O1590" s="300"/>
      <c r="Q1590" s="305">
        <v>0.0</v>
      </c>
      <c r="R1590" s="305"/>
      <c r="S1590" s="306"/>
      <c r="T1590" s="305"/>
      <c r="U1590" s="305"/>
      <c r="V1590" s="305"/>
      <c r="W1590" s="305"/>
      <c r="X1590" s="305"/>
      <c r="Y1590" s="305"/>
      <c r="Z1590" s="300"/>
      <c r="AA1590" s="307"/>
      <c r="AB1590" s="300"/>
      <c r="AC1590" s="308"/>
      <c r="AD1590" s="304"/>
      <c r="AF1590" s="300"/>
      <c r="AG1590" s="300"/>
      <c r="AH1590" s="309"/>
      <c r="AI1590" s="309"/>
      <c r="AJ1590" s="310"/>
      <c r="AK1590" s="311"/>
      <c r="AL1590" s="311"/>
      <c r="AM1590" s="311"/>
      <c r="AN1590" s="311"/>
      <c r="AO1590" s="309"/>
      <c r="AY1590" s="309"/>
      <c r="AZ1590" s="312"/>
      <c r="BD1590" s="300"/>
    </row>
    <row r="1591" ht="14.25" customHeight="1">
      <c r="A1591" s="300"/>
      <c r="B1591" s="301"/>
      <c r="C1591" s="300"/>
      <c r="D1591" s="302"/>
      <c r="G1591" s="303"/>
      <c r="H1591" s="304"/>
      <c r="I1591" s="304"/>
      <c r="J1591" s="300"/>
      <c r="K1591" s="300"/>
      <c r="L1591" s="300"/>
      <c r="M1591" s="300"/>
      <c r="N1591" s="300"/>
      <c r="O1591" s="300"/>
      <c r="Q1591" s="305">
        <v>0.0</v>
      </c>
      <c r="R1591" s="305"/>
      <c r="S1591" s="306"/>
      <c r="T1591" s="305"/>
      <c r="U1591" s="305"/>
      <c r="V1591" s="305"/>
      <c r="W1591" s="305"/>
      <c r="X1591" s="305"/>
      <c r="Y1591" s="305"/>
      <c r="Z1591" s="300"/>
      <c r="AA1591" s="307"/>
      <c r="AB1591" s="300"/>
      <c r="AC1591" s="308"/>
      <c r="AD1591" s="304"/>
      <c r="AF1591" s="300"/>
      <c r="AG1591" s="300"/>
      <c r="AH1591" s="309"/>
      <c r="AI1591" s="309"/>
      <c r="AJ1591" s="310"/>
      <c r="AK1591" s="311"/>
      <c r="AL1591" s="311"/>
      <c r="AM1591" s="311"/>
      <c r="AN1591" s="311"/>
      <c r="AO1591" s="309"/>
      <c r="AY1591" s="309"/>
      <c r="AZ1591" s="312"/>
      <c r="BD1591" s="300"/>
    </row>
    <row r="1592" ht="14.25" customHeight="1">
      <c r="A1592" s="300"/>
      <c r="B1592" s="301"/>
      <c r="C1592" s="300"/>
      <c r="D1592" s="302"/>
      <c r="G1592" s="303"/>
      <c r="H1592" s="304"/>
      <c r="I1592" s="304"/>
      <c r="J1592" s="300"/>
      <c r="K1592" s="300"/>
      <c r="L1592" s="300"/>
      <c r="M1592" s="300"/>
      <c r="N1592" s="300"/>
      <c r="O1592" s="300"/>
      <c r="Q1592" s="305">
        <v>0.0</v>
      </c>
      <c r="R1592" s="305"/>
      <c r="S1592" s="306"/>
      <c r="T1592" s="305"/>
      <c r="U1592" s="305"/>
      <c r="V1592" s="305"/>
      <c r="W1592" s="305"/>
      <c r="X1592" s="305"/>
      <c r="Y1592" s="305"/>
      <c r="Z1592" s="300"/>
      <c r="AA1592" s="307"/>
      <c r="AB1592" s="300"/>
      <c r="AC1592" s="308"/>
      <c r="AD1592" s="304"/>
      <c r="AF1592" s="300"/>
      <c r="AG1592" s="300"/>
      <c r="AH1592" s="309"/>
      <c r="AI1592" s="309"/>
      <c r="AJ1592" s="310"/>
      <c r="AK1592" s="311"/>
      <c r="AL1592" s="311"/>
      <c r="AM1592" s="311"/>
      <c r="AN1592" s="311"/>
      <c r="AO1592" s="309"/>
      <c r="AY1592" s="309"/>
      <c r="AZ1592" s="312"/>
      <c r="BD1592" s="300"/>
    </row>
    <row r="1593" ht="14.25" customHeight="1">
      <c r="A1593" s="300"/>
      <c r="B1593" s="301"/>
      <c r="C1593" s="300"/>
      <c r="D1593" s="302"/>
      <c r="G1593" s="303"/>
      <c r="H1593" s="304"/>
      <c r="I1593" s="304"/>
      <c r="J1593" s="300"/>
      <c r="K1593" s="300"/>
      <c r="L1593" s="300"/>
      <c r="M1593" s="300"/>
      <c r="N1593" s="300"/>
      <c r="O1593" s="300"/>
      <c r="Q1593" s="305">
        <v>0.0</v>
      </c>
      <c r="R1593" s="305"/>
      <c r="S1593" s="306"/>
      <c r="T1593" s="305"/>
      <c r="U1593" s="305"/>
      <c r="V1593" s="305"/>
      <c r="W1593" s="305"/>
      <c r="X1593" s="305"/>
      <c r="Y1593" s="305"/>
      <c r="Z1593" s="300"/>
      <c r="AA1593" s="307"/>
      <c r="AB1593" s="300"/>
      <c r="AC1593" s="308"/>
      <c r="AD1593" s="304"/>
      <c r="AF1593" s="300"/>
      <c r="AG1593" s="300"/>
      <c r="AH1593" s="309"/>
      <c r="AI1593" s="309"/>
      <c r="AJ1593" s="310"/>
      <c r="AK1593" s="311"/>
      <c r="AL1593" s="311"/>
      <c r="AM1593" s="311"/>
      <c r="AN1593" s="311"/>
      <c r="AO1593" s="309"/>
      <c r="AY1593" s="309"/>
      <c r="AZ1593" s="312"/>
      <c r="BD1593" s="300"/>
    </row>
    <row r="1594" ht="14.25" customHeight="1">
      <c r="A1594" s="300"/>
      <c r="B1594" s="301"/>
      <c r="C1594" s="300"/>
      <c r="D1594" s="302"/>
      <c r="G1594" s="303"/>
      <c r="H1594" s="304"/>
      <c r="I1594" s="304"/>
      <c r="J1594" s="300"/>
      <c r="K1594" s="300"/>
      <c r="L1594" s="300"/>
      <c r="M1594" s="300"/>
      <c r="N1594" s="300"/>
      <c r="O1594" s="300"/>
      <c r="Q1594" s="305">
        <v>0.0</v>
      </c>
      <c r="R1594" s="305"/>
      <c r="S1594" s="306"/>
      <c r="T1594" s="305"/>
      <c r="U1594" s="305"/>
      <c r="V1594" s="305"/>
      <c r="W1594" s="305"/>
      <c r="X1594" s="305"/>
      <c r="Y1594" s="305"/>
      <c r="Z1594" s="300"/>
      <c r="AA1594" s="307"/>
      <c r="AB1594" s="300"/>
      <c r="AC1594" s="308"/>
      <c r="AD1594" s="304"/>
      <c r="AF1594" s="300"/>
      <c r="AG1594" s="300"/>
      <c r="AH1594" s="309"/>
      <c r="AI1594" s="309"/>
      <c r="AJ1594" s="310"/>
      <c r="AK1594" s="311"/>
      <c r="AL1594" s="311"/>
      <c r="AM1594" s="311"/>
      <c r="AN1594" s="311"/>
      <c r="AO1594" s="309"/>
      <c r="AY1594" s="309"/>
      <c r="AZ1594" s="312"/>
      <c r="BD1594" s="300"/>
    </row>
    <row r="1595" ht="14.25" customHeight="1">
      <c r="A1595" s="300"/>
      <c r="B1595" s="301"/>
      <c r="C1595" s="300"/>
      <c r="D1595" s="302"/>
      <c r="G1595" s="303"/>
      <c r="H1595" s="304"/>
      <c r="I1595" s="304"/>
      <c r="J1595" s="300"/>
      <c r="K1595" s="300"/>
      <c r="L1595" s="300"/>
      <c r="M1595" s="300"/>
      <c r="N1595" s="300"/>
      <c r="O1595" s="300"/>
      <c r="Q1595" s="305">
        <v>0.0</v>
      </c>
      <c r="R1595" s="305"/>
      <c r="S1595" s="306"/>
      <c r="T1595" s="305"/>
      <c r="U1595" s="305"/>
      <c r="V1595" s="305"/>
      <c r="W1595" s="305"/>
      <c r="X1595" s="305"/>
      <c r="Y1595" s="305"/>
      <c r="Z1595" s="300"/>
      <c r="AA1595" s="307"/>
      <c r="AB1595" s="300"/>
      <c r="AC1595" s="308"/>
      <c r="AD1595" s="304"/>
      <c r="AF1595" s="300"/>
      <c r="AG1595" s="300"/>
      <c r="AH1595" s="309"/>
      <c r="AI1595" s="309"/>
      <c r="AJ1595" s="310"/>
      <c r="AK1595" s="311"/>
      <c r="AL1595" s="311"/>
      <c r="AM1595" s="311"/>
      <c r="AN1595" s="311"/>
      <c r="AO1595" s="309"/>
      <c r="AY1595" s="309"/>
      <c r="AZ1595" s="312"/>
      <c r="BD1595" s="300"/>
    </row>
    <row r="1596" ht="14.25" customHeight="1">
      <c r="A1596" s="300"/>
      <c r="B1596" s="301"/>
      <c r="C1596" s="300"/>
      <c r="D1596" s="302"/>
      <c r="G1596" s="303"/>
      <c r="H1596" s="304"/>
      <c r="I1596" s="304"/>
      <c r="J1596" s="300"/>
      <c r="K1596" s="300"/>
      <c r="L1596" s="300"/>
      <c r="M1596" s="300"/>
      <c r="N1596" s="300"/>
      <c r="O1596" s="300"/>
      <c r="Q1596" s="305">
        <v>0.0</v>
      </c>
      <c r="R1596" s="305"/>
      <c r="S1596" s="306"/>
      <c r="T1596" s="305"/>
      <c r="U1596" s="305"/>
      <c r="V1596" s="305"/>
      <c r="W1596" s="305"/>
      <c r="X1596" s="305"/>
      <c r="Y1596" s="305"/>
      <c r="Z1596" s="300"/>
      <c r="AA1596" s="307"/>
      <c r="AB1596" s="300"/>
      <c r="AC1596" s="308"/>
      <c r="AD1596" s="304"/>
      <c r="AF1596" s="300"/>
      <c r="AG1596" s="300"/>
      <c r="AH1596" s="309"/>
      <c r="AI1596" s="309"/>
      <c r="AJ1596" s="310"/>
      <c r="AK1596" s="311"/>
      <c r="AL1596" s="311"/>
      <c r="AM1596" s="311"/>
      <c r="AN1596" s="311"/>
      <c r="AO1596" s="309"/>
      <c r="AY1596" s="309"/>
      <c r="AZ1596" s="312"/>
      <c r="BD1596" s="300"/>
    </row>
    <row r="1597" ht="14.25" customHeight="1">
      <c r="A1597" s="300"/>
      <c r="B1597" s="301"/>
      <c r="C1597" s="300"/>
      <c r="D1597" s="302"/>
      <c r="G1597" s="303"/>
      <c r="H1597" s="304"/>
      <c r="I1597" s="304"/>
      <c r="J1597" s="300"/>
      <c r="K1597" s="300"/>
      <c r="L1597" s="300"/>
      <c r="M1597" s="300"/>
      <c r="N1597" s="300"/>
      <c r="O1597" s="300"/>
      <c r="Q1597" s="305">
        <v>0.0</v>
      </c>
      <c r="R1597" s="305"/>
      <c r="S1597" s="306"/>
      <c r="T1597" s="305"/>
      <c r="U1597" s="305"/>
      <c r="V1597" s="305"/>
      <c r="W1597" s="305"/>
      <c r="X1597" s="305"/>
      <c r="Y1597" s="305"/>
      <c r="Z1597" s="300"/>
      <c r="AA1597" s="307"/>
      <c r="AB1597" s="300"/>
      <c r="AC1597" s="308"/>
      <c r="AD1597" s="304"/>
      <c r="AF1597" s="300"/>
      <c r="AG1597" s="300"/>
      <c r="AH1597" s="309"/>
      <c r="AI1597" s="309"/>
      <c r="AJ1597" s="310"/>
      <c r="AK1597" s="311"/>
      <c r="AL1597" s="311"/>
      <c r="AM1597" s="311"/>
      <c r="AN1597" s="311"/>
      <c r="AO1597" s="309"/>
      <c r="AY1597" s="309"/>
      <c r="AZ1597" s="312"/>
      <c r="BD1597" s="300"/>
    </row>
    <row r="1598" ht="14.25" customHeight="1">
      <c r="A1598" s="300"/>
      <c r="B1598" s="301"/>
      <c r="C1598" s="300"/>
      <c r="D1598" s="302"/>
      <c r="G1598" s="303"/>
      <c r="H1598" s="304"/>
      <c r="I1598" s="304"/>
      <c r="J1598" s="300"/>
      <c r="K1598" s="300"/>
      <c r="L1598" s="300"/>
      <c r="M1598" s="300"/>
      <c r="N1598" s="300"/>
      <c r="O1598" s="300"/>
      <c r="Q1598" s="305">
        <v>0.0</v>
      </c>
      <c r="R1598" s="305"/>
      <c r="S1598" s="306"/>
      <c r="T1598" s="305"/>
      <c r="U1598" s="305"/>
      <c r="V1598" s="305"/>
      <c r="W1598" s="305"/>
      <c r="X1598" s="305"/>
      <c r="Y1598" s="305"/>
      <c r="Z1598" s="300"/>
      <c r="AA1598" s="307"/>
      <c r="AB1598" s="300"/>
      <c r="AC1598" s="308"/>
      <c r="AD1598" s="304"/>
      <c r="AF1598" s="300"/>
      <c r="AG1598" s="300"/>
      <c r="AH1598" s="309"/>
      <c r="AI1598" s="309"/>
      <c r="AJ1598" s="310"/>
      <c r="AK1598" s="311"/>
      <c r="AL1598" s="311"/>
      <c r="AM1598" s="311"/>
      <c r="AN1598" s="311"/>
      <c r="AO1598" s="309"/>
      <c r="AY1598" s="309"/>
      <c r="AZ1598" s="312"/>
      <c r="BD1598" s="300"/>
    </row>
    <row r="1599" ht="14.25" customHeight="1">
      <c r="A1599" s="300"/>
      <c r="B1599" s="301"/>
      <c r="C1599" s="300"/>
      <c r="D1599" s="302"/>
      <c r="G1599" s="303"/>
      <c r="H1599" s="304"/>
      <c r="I1599" s="304"/>
      <c r="J1599" s="300"/>
      <c r="K1599" s="300"/>
      <c r="L1599" s="300"/>
      <c r="M1599" s="300"/>
      <c r="N1599" s="300"/>
      <c r="O1599" s="300"/>
      <c r="Q1599" s="305">
        <v>0.0</v>
      </c>
      <c r="R1599" s="305"/>
      <c r="S1599" s="306"/>
      <c r="T1599" s="305"/>
      <c r="U1599" s="305"/>
      <c r="V1599" s="305"/>
      <c r="W1599" s="305"/>
      <c r="X1599" s="305"/>
      <c r="Y1599" s="305"/>
      <c r="Z1599" s="300"/>
      <c r="AA1599" s="307"/>
      <c r="AB1599" s="300"/>
      <c r="AC1599" s="308"/>
      <c r="AD1599" s="304"/>
      <c r="AF1599" s="300"/>
      <c r="AG1599" s="300"/>
      <c r="AH1599" s="309"/>
      <c r="AI1599" s="309"/>
      <c r="AJ1599" s="310"/>
      <c r="AK1599" s="311"/>
      <c r="AL1599" s="311"/>
      <c r="AM1599" s="311"/>
      <c r="AN1599" s="311"/>
      <c r="AO1599" s="309"/>
      <c r="AY1599" s="309"/>
      <c r="AZ1599" s="312"/>
      <c r="BD1599" s="300"/>
    </row>
    <row r="1600" ht="14.25" customHeight="1">
      <c r="A1600" s="300"/>
      <c r="B1600" s="301"/>
      <c r="C1600" s="300"/>
      <c r="D1600" s="302"/>
      <c r="G1600" s="303"/>
      <c r="H1600" s="304"/>
      <c r="I1600" s="304"/>
      <c r="J1600" s="300"/>
      <c r="K1600" s="300"/>
      <c r="L1600" s="300"/>
      <c r="M1600" s="300"/>
      <c r="N1600" s="300"/>
      <c r="O1600" s="300"/>
      <c r="Q1600" s="305">
        <v>0.0</v>
      </c>
      <c r="R1600" s="305"/>
      <c r="S1600" s="306"/>
      <c r="T1600" s="305"/>
      <c r="U1600" s="305"/>
      <c r="V1600" s="305"/>
      <c r="W1600" s="305"/>
      <c r="X1600" s="305"/>
      <c r="Y1600" s="305"/>
      <c r="Z1600" s="300"/>
      <c r="AA1600" s="307"/>
      <c r="AB1600" s="300"/>
      <c r="AC1600" s="308"/>
      <c r="AD1600" s="304"/>
      <c r="AF1600" s="300"/>
      <c r="AG1600" s="300"/>
      <c r="AH1600" s="309"/>
      <c r="AI1600" s="309"/>
      <c r="AJ1600" s="310"/>
      <c r="AK1600" s="311"/>
      <c r="AL1600" s="311"/>
      <c r="AM1600" s="311"/>
      <c r="AN1600" s="311"/>
      <c r="AO1600" s="309"/>
      <c r="AY1600" s="309"/>
      <c r="AZ1600" s="312"/>
      <c r="BD1600" s="300"/>
    </row>
    <row r="1601" ht="14.25" customHeight="1">
      <c r="A1601" s="300"/>
      <c r="B1601" s="301"/>
      <c r="C1601" s="300"/>
      <c r="D1601" s="302"/>
      <c r="G1601" s="303"/>
      <c r="H1601" s="304"/>
      <c r="I1601" s="304"/>
      <c r="J1601" s="300"/>
      <c r="K1601" s="300"/>
      <c r="L1601" s="300"/>
      <c r="M1601" s="300"/>
      <c r="N1601" s="300"/>
      <c r="O1601" s="300"/>
      <c r="Q1601" s="305">
        <v>0.0</v>
      </c>
      <c r="R1601" s="305"/>
      <c r="S1601" s="306"/>
      <c r="T1601" s="305"/>
      <c r="U1601" s="305"/>
      <c r="V1601" s="305"/>
      <c r="W1601" s="305"/>
      <c r="X1601" s="305"/>
      <c r="Y1601" s="305"/>
      <c r="Z1601" s="300"/>
      <c r="AA1601" s="307"/>
      <c r="AB1601" s="300"/>
      <c r="AC1601" s="308"/>
      <c r="AD1601" s="304"/>
      <c r="AF1601" s="300"/>
      <c r="AG1601" s="300"/>
      <c r="AH1601" s="309"/>
      <c r="AI1601" s="309"/>
      <c r="AJ1601" s="310"/>
      <c r="AK1601" s="311"/>
      <c r="AL1601" s="311"/>
      <c r="AM1601" s="311"/>
      <c r="AN1601" s="311"/>
      <c r="AO1601" s="309"/>
      <c r="AY1601" s="309"/>
      <c r="AZ1601" s="312"/>
      <c r="BD1601" s="300"/>
    </row>
    <row r="1602" ht="14.25" customHeight="1">
      <c r="A1602" s="300"/>
      <c r="B1602" s="301"/>
      <c r="C1602" s="300"/>
      <c r="D1602" s="302"/>
      <c r="G1602" s="303"/>
      <c r="H1602" s="304"/>
      <c r="I1602" s="304"/>
      <c r="J1602" s="300"/>
      <c r="K1602" s="300"/>
      <c r="L1602" s="300"/>
      <c r="M1602" s="300"/>
      <c r="N1602" s="300"/>
      <c r="O1602" s="300"/>
      <c r="Q1602" s="305">
        <v>0.0</v>
      </c>
      <c r="R1602" s="305"/>
      <c r="S1602" s="306"/>
      <c r="T1602" s="305"/>
      <c r="U1602" s="305"/>
      <c r="V1602" s="305"/>
      <c r="W1602" s="305"/>
      <c r="X1602" s="305"/>
      <c r="Y1602" s="305"/>
      <c r="Z1602" s="300"/>
      <c r="AA1602" s="307"/>
      <c r="AB1602" s="300"/>
      <c r="AC1602" s="308"/>
      <c r="AD1602" s="304"/>
      <c r="AF1602" s="300"/>
      <c r="AG1602" s="300"/>
      <c r="AH1602" s="309"/>
      <c r="AI1602" s="309"/>
      <c r="AJ1602" s="310"/>
      <c r="AK1602" s="311"/>
      <c r="AL1602" s="311"/>
      <c r="AM1602" s="311"/>
      <c r="AN1602" s="311"/>
      <c r="AO1602" s="309"/>
      <c r="AY1602" s="309"/>
      <c r="AZ1602" s="312"/>
      <c r="BD1602" s="300"/>
    </row>
    <row r="1603" ht="14.25" customHeight="1">
      <c r="A1603" s="300"/>
      <c r="B1603" s="301"/>
      <c r="C1603" s="300"/>
      <c r="D1603" s="302"/>
      <c r="G1603" s="303"/>
      <c r="H1603" s="304"/>
      <c r="I1603" s="304"/>
      <c r="J1603" s="300"/>
      <c r="K1603" s="300"/>
      <c r="L1603" s="300"/>
      <c r="M1603" s="300"/>
      <c r="N1603" s="300"/>
      <c r="O1603" s="300"/>
      <c r="Q1603" s="305">
        <v>0.0</v>
      </c>
      <c r="R1603" s="305"/>
      <c r="S1603" s="306"/>
      <c r="T1603" s="305"/>
      <c r="U1603" s="305"/>
      <c r="V1603" s="305"/>
      <c r="W1603" s="305"/>
      <c r="X1603" s="305"/>
      <c r="Y1603" s="305"/>
      <c r="Z1603" s="300"/>
      <c r="AA1603" s="307"/>
      <c r="AB1603" s="300"/>
      <c r="AC1603" s="308"/>
      <c r="AD1603" s="304"/>
      <c r="AF1603" s="300"/>
      <c r="AG1603" s="300"/>
      <c r="AH1603" s="309"/>
      <c r="AI1603" s="309"/>
      <c r="AJ1603" s="310"/>
      <c r="AK1603" s="311"/>
      <c r="AL1603" s="311"/>
      <c r="AM1603" s="311"/>
      <c r="AN1603" s="311"/>
      <c r="AO1603" s="309"/>
      <c r="AY1603" s="309"/>
      <c r="AZ1603" s="312"/>
      <c r="BD1603" s="300"/>
    </row>
    <row r="1604" ht="14.25" customHeight="1">
      <c r="A1604" s="300"/>
      <c r="B1604" s="301"/>
      <c r="C1604" s="300"/>
      <c r="D1604" s="302"/>
      <c r="G1604" s="303"/>
      <c r="H1604" s="304"/>
      <c r="I1604" s="304"/>
      <c r="J1604" s="300"/>
      <c r="K1604" s="300"/>
      <c r="L1604" s="300"/>
      <c r="M1604" s="300"/>
      <c r="N1604" s="300"/>
      <c r="O1604" s="300"/>
      <c r="Q1604" s="305">
        <v>0.0</v>
      </c>
      <c r="R1604" s="305"/>
      <c r="S1604" s="306"/>
      <c r="T1604" s="305"/>
      <c r="U1604" s="305"/>
      <c r="V1604" s="305"/>
      <c r="W1604" s="305"/>
      <c r="X1604" s="305"/>
      <c r="Y1604" s="305"/>
      <c r="Z1604" s="300"/>
      <c r="AA1604" s="307"/>
      <c r="AB1604" s="300"/>
      <c r="AC1604" s="308"/>
      <c r="AD1604" s="304"/>
      <c r="AF1604" s="300"/>
      <c r="AG1604" s="300"/>
      <c r="AH1604" s="309"/>
      <c r="AI1604" s="309"/>
      <c r="AJ1604" s="310"/>
      <c r="AK1604" s="311"/>
      <c r="AL1604" s="311"/>
      <c r="AM1604" s="311"/>
      <c r="AN1604" s="311"/>
      <c r="AO1604" s="309"/>
      <c r="AY1604" s="309"/>
      <c r="AZ1604" s="312"/>
      <c r="BD1604" s="300"/>
    </row>
    <row r="1605" ht="14.25" customHeight="1">
      <c r="A1605" s="300"/>
      <c r="B1605" s="301"/>
      <c r="C1605" s="300"/>
      <c r="D1605" s="302"/>
      <c r="G1605" s="303"/>
      <c r="H1605" s="304"/>
      <c r="I1605" s="304"/>
      <c r="J1605" s="300"/>
      <c r="K1605" s="300"/>
      <c r="L1605" s="300"/>
      <c r="M1605" s="300"/>
      <c r="N1605" s="300"/>
      <c r="O1605" s="300"/>
      <c r="Q1605" s="305">
        <v>0.0</v>
      </c>
      <c r="R1605" s="305"/>
      <c r="S1605" s="306"/>
      <c r="T1605" s="305"/>
      <c r="U1605" s="305"/>
      <c r="V1605" s="305"/>
      <c r="W1605" s="305"/>
      <c r="X1605" s="305"/>
      <c r="Y1605" s="305"/>
      <c r="Z1605" s="300"/>
      <c r="AA1605" s="307"/>
      <c r="AB1605" s="300"/>
      <c r="AC1605" s="308"/>
      <c r="AD1605" s="304"/>
      <c r="AF1605" s="300"/>
      <c r="AG1605" s="300"/>
      <c r="AH1605" s="309"/>
      <c r="AI1605" s="309"/>
      <c r="AJ1605" s="310"/>
      <c r="AK1605" s="311"/>
      <c r="AL1605" s="311"/>
      <c r="AM1605" s="311"/>
      <c r="AN1605" s="311"/>
      <c r="AO1605" s="309"/>
      <c r="AY1605" s="309"/>
      <c r="AZ1605" s="312"/>
      <c r="BD1605" s="300"/>
    </row>
    <row r="1606" ht="14.25" customHeight="1">
      <c r="A1606" s="300"/>
      <c r="B1606" s="301"/>
      <c r="C1606" s="300"/>
      <c r="D1606" s="302"/>
      <c r="G1606" s="303"/>
      <c r="H1606" s="304"/>
      <c r="I1606" s="304"/>
      <c r="J1606" s="300"/>
      <c r="K1606" s="300"/>
      <c r="L1606" s="300"/>
      <c r="M1606" s="300"/>
      <c r="N1606" s="300"/>
      <c r="O1606" s="300"/>
      <c r="Q1606" s="305">
        <v>0.0</v>
      </c>
      <c r="R1606" s="305"/>
      <c r="S1606" s="306"/>
      <c r="T1606" s="305"/>
      <c r="U1606" s="305"/>
      <c r="V1606" s="305"/>
      <c r="W1606" s="305"/>
      <c r="X1606" s="305"/>
      <c r="Y1606" s="305"/>
      <c r="Z1606" s="300"/>
      <c r="AA1606" s="307"/>
      <c r="AB1606" s="300"/>
      <c r="AC1606" s="308"/>
      <c r="AD1606" s="304"/>
      <c r="AF1606" s="300"/>
      <c r="AG1606" s="300"/>
      <c r="AH1606" s="309"/>
      <c r="AI1606" s="309"/>
      <c r="AJ1606" s="310"/>
      <c r="AK1606" s="311"/>
      <c r="AL1606" s="311"/>
      <c r="AM1606" s="311"/>
      <c r="AN1606" s="311"/>
      <c r="AO1606" s="309"/>
      <c r="AY1606" s="309"/>
      <c r="AZ1606" s="312"/>
      <c r="BD1606" s="300"/>
    </row>
    <row r="1607" ht="14.25" customHeight="1">
      <c r="A1607" s="300"/>
      <c r="B1607" s="301"/>
      <c r="C1607" s="300"/>
      <c r="D1607" s="302"/>
      <c r="G1607" s="303"/>
      <c r="H1607" s="304"/>
      <c r="I1607" s="304"/>
      <c r="J1607" s="300"/>
      <c r="K1607" s="300"/>
      <c r="L1607" s="300"/>
      <c r="M1607" s="300"/>
      <c r="N1607" s="300"/>
      <c r="O1607" s="300"/>
      <c r="Q1607" s="305">
        <v>0.0</v>
      </c>
      <c r="R1607" s="305"/>
      <c r="S1607" s="306"/>
      <c r="T1607" s="305"/>
      <c r="U1607" s="305"/>
      <c r="V1607" s="305"/>
      <c r="W1607" s="305"/>
      <c r="X1607" s="305"/>
      <c r="Y1607" s="305"/>
      <c r="Z1607" s="300"/>
      <c r="AA1607" s="307"/>
      <c r="AB1607" s="300"/>
      <c r="AC1607" s="308"/>
      <c r="AD1607" s="304"/>
      <c r="AF1607" s="300"/>
      <c r="AG1607" s="300"/>
      <c r="AH1607" s="309"/>
      <c r="AI1607" s="309"/>
      <c r="AJ1607" s="310"/>
      <c r="AK1607" s="311"/>
      <c r="AL1607" s="311"/>
      <c r="AM1607" s="311"/>
      <c r="AN1607" s="311"/>
      <c r="AO1607" s="309"/>
      <c r="AY1607" s="309"/>
      <c r="AZ1607" s="312"/>
      <c r="BD1607" s="300"/>
    </row>
    <row r="1608" ht="14.25" customHeight="1">
      <c r="A1608" s="300"/>
      <c r="B1608" s="301"/>
      <c r="C1608" s="300"/>
      <c r="D1608" s="302"/>
      <c r="G1608" s="303"/>
      <c r="H1608" s="304"/>
      <c r="I1608" s="304"/>
      <c r="J1608" s="300"/>
      <c r="K1608" s="300"/>
      <c r="L1608" s="300"/>
      <c r="M1608" s="300"/>
      <c r="N1608" s="300"/>
      <c r="O1608" s="300"/>
      <c r="Q1608" s="305">
        <v>0.0</v>
      </c>
      <c r="R1608" s="305"/>
      <c r="S1608" s="306"/>
      <c r="T1608" s="305"/>
      <c r="U1608" s="305"/>
      <c r="V1608" s="305"/>
      <c r="W1608" s="305"/>
      <c r="X1608" s="305"/>
      <c r="Y1608" s="305"/>
      <c r="Z1608" s="300"/>
      <c r="AA1608" s="307"/>
      <c r="AB1608" s="300"/>
      <c r="AC1608" s="308"/>
      <c r="AD1608" s="304"/>
      <c r="AF1608" s="300"/>
      <c r="AG1608" s="300"/>
      <c r="AH1608" s="309"/>
      <c r="AI1608" s="309"/>
      <c r="AJ1608" s="310"/>
      <c r="AK1608" s="311"/>
      <c r="AL1608" s="311"/>
      <c r="AM1608" s="311"/>
      <c r="AN1608" s="311"/>
      <c r="AO1608" s="309"/>
      <c r="AY1608" s="309"/>
      <c r="AZ1608" s="312"/>
      <c r="BD1608" s="300"/>
    </row>
    <row r="1609" ht="14.25" customHeight="1">
      <c r="A1609" s="300"/>
      <c r="B1609" s="301"/>
      <c r="C1609" s="300"/>
      <c r="D1609" s="302"/>
      <c r="G1609" s="303"/>
      <c r="H1609" s="304"/>
      <c r="I1609" s="304"/>
      <c r="J1609" s="300"/>
      <c r="K1609" s="300"/>
      <c r="L1609" s="300"/>
      <c r="M1609" s="300"/>
      <c r="N1609" s="300"/>
      <c r="O1609" s="300"/>
      <c r="Q1609" s="305">
        <v>0.0</v>
      </c>
      <c r="R1609" s="305"/>
      <c r="S1609" s="306"/>
      <c r="T1609" s="305"/>
      <c r="U1609" s="305"/>
      <c r="V1609" s="305"/>
      <c r="W1609" s="305"/>
      <c r="X1609" s="305"/>
      <c r="Y1609" s="305"/>
      <c r="Z1609" s="300"/>
      <c r="AA1609" s="307"/>
      <c r="AB1609" s="300"/>
      <c r="AC1609" s="308"/>
      <c r="AD1609" s="304"/>
      <c r="AF1609" s="300"/>
      <c r="AG1609" s="300"/>
      <c r="AH1609" s="309"/>
      <c r="AI1609" s="309"/>
      <c r="AJ1609" s="310"/>
      <c r="AK1609" s="311"/>
      <c r="AL1609" s="311"/>
      <c r="AM1609" s="311"/>
      <c r="AN1609" s="311"/>
      <c r="AO1609" s="309"/>
      <c r="AY1609" s="309"/>
      <c r="AZ1609" s="312"/>
      <c r="BD1609" s="300"/>
    </row>
    <row r="1610" ht="14.25" customHeight="1">
      <c r="A1610" s="300"/>
      <c r="B1610" s="301"/>
      <c r="C1610" s="300"/>
      <c r="D1610" s="302"/>
      <c r="G1610" s="303"/>
      <c r="H1610" s="304"/>
      <c r="I1610" s="304"/>
      <c r="J1610" s="300"/>
      <c r="K1610" s="300"/>
      <c r="L1610" s="300"/>
      <c r="M1610" s="300"/>
      <c r="N1610" s="300"/>
      <c r="O1610" s="300"/>
      <c r="Q1610" s="305">
        <v>0.0</v>
      </c>
      <c r="R1610" s="305"/>
      <c r="S1610" s="306"/>
      <c r="T1610" s="305"/>
      <c r="U1610" s="305"/>
      <c r="V1610" s="305"/>
      <c r="W1610" s="305"/>
      <c r="X1610" s="305"/>
      <c r="Y1610" s="305"/>
      <c r="Z1610" s="300"/>
      <c r="AA1610" s="307"/>
      <c r="AB1610" s="300"/>
      <c r="AC1610" s="308"/>
      <c r="AD1610" s="304"/>
      <c r="AF1610" s="300"/>
      <c r="AG1610" s="300"/>
      <c r="AH1610" s="309"/>
      <c r="AI1610" s="309"/>
      <c r="AJ1610" s="310"/>
      <c r="AK1610" s="311"/>
      <c r="AL1610" s="311"/>
      <c r="AM1610" s="311"/>
      <c r="AN1610" s="311"/>
      <c r="AO1610" s="309"/>
      <c r="AY1610" s="309"/>
      <c r="AZ1610" s="312"/>
      <c r="BD1610" s="300"/>
    </row>
    <row r="1611" ht="14.25" customHeight="1">
      <c r="A1611" s="300"/>
      <c r="B1611" s="301"/>
      <c r="C1611" s="300"/>
      <c r="D1611" s="302"/>
      <c r="G1611" s="303"/>
      <c r="H1611" s="304"/>
      <c r="I1611" s="304"/>
      <c r="J1611" s="300"/>
      <c r="K1611" s="300"/>
      <c r="L1611" s="300"/>
      <c r="M1611" s="300"/>
      <c r="N1611" s="300"/>
      <c r="O1611" s="300"/>
      <c r="Q1611" s="305">
        <v>0.0</v>
      </c>
      <c r="R1611" s="305"/>
      <c r="S1611" s="306"/>
      <c r="T1611" s="305"/>
      <c r="U1611" s="305"/>
      <c r="V1611" s="305"/>
      <c r="W1611" s="305"/>
      <c r="X1611" s="305"/>
      <c r="Y1611" s="305"/>
      <c r="Z1611" s="300"/>
      <c r="AA1611" s="307"/>
      <c r="AB1611" s="300"/>
      <c r="AC1611" s="308"/>
      <c r="AD1611" s="304"/>
      <c r="AF1611" s="300"/>
      <c r="AG1611" s="300"/>
      <c r="AH1611" s="309"/>
      <c r="AI1611" s="309"/>
      <c r="AJ1611" s="310"/>
      <c r="AK1611" s="311"/>
      <c r="AL1611" s="311"/>
      <c r="AM1611" s="311"/>
      <c r="AN1611" s="311"/>
      <c r="AO1611" s="309"/>
      <c r="AY1611" s="309"/>
      <c r="AZ1611" s="312"/>
      <c r="BD1611" s="300"/>
    </row>
    <row r="1612" ht="14.25" customHeight="1">
      <c r="A1612" s="300"/>
      <c r="B1612" s="301"/>
      <c r="C1612" s="300"/>
      <c r="D1612" s="302"/>
      <c r="G1612" s="303"/>
      <c r="H1612" s="304"/>
      <c r="I1612" s="304"/>
      <c r="J1612" s="300"/>
      <c r="K1612" s="300"/>
      <c r="L1612" s="300"/>
      <c r="M1612" s="300"/>
      <c r="N1612" s="300"/>
      <c r="O1612" s="300"/>
      <c r="Q1612" s="305">
        <v>0.0</v>
      </c>
      <c r="R1612" s="305"/>
      <c r="S1612" s="306"/>
      <c r="T1612" s="305"/>
      <c r="U1612" s="305"/>
      <c r="V1612" s="305"/>
      <c r="W1612" s="305"/>
      <c r="X1612" s="305"/>
      <c r="Y1612" s="305"/>
      <c r="Z1612" s="300"/>
      <c r="AA1612" s="307"/>
      <c r="AB1612" s="300"/>
      <c r="AC1612" s="308"/>
      <c r="AD1612" s="304"/>
      <c r="AF1612" s="300"/>
      <c r="AG1612" s="300"/>
      <c r="AH1612" s="309"/>
      <c r="AI1612" s="309"/>
      <c r="AJ1612" s="310"/>
      <c r="AK1612" s="311"/>
      <c r="AL1612" s="311"/>
      <c r="AM1612" s="311"/>
      <c r="AN1612" s="311"/>
      <c r="AO1612" s="309"/>
      <c r="AY1612" s="309"/>
      <c r="AZ1612" s="312"/>
      <c r="BD1612" s="300"/>
    </row>
    <row r="1613" ht="14.25" customHeight="1">
      <c r="A1613" s="300"/>
      <c r="B1613" s="301"/>
      <c r="C1613" s="300"/>
      <c r="D1613" s="302"/>
      <c r="G1613" s="303"/>
      <c r="H1613" s="304"/>
      <c r="I1613" s="304"/>
      <c r="J1613" s="300"/>
      <c r="K1613" s="300"/>
      <c r="L1613" s="300"/>
      <c r="M1613" s="300"/>
      <c r="N1613" s="300"/>
      <c r="O1613" s="300"/>
      <c r="Q1613" s="305">
        <v>0.0</v>
      </c>
      <c r="R1613" s="305"/>
      <c r="S1613" s="306"/>
      <c r="T1613" s="305"/>
      <c r="U1613" s="305"/>
      <c r="V1613" s="305"/>
      <c r="W1613" s="305"/>
      <c r="X1613" s="305"/>
      <c r="Y1613" s="305"/>
      <c r="Z1613" s="300"/>
      <c r="AA1613" s="307"/>
      <c r="AB1613" s="300"/>
      <c r="AC1613" s="308"/>
      <c r="AD1613" s="304"/>
      <c r="AF1613" s="300"/>
      <c r="AG1613" s="300"/>
      <c r="AH1613" s="309"/>
      <c r="AI1613" s="309"/>
      <c r="AJ1613" s="310"/>
      <c r="AK1613" s="311"/>
      <c r="AL1613" s="311"/>
      <c r="AM1613" s="311"/>
      <c r="AN1613" s="311"/>
      <c r="AO1613" s="309"/>
      <c r="AY1613" s="309"/>
      <c r="AZ1613" s="312"/>
      <c r="BD1613" s="300"/>
    </row>
    <row r="1614" ht="14.25" customHeight="1">
      <c r="A1614" s="300"/>
      <c r="B1614" s="301"/>
      <c r="C1614" s="300"/>
      <c r="D1614" s="302"/>
      <c r="G1614" s="303"/>
      <c r="H1614" s="304"/>
      <c r="I1614" s="304"/>
      <c r="J1614" s="300"/>
      <c r="K1614" s="300"/>
      <c r="L1614" s="300"/>
      <c r="M1614" s="300"/>
      <c r="N1614" s="300"/>
      <c r="O1614" s="300"/>
      <c r="Q1614" s="305">
        <v>0.0</v>
      </c>
      <c r="R1614" s="305"/>
      <c r="S1614" s="306"/>
      <c r="T1614" s="305"/>
      <c r="U1614" s="305"/>
      <c r="V1614" s="305"/>
      <c r="W1614" s="305"/>
      <c r="X1614" s="305"/>
      <c r="Y1614" s="305"/>
      <c r="Z1614" s="300"/>
      <c r="AA1614" s="307"/>
      <c r="AB1614" s="300"/>
      <c r="AC1614" s="308"/>
      <c r="AD1614" s="304"/>
      <c r="AF1614" s="300"/>
      <c r="AG1614" s="300"/>
      <c r="AH1614" s="309"/>
      <c r="AI1614" s="309"/>
      <c r="AJ1614" s="310"/>
      <c r="AK1614" s="311"/>
      <c r="AL1614" s="311"/>
      <c r="AM1614" s="311"/>
      <c r="AN1614" s="311"/>
      <c r="AO1614" s="309"/>
      <c r="AY1614" s="309"/>
      <c r="AZ1614" s="312"/>
      <c r="BD1614" s="300"/>
    </row>
    <row r="1615" ht="14.25" customHeight="1">
      <c r="A1615" s="300"/>
      <c r="B1615" s="301"/>
      <c r="C1615" s="300"/>
      <c r="D1615" s="302"/>
      <c r="G1615" s="303"/>
      <c r="H1615" s="304"/>
      <c r="I1615" s="304"/>
      <c r="J1615" s="300"/>
      <c r="K1615" s="300"/>
      <c r="L1615" s="300"/>
      <c r="M1615" s="300"/>
      <c r="N1615" s="300"/>
      <c r="O1615" s="300"/>
      <c r="Q1615" s="305">
        <v>0.0</v>
      </c>
      <c r="R1615" s="305"/>
      <c r="S1615" s="306"/>
      <c r="T1615" s="305"/>
      <c r="U1615" s="305"/>
      <c r="V1615" s="305"/>
      <c r="W1615" s="305"/>
      <c r="X1615" s="305"/>
      <c r="Y1615" s="305"/>
      <c r="Z1615" s="300"/>
      <c r="AA1615" s="307"/>
      <c r="AB1615" s="300"/>
      <c r="AC1615" s="308"/>
      <c r="AD1615" s="304"/>
      <c r="AF1615" s="300"/>
      <c r="AG1615" s="300"/>
      <c r="AH1615" s="309"/>
      <c r="AI1615" s="309"/>
      <c r="AJ1615" s="310"/>
      <c r="AK1615" s="311"/>
      <c r="AL1615" s="311"/>
      <c r="AM1615" s="311"/>
      <c r="AN1615" s="311"/>
      <c r="AO1615" s="309"/>
      <c r="AY1615" s="309"/>
      <c r="AZ1615" s="312"/>
      <c r="BD1615" s="300"/>
    </row>
    <row r="1616" ht="14.25" customHeight="1">
      <c r="A1616" s="300"/>
      <c r="B1616" s="301"/>
      <c r="C1616" s="300"/>
      <c r="D1616" s="302"/>
      <c r="G1616" s="303"/>
      <c r="H1616" s="304"/>
      <c r="I1616" s="304"/>
      <c r="J1616" s="300"/>
      <c r="K1616" s="300"/>
      <c r="L1616" s="300"/>
      <c r="M1616" s="300"/>
      <c r="N1616" s="300"/>
      <c r="O1616" s="300"/>
      <c r="Q1616" s="305">
        <v>0.0</v>
      </c>
      <c r="R1616" s="305"/>
      <c r="S1616" s="306"/>
      <c r="T1616" s="305"/>
      <c r="U1616" s="305"/>
      <c r="V1616" s="305"/>
      <c r="W1616" s="305"/>
      <c r="X1616" s="305"/>
      <c r="Y1616" s="305"/>
      <c r="Z1616" s="300"/>
      <c r="AA1616" s="307"/>
      <c r="AB1616" s="300"/>
      <c r="AC1616" s="308"/>
      <c r="AD1616" s="304"/>
      <c r="AF1616" s="300"/>
      <c r="AG1616" s="300"/>
      <c r="AH1616" s="309"/>
      <c r="AI1616" s="309"/>
      <c r="AJ1616" s="310"/>
      <c r="AK1616" s="311"/>
      <c r="AL1616" s="311"/>
      <c r="AM1616" s="311"/>
      <c r="AN1616" s="311"/>
      <c r="AO1616" s="309"/>
      <c r="AY1616" s="309"/>
      <c r="AZ1616" s="312"/>
      <c r="BD1616" s="300"/>
    </row>
    <row r="1617" ht="14.25" customHeight="1">
      <c r="A1617" s="300"/>
      <c r="B1617" s="301"/>
      <c r="C1617" s="300"/>
      <c r="D1617" s="302"/>
      <c r="G1617" s="303"/>
      <c r="H1617" s="304"/>
      <c r="I1617" s="304"/>
      <c r="J1617" s="300"/>
      <c r="K1617" s="300"/>
      <c r="L1617" s="300"/>
      <c r="M1617" s="300"/>
      <c r="N1617" s="300"/>
      <c r="O1617" s="300"/>
      <c r="Q1617" s="305">
        <v>0.0</v>
      </c>
      <c r="R1617" s="305"/>
      <c r="S1617" s="306"/>
      <c r="T1617" s="305"/>
      <c r="U1617" s="305"/>
      <c r="V1617" s="305"/>
      <c r="W1617" s="305"/>
      <c r="X1617" s="305"/>
      <c r="Y1617" s="305"/>
      <c r="Z1617" s="300"/>
      <c r="AA1617" s="307"/>
      <c r="AB1617" s="300"/>
      <c r="AC1617" s="308"/>
      <c r="AD1617" s="304"/>
      <c r="AF1617" s="300"/>
      <c r="AG1617" s="300"/>
      <c r="AH1617" s="309"/>
      <c r="AI1617" s="309"/>
      <c r="AJ1617" s="310"/>
      <c r="AK1617" s="311"/>
      <c r="AL1617" s="311"/>
      <c r="AM1617" s="311"/>
      <c r="AN1617" s="311"/>
      <c r="AO1617" s="309"/>
      <c r="AY1617" s="309"/>
      <c r="AZ1617" s="312"/>
      <c r="BD1617" s="300"/>
    </row>
    <row r="1618" ht="14.25" customHeight="1">
      <c r="A1618" s="300"/>
      <c r="B1618" s="301"/>
      <c r="C1618" s="300"/>
      <c r="D1618" s="302"/>
      <c r="G1618" s="303"/>
      <c r="H1618" s="304"/>
      <c r="I1618" s="304"/>
      <c r="J1618" s="300"/>
      <c r="K1618" s="300"/>
      <c r="L1618" s="300"/>
      <c r="M1618" s="300"/>
      <c r="N1618" s="300"/>
      <c r="O1618" s="300"/>
      <c r="Q1618" s="305">
        <v>0.0</v>
      </c>
      <c r="R1618" s="305"/>
      <c r="S1618" s="306"/>
      <c r="T1618" s="305"/>
      <c r="U1618" s="305"/>
      <c r="V1618" s="305"/>
      <c r="W1618" s="305"/>
      <c r="X1618" s="305"/>
      <c r="Y1618" s="305"/>
      <c r="Z1618" s="300"/>
      <c r="AA1618" s="307"/>
      <c r="AB1618" s="300"/>
      <c r="AC1618" s="308"/>
      <c r="AD1618" s="304"/>
      <c r="AF1618" s="300"/>
      <c r="AG1618" s="300"/>
      <c r="AH1618" s="309"/>
      <c r="AI1618" s="309"/>
      <c r="AJ1618" s="310"/>
      <c r="AK1618" s="311"/>
      <c r="AL1618" s="311"/>
      <c r="AM1618" s="311"/>
      <c r="AN1618" s="311"/>
      <c r="AO1618" s="309"/>
      <c r="AY1618" s="309"/>
      <c r="AZ1618" s="312"/>
      <c r="BD1618" s="300"/>
    </row>
    <row r="1619" ht="14.25" customHeight="1">
      <c r="A1619" s="300"/>
      <c r="B1619" s="301"/>
      <c r="C1619" s="300"/>
      <c r="D1619" s="302"/>
      <c r="G1619" s="303"/>
      <c r="H1619" s="304"/>
      <c r="I1619" s="304"/>
      <c r="J1619" s="300"/>
      <c r="K1619" s="300"/>
      <c r="L1619" s="300"/>
      <c r="M1619" s="300"/>
      <c r="N1619" s="300"/>
      <c r="O1619" s="300"/>
      <c r="Q1619" s="305">
        <v>0.0</v>
      </c>
      <c r="R1619" s="305"/>
      <c r="S1619" s="306"/>
      <c r="T1619" s="305"/>
      <c r="U1619" s="305"/>
      <c r="V1619" s="305"/>
      <c r="W1619" s="305"/>
      <c r="X1619" s="305"/>
      <c r="Y1619" s="305"/>
      <c r="Z1619" s="300"/>
      <c r="AA1619" s="307"/>
      <c r="AB1619" s="300"/>
      <c r="AC1619" s="308"/>
      <c r="AD1619" s="304"/>
      <c r="AF1619" s="300"/>
      <c r="AG1619" s="300"/>
      <c r="AH1619" s="309"/>
      <c r="AI1619" s="309"/>
      <c r="AJ1619" s="310"/>
      <c r="AK1619" s="311"/>
      <c r="AL1619" s="311"/>
      <c r="AM1619" s="311"/>
      <c r="AN1619" s="311"/>
      <c r="AO1619" s="309"/>
      <c r="AY1619" s="309"/>
      <c r="AZ1619" s="312"/>
      <c r="BD1619" s="300"/>
    </row>
    <row r="1620" ht="14.25" customHeight="1">
      <c r="A1620" s="300"/>
      <c r="B1620" s="301"/>
      <c r="C1620" s="300"/>
      <c r="D1620" s="302"/>
      <c r="G1620" s="303"/>
      <c r="H1620" s="304"/>
      <c r="I1620" s="304"/>
      <c r="J1620" s="300"/>
      <c r="K1620" s="300"/>
      <c r="L1620" s="300"/>
      <c r="M1620" s="300"/>
      <c r="N1620" s="300"/>
      <c r="O1620" s="300"/>
      <c r="Q1620" s="305">
        <v>0.0</v>
      </c>
      <c r="R1620" s="305"/>
      <c r="S1620" s="306"/>
      <c r="T1620" s="305"/>
      <c r="U1620" s="305"/>
      <c r="V1620" s="305"/>
      <c r="W1620" s="305"/>
      <c r="X1620" s="305"/>
      <c r="Y1620" s="305"/>
      <c r="Z1620" s="300"/>
      <c r="AA1620" s="307"/>
      <c r="AB1620" s="300"/>
      <c r="AC1620" s="308"/>
      <c r="AD1620" s="304"/>
      <c r="AF1620" s="300"/>
      <c r="AG1620" s="300"/>
      <c r="AH1620" s="309"/>
      <c r="AI1620" s="309"/>
      <c r="AJ1620" s="310"/>
      <c r="AK1620" s="311"/>
      <c r="AL1620" s="311"/>
      <c r="AM1620" s="311"/>
      <c r="AN1620" s="311"/>
      <c r="AO1620" s="309"/>
      <c r="AY1620" s="309"/>
      <c r="AZ1620" s="312"/>
      <c r="BD1620" s="300"/>
    </row>
    <row r="1621" ht="14.25" customHeight="1">
      <c r="A1621" s="300"/>
      <c r="B1621" s="301"/>
      <c r="C1621" s="300"/>
      <c r="D1621" s="302"/>
      <c r="G1621" s="303"/>
      <c r="H1621" s="304"/>
      <c r="I1621" s="304"/>
      <c r="J1621" s="300"/>
      <c r="K1621" s="300"/>
      <c r="L1621" s="300"/>
      <c r="M1621" s="300"/>
      <c r="N1621" s="300"/>
      <c r="O1621" s="300"/>
      <c r="Q1621" s="305">
        <v>0.0</v>
      </c>
      <c r="R1621" s="305"/>
      <c r="S1621" s="306"/>
      <c r="T1621" s="305"/>
      <c r="U1621" s="305"/>
      <c r="V1621" s="305"/>
      <c r="W1621" s="305"/>
      <c r="X1621" s="305"/>
      <c r="Y1621" s="305"/>
      <c r="Z1621" s="300"/>
      <c r="AA1621" s="307"/>
      <c r="AB1621" s="300"/>
      <c r="AC1621" s="308"/>
      <c r="AD1621" s="304"/>
      <c r="AF1621" s="300"/>
      <c r="AG1621" s="300"/>
      <c r="AH1621" s="309"/>
      <c r="AI1621" s="309"/>
      <c r="AJ1621" s="310"/>
      <c r="AK1621" s="311"/>
      <c r="AL1621" s="311"/>
      <c r="AM1621" s="311"/>
      <c r="AN1621" s="311"/>
      <c r="AO1621" s="309"/>
      <c r="AY1621" s="309"/>
      <c r="AZ1621" s="312"/>
      <c r="BD1621" s="300"/>
    </row>
    <row r="1622" ht="14.25" customHeight="1">
      <c r="A1622" s="300"/>
      <c r="B1622" s="301"/>
      <c r="C1622" s="300"/>
      <c r="D1622" s="302"/>
      <c r="G1622" s="303"/>
      <c r="H1622" s="304"/>
      <c r="I1622" s="304"/>
      <c r="J1622" s="300"/>
      <c r="K1622" s="300"/>
      <c r="L1622" s="300"/>
      <c r="M1622" s="300"/>
      <c r="N1622" s="300"/>
      <c r="O1622" s="300"/>
      <c r="Q1622" s="305">
        <v>0.0</v>
      </c>
      <c r="R1622" s="305"/>
      <c r="S1622" s="306"/>
      <c r="T1622" s="305"/>
      <c r="U1622" s="305"/>
      <c r="V1622" s="305"/>
      <c r="W1622" s="305"/>
      <c r="X1622" s="305"/>
      <c r="Y1622" s="305"/>
      <c r="Z1622" s="300"/>
      <c r="AA1622" s="307"/>
      <c r="AB1622" s="300"/>
      <c r="AC1622" s="308"/>
      <c r="AD1622" s="304"/>
      <c r="AF1622" s="300"/>
      <c r="AG1622" s="300"/>
      <c r="AH1622" s="309"/>
      <c r="AI1622" s="309"/>
      <c r="AJ1622" s="310"/>
      <c r="AK1622" s="311"/>
      <c r="AL1622" s="311"/>
      <c r="AM1622" s="311"/>
      <c r="AN1622" s="311"/>
      <c r="AO1622" s="309"/>
      <c r="AY1622" s="309"/>
      <c r="AZ1622" s="312"/>
      <c r="BD1622" s="300"/>
    </row>
    <row r="1623" ht="14.25" customHeight="1">
      <c r="A1623" s="300"/>
      <c r="B1623" s="301"/>
      <c r="C1623" s="300"/>
      <c r="D1623" s="302"/>
      <c r="G1623" s="303"/>
      <c r="H1623" s="304"/>
      <c r="I1623" s="304"/>
      <c r="J1623" s="300"/>
      <c r="K1623" s="300"/>
      <c r="L1623" s="300"/>
      <c r="M1623" s="300"/>
      <c r="N1623" s="300"/>
      <c r="O1623" s="300"/>
      <c r="Q1623" s="305">
        <v>0.0</v>
      </c>
      <c r="R1623" s="305"/>
      <c r="S1623" s="306"/>
      <c r="T1623" s="305"/>
      <c r="U1623" s="305"/>
      <c r="V1623" s="305"/>
      <c r="W1623" s="305"/>
      <c r="X1623" s="305"/>
      <c r="Y1623" s="305"/>
      <c r="Z1623" s="300"/>
      <c r="AA1623" s="307"/>
      <c r="AB1623" s="300"/>
      <c r="AC1623" s="308"/>
      <c r="AD1623" s="304"/>
      <c r="AF1623" s="300"/>
      <c r="AG1623" s="300"/>
      <c r="AH1623" s="309"/>
      <c r="AI1623" s="309"/>
      <c r="AJ1623" s="310"/>
      <c r="AK1623" s="311"/>
      <c r="AL1623" s="311"/>
      <c r="AM1623" s="311"/>
      <c r="AN1623" s="311"/>
      <c r="AO1623" s="309"/>
      <c r="AY1623" s="309"/>
      <c r="AZ1623" s="312"/>
      <c r="BD1623" s="300"/>
    </row>
    <row r="1624" ht="14.25" customHeight="1">
      <c r="A1624" s="300"/>
      <c r="B1624" s="301"/>
      <c r="C1624" s="300"/>
      <c r="D1624" s="302"/>
      <c r="G1624" s="303"/>
      <c r="H1624" s="304"/>
      <c r="I1624" s="304"/>
      <c r="J1624" s="300"/>
      <c r="K1624" s="300"/>
      <c r="L1624" s="300"/>
      <c r="M1624" s="300"/>
      <c r="N1624" s="300"/>
      <c r="O1624" s="300"/>
      <c r="Q1624" s="305">
        <v>0.0</v>
      </c>
      <c r="R1624" s="305"/>
      <c r="S1624" s="306"/>
      <c r="T1624" s="305"/>
      <c r="U1624" s="305"/>
      <c r="V1624" s="305"/>
      <c r="W1624" s="305"/>
      <c r="X1624" s="305"/>
      <c r="Y1624" s="305"/>
      <c r="Z1624" s="300"/>
      <c r="AA1624" s="307"/>
      <c r="AB1624" s="300"/>
      <c r="AC1624" s="308"/>
      <c r="AD1624" s="304"/>
      <c r="AF1624" s="300"/>
      <c r="AG1624" s="300"/>
      <c r="AH1624" s="309"/>
      <c r="AI1624" s="309"/>
      <c r="AJ1624" s="310"/>
      <c r="AK1624" s="311"/>
      <c r="AL1624" s="311"/>
      <c r="AM1624" s="311"/>
      <c r="AN1624" s="311"/>
      <c r="AO1624" s="309"/>
      <c r="AY1624" s="309"/>
      <c r="AZ1624" s="312"/>
      <c r="BD1624" s="300"/>
    </row>
    <row r="1625" ht="14.25" customHeight="1">
      <c r="A1625" s="300"/>
      <c r="B1625" s="301"/>
      <c r="C1625" s="300"/>
      <c r="D1625" s="302"/>
      <c r="G1625" s="303"/>
      <c r="H1625" s="304"/>
      <c r="I1625" s="304"/>
      <c r="J1625" s="300"/>
      <c r="K1625" s="300"/>
      <c r="L1625" s="300"/>
      <c r="M1625" s="300"/>
      <c r="N1625" s="300"/>
      <c r="O1625" s="300"/>
      <c r="Q1625" s="305">
        <v>0.0</v>
      </c>
      <c r="R1625" s="305"/>
      <c r="S1625" s="306"/>
      <c r="T1625" s="305"/>
      <c r="U1625" s="305"/>
      <c r="V1625" s="305"/>
      <c r="W1625" s="305"/>
      <c r="X1625" s="305"/>
      <c r="Y1625" s="305"/>
      <c r="Z1625" s="300"/>
      <c r="AA1625" s="307"/>
      <c r="AB1625" s="300"/>
      <c r="AC1625" s="308"/>
      <c r="AD1625" s="304"/>
      <c r="AF1625" s="300"/>
      <c r="AG1625" s="300"/>
      <c r="AH1625" s="309"/>
      <c r="AI1625" s="309"/>
      <c r="AJ1625" s="310"/>
      <c r="AK1625" s="311"/>
      <c r="AL1625" s="311"/>
      <c r="AM1625" s="311"/>
      <c r="AN1625" s="311"/>
      <c r="AO1625" s="309"/>
      <c r="AY1625" s="309"/>
      <c r="AZ1625" s="312"/>
      <c r="BD1625" s="300"/>
    </row>
    <row r="1626" ht="14.25" customHeight="1">
      <c r="A1626" s="300"/>
      <c r="B1626" s="301"/>
      <c r="C1626" s="300"/>
      <c r="D1626" s="302"/>
      <c r="G1626" s="303"/>
      <c r="H1626" s="304"/>
      <c r="I1626" s="304"/>
      <c r="J1626" s="300"/>
      <c r="K1626" s="300"/>
      <c r="L1626" s="300"/>
      <c r="M1626" s="300"/>
      <c r="N1626" s="300"/>
      <c r="O1626" s="300"/>
      <c r="Q1626" s="305">
        <v>0.0</v>
      </c>
      <c r="R1626" s="305"/>
      <c r="S1626" s="306"/>
      <c r="T1626" s="305"/>
      <c r="U1626" s="305"/>
      <c r="V1626" s="305"/>
      <c r="W1626" s="305"/>
      <c r="X1626" s="305"/>
      <c r="Y1626" s="305"/>
      <c r="Z1626" s="300"/>
      <c r="AA1626" s="307"/>
      <c r="AB1626" s="300"/>
      <c r="AC1626" s="308"/>
      <c r="AD1626" s="304"/>
      <c r="AF1626" s="300"/>
      <c r="AG1626" s="300"/>
      <c r="AH1626" s="309"/>
      <c r="AI1626" s="309"/>
      <c r="AJ1626" s="310"/>
      <c r="AK1626" s="311"/>
      <c r="AL1626" s="311"/>
      <c r="AM1626" s="311"/>
      <c r="AN1626" s="311"/>
      <c r="AO1626" s="309"/>
      <c r="AY1626" s="309"/>
      <c r="AZ1626" s="312"/>
      <c r="BD1626" s="300"/>
    </row>
    <row r="1627" ht="14.25" customHeight="1">
      <c r="A1627" s="300"/>
      <c r="B1627" s="301"/>
      <c r="C1627" s="300"/>
      <c r="D1627" s="302"/>
      <c r="G1627" s="303"/>
      <c r="H1627" s="304"/>
      <c r="I1627" s="304"/>
      <c r="J1627" s="300"/>
      <c r="K1627" s="300"/>
      <c r="L1627" s="300"/>
      <c r="M1627" s="300"/>
      <c r="N1627" s="300"/>
      <c r="O1627" s="300"/>
      <c r="Q1627" s="305">
        <v>0.0</v>
      </c>
      <c r="R1627" s="305"/>
      <c r="S1627" s="306"/>
      <c r="T1627" s="305"/>
      <c r="U1627" s="305"/>
      <c r="V1627" s="305"/>
      <c r="W1627" s="305"/>
      <c r="X1627" s="305"/>
      <c r="Y1627" s="305"/>
      <c r="Z1627" s="300"/>
      <c r="AA1627" s="307"/>
      <c r="AB1627" s="300"/>
      <c r="AC1627" s="308"/>
      <c r="AD1627" s="304"/>
      <c r="AF1627" s="300"/>
      <c r="AG1627" s="300"/>
      <c r="AH1627" s="309"/>
      <c r="AI1627" s="309"/>
      <c r="AJ1627" s="310"/>
      <c r="AK1627" s="311"/>
      <c r="AL1627" s="311"/>
      <c r="AM1627" s="311"/>
      <c r="AN1627" s="311"/>
      <c r="AO1627" s="309"/>
      <c r="AY1627" s="309"/>
      <c r="AZ1627" s="312"/>
      <c r="BD1627" s="300"/>
    </row>
    <row r="1628" ht="14.25" customHeight="1">
      <c r="A1628" s="300"/>
      <c r="B1628" s="301"/>
      <c r="C1628" s="300"/>
      <c r="D1628" s="302"/>
      <c r="G1628" s="303"/>
      <c r="H1628" s="304"/>
      <c r="I1628" s="304"/>
      <c r="J1628" s="300"/>
      <c r="K1628" s="300"/>
      <c r="L1628" s="300"/>
      <c r="M1628" s="300"/>
      <c r="N1628" s="300"/>
      <c r="O1628" s="300"/>
      <c r="Q1628" s="305">
        <v>0.0</v>
      </c>
      <c r="R1628" s="305"/>
      <c r="S1628" s="306"/>
      <c r="T1628" s="305"/>
      <c r="U1628" s="305"/>
      <c r="V1628" s="305"/>
      <c r="W1628" s="305"/>
      <c r="X1628" s="305"/>
      <c r="Y1628" s="305"/>
      <c r="Z1628" s="300"/>
      <c r="AA1628" s="307"/>
      <c r="AB1628" s="300"/>
      <c r="AC1628" s="308"/>
      <c r="AD1628" s="304"/>
      <c r="AF1628" s="300"/>
      <c r="AG1628" s="300"/>
      <c r="AH1628" s="309"/>
      <c r="AI1628" s="309"/>
      <c r="AJ1628" s="310"/>
      <c r="AK1628" s="311"/>
      <c r="AL1628" s="311"/>
      <c r="AM1628" s="311"/>
      <c r="AN1628" s="311"/>
      <c r="AO1628" s="309"/>
      <c r="AY1628" s="309"/>
      <c r="AZ1628" s="312"/>
      <c r="BD1628" s="300"/>
    </row>
    <row r="1629" ht="14.25" customHeight="1">
      <c r="A1629" s="300"/>
      <c r="B1629" s="301"/>
      <c r="C1629" s="300"/>
      <c r="D1629" s="302"/>
      <c r="G1629" s="303"/>
      <c r="H1629" s="304"/>
      <c r="I1629" s="304"/>
      <c r="J1629" s="300"/>
      <c r="K1629" s="300"/>
      <c r="L1629" s="300"/>
      <c r="M1629" s="300"/>
      <c r="N1629" s="300"/>
      <c r="O1629" s="300"/>
      <c r="Q1629" s="305">
        <v>0.0</v>
      </c>
      <c r="R1629" s="305"/>
      <c r="S1629" s="306"/>
      <c r="T1629" s="305"/>
      <c r="U1629" s="305"/>
      <c r="V1629" s="305"/>
      <c r="W1629" s="305"/>
      <c r="X1629" s="305"/>
      <c r="Y1629" s="305"/>
      <c r="Z1629" s="300"/>
      <c r="AA1629" s="307"/>
      <c r="AB1629" s="300"/>
      <c r="AC1629" s="308"/>
      <c r="AD1629" s="304"/>
      <c r="AF1629" s="300"/>
      <c r="AG1629" s="300"/>
      <c r="AH1629" s="309"/>
      <c r="AI1629" s="309"/>
      <c r="AJ1629" s="310"/>
      <c r="AK1629" s="311"/>
      <c r="AL1629" s="311"/>
      <c r="AM1629" s="311"/>
      <c r="AN1629" s="311"/>
      <c r="AO1629" s="309"/>
      <c r="AY1629" s="309"/>
      <c r="AZ1629" s="312"/>
      <c r="BD1629" s="300"/>
    </row>
    <row r="1630" ht="14.25" customHeight="1">
      <c r="A1630" s="300"/>
      <c r="B1630" s="301"/>
      <c r="C1630" s="300"/>
      <c r="D1630" s="302"/>
      <c r="G1630" s="303"/>
      <c r="H1630" s="304"/>
      <c r="I1630" s="304"/>
      <c r="J1630" s="300"/>
      <c r="K1630" s="300"/>
      <c r="L1630" s="300"/>
      <c r="M1630" s="300"/>
      <c r="N1630" s="300"/>
      <c r="O1630" s="300"/>
      <c r="Q1630" s="305">
        <v>0.0</v>
      </c>
      <c r="R1630" s="305"/>
      <c r="S1630" s="306"/>
      <c r="T1630" s="305"/>
      <c r="U1630" s="305"/>
      <c r="V1630" s="305"/>
      <c r="W1630" s="305"/>
      <c r="X1630" s="305"/>
      <c r="Y1630" s="305"/>
      <c r="Z1630" s="300"/>
      <c r="AA1630" s="307"/>
      <c r="AB1630" s="300"/>
      <c r="AC1630" s="308"/>
      <c r="AD1630" s="304"/>
      <c r="AF1630" s="300"/>
      <c r="AG1630" s="300"/>
      <c r="AH1630" s="309"/>
      <c r="AI1630" s="309"/>
      <c r="AJ1630" s="310"/>
      <c r="AK1630" s="311"/>
      <c r="AL1630" s="311"/>
      <c r="AM1630" s="311"/>
      <c r="AN1630" s="311"/>
      <c r="AO1630" s="309"/>
      <c r="AY1630" s="309"/>
      <c r="AZ1630" s="312"/>
      <c r="BD1630" s="300"/>
    </row>
    <row r="1631" ht="14.25" customHeight="1">
      <c r="A1631" s="300"/>
      <c r="B1631" s="301"/>
      <c r="C1631" s="300"/>
      <c r="D1631" s="302"/>
      <c r="G1631" s="303"/>
      <c r="H1631" s="304"/>
      <c r="I1631" s="304"/>
      <c r="J1631" s="300"/>
      <c r="K1631" s="300"/>
      <c r="L1631" s="300"/>
      <c r="M1631" s="300"/>
      <c r="N1631" s="300"/>
      <c r="O1631" s="300"/>
      <c r="Q1631" s="305">
        <v>0.0</v>
      </c>
      <c r="R1631" s="305"/>
      <c r="S1631" s="306"/>
      <c r="T1631" s="305"/>
      <c r="U1631" s="305"/>
      <c r="V1631" s="305"/>
      <c r="W1631" s="305"/>
      <c r="X1631" s="305"/>
      <c r="Y1631" s="305"/>
      <c r="Z1631" s="300"/>
      <c r="AA1631" s="307"/>
      <c r="AB1631" s="300"/>
      <c r="AC1631" s="308"/>
      <c r="AD1631" s="304"/>
      <c r="AF1631" s="300"/>
      <c r="AG1631" s="300"/>
      <c r="AH1631" s="309"/>
      <c r="AI1631" s="309"/>
      <c r="AJ1631" s="310"/>
      <c r="AK1631" s="311"/>
      <c r="AL1631" s="311"/>
      <c r="AM1631" s="311"/>
      <c r="AN1631" s="311"/>
      <c r="AO1631" s="309"/>
      <c r="AY1631" s="309"/>
      <c r="AZ1631" s="312"/>
      <c r="BD1631" s="300"/>
    </row>
    <row r="1632" ht="14.25" customHeight="1">
      <c r="A1632" s="300"/>
      <c r="B1632" s="301"/>
      <c r="C1632" s="300"/>
      <c r="D1632" s="302"/>
      <c r="G1632" s="303"/>
      <c r="H1632" s="304"/>
      <c r="I1632" s="304"/>
      <c r="J1632" s="300"/>
      <c r="K1632" s="300"/>
      <c r="L1632" s="300"/>
      <c r="M1632" s="300"/>
      <c r="N1632" s="300"/>
      <c r="O1632" s="300"/>
      <c r="Q1632" s="305">
        <v>0.0</v>
      </c>
      <c r="R1632" s="305"/>
      <c r="S1632" s="306"/>
      <c r="T1632" s="305"/>
      <c r="U1632" s="305"/>
      <c r="V1632" s="305"/>
      <c r="W1632" s="305"/>
      <c r="X1632" s="305"/>
      <c r="Y1632" s="305"/>
      <c r="Z1632" s="300"/>
      <c r="AA1632" s="307"/>
      <c r="AB1632" s="300"/>
      <c r="AC1632" s="308"/>
      <c r="AD1632" s="304"/>
      <c r="AF1632" s="300"/>
      <c r="AG1632" s="300"/>
      <c r="AH1632" s="309"/>
      <c r="AI1632" s="309"/>
      <c r="AJ1632" s="310"/>
      <c r="AK1632" s="311"/>
      <c r="AL1632" s="311"/>
      <c r="AM1632" s="311"/>
      <c r="AN1632" s="311"/>
      <c r="AO1632" s="309"/>
      <c r="AY1632" s="309"/>
      <c r="AZ1632" s="312"/>
      <c r="BD1632" s="300"/>
    </row>
    <row r="1633" ht="14.25" customHeight="1">
      <c r="A1633" s="300"/>
      <c r="B1633" s="301"/>
      <c r="C1633" s="300"/>
      <c r="D1633" s="302"/>
      <c r="G1633" s="303"/>
      <c r="H1633" s="304"/>
      <c r="I1633" s="304"/>
      <c r="J1633" s="300"/>
      <c r="K1633" s="300"/>
      <c r="L1633" s="300"/>
      <c r="M1633" s="300"/>
      <c r="N1633" s="300"/>
      <c r="O1633" s="300"/>
      <c r="Q1633" s="305">
        <v>0.0</v>
      </c>
      <c r="R1633" s="305"/>
      <c r="S1633" s="306"/>
      <c r="T1633" s="305"/>
      <c r="U1633" s="305"/>
      <c r="V1633" s="305"/>
      <c r="W1633" s="305"/>
      <c r="X1633" s="305"/>
      <c r="Y1633" s="305"/>
      <c r="Z1633" s="300"/>
      <c r="AA1633" s="307"/>
      <c r="AB1633" s="300"/>
      <c r="AC1633" s="308"/>
      <c r="AD1633" s="304"/>
      <c r="AF1633" s="300"/>
      <c r="AG1633" s="300"/>
      <c r="AH1633" s="309"/>
      <c r="AI1633" s="309"/>
      <c r="AJ1633" s="310"/>
      <c r="AK1633" s="311"/>
      <c r="AL1633" s="311"/>
      <c r="AM1633" s="311"/>
      <c r="AN1633" s="311"/>
      <c r="AO1633" s="309"/>
      <c r="AY1633" s="309"/>
      <c r="AZ1633" s="312"/>
      <c r="BD1633" s="300"/>
    </row>
    <row r="1634" ht="14.25" customHeight="1">
      <c r="A1634" s="300"/>
      <c r="B1634" s="301"/>
      <c r="C1634" s="300"/>
      <c r="D1634" s="302"/>
      <c r="G1634" s="303"/>
      <c r="H1634" s="304"/>
      <c r="I1634" s="304"/>
      <c r="J1634" s="300"/>
      <c r="K1634" s="300"/>
      <c r="L1634" s="300"/>
      <c r="M1634" s="300"/>
      <c r="N1634" s="300"/>
      <c r="O1634" s="300"/>
      <c r="Q1634" s="305">
        <v>0.0</v>
      </c>
      <c r="R1634" s="305"/>
      <c r="S1634" s="306"/>
      <c r="T1634" s="305"/>
      <c r="U1634" s="305"/>
      <c r="V1634" s="305"/>
      <c r="W1634" s="305"/>
      <c r="X1634" s="305"/>
      <c r="Y1634" s="305"/>
      <c r="Z1634" s="300"/>
      <c r="AA1634" s="307"/>
      <c r="AB1634" s="300"/>
      <c r="AC1634" s="308"/>
      <c r="AD1634" s="304"/>
      <c r="AF1634" s="300"/>
      <c r="AG1634" s="300"/>
      <c r="AH1634" s="309"/>
      <c r="AI1634" s="309"/>
      <c r="AJ1634" s="310"/>
      <c r="AK1634" s="311"/>
      <c r="AL1634" s="311"/>
      <c r="AM1634" s="311"/>
      <c r="AN1634" s="311"/>
      <c r="AO1634" s="309"/>
      <c r="AY1634" s="309"/>
      <c r="AZ1634" s="312"/>
      <c r="BD1634" s="300"/>
    </row>
    <row r="1635" ht="14.25" customHeight="1">
      <c r="A1635" s="300"/>
      <c r="B1635" s="301"/>
      <c r="C1635" s="300"/>
      <c r="D1635" s="302"/>
      <c r="G1635" s="303"/>
      <c r="H1635" s="304"/>
      <c r="I1635" s="304"/>
      <c r="J1635" s="300"/>
      <c r="K1635" s="300"/>
      <c r="L1635" s="300"/>
      <c r="M1635" s="300"/>
      <c r="N1635" s="300"/>
      <c r="O1635" s="300"/>
      <c r="Q1635" s="305">
        <v>0.0</v>
      </c>
      <c r="R1635" s="305"/>
      <c r="S1635" s="306"/>
      <c r="T1635" s="305"/>
      <c r="U1635" s="305"/>
      <c r="V1635" s="305"/>
      <c r="W1635" s="305"/>
      <c r="X1635" s="305"/>
      <c r="Y1635" s="305"/>
      <c r="Z1635" s="300"/>
      <c r="AA1635" s="307"/>
      <c r="AB1635" s="300"/>
      <c r="AC1635" s="308"/>
      <c r="AD1635" s="304"/>
      <c r="AF1635" s="300"/>
      <c r="AG1635" s="300"/>
      <c r="AH1635" s="309"/>
      <c r="AI1635" s="309"/>
      <c r="AJ1635" s="310"/>
      <c r="AK1635" s="311"/>
      <c r="AL1635" s="311"/>
      <c r="AM1635" s="311"/>
      <c r="AN1635" s="311"/>
      <c r="AO1635" s="309"/>
      <c r="AY1635" s="309"/>
      <c r="AZ1635" s="312"/>
      <c r="BD1635" s="300"/>
    </row>
    <row r="1636" ht="14.25" customHeight="1">
      <c r="A1636" s="300"/>
      <c r="B1636" s="301"/>
      <c r="C1636" s="300"/>
      <c r="D1636" s="302"/>
      <c r="G1636" s="303"/>
      <c r="H1636" s="304"/>
      <c r="I1636" s="304"/>
      <c r="J1636" s="300"/>
      <c r="K1636" s="300"/>
      <c r="L1636" s="300"/>
      <c r="M1636" s="300"/>
      <c r="N1636" s="300"/>
      <c r="O1636" s="300"/>
      <c r="Q1636" s="305">
        <v>0.0</v>
      </c>
      <c r="R1636" s="305"/>
      <c r="S1636" s="306"/>
      <c r="T1636" s="305"/>
      <c r="U1636" s="305"/>
      <c r="V1636" s="305"/>
      <c r="W1636" s="305"/>
      <c r="X1636" s="305"/>
      <c r="Y1636" s="305"/>
      <c r="Z1636" s="300"/>
      <c r="AA1636" s="307"/>
      <c r="AB1636" s="300"/>
      <c r="AC1636" s="308"/>
      <c r="AD1636" s="304"/>
      <c r="AF1636" s="300"/>
      <c r="AG1636" s="300"/>
      <c r="AH1636" s="309"/>
      <c r="AI1636" s="309"/>
      <c r="AJ1636" s="310"/>
      <c r="AK1636" s="311"/>
      <c r="AL1636" s="311"/>
      <c r="AM1636" s="311"/>
      <c r="AN1636" s="311"/>
      <c r="AO1636" s="309"/>
      <c r="AY1636" s="309"/>
      <c r="AZ1636" s="312"/>
      <c r="BD1636" s="300"/>
    </row>
    <row r="1637" ht="14.25" customHeight="1">
      <c r="A1637" s="300"/>
      <c r="B1637" s="301"/>
      <c r="C1637" s="300"/>
      <c r="D1637" s="302"/>
      <c r="G1637" s="303"/>
      <c r="H1637" s="304"/>
      <c r="I1637" s="304"/>
      <c r="J1637" s="300"/>
      <c r="K1637" s="300"/>
      <c r="L1637" s="300"/>
      <c r="M1637" s="300"/>
      <c r="N1637" s="300"/>
      <c r="O1637" s="300"/>
      <c r="Q1637" s="305">
        <v>0.0</v>
      </c>
      <c r="R1637" s="305"/>
      <c r="S1637" s="306"/>
      <c r="T1637" s="305"/>
      <c r="U1637" s="305"/>
      <c r="V1637" s="305"/>
      <c r="W1637" s="305"/>
      <c r="X1637" s="305"/>
      <c r="Y1637" s="305"/>
      <c r="Z1637" s="300"/>
      <c r="AA1637" s="307"/>
      <c r="AB1637" s="300"/>
      <c r="AC1637" s="308"/>
      <c r="AD1637" s="304"/>
      <c r="AF1637" s="300"/>
      <c r="AG1637" s="300"/>
      <c r="AH1637" s="309"/>
      <c r="AI1637" s="309"/>
      <c r="AJ1637" s="310"/>
      <c r="AK1637" s="311"/>
      <c r="AL1637" s="311"/>
      <c r="AM1637" s="311"/>
      <c r="AN1637" s="311"/>
      <c r="AO1637" s="309"/>
      <c r="AY1637" s="309"/>
      <c r="AZ1637" s="312"/>
      <c r="BD1637" s="300"/>
    </row>
    <row r="1638" ht="14.25" customHeight="1">
      <c r="A1638" s="300"/>
      <c r="B1638" s="301"/>
      <c r="C1638" s="300"/>
      <c r="D1638" s="302"/>
      <c r="G1638" s="303"/>
      <c r="H1638" s="304"/>
      <c r="I1638" s="304"/>
      <c r="J1638" s="300"/>
      <c r="K1638" s="300"/>
      <c r="L1638" s="300"/>
      <c r="M1638" s="300"/>
      <c r="N1638" s="300"/>
      <c r="O1638" s="300"/>
      <c r="Q1638" s="305">
        <v>0.0</v>
      </c>
      <c r="R1638" s="305"/>
      <c r="S1638" s="306"/>
      <c r="T1638" s="305"/>
      <c r="U1638" s="305"/>
      <c r="V1638" s="305"/>
      <c r="W1638" s="305"/>
      <c r="X1638" s="305"/>
      <c r="Y1638" s="305"/>
      <c r="Z1638" s="300"/>
      <c r="AA1638" s="307"/>
      <c r="AB1638" s="300"/>
      <c r="AC1638" s="308"/>
      <c r="AD1638" s="304"/>
      <c r="AF1638" s="300"/>
      <c r="AG1638" s="300"/>
      <c r="AH1638" s="309"/>
      <c r="AI1638" s="309"/>
      <c r="AJ1638" s="310"/>
      <c r="AK1638" s="311"/>
      <c r="AL1638" s="311"/>
      <c r="AM1638" s="311"/>
      <c r="AN1638" s="311"/>
      <c r="AO1638" s="309"/>
      <c r="AY1638" s="309"/>
      <c r="AZ1638" s="312"/>
      <c r="BD1638" s="300"/>
    </row>
    <row r="1639" ht="14.25" customHeight="1">
      <c r="A1639" s="300"/>
      <c r="B1639" s="301"/>
      <c r="C1639" s="300"/>
      <c r="D1639" s="302"/>
      <c r="G1639" s="303"/>
      <c r="H1639" s="304"/>
      <c r="I1639" s="304"/>
      <c r="J1639" s="300"/>
      <c r="K1639" s="300"/>
      <c r="L1639" s="300"/>
      <c r="M1639" s="300"/>
      <c r="N1639" s="300"/>
      <c r="O1639" s="300"/>
      <c r="Q1639" s="305">
        <v>0.0</v>
      </c>
      <c r="R1639" s="305"/>
      <c r="S1639" s="306"/>
      <c r="T1639" s="305"/>
      <c r="U1639" s="305"/>
      <c r="V1639" s="305"/>
      <c r="W1639" s="305"/>
      <c r="X1639" s="305"/>
      <c r="Y1639" s="305"/>
      <c r="Z1639" s="300"/>
      <c r="AA1639" s="307"/>
      <c r="AB1639" s="300"/>
      <c r="AC1639" s="308"/>
      <c r="AD1639" s="304"/>
      <c r="AF1639" s="300"/>
      <c r="AG1639" s="300"/>
      <c r="AH1639" s="309"/>
      <c r="AI1639" s="309"/>
      <c r="AJ1639" s="310"/>
      <c r="AK1639" s="311"/>
      <c r="AL1639" s="311"/>
      <c r="AM1639" s="311"/>
      <c r="AN1639" s="311"/>
      <c r="AO1639" s="309"/>
      <c r="AY1639" s="309"/>
      <c r="AZ1639" s="312"/>
      <c r="BD1639" s="300"/>
    </row>
    <row r="1640" ht="14.25" customHeight="1">
      <c r="A1640" s="300"/>
      <c r="B1640" s="301"/>
      <c r="C1640" s="300"/>
      <c r="D1640" s="302"/>
      <c r="G1640" s="303"/>
      <c r="H1640" s="304"/>
      <c r="I1640" s="304"/>
      <c r="J1640" s="300"/>
      <c r="K1640" s="300"/>
      <c r="L1640" s="300"/>
      <c r="M1640" s="300"/>
      <c r="N1640" s="300"/>
      <c r="O1640" s="300"/>
      <c r="Q1640" s="305">
        <v>0.0</v>
      </c>
      <c r="R1640" s="305"/>
      <c r="S1640" s="306"/>
      <c r="T1640" s="305"/>
      <c r="U1640" s="305"/>
      <c r="V1640" s="305"/>
      <c r="W1640" s="305"/>
      <c r="X1640" s="305"/>
      <c r="Y1640" s="305"/>
      <c r="Z1640" s="300"/>
      <c r="AA1640" s="307"/>
      <c r="AB1640" s="300"/>
      <c r="AC1640" s="308"/>
      <c r="AD1640" s="304"/>
      <c r="AF1640" s="300"/>
      <c r="AG1640" s="300"/>
      <c r="AH1640" s="309"/>
      <c r="AI1640" s="309"/>
      <c r="AJ1640" s="310"/>
      <c r="AK1640" s="311"/>
      <c r="AL1640" s="311"/>
      <c r="AM1640" s="311"/>
      <c r="AN1640" s="311"/>
      <c r="AO1640" s="309"/>
      <c r="AY1640" s="309"/>
      <c r="AZ1640" s="312"/>
      <c r="BD1640" s="300"/>
    </row>
    <row r="1641" ht="14.25" customHeight="1">
      <c r="A1641" s="300"/>
      <c r="B1641" s="301"/>
      <c r="C1641" s="300"/>
      <c r="D1641" s="302"/>
      <c r="G1641" s="303"/>
      <c r="H1641" s="304"/>
      <c r="I1641" s="304"/>
      <c r="J1641" s="300"/>
      <c r="K1641" s="300"/>
      <c r="L1641" s="300"/>
      <c r="M1641" s="300"/>
      <c r="N1641" s="300"/>
      <c r="O1641" s="300"/>
      <c r="Q1641" s="305">
        <v>0.0</v>
      </c>
      <c r="R1641" s="305"/>
      <c r="S1641" s="306"/>
      <c r="T1641" s="305"/>
      <c r="U1641" s="305"/>
      <c r="V1641" s="305"/>
      <c r="W1641" s="305"/>
      <c r="X1641" s="305"/>
      <c r="Y1641" s="305"/>
      <c r="Z1641" s="300"/>
      <c r="AA1641" s="307"/>
      <c r="AB1641" s="300"/>
      <c r="AC1641" s="308"/>
      <c r="AD1641" s="304"/>
      <c r="AF1641" s="300"/>
      <c r="AG1641" s="300"/>
      <c r="AH1641" s="309"/>
      <c r="AI1641" s="309"/>
      <c r="AJ1641" s="310"/>
      <c r="AK1641" s="311"/>
      <c r="AL1641" s="311"/>
      <c r="AM1641" s="311"/>
      <c r="AN1641" s="311"/>
      <c r="AO1641" s="309"/>
      <c r="AY1641" s="309"/>
      <c r="AZ1641" s="312"/>
      <c r="BD1641" s="300"/>
    </row>
    <row r="1642" ht="14.25" customHeight="1">
      <c r="A1642" s="300"/>
      <c r="B1642" s="301"/>
      <c r="C1642" s="300"/>
      <c r="D1642" s="302"/>
      <c r="G1642" s="303"/>
      <c r="H1642" s="304"/>
      <c r="I1642" s="304"/>
      <c r="J1642" s="300"/>
      <c r="K1642" s="300"/>
      <c r="L1642" s="300"/>
      <c r="M1642" s="300"/>
      <c r="N1642" s="300"/>
      <c r="O1642" s="300"/>
      <c r="Q1642" s="305">
        <v>0.0</v>
      </c>
      <c r="R1642" s="305"/>
      <c r="S1642" s="306"/>
      <c r="T1642" s="305"/>
      <c r="U1642" s="305"/>
      <c r="V1642" s="305"/>
      <c r="W1642" s="305"/>
      <c r="X1642" s="305"/>
      <c r="Y1642" s="305"/>
      <c r="Z1642" s="300"/>
      <c r="AA1642" s="307"/>
      <c r="AB1642" s="300"/>
      <c r="AC1642" s="308"/>
      <c r="AD1642" s="304"/>
      <c r="AF1642" s="300"/>
      <c r="AG1642" s="300"/>
      <c r="AH1642" s="309"/>
      <c r="AI1642" s="309"/>
      <c r="AJ1642" s="310"/>
      <c r="AK1642" s="311"/>
      <c r="AL1642" s="311"/>
      <c r="AM1642" s="311"/>
      <c r="AN1642" s="311"/>
      <c r="AO1642" s="309"/>
      <c r="AY1642" s="309"/>
      <c r="AZ1642" s="312"/>
      <c r="BD1642" s="300"/>
    </row>
    <row r="1643" ht="14.25" customHeight="1">
      <c r="A1643" s="300"/>
      <c r="B1643" s="301"/>
      <c r="C1643" s="300"/>
      <c r="D1643" s="302"/>
      <c r="G1643" s="303"/>
      <c r="H1643" s="304"/>
      <c r="I1643" s="304"/>
      <c r="J1643" s="300"/>
      <c r="K1643" s="300"/>
      <c r="L1643" s="300"/>
      <c r="M1643" s="300"/>
      <c r="N1643" s="300"/>
      <c r="O1643" s="300"/>
      <c r="Q1643" s="305">
        <v>0.0</v>
      </c>
      <c r="R1643" s="305"/>
      <c r="S1643" s="306"/>
      <c r="T1643" s="305"/>
      <c r="U1643" s="305"/>
      <c r="V1643" s="305"/>
      <c r="W1643" s="305"/>
      <c r="X1643" s="305"/>
      <c r="Y1643" s="305"/>
      <c r="Z1643" s="300"/>
      <c r="AA1643" s="307"/>
      <c r="AB1643" s="300"/>
      <c r="AC1643" s="308"/>
      <c r="AD1643" s="304"/>
      <c r="AF1643" s="300"/>
      <c r="AG1643" s="300"/>
      <c r="AH1643" s="309"/>
      <c r="AI1643" s="309"/>
      <c r="AJ1643" s="310"/>
      <c r="AK1643" s="311"/>
      <c r="AL1643" s="311"/>
      <c r="AM1643" s="311"/>
      <c r="AN1643" s="311"/>
      <c r="AO1643" s="309"/>
      <c r="AY1643" s="309"/>
      <c r="AZ1643" s="312"/>
      <c r="BD1643" s="300"/>
    </row>
    <row r="1644" ht="14.25" customHeight="1">
      <c r="A1644" s="300"/>
      <c r="B1644" s="301"/>
      <c r="C1644" s="300"/>
      <c r="D1644" s="302"/>
      <c r="G1644" s="303"/>
      <c r="H1644" s="304"/>
      <c r="I1644" s="304"/>
      <c r="J1644" s="300"/>
      <c r="K1644" s="300"/>
      <c r="L1644" s="300"/>
      <c r="M1644" s="300"/>
      <c r="N1644" s="300"/>
      <c r="O1644" s="300"/>
      <c r="Q1644" s="305">
        <v>0.0</v>
      </c>
      <c r="R1644" s="305"/>
      <c r="S1644" s="306"/>
      <c r="T1644" s="305"/>
      <c r="U1644" s="305"/>
      <c r="V1644" s="305"/>
      <c r="W1644" s="305"/>
      <c r="X1644" s="305"/>
      <c r="Y1644" s="305"/>
      <c r="Z1644" s="300"/>
      <c r="AA1644" s="307"/>
      <c r="AB1644" s="300"/>
      <c r="AC1644" s="308"/>
      <c r="AD1644" s="304"/>
      <c r="AF1644" s="300"/>
      <c r="AG1644" s="300"/>
      <c r="AH1644" s="309"/>
      <c r="AI1644" s="309"/>
      <c r="AJ1644" s="310"/>
      <c r="AK1644" s="311"/>
      <c r="AL1644" s="311"/>
      <c r="AM1644" s="311"/>
      <c r="AN1644" s="311"/>
      <c r="AO1644" s="309"/>
      <c r="AY1644" s="309"/>
      <c r="AZ1644" s="312"/>
      <c r="BD1644" s="300"/>
    </row>
    <row r="1645" ht="14.25" customHeight="1">
      <c r="A1645" s="300"/>
      <c r="B1645" s="301"/>
      <c r="C1645" s="300"/>
      <c r="D1645" s="302"/>
      <c r="G1645" s="303"/>
      <c r="H1645" s="304"/>
      <c r="I1645" s="304"/>
      <c r="J1645" s="300"/>
      <c r="K1645" s="300"/>
      <c r="L1645" s="300"/>
      <c r="M1645" s="300"/>
      <c r="N1645" s="300"/>
      <c r="O1645" s="300"/>
      <c r="Q1645" s="305">
        <v>0.0</v>
      </c>
      <c r="R1645" s="305"/>
      <c r="S1645" s="306"/>
      <c r="T1645" s="305"/>
      <c r="U1645" s="305"/>
      <c r="V1645" s="305"/>
      <c r="W1645" s="305"/>
      <c r="X1645" s="305"/>
      <c r="Y1645" s="305"/>
      <c r="Z1645" s="300"/>
      <c r="AA1645" s="307"/>
      <c r="AB1645" s="300"/>
      <c r="AC1645" s="308"/>
      <c r="AD1645" s="304"/>
      <c r="AF1645" s="300"/>
      <c r="AG1645" s="300"/>
      <c r="AH1645" s="309"/>
      <c r="AI1645" s="309"/>
      <c r="AJ1645" s="310"/>
      <c r="AK1645" s="311"/>
      <c r="AL1645" s="311"/>
      <c r="AM1645" s="311"/>
      <c r="AN1645" s="311"/>
      <c r="AO1645" s="309"/>
      <c r="AY1645" s="309"/>
      <c r="AZ1645" s="312"/>
      <c r="BD1645" s="300"/>
    </row>
    <row r="1646" ht="14.25" customHeight="1">
      <c r="A1646" s="300"/>
      <c r="B1646" s="301"/>
      <c r="C1646" s="300"/>
      <c r="D1646" s="302"/>
      <c r="G1646" s="303"/>
      <c r="H1646" s="304"/>
      <c r="I1646" s="304"/>
      <c r="J1646" s="300"/>
      <c r="K1646" s="300"/>
      <c r="L1646" s="300"/>
      <c r="M1646" s="300"/>
      <c r="N1646" s="300"/>
      <c r="O1646" s="300"/>
      <c r="Q1646" s="305">
        <v>0.0</v>
      </c>
      <c r="R1646" s="305"/>
      <c r="S1646" s="306"/>
      <c r="T1646" s="305"/>
      <c r="U1646" s="305"/>
      <c r="V1646" s="305"/>
      <c r="W1646" s="305"/>
      <c r="X1646" s="305"/>
      <c r="Y1646" s="305"/>
      <c r="Z1646" s="300"/>
      <c r="AA1646" s="307"/>
      <c r="AB1646" s="300"/>
      <c r="AC1646" s="308"/>
      <c r="AD1646" s="304"/>
      <c r="AF1646" s="300"/>
      <c r="AG1646" s="300"/>
      <c r="AH1646" s="309"/>
      <c r="AI1646" s="309"/>
      <c r="AJ1646" s="310"/>
      <c r="AK1646" s="311"/>
      <c r="AL1646" s="311"/>
      <c r="AM1646" s="311"/>
      <c r="AN1646" s="311"/>
      <c r="AO1646" s="309"/>
      <c r="AY1646" s="309"/>
      <c r="AZ1646" s="312"/>
      <c r="BD1646" s="300"/>
    </row>
    <row r="1647" ht="14.25" customHeight="1">
      <c r="A1647" s="300"/>
      <c r="B1647" s="301"/>
      <c r="C1647" s="300"/>
      <c r="D1647" s="302"/>
      <c r="G1647" s="303"/>
      <c r="H1647" s="304"/>
      <c r="I1647" s="304"/>
      <c r="J1647" s="300"/>
      <c r="K1647" s="300"/>
      <c r="L1647" s="300"/>
      <c r="M1647" s="300"/>
      <c r="N1647" s="300"/>
      <c r="O1647" s="300"/>
      <c r="Q1647" s="305">
        <v>0.0</v>
      </c>
      <c r="R1647" s="305"/>
      <c r="S1647" s="306"/>
      <c r="T1647" s="305"/>
      <c r="U1647" s="305"/>
      <c r="V1647" s="305"/>
      <c r="W1647" s="305"/>
      <c r="X1647" s="305"/>
      <c r="Y1647" s="305"/>
      <c r="Z1647" s="300"/>
      <c r="AA1647" s="307"/>
      <c r="AB1647" s="300"/>
      <c r="AC1647" s="308"/>
      <c r="AD1647" s="304"/>
      <c r="AF1647" s="300"/>
      <c r="AG1647" s="300"/>
      <c r="AH1647" s="309"/>
      <c r="AI1647" s="309"/>
      <c r="AJ1647" s="310"/>
      <c r="AK1647" s="311"/>
      <c r="AL1647" s="311"/>
      <c r="AM1647" s="311"/>
      <c r="AN1647" s="311"/>
      <c r="AO1647" s="309"/>
      <c r="AY1647" s="309"/>
      <c r="AZ1647" s="312"/>
      <c r="BD1647" s="300"/>
    </row>
    <row r="1648" ht="14.25" customHeight="1">
      <c r="A1648" s="300"/>
      <c r="B1648" s="301"/>
      <c r="C1648" s="300"/>
      <c r="D1648" s="302"/>
      <c r="G1648" s="303"/>
      <c r="H1648" s="304"/>
      <c r="I1648" s="304"/>
      <c r="J1648" s="300"/>
      <c r="K1648" s="300"/>
      <c r="L1648" s="300"/>
      <c r="M1648" s="300"/>
      <c r="N1648" s="300"/>
      <c r="O1648" s="300"/>
      <c r="Q1648" s="305">
        <v>0.0</v>
      </c>
      <c r="R1648" s="305"/>
      <c r="S1648" s="306"/>
      <c r="T1648" s="305"/>
      <c r="U1648" s="305"/>
      <c r="V1648" s="305"/>
      <c r="W1648" s="305"/>
      <c r="X1648" s="305"/>
      <c r="Y1648" s="305"/>
      <c r="Z1648" s="300"/>
      <c r="AA1648" s="307"/>
      <c r="AB1648" s="300"/>
      <c r="AC1648" s="308"/>
      <c r="AD1648" s="304"/>
      <c r="AF1648" s="300"/>
      <c r="AG1648" s="300"/>
      <c r="AH1648" s="309"/>
      <c r="AI1648" s="309"/>
      <c r="AJ1648" s="310"/>
      <c r="AK1648" s="311"/>
      <c r="AL1648" s="311"/>
      <c r="AM1648" s="311"/>
      <c r="AN1648" s="311"/>
      <c r="AO1648" s="309"/>
      <c r="AY1648" s="309"/>
      <c r="AZ1648" s="312"/>
      <c r="BD1648" s="300"/>
    </row>
    <row r="1649" ht="14.25" customHeight="1">
      <c r="A1649" s="300"/>
      <c r="B1649" s="301"/>
      <c r="C1649" s="300"/>
      <c r="D1649" s="302"/>
      <c r="G1649" s="303"/>
      <c r="H1649" s="304"/>
      <c r="I1649" s="304"/>
      <c r="J1649" s="300"/>
      <c r="K1649" s="300"/>
      <c r="L1649" s="300"/>
      <c r="M1649" s="300"/>
      <c r="N1649" s="300"/>
      <c r="O1649" s="300"/>
      <c r="Q1649" s="305">
        <v>0.0</v>
      </c>
      <c r="R1649" s="305"/>
      <c r="S1649" s="306"/>
      <c r="T1649" s="305"/>
      <c r="U1649" s="305"/>
      <c r="V1649" s="305"/>
      <c r="W1649" s="305"/>
      <c r="X1649" s="305"/>
      <c r="Y1649" s="305"/>
      <c r="Z1649" s="300"/>
      <c r="AA1649" s="307"/>
      <c r="AB1649" s="300"/>
      <c r="AC1649" s="308"/>
      <c r="AD1649" s="304"/>
      <c r="AF1649" s="300"/>
      <c r="AG1649" s="300"/>
      <c r="AH1649" s="309"/>
      <c r="AI1649" s="309"/>
      <c r="AJ1649" s="310"/>
      <c r="AK1649" s="311"/>
      <c r="AL1649" s="311"/>
      <c r="AM1649" s="311"/>
      <c r="AN1649" s="311"/>
      <c r="AO1649" s="309"/>
      <c r="AY1649" s="309"/>
      <c r="AZ1649" s="312"/>
      <c r="BD1649" s="300"/>
    </row>
    <row r="1650" ht="14.25" customHeight="1">
      <c r="A1650" s="300"/>
      <c r="B1650" s="301"/>
      <c r="C1650" s="300"/>
      <c r="D1650" s="302"/>
      <c r="G1650" s="303"/>
      <c r="H1650" s="304"/>
      <c r="I1650" s="304"/>
      <c r="J1650" s="300"/>
      <c r="K1650" s="300"/>
      <c r="L1650" s="300"/>
      <c r="M1650" s="300"/>
      <c r="N1650" s="300"/>
      <c r="O1650" s="300"/>
      <c r="Q1650" s="305">
        <v>0.0</v>
      </c>
      <c r="R1650" s="305"/>
      <c r="S1650" s="306"/>
      <c r="T1650" s="305"/>
      <c r="U1650" s="305"/>
      <c r="V1650" s="305"/>
      <c r="W1650" s="305"/>
      <c r="X1650" s="305"/>
      <c r="Y1650" s="305"/>
      <c r="Z1650" s="300"/>
      <c r="AA1650" s="307"/>
      <c r="AB1650" s="300"/>
      <c r="AC1650" s="308"/>
      <c r="AD1650" s="304"/>
      <c r="AF1650" s="300"/>
      <c r="AG1650" s="300"/>
      <c r="AH1650" s="309"/>
      <c r="AI1650" s="309"/>
      <c r="AJ1650" s="310"/>
      <c r="AK1650" s="311"/>
      <c r="AL1650" s="311"/>
      <c r="AM1650" s="311"/>
      <c r="AN1650" s="311"/>
      <c r="AO1650" s="309"/>
      <c r="AY1650" s="309"/>
      <c r="AZ1650" s="312"/>
      <c r="BD1650" s="300"/>
    </row>
    <row r="1651" ht="14.25" customHeight="1">
      <c r="A1651" s="300"/>
      <c r="B1651" s="301"/>
      <c r="C1651" s="300"/>
      <c r="D1651" s="302"/>
      <c r="G1651" s="303"/>
      <c r="H1651" s="304"/>
      <c r="I1651" s="304"/>
      <c r="J1651" s="300"/>
      <c r="K1651" s="300"/>
      <c r="L1651" s="300"/>
      <c r="M1651" s="300"/>
      <c r="N1651" s="300"/>
      <c r="O1651" s="300"/>
      <c r="Q1651" s="305">
        <v>0.0</v>
      </c>
      <c r="R1651" s="305"/>
      <c r="S1651" s="306"/>
      <c r="T1651" s="305"/>
      <c r="U1651" s="305"/>
      <c r="V1651" s="305"/>
      <c r="W1651" s="305"/>
      <c r="X1651" s="305"/>
      <c r="Y1651" s="305"/>
      <c r="Z1651" s="300"/>
      <c r="AA1651" s="307"/>
      <c r="AB1651" s="300"/>
      <c r="AC1651" s="308"/>
      <c r="AD1651" s="304"/>
      <c r="AF1651" s="300"/>
      <c r="AG1651" s="300"/>
      <c r="AH1651" s="309"/>
      <c r="AI1651" s="309"/>
      <c r="AJ1651" s="310"/>
      <c r="AK1651" s="311"/>
      <c r="AL1651" s="311"/>
      <c r="AM1651" s="311"/>
      <c r="AN1651" s="311"/>
      <c r="AO1651" s="309"/>
      <c r="AY1651" s="309"/>
      <c r="AZ1651" s="312"/>
      <c r="BD1651" s="300"/>
    </row>
    <row r="1652" ht="14.25" customHeight="1">
      <c r="A1652" s="300"/>
      <c r="B1652" s="301"/>
      <c r="C1652" s="300"/>
      <c r="D1652" s="302"/>
      <c r="G1652" s="303"/>
      <c r="H1652" s="304"/>
      <c r="I1652" s="304"/>
      <c r="J1652" s="300"/>
      <c r="K1652" s="300"/>
      <c r="L1652" s="300"/>
      <c r="M1652" s="300"/>
      <c r="N1652" s="300"/>
      <c r="O1652" s="300"/>
      <c r="Q1652" s="305">
        <v>0.0</v>
      </c>
      <c r="R1652" s="305"/>
      <c r="S1652" s="306"/>
      <c r="T1652" s="305"/>
      <c r="U1652" s="305"/>
      <c r="V1652" s="305"/>
      <c r="W1652" s="305"/>
      <c r="X1652" s="305"/>
      <c r="Y1652" s="305"/>
      <c r="Z1652" s="300"/>
      <c r="AA1652" s="307"/>
      <c r="AB1652" s="300"/>
      <c r="AC1652" s="308"/>
      <c r="AD1652" s="304"/>
      <c r="AF1652" s="300"/>
      <c r="AG1652" s="300"/>
      <c r="AH1652" s="309"/>
      <c r="AI1652" s="309"/>
      <c r="AJ1652" s="310"/>
      <c r="AK1652" s="311"/>
      <c r="AL1652" s="311"/>
      <c r="AM1652" s="311"/>
      <c r="AN1652" s="311"/>
      <c r="AO1652" s="309"/>
      <c r="AY1652" s="309"/>
      <c r="AZ1652" s="312"/>
      <c r="BD1652" s="300"/>
    </row>
    <row r="1653" ht="14.25" customHeight="1">
      <c r="A1653" s="300"/>
      <c r="B1653" s="301"/>
      <c r="C1653" s="300"/>
      <c r="D1653" s="302"/>
      <c r="G1653" s="303"/>
      <c r="H1653" s="304"/>
      <c r="I1653" s="304"/>
      <c r="J1653" s="300"/>
      <c r="K1653" s="300"/>
      <c r="L1653" s="300"/>
      <c r="M1653" s="300"/>
      <c r="N1653" s="300"/>
      <c r="O1653" s="300"/>
      <c r="Q1653" s="305">
        <v>0.0</v>
      </c>
      <c r="R1653" s="305"/>
      <c r="S1653" s="306"/>
      <c r="T1653" s="305"/>
      <c r="U1653" s="305"/>
      <c r="V1653" s="305"/>
      <c r="W1653" s="305"/>
      <c r="X1653" s="305"/>
      <c r="Y1653" s="305"/>
      <c r="Z1653" s="300"/>
      <c r="AA1653" s="307"/>
      <c r="AB1653" s="300"/>
      <c r="AC1653" s="308"/>
      <c r="AD1653" s="304"/>
      <c r="AF1653" s="300"/>
      <c r="AG1653" s="300"/>
      <c r="AH1653" s="309"/>
      <c r="AI1653" s="309"/>
      <c r="AJ1653" s="310"/>
      <c r="AK1653" s="311"/>
      <c r="AL1653" s="311"/>
      <c r="AM1653" s="311"/>
      <c r="AN1653" s="311"/>
      <c r="AO1653" s="309"/>
      <c r="AY1653" s="309"/>
      <c r="AZ1653" s="312"/>
      <c r="BD1653" s="300"/>
    </row>
    <row r="1654" ht="14.25" customHeight="1">
      <c r="A1654" s="300"/>
      <c r="B1654" s="301"/>
      <c r="C1654" s="300"/>
      <c r="D1654" s="302"/>
      <c r="G1654" s="303"/>
      <c r="H1654" s="304"/>
      <c r="I1654" s="304"/>
      <c r="J1654" s="300"/>
      <c r="K1654" s="300"/>
      <c r="L1654" s="300"/>
      <c r="M1654" s="300"/>
      <c r="N1654" s="300"/>
      <c r="O1654" s="300"/>
      <c r="Q1654" s="305">
        <v>0.0</v>
      </c>
      <c r="R1654" s="305"/>
      <c r="S1654" s="306"/>
      <c r="T1654" s="305"/>
      <c r="U1654" s="305"/>
      <c r="V1654" s="305"/>
      <c r="W1654" s="305"/>
      <c r="X1654" s="305"/>
      <c r="Y1654" s="305"/>
      <c r="Z1654" s="300"/>
      <c r="AA1654" s="307"/>
      <c r="AB1654" s="300"/>
      <c r="AC1654" s="308"/>
      <c r="AD1654" s="304"/>
      <c r="AF1654" s="300"/>
      <c r="AG1654" s="300"/>
      <c r="AH1654" s="309"/>
      <c r="AI1654" s="309"/>
      <c r="AJ1654" s="310"/>
      <c r="AK1654" s="311"/>
      <c r="AL1654" s="311"/>
      <c r="AM1654" s="311"/>
      <c r="AN1654" s="311"/>
      <c r="AO1654" s="309"/>
      <c r="AY1654" s="309"/>
      <c r="AZ1654" s="312"/>
      <c r="BD1654" s="300"/>
    </row>
    <row r="1655" ht="14.25" customHeight="1">
      <c r="A1655" s="300"/>
      <c r="B1655" s="301"/>
      <c r="C1655" s="300"/>
      <c r="D1655" s="302"/>
      <c r="G1655" s="303"/>
      <c r="H1655" s="304"/>
      <c r="I1655" s="304"/>
      <c r="J1655" s="300"/>
      <c r="K1655" s="300"/>
      <c r="L1655" s="300"/>
      <c r="M1655" s="300"/>
      <c r="N1655" s="300"/>
      <c r="O1655" s="300"/>
      <c r="Q1655" s="305">
        <v>0.0</v>
      </c>
      <c r="R1655" s="305"/>
      <c r="S1655" s="306"/>
      <c r="T1655" s="305"/>
      <c r="U1655" s="305"/>
      <c r="V1655" s="305"/>
      <c r="W1655" s="305"/>
      <c r="X1655" s="305"/>
      <c r="Y1655" s="305"/>
      <c r="Z1655" s="300"/>
      <c r="AA1655" s="307"/>
      <c r="AB1655" s="300"/>
      <c r="AC1655" s="308"/>
      <c r="AD1655" s="304"/>
      <c r="AF1655" s="300"/>
      <c r="AG1655" s="300"/>
      <c r="AH1655" s="309"/>
      <c r="AI1655" s="309"/>
      <c r="AJ1655" s="310"/>
      <c r="AK1655" s="311"/>
      <c r="AL1655" s="311"/>
      <c r="AM1655" s="311"/>
      <c r="AN1655" s="311"/>
      <c r="AO1655" s="309"/>
      <c r="AY1655" s="309"/>
      <c r="AZ1655" s="312"/>
      <c r="BD1655" s="300"/>
    </row>
    <row r="1656" ht="14.25" customHeight="1">
      <c r="A1656" s="300"/>
      <c r="B1656" s="301"/>
      <c r="C1656" s="300"/>
      <c r="D1656" s="302"/>
      <c r="G1656" s="303"/>
      <c r="H1656" s="304"/>
      <c r="I1656" s="304"/>
      <c r="J1656" s="300"/>
      <c r="K1656" s="300"/>
      <c r="L1656" s="300"/>
      <c r="M1656" s="300"/>
      <c r="N1656" s="300"/>
      <c r="O1656" s="300"/>
      <c r="Q1656" s="305">
        <v>0.0</v>
      </c>
      <c r="R1656" s="305"/>
      <c r="S1656" s="306"/>
      <c r="T1656" s="305"/>
      <c r="U1656" s="305"/>
      <c r="V1656" s="305"/>
      <c r="W1656" s="305"/>
      <c r="X1656" s="305"/>
      <c r="Y1656" s="305"/>
      <c r="Z1656" s="300"/>
      <c r="AA1656" s="307"/>
      <c r="AB1656" s="300"/>
      <c r="AC1656" s="308"/>
      <c r="AD1656" s="304"/>
      <c r="AF1656" s="300"/>
      <c r="AG1656" s="300"/>
      <c r="AH1656" s="309"/>
      <c r="AI1656" s="309"/>
      <c r="AJ1656" s="310"/>
      <c r="AK1656" s="311"/>
      <c r="AL1656" s="311"/>
      <c r="AM1656" s="311"/>
      <c r="AN1656" s="311"/>
      <c r="AO1656" s="309"/>
      <c r="AY1656" s="309"/>
      <c r="AZ1656" s="312"/>
      <c r="BD1656" s="300"/>
    </row>
    <row r="1657" ht="14.25" customHeight="1">
      <c r="A1657" s="300"/>
      <c r="B1657" s="301"/>
      <c r="C1657" s="300"/>
      <c r="D1657" s="302"/>
      <c r="G1657" s="303"/>
      <c r="H1657" s="304"/>
      <c r="I1657" s="304"/>
      <c r="J1657" s="300"/>
      <c r="K1657" s="300"/>
      <c r="L1657" s="300"/>
      <c r="M1657" s="300"/>
      <c r="N1657" s="300"/>
      <c r="O1657" s="300"/>
      <c r="Q1657" s="305">
        <v>0.0</v>
      </c>
      <c r="R1657" s="305"/>
      <c r="S1657" s="306"/>
      <c r="T1657" s="305"/>
      <c r="U1657" s="305"/>
      <c r="V1657" s="305"/>
      <c r="W1657" s="305"/>
      <c r="X1657" s="305"/>
      <c r="Y1657" s="305"/>
      <c r="Z1657" s="300"/>
      <c r="AA1657" s="307"/>
      <c r="AB1657" s="300"/>
      <c r="AC1657" s="308"/>
      <c r="AD1657" s="304"/>
      <c r="AF1657" s="300"/>
      <c r="AG1657" s="300"/>
      <c r="AH1657" s="309"/>
      <c r="AI1657" s="309"/>
      <c r="AJ1657" s="310"/>
      <c r="AK1657" s="311"/>
      <c r="AL1657" s="311"/>
      <c r="AM1657" s="311"/>
      <c r="AN1657" s="311"/>
      <c r="AO1657" s="309"/>
      <c r="AY1657" s="309"/>
      <c r="AZ1657" s="312"/>
      <c r="BD1657" s="300"/>
    </row>
    <row r="1658" ht="14.25" customHeight="1">
      <c r="A1658" s="300"/>
      <c r="B1658" s="301"/>
      <c r="C1658" s="300"/>
      <c r="D1658" s="302"/>
      <c r="G1658" s="303"/>
      <c r="H1658" s="304"/>
      <c r="I1658" s="304"/>
      <c r="J1658" s="300"/>
      <c r="K1658" s="300"/>
      <c r="L1658" s="300"/>
      <c r="M1658" s="300"/>
      <c r="N1658" s="300"/>
      <c r="O1658" s="300"/>
      <c r="Q1658" s="305">
        <v>0.0</v>
      </c>
      <c r="R1658" s="305"/>
      <c r="S1658" s="306"/>
      <c r="T1658" s="305"/>
      <c r="U1658" s="305"/>
      <c r="V1658" s="305"/>
      <c r="W1658" s="305"/>
      <c r="X1658" s="305"/>
      <c r="Y1658" s="305"/>
      <c r="Z1658" s="300"/>
      <c r="AA1658" s="307"/>
      <c r="AB1658" s="300"/>
      <c r="AC1658" s="308"/>
      <c r="AD1658" s="304"/>
      <c r="AF1658" s="300"/>
      <c r="AG1658" s="300"/>
      <c r="AH1658" s="309"/>
      <c r="AI1658" s="309"/>
      <c r="AJ1658" s="310"/>
      <c r="AK1658" s="311"/>
      <c r="AL1658" s="311"/>
      <c r="AM1658" s="311"/>
      <c r="AN1658" s="311"/>
      <c r="AO1658" s="309"/>
      <c r="AY1658" s="309"/>
      <c r="AZ1658" s="312"/>
      <c r="BD1658" s="300"/>
    </row>
    <row r="1659" ht="14.25" customHeight="1">
      <c r="A1659" s="300"/>
      <c r="B1659" s="301"/>
      <c r="C1659" s="300"/>
      <c r="D1659" s="302"/>
      <c r="G1659" s="303"/>
      <c r="H1659" s="304"/>
      <c r="I1659" s="304"/>
      <c r="J1659" s="300"/>
      <c r="K1659" s="300"/>
      <c r="L1659" s="300"/>
      <c r="M1659" s="300"/>
      <c r="N1659" s="300"/>
      <c r="O1659" s="300"/>
      <c r="Q1659" s="305">
        <v>0.0</v>
      </c>
      <c r="R1659" s="305"/>
      <c r="S1659" s="306"/>
      <c r="T1659" s="305"/>
      <c r="U1659" s="305"/>
      <c r="V1659" s="305"/>
      <c r="W1659" s="305"/>
      <c r="X1659" s="305"/>
      <c r="Y1659" s="305"/>
      <c r="Z1659" s="300"/>
      <c r="AA1659" s="307"/>
      <c r="AB1659" s="300"/>
      <c r="AC1659" s="308"/>
      <c r="AD1659" s="304"/>
      <c r="AF1659" s="300"/>
      <c r="AG1659" s="300"/>
      <c r="AH1659" s="309"/>
      <c r="AI1659" s="309"/>
      <c r="AJ1659" s="310"/>
      <c r="AK1659" s="311"/>
      <c r="AL1659" s="311"/>
      <c r="AM1659" s="311"/>
      <c r="AN1659" s="311"/>
      <c r="AO1659" s="309"/>
      <c r="AY1659" s="309"/>
      <c r="AZ1659" s="312"/>
      <c r="BD1659" s="300"/>
    </row>
    <row r="1660" ht="14.25" customHeight="1">
      <c r="A1660" s="300"/>
      <c r="B1660" s="301"/>
      <c r="C1660" s="300"/>
      <c r="D1660" s="302"/>
      <c r="G1660" s="303"/>
      <c r="H1660" s="304"/>
      <c r="I1660" s="304"/>
      <c r="J1660" s="300"/>
      <c r="K1660" s="300"/>
      <c r="L1660" s="300"/>
      <c r="M1660" s="300"/>
      <c r="N1660" s="300"/>
      <c r="O1660" s="300"/>
      <c r="Q1660" s="305">
        <v>0.0</v>
      </c>
      <c r="R1660" s="305"/>
      <c r="S1660" s="306"/>
      <c r="T1660" s="305"/>
      <c r="U1660" s="305"/>
      <c r="V1660" s="305"/>
      <c r="W1660" s="305"/>
      <c r="X1660" s="305"/>
      <c r="Y1660" s="305"/>
      <c r="Z1660" s="300"/>
      <c r="AA1660" s="307"/>
      <c r="AB1660" s="300"/>
      <c r="AC1660" s="308"/>
      <c r="AD1660" s="304"/>
      <c r="AF1660" s="300"/>
      <c r="AG1660" s="300"/>
      <c r="AH1660" s="309"/>
      <c r="AI1660" s="309"/>
      <c r="AJ1660" s="310"/>
      <c r="AK1660" s="311"/>
      <c r="AL1660" s="311"/>
      <c r="AM1660" s="311"/>
      <c r="AN1660" s="311"/>
      <c r="AO1660" s="309"/>
      <c r="AY1660" s="309"/>
      <c r="AZ1660" s="312"/>
      <c r="BD1660" s="300"/>
    </row>
    <row r="1661" ht="14.25" customHeight="1">
      <c r="A1661" s="300"/>
      <c r="B1661" s="301"/>
      <c r="C1661" s="300"/>
      <c r="D1661" s="302"/>
      <c r="G1661" s="303"/>
      <c r="H1661" s="304"/>
      <c r="I1661" s="304"/>
      <c r="J1661" s="300"/>
      <c r="K1661" s="300"/>
      <c r="L1661" s="300"/>
      <c r="M1661" s="300"/>
      <c r="N1661" s="300"/>
      <c r="O1661" s="300"/>
      <c r="Q1661" s="305">
        <v>0.0</v>
      </c>
      <c r="R1661" s="305"/>
      <c r="S1661" s="306"/>
      <c r="T1661" s="305"/>
      <c r="U1661" s="305"/>
      <c r="V1661" s="305"/>
      <c r="W1661" s="305"/>
      <c r="X1661" s="305"/>
      <c r="Y1661" s="305"/>
      <c r="Z1661" s="300"/>
      <c r="AA1661" s="307"/>
      <c r="AB1661" s="300"/>
      <c r="AC1661" s="308"/>
      <c r="AD1661" s="304"/>
      <c r="AF1661" s="300"/>
      <c r="AG1661" s="300"/>
      <c r="AH1661" s="309"/>
      <c r="AI1661" s="309"/>
      <c r="AJ1661" s="310"/>
      <c r="AK1661" s="311"/>
      <c r="AL1661" s="311"/>
      <c r="AM1661" s="311"/>
      <c r="AN1661" s="311"/>
      <c r="AO1661" s="309"/>
      <c r="AY1661" s="309"/>
      <c r="AZ1661" s="312"/>
      <c r="BD1661" s="300"/>
    </row>
    <row r="1662" ht="14.25" customHeight="1">
      <c r="A1662" s="300"/>
      <c r="B1662" s="301"/>
      <c r="C1662" s="300"/>
      <c r="D1662" s="302"/>
      <c r="G1662" s="303"/>
      <c r="H1662" s="304"/>
      <c r="I1662" s="304"/>
      <c r="J1662" s="300"/>
      <c r="K1662" s="300"/>
      <c r="L1662" s="300"/>
      <c r="M1662" s="300"/>
      <c r="N1662" s="300"/>
      <c r="O1662" s="300"/>
      <c r="Q1662" s="305">
        <v>0.0</v>
      </c>
      <c r="R1662" s="305"/>
      <c r="S1662" s="306"/>
      <c r="T1662" s="305"/>
      <c r="U1662" s="305"/>
      <c r="V1662" s="305"/>
      <c r="W1662" s="305"/>
      <c r="X1662" s="305"/>
      <c r="Y1662" s="305"/>
      <c r="Z1662" s="300"/>
      <c r="AA1662" s="307"/>
      <c r="AB1662" s="300"/>
      <c r="AC1662" s="308"/>
      <c r="AD1662" s="304"/>
      <c r="AF1662" s="300"/>
      <c r="AG1662" s="300"/>
      <c r="AH1662" s="309"/>
      <c r="AI1662" s="309"/>
      <c r="AJ1662" s="310"/>
      <c r="AK1662" s="311"/>
      <c r="AL1662" s="311"/>
      <c r="AM1662" s="311"/>
      <c r="AN1662" s="311"/>
      <c r="AO1662" s="309"/>
      <c r="AY1662" s="309"/>
      <c r="AZ1662" s="312"/>
      <c r="BD1662" s="300"/>
    </row>
    <row r="1663" ht="14.25" customHeight="1">
      <c r="A1663" s="300"/>
      <c r="B1663" s="301"/>
      <c r="C1663" s="300"/>
      <c r="D1663" s="302"/>
      <c r="G1663" s="303"/>
      <c r="H1663" s="304"/>
      <c r="I1663" s="304"/>
      <c r="J1663" s="300"/>
      <c r="K1663" s="300"/>
      <c r="L1663" s="300"/>
      <c r="M1663" s="300"/>
      <c r="N1663" s="300"/>
      <c r="O1663" s="300"/>
      <c r="Q1663" s="305">
        <v>0.0</v>
      </c>
      <c r="R1663" s="305"/>
      <c r="S1663" s="306"/>
      <c r="T1663" s="305"/>
      <c r="U1663" s="305"/>
      <c r="V1663" s="305"/>
      <c r="W1663" s="305"/>
      <c r="X1663" s="305"/>
      <c r="Y1663" s="305"/>
      <c r="Z1663" s="300"/>
      <c r="AA1663" s="307"/>
      <c r="AB1663" s="300"/>
      <c r="AC1663" s="308"/>
      <c r="AD1663" s="304"/>
      <c r="AF1663" s="300"/>
      <c r="AG1663" s="300"/>
      <c r="AH1663" s="309"/>
      <c r="AI1663" s="309"/>
      <c r="AJ1663" s="310"/>
      <c r="AK1663" s="311"/>
      <c r="AL1663" s="311"/>
      <c r="AM1663" s="311"/>
      <c r="AN1663" s="311"/>
      <c r="AO1663" s="309"/>
      <c r="AY1663" s="309"/>
      <c r="AZ1663" s="312"/>
      <c r="BD1663" s="300"/>
    </row>
    <row r="1664" ht="14.25" customHeight="1">
      <c r="A1664" s="300"/>
      <c r="B1664" s="301"/>
      <c r="C1664" s="300"/>
      <c r="D1664" s="302"/>
      <c r="G1664" s="303"/>
      <c r="H1664" s="304"/>
      <c r="I1664" s="304"/>
      <c r="J1664" s="300"/>
      <c r="K1664" s="300"/>
      <c r="L1664" s="300"/>
      <c r="M1664" s="300"/>
      <c r="N1664" s="300"/>
      <c r="O1664" s="300"/>
      <c r="Q1664" s="305">
        <v>0.0</v>
      </c>
      <c r="R1664" s="305"/>
      <c r="S1664" s="306"/>
      <c r="T1664" s="305"/>
      <c r="U1664" s="305"/>
      <c r="V1664" s="305"/>
      <c r="W1664" s="305"/>
      <c r="X1664" s="305"/>
      <c r="Y1664" s="305"/>
      <c r="Z1664" s="300"/>
      <c r="AA1664" s="307"/>
      <c r="AB1664" s="300"/>
      <c r="AC1664" s="308"/>
      <c r="AD1664" s="304"/>
      <c r="AF1664" s="300"/>
      <c r="AG1664" s="300"/>
      <c r="AH1664" s="309"/>
      <c r="AI1664" s="309"/>
      <c r="AJ1664" s="310"/>
      <c r="AK1664" s="311"/>
      <c r="AL1664" s="311"/>
      <c r="AM1664" s="311"/>
      <c r="AN1664" s="311"/>
      <c r="AO1664" s="309"/>
      <c r="AY1664" s="309"/>
      <c r="AZ1664" s="312"/>
      <c r="BD1664" s="300"/>
    </row>
    <row r="1665" ht="14.25" customHeight="1">
      <c r="A1665" s="300"/>
      <c r="B1665" s="301"/>
      <c r="C1665" s="300"/>
      <c r="D1665" s="302"/>
      <c r="G1665" s="303"/>
      <c r="H1665" s="304"/>
      <c r="I1665" s="304"/>
      <c r="J1665" s="300"/>
      <c r="K1665" s="300"/>
      <c r="L1665" s="300"/>
      <c r="M1665" s="300"/>
      <c r="N1665" s="300"/>
      <c r="O1665" s="300"/>
      <c r="Q1665" s="305">
        <v>0.0</v>
      </c>
      <c r="R1665" s="305"/>
      <c r="S1665" s="306"/>
      <c r="T1665" s="305"/>
      <c r="U1665" s="305"/>
      <c r="V1665" s="305"/>
      <c r="W1665" s="305"/>
      <c r="X1665" s="305"/>
      <c r="Y1665" s="305"/>
      <c r="Z1665" s="300"/>
      <c r="AA1665" s="307"/>
      <c r="AB1665" s="300"/>
      <c r="AC1665" s="308"/>
      <c r="AD1665" s="304"/>
      <c r="AF1665" s="300"/>
      <c r="AG1665" s="300"/>
      <c r="AH1665" s="309"/>
      <c r="AI1665" s="309"/>
      <c r="AJ1665" s="310"/>
      <c r="AK1665" s="311"/>
      <c r="AL1665" s="311"/>
      <c r="AM1665" s="311"/>
      <c r="AN1665" s="311"/>
      <c r="AO1665" s="309"/>
      <c r="AY1665" s="309"/>
      <c r="AZ1665" s="312"/>
      <c r="BD1665" s="300"/>
    </row>
    <row r="1666" ht="14.25" customHeight="1">
      <c r="A1666" s="300"/>
      <c r="B1666" s="301"/>
      <c r="C1666" s="300"/>
      <c r="D1666" s="302"/>
      <c r="G1666" s="303"/>
      <c r="H1666" s="304"/>
      <c r="I1666" s="304"/>
      <c r="J1666" s="300"/>
      <c r="K1666" s="300"/>
      <c r="L1666" s="300"/>
      <c r="M1666" s="300"/>
      <c r="N1666" s="300"/>
      <c r="O1666" s="300"/>
      <c r="Q1666" s="305">
        <v>0.0</v>
      </c>
      <c r="R1666" s="305"/>
      <c r="S1666" s="306"/>
      <c r="T1666" s="305"/>
      <c r="U1666" s="305"/>
      <c r="V1666" s="305"/>
      <c r="W1666" s="305"/>
      <c r="X1666" s="305"/>
      <c r="Y1666" s="305"/>
      <c r="Z1666" s="300"/>
      <c r="AA1666" s="307"/>
      <c r="AB1666" s="300"/>
      <c r="AC1666" s="308"/>
      <c r="AD1666" s="304"/>
      <c r="AF1666" s="300"/>
      <c r="AG1666" s="300"/>
      <c r="AH1666" s="309"/>
      <c r="AI1666" s="309"/>
      <c r="AJ1666" s="310"/>
      <c r="AK1666" s="311"/>
      <c r="AL1666" s="311"/>
      <c r="AM1666" s="311"/>
      <c r="AN1666" s="311"/>
      <c r="AO1666" s="309"/>
      <c r="AY1666" s="309"/>
      <c r="AZ1666" s="312"/>
      <c r="BD1666" s="300"/>
    </row>
    <row r="1667" ht="14.25" customHeight="1">
      <c r="A1667" s="300"/>
      <c r="B1667" s="301"/>
      <c r="C1667" s="300"/>
      <c r="D1667" s="302"/>
      <c r="G1667" s="303"/>
      <c r="H1667" s="304"/>
      <c r="I1667" s="304"/>
      <c r="J1667" s="300"/>
      <c r="K1667" s="300"/>
      <c r="L1667" s="300"/>
      <c r="M1667" s="300"/>
      <c r="N1667" s="300"/>
      <c r="O1667" s="300"/>
      <c r="Q1667" s="305">
        <v>0.0</v>
      </c>
      <c r="R1667" s="305"/>
      <c r="S1667" s="306"/>
      <c r="T1667" s="305"/>
      <c r="U1667" s="305"/>
      <c r="V1667" s="305"/>
      <c r="W1667" s="305"/>
      <c r="X1667" s="305"/>
      <c r="Y1667" s="305"/>
      <c r="Z1667" s="300"/>
      <c r="AA1667" s="307"/>
      <c r="AB1667" s="300"/>
      <c r="AC1667" s="308"/>
      <c r="AD1667" s="304"/>
      <c r="AF1667" s="300"/>
      <c r="AG1667" s="300"/>
      <c r="AH1667" s="309"/>
      <c r="AI1667" s="309"/>
      <c r="AJ1667" s="310"/>
      <c r="AK1667" s="311"/>
      <c r="AL1667" s="311"/>
      <c r="AM1667" s="311"/>
      <c r="AN1667" s="311"/>
      <c r="AO1667" s="309"/>
      <c r="AY1667" s="309"/>
      <c r="AZ1667" s="312"/>
      <c r="BD1667" s="300"/>
    </row>
    <row r="1668" ht="14.25" customHeight="1">
      <c r="A1668" s="300"/>
      <c r="B1668" s="301"/>
      <c r="C1668" s="300"/>
      <c r="D1668" s="302"/>
      <c r="G1668" s="303"/>
      <c r="H1668" s="304"/>
      <c r="I1668" s="304"/>
      <c r="J1668" s="300"/>
      <c r="K1668" s="300"/>
      <c r="L1668" s="300"/>
      <c r="M1668" s="300"/>
      <c r="N1668" s="300"/>
      <c r="O1668" s="300"/>
      <c r="Q1668" s="305">
        <v>0.0</v>
      </c>
      <c r="R1668" s="305"/>
      <c r="S1668" s="306"/>
      <c r="T1668" s="305"/>
      <c r="U1668" s="305"/>
      <c r="V1668" s="305"/>
      <c r="W1668" s="305"/>
      <c r="X1668" s="305"/>
      <c r="Y1668" s="305"/>
      <c r="Z1668" s="300"/>
      <c r="AA1668" s="307"/>
      <c r="AB1668" s="300"/>
      <c r="AC1668" s="308"/>
      <c r="AD1668" s="304"/>
      <c r="AF1668" s="300"/>
      <c r="AG1668" s="300"/>
      <c r="AH1668" s="309"/>
      <c r="AI1668" s="309"/>
      <c r="AJ1668" s="310"/>
      <c r="AK1668" s="311"/>
      <c r="AL1668" s="311"/>
      <c r="AM1668" s="311"/>
      <c r="AN1668" s="311"/>
      <c r="AO1668" s="309"/>
      <c r="AY1668" s="309"/>
      <c r="AZ1668" s="312"/>
      <c r="BD1668" s="300"/>
    </row>
    <row r="1669" ht="14.25" customHeight="1">
      <c r="A1669" s="300"/>
      <c r="B1669" s="301"/>
      <c r="C1669" s="300"/>
      <c r="D1669" s="302"/>
      <c r="G1669" s="303"/>
      <c r="H1669" s="304"/>
      <c r="I1669" s="304"/>
      <c r="J1669" s="300"/>
      <c r="K1669" s="300"/>
      <c r="L1669" s="300"/>
      <c r="M1669" s="300"/>
      <c r="N1669" s="300"/>
      <c r="O1669" s="300"/>
      <c r="Q1669" s="305">
        <v>0.0</v>
      </c>
      <c r="R1669" s="305"/>
      <c r="S1669" s="306"/>
      <c r="T1669" s="305"/>
      <c r="U1669" s="305"/>
      <c r="V1669" s="305"/>
      <c r="W1669" s="305"/>
      <c r="X1669" s="305"/>
      <c r="Y1669" s="305"/>
      <c r="Z1669" s="300"/>
      <c r="AA1669" s="307"/>
      <c r="AB1669" s="300"/>
      <c r="AC1669" s="308"/>
      <c r="AD1669" s="304"/>
      <c r="AF1669" s="300"/>
      <c r="AG1669" s="300"/>
      <c r="AH1669" s="309"/>
      <c r="AI1669" s="309"/>
      <c r="AJ1669" s="310"/>
      <c r="AK1669" s="311"/>
      <c r="AL1669" s="311"/>
      <c r="AM1669" s="311"/>
      <c r="AN1669" s="311"/>
      <c r="AO1669" s="309"/>
      <c r="AY1669" s="309"/>
      <c r="AZ1669" s="312"/>
      <c r="BD1669" s="300"/>
    </row>
    <row r="1670" ht="14.25" customHeight="1">
      <c r="A1670" s="300"/>
      <c r="B1670" s="301"/>
      <c r="C1670" s="300"/>
      <c r="D1670" s="302"/>
      <c r="G1670" s="303"/>
      <c r="H1670" s="304"/>
      <c r="I1670" s="304"/>
      <c r="J1670" s="300"/>
      <c r="K1670" s="300"/>
      <c r="L1670" s="300"/>
      <c r="M1670" s="300"/>
      <c r="N1670" s="300"/>
      <c r="O1670" s="300"/>
      <c r="Q1670" s="305">
        <v>0.0</v>
      </c>
      <c r="R1670" s="305"/>
      <c r="S1670" s="306"/>
      <c r="T1670" s="305"/>
      <c r="U1670" s="305"/>
      <c r="V1670" s="305"/>
      <c r="W1670" s="305"/>
      <c r="X1670" s="305"/>
      <c r="Y1670" s="305"/>
      <c r="Z1670" s="300"/>
      <c r="AA1670" s="307"/>
      <c r="AB1670" s="300"/>
      <c r="AC1670" s="308"/>
      <c r="AD1670" s="304"/>
      <c r="AF1670" s="300"/>
      <c r="AG1670" s="300"/>
      <c r="AH1670" s="309"/>
      <c r="AI1670" s="309"/>
      <c r="AJ1670" s="310"/>
      <c r="AK1670" s="311"/>
      <c r="AL1670" s="311"/>
      <c r="AM1670" s="311"/>
      <c r="AN1670" s="311"/>
      <c r="AO1670" s="309"/>
      <c r="AY1670" s="309"/>
      <c r="AZ1670" s="312"/>
      <c r="BD1670" s="300"/>
    </row>
    <row r="1671" ht="14.25" customHeight="1">
      <c r="A1671" s="300"/>
      <c r="B1671" s="301"/>
      <c r="C1671" s="300"/>
      <c r="D1671" s="302"/>
      <c r="G1671" s="303"/>
      <c r="H1671" s="304"/>
      <c r="I1671" s="304"/>
      <c r="J1671" s="300"/>
      <c r="K1671" s="300"/>
      <c r="L1671" s="300"/>
      <c r="M1671" s="300"/>
      <c r="N1671" s="300"/>
      <c r="O1671" s="300"/>
      <c r="Q1671" s="305">
        <v>0.0</v>
      </c>
      <c r="R1671" s="305"/>
      <c r="S1671" s="306"/>
      <c r="T1671" s="305"/>
      <c r="U1671" s="305"/>
      <c r="V1671" s="305"/>
      <c r="W1671" s="305"/>
      <c r="X1671" s="305"/>
      <c r="Y1671" s="305"/>
      <c r="Z1671" s="300"/>
      <c r="AA1671" s="307"/>
      <c r="AB1671" s="300"/>
      <c r="AC1671" s="308"/>
      <c r="AD1671" s="304"/>
      <c r="AF1671" s="300"/>
      <c r="AG1671" s="300"/>
      <c r="AH1671" s="309"/>
      <c r="AI1671" s="309"/>
      <c r="AJ1671" s="310"/>
      <c r="AK1671" s="311"/>
      <c r="AL1671" s="311"/>
      <c r="AM1671" s="311"/>
      <c r="AN1671" s="311"/>
      <c r="AO1671" s="309"/>
      <c r="AY1671" s="309"/>
      <c r="AZ1671" s="312"/>
      <c r="BD1671" s="300"/>
    </row>
    <row r="1672" ht="14.25" customHeight="1">
      <c r="A1672" s="300"/>
      <c r="B1672" s="301"/>
      <c r="C1672" s="300"/>
      <c r="D1672" s="302"/>
      <c r="G1672" s="303"/>
      <c r="H1672" s="304"/>
      <c r="I1672" s="304"/>
      <c r="J1672" s="300"/>
      <c r="K1672" s="300"/>
      <c r="L1672" s="300"/>
      <c r="M1672" s="300"/>
      <c r="N1672" s="300"/>
      <c r="O1672" s="300"/>
      <c r="Q1672" s="305">
        <v>0.0</v>
      </c>
      <c r="R1672" s="305"/>
      <c r="S1672" s="306"/>
      <c r="T1672" s="305"/>
      <c r="U1672" s="305"/>
      <c r="V1672" s="305"/>
      <c r="W1672" s="305"/>
      <c r="X1672" s="305"/>
      <c r="Y1672" s="305"/>
      <c r="Z1672" s="300"/>
      <c r="AA1672" s="307"/>
      <c r="AB1672" s="300"/>
      <c r="AC1672" s="308"/>
      <c r="AD1672" s="304"/>
      <c r="AF1672" s="300"/>
      <c r="AG1672" s="300"/>
      <c r="AH1672" s="309"/>
      <c r="AI1672" s="309"/>
      <c r="AJ1672" s="310"/>
      <c r="AK1672" s="311"/>
      <c r="AL1672" s="311"/>
      <c r="AM1672" s="311"/>
      <c r="AN1672" s="311"/>
      <c r="AO1672" s="309"/>
      <c r="AY1672" s="309"/>
      <c r="AZ1672" s="312"/>
      <c r="BD1672" s="300"/>
    </row>
    <row r="1673" ht="14.25" customHeight="1">
      <c r="A1673" s="300"/>
      <c r="B1673" s="301"/>
      <c r="C1673" s="300"/>
      <c r="D1673" s="302"/>
      <c r="G1673" s="303"/>
      <c r="H1673" s="304"/>
      <c r="I1673" s="304"/>
      <c r="J1673" s="300"/>
      <c r="K1673" s="300"/>
      <c r="L1673" s="300"/>
      <c r="M1673" s="300"/>
      <c r="N1673" s="300"/>
      <c r="O1673" s="300"/>
      <c r="Q1673" s="305">
        <v>0.0</v>
      </c>
      <c r="R1673" s="305"/>
      <c r="S1673" s="306"/>
      <c r="T1673" s="305"/>
      <c r="U1673" s="305"/>
      <c r="V1673" s="305"/>
      <c r="W1673" s="305"/>
      <c r="X1673" s="305"/>
      <c r="Y1673" s="305"/>
      <c r="Z1673" s="300"/>
      <c r="AA1673" s="307"/>
      <c r="AB1673" s="300"/>
      <c r="AC1673" s="308"/>
      <c r="AD1673" s="304"/>
      <c r="AF1673" s="300"/>
      <c r="AG1673" s="300"/>
      <c r="AH1673" s="309"/>
      <c r="AI1673" s="309"/>
      <c r="AJ1673" s="310"/>
      <c r="AK1673" s="311"/>
      <c r="AL1673" s="311"/>
      <c r="AM1673" s="311"/>
      <c r="AN1673" s="311"/>
      <c r="AO1673" s="309"/>
      <c r="AY1673" s="309"/>
      <c r="AZ1673" s="312"/>
      <c r="BD1673" s="300"/>
    </row>
    <row r="1674" ht="14.25" customHeight="1">
      <c r="A1674" s="300"/>
      <c r="B1674" s="301"/>
      <c r="C1674" s="300"/>
      <c r="D1674" s="302"/>
      <c r="G1674" s="303"/>
      <c r="H1674" s="304"/>
      <c r="I1674" s="304"/>
      <c r="J1674" s="300"/>
      <c r="K1674" s="300"/>
      <c r="L1674" s="300"/>
      <c r="M1674" s="300"/>
      <c r="N1674" s="300"/>
      <c r="O1674" s="300"/>
      <c r="Q1674" s="305">
        <v>0.0</v>
      </c>
      <c r="R1674" s="305"/>
      <c r="S1674" s="306"/>
      <c r="T1674" s="305"/>
      <c r="U1674" s="305"/>
      <c r="V1674" s="305"/>
      <c r="W1674" s="305"/>
      <c r="X1674" s="305"/>
      <c r="Y1674" s="305"/>
      <c r="Z1674" s="300"/>
      <c r="AA1674" s="307"/>
      <c r="AB1674" s="300"/>
      <c r="AC1674" s="308"/>
      <c r="AD1674" s="304"/>
      <c r="AF1674" s="300"/>
      <c r="AG1674" s="300"/>
      <c r="AH1674" s="309"/>
      <c r="AI1674" s="309"/>
      <c r="AJ1674" s="310"/>
      <c r="AK1674" s="311"/>
      <c r="AL1674" s="311"/>
      <c r="AM1674" s="311"/>
      <c r="AN1674" s="311"/>
      <c r="AO1674" s="309"/>
      <c r="AY1674" s="309"/>
      <c r="AZ1674" s="312"/>
      <c r="BD1674" s="300"/>
    </row>
    <row r="1675" ht="14.25" customHeight="1">
      <c r="A1675" s="300"/>
      <c r="B1675" s="301"/>
      <c r="C1675" s="300"/>
      <c r="D1675" s="302"/>
      <c r="G1675" s="303"/>
      <c r="H1675" s="304"/>
      <c r="I1675" s="304"/>
      <c r="J1675" s="300"/>
      <c r="K1675" s="300"/>
      <c r="L1675" s="300"/>
      <c r="M1675" s="300"/>
      <c r="N1675" s="300"/>
      <c r="O1675" s="300"/>
      <c r="Q1675" s="305">
        <v>0.0</v>
      </c>
      <c r="R1675" s="305"/>
      <c r="S1675" s="306"/>
      <c r="T1675" s="305"/>
      <c r="U1675" s="305"/>
      <c r="V1675" s="305"/>
      <c r="W1675" s="305"/>
      <c r="X1675" s="305"/>
      <c r="Y1675" s="305"/>
      <c r="Z1675" s="300"/>
      <c r="AA1675" s="307"/>
      <c r="AB1675" s="300"/>
      <c r="AC1675" s="308"/>
      <c r="AD1675" s="304"/>
      <c r="AF1675" s="300"/>
      <c r="AG1675" s="300"/>
      <c r="AH1675" s="309"/>
      <c r="AI1675" s="309"/>
      <c r="AJ1675" s="310"/>
      <c r="AK1675" s="311"/>
      <c r="AL1675" s="311"/>
      <c r="AM1675" s="311"/>
      <c r="AN1675" s="311"/>
      <c r="AO1675" s="309"/>
      <c r="AY1675" s="309"/>
      <c r="AZ1675" s="312"/>
      <c r="BD1675" s="300"/>
    </row>
    <row r="1676" ht="14.25" customHeight="1">
      <c r="A1676" s="300"/>
      <c r="B1676" s="301"/>
      <c r="C1676" s="300"/>
      <c r="D1676" s="302"/>
      <c r="G1676" s="303"/>
      <c r="H1676" s="304"/>
      <c r="I1676" s="304"/>
      <c r="J1676" s="300"/>
      <c r="K1676" s="300"/>
      <c r="L1676" s="300"/>
      <c r="M1676" s="300"/>
      <c r="N1676" s="300"/>
      <c r="O1676" s="300"/>
      <c r="Q1676" s="305">
        <v>0.0</v>
      </c>
      <c r="R1676" s="305"/>
      <c r="S1676" s="306"/>
      <c r="T1676" s="305"/>
      <c r="U1676" s="305"/>
      <c r="V1676" s="305"/>
      <c r="W1676" s="305"/>
      <c r="X1676" s="305"/>
      <c r="Y1676" s="305"/>
      <c r="Z1676" s="300"/>
      <c r="AA1676" s="307"/>
      <c r="AB1676" s="300"/>
      <c r="AC1676" s="308"/>
      <c r="AD1676" s="304"/>
      <c r="AF1676" s="300"/>
      <c r="AG1676" s="300"/>
      <c r="AH1676" s="309"/>
      <c r="AI1676" s="309"/>
      <c r="AJ1676" s="310"/>
      <c r="AK1676" s="311"/>
      <c r="AL1676" s="311"/>
      <c r="AM1676" s="311"/>
      <c r="AN1676" s="311"/>
      <c r="AO1676" s="309"/>
      <c r="AY1676" s="309"/>
      <c r="AZ1676" s="312"/>
      <c r="BD1676" s="300"/>
    </row>
    <row r="1677" ht="14.25" customHeight="1">
      <c r="A1677" s="300"/>
      <c r="B1677" s="301"/>
      <c r="C1677" s="300"/>
      <c r="D1677" s="302"/>
      <c r="G1677" s="303"/>
      <c r="H1677" s="304"/>
      <c r="I1677" s="304"/>
      <c r="J1677" s="300"/>
      <c r="K1677" s="300"/>
      <c r="L1677" s="300"/>
      <c r="M1677" s="300"/>
      <c r="N1677" s="300"/>
      <c r="O1677" s="300"/>
      <c r="Q1677" s="305">
        <v>0.0</v>
      </c>
      <c r="R1677" s="305"/>
      <c r="S1677" s="306"/>
      <c r="T1677" s="305"/>
      <c r="U1677" s="305"/>
      <c r="V1677" s="305"/>
      <c r="W1677" s="305"/>
      <c r="X1677" s="305"/>
      <c r="Y1677" s="305"/>
      <c r="Z1677" s="300"/>
      <c r="AA1677" s="307"/>
      <c r="AB1677" s="300"/>
      <c r="AC1677" s="308"/>
      <c r="AD1677" s="304"/>
      <c r="AF1677" s="300"/>
      <c r="AG1677" s="300"/>
      <c r="AH1677" s="309"/>
      <c r="AI1677" s="309"/>
      <c r="AJ1677" s="310"/>
      <c r="AK1677" s="311"/>
      <c r="AL1677" s="311"/>
      <c r="AM1677" s="311"/>
      <c r="AN1677" s="311"/>
      <c r="AO1677" s="309"/>
      <c r="AY1677" s="309"/>
      <c r="AZ1677" s="312"/>
      <c r="BD1677" s="300"/>
    </row>
    <row r="1678" ht="14.25" customHeight="1">
      <c r="A1678" s="300"/>
      <c r="B1678" s="301"/>
      <c r="C1678" s="300"/>
      <c r="D1678" s="302"/>
      <c r="G1678" s="303"/>
      <c r="H1678" s="304"/>
      <c r="I1678" s="304"/>
      <c r="J1678" s="300"/>
      <c r="K1678" s="300"/>
      <c r="L1678" s="300"/>
      <c r="M1678" s="300"/>
      <c r="N1678" s="300"/>
      <c r="O1678" s="300"/>
      <c r="Q1678" s="305">
        <v>0.0</v>
      </c>
      <c r="R1678" s="305"/>
      <c r="S1678" s="306"/>
      <c r="T1678" s="305"/>
      <c r="U1678" s="305"/>
      <c r="V1678" s="305"/>
      <c r="W1678" s="305"/>
      <c r="X1678" s="305"/>
      <c r="Y1678" s="305"/>
      <c r="Z1678" s="300"/>
      <c r="AA1678" s="307"/>
      <c r="AB1678" s="300"/>
      <c r="AC1678" s="308"/>
      <c r="AD1678" s="304"/>
      <c r="AF1678" s="300"/>
      <c r="AG1678" s="300"/>
      <c r="AH1678" s="309"/>
      <c r="AI1678" s="309"/>
      <c r="AJ1678" s="310"/>
      <c r="AK1678" s="311"/>
      <c r="AL1678" s="311"/>
      <c r="AM1678" s="311"/>
      <c r="AN1678" s="311"/>
      <c r="AO1678" s="309"/>
      <c r="AY1678" s="309"/>
      <c r="AZ1678" s="312"/>
      <c r="BD1678" s="300"/>
    </row>
    <row r="1679" ht="14.25" customHeight="1">
      <c r="A1679" s="300"/>
      <c r="B1679" s="301"/>
      <c r="C1679" s="300"/>
      <c r="D1679" s="302"/>
      <c r="G1679" s="303"/>
      <c r="H1679" s="304"/>
      <c r="I1679" s="304"/>
      <c r="J1679" s="300"/>
      <c r="K1679" s="300"/>
      <c r="L1679" s="300"/>
      <c r="M1679" s="300"/>
      <c r="N1679" s="300"/>
      <c r="O1679" s="300"/>
      <c r="Q1679" s="305">
        <v>0.0</v>
      </c>
      <c r="R1679" s="305"/>
      <c r="S1679" s="306"/>
      <c r="T1679" s="305"/>
      <c r="U1679" s="305"/>
      <c r="V1679" s="305"/>
      <c r="W1679" s="305"/>
      <c r="X1679" s="305"/>
      <c r="Y1679" s="305"/>
      <c r="Z1679" s="300"/>
      <c r="AA1679" s="307"/>
      <c r="AB1679" s="300"/>
      <c r="AC1679" s="308"/>
      <c r="AD1679" s="304"/>
      <c r="AF1679" s="300"/>
      <c r="AG1679" s="300"/>
      <c r="AH1679" s="309"/>
      <c r="AI1679" s="309"/>
      <c r="AJ1679" s="310"/>
      <c r="AK1679" s="311"/>
      <c r="AL1679" s="311"/>
      <c r="AM1679" s="311"/>
      <c r="AN1679" s="311"/>
      <c r="AO1679" s="309"/>
      <c r="AY1679" s="309"/>
      <c r="AZ1679" s="312"/>
      <c r="BD1679" s="300"/>
    </row>
    <row r="1680" ht="14.25" customHeight="1">
      <c r="A1680" s="300"/>
      <c r="B1680" s="301"/>
      <c r="C1680" s="300"/>
      <c r="D1680" s="302"/>
      <c r="G1680" s="303"/>
      <c r="H1680" s="304"/>
      <c r="I1680" s="304"/>
      <c r="J1680" s="300"/>
      <c r="K1680" s="300"/>
      <c r="L1680" s="300"/>
      <c r="M1680" s="300"/>
      <c r="N1680" s="300"/>
      <c r="O1680" s="300"/>
      <c r="Q1680" s="305">
        <v>0.0</v>
      </c>
      <c r="R1680" s="305"/>
      <c r="S1680" s="306"/>
      <c r="T1680" s="305"/>
      <c r="U1680" s="305"/>
      <c r="V1680" s="305"/>
      <c r="W1680" s="305"/>
      <c r="X1680" s="305"/>
      <c r="Y1680" s="305"/>
      <c r="Z1680" s="300"/>
      <c r="AA1680" s="307"/>
      <c r="AB1680" s="300"/>
      <c r="AC1680" s="308"/>
      <c r="AD1680" s="304"/>
      <c r="AF1680" s="300"/>
      <c r="AG1680" s="300"/>
      <c r="AH1680" s="309"/>
      <c r="AI1680" s="309"/>
      <c r="AJ1680" s="310"/>
      <c r="AK1680" s="311"/>
      <c r="AL1680" s="311"/>
      <c r="AM1680" s="311"/>
      <c r="AN1680" s="311"/>
      <c r="AO1680" s="309"/>
      <c r="AY1680" s="309"/>
      <c r="AZ1680" s="312"/>
      <c r="BD1680" s="300"/>
    </row>
    <row r="1681" ht="14.25" customHeight="1">
      <c r="A1681" s="300"/>
      <c r="B1681" s="301"/>
      <c r="C1681" s="300"/>
      <c r="D1681" s="302"/>
      <c r="G1681" s="303"/>
      <c r="H1681" s="304"/>
      <c r="I1681" s="304"/>
      <c r="J1681" s="300"/>
      <c r="K1681" s="300"/>
      <c r="L1681" s="300"/>
      <c r="M1681" s="300"/>
      <c r="N1681" s="300"/>
      <c r="O1681" s="300"/>
      <c r="Q1681" s="305">
        <v>0.0</v>
      </c>
      <c r="R1681" s="305"/>
      <c r="S1681" s="306"/>
      <c r="T1681" s="305"/>
      <c r="U1681" s="305"/>
      <c r="V1681" s="305"/>
      <c r="W1681" s="305"/>
      <c r="X1681" s="305"/>
      <c r="Y1681" s="305"/>
      <c r="Z1681" s="300"/>
      <c r="AA1681" s="307"/>
      <c r="AB1681" s="300"/>
      <c r="AC1681" s="308"/>
      <c r="AD1681" s="304"/>
      <c r="AF1681" s="300"/>
      <c r="AG1681" s="300"/>
      <c r="AH1681" s="309"/>
      <c r="AI1681" s="309"/>
      <c r="AJ1681" s="310"/>
      <c r="AK1681" s="311"/>
      <c r="AL1681" s="311"/>
      <c r="AM1681" s="311"/>
      <c r="AN1681" s="311"/>
      <c r="AO1681" s="309"/>
      <c r="AY1681" s="309"/>
      <c r="AZ1681" s="312"/>
      <c r="BD1681" s="300"/>
    </row>
    <row r="1682" ht="14.25" customHeight="1">
      <c r="A1682" s="300"/>
      <c r="B1682" s="301"/>
      <c r="C1682" s="300"/>
      <c r="D1682" s="302"/>
      <c r="G1682" s="303"/>
      <c r="H1682" s="304"/>
      <c r="I1682" s="304"/>
      <c r="J1682" s="300"/>
      <c r="K1682" s="300"/>
      <c r="L1682" s="300"/>
      <c r="M1682" s="300"/>
      <c r="N1682" s="300"/>
      <c r="O1682" s="300"/>
      <c r="Q1682" s="305">
        <v>0.0</v>
      </c>
      <c r="R1682" s="305"/>
      <c r="S1682" s="306"/>
      <c r="T1682" s="305"/>
      <c r="U1682" s="305"/>
      <c r="V1682" s="305"/>
      <c r="W1682" s="305"/>
      <c r="X1682" s="305"/>
      <c r="Y1682" s="305"/>
      <c r="Z1682" s="300"/>
      <c r="AA1682" s="307"/>
      <c r="AB1682" s="300"/>
      <c r="AC1682" s="308"/>
      <c r="AD1682" s="304"/>
      <c r="AF1682" s="300"/>
      <c r="AG1682" s="300"/>
      <c r="AH1682" s="309"/>
      <c r="AI1682" s="309"/>
      <c r="AJ1682" s="310"/>
      <c r="AK1682" s="311"/>
      <c r="AL1682" s="311"/>
      <c r="AM1682" s="311"/>
      <c r="AN1682" s="311"/>
      <c r="AO1682" s="309"/>
      <c r="AY1682" s="309"/>
      <c r="AZ1682" s="312"/>
      <c r="BD1682" s="300"/>
    </row>
    <row r="1683" ht="14.25" customHeight="1">
      <c r="A1683" s="300"/>
      <c r="B1683" s="301"/>
      <c r="C1683" s="300"/>
      <c r="D1683" s="302"/>
      <c r="G1683" s="303"/>
      <c r="H1683" s="304"/>
      <c r="I1683" s="304"/>
      <c r="J1683" s="300"/>
      <c r="K1683" s="300"/>
      <c r="L1683" s="300"/>
      <c r="M1683" s="300"/>
      <c r="N1683" s="300"/>
      <c r="O1683" s="300"/>
      <c r="Q1683" s="305">
        <v>0.0</v>
      </c>
      <c r="R1683" s="305"/>
      <c r="S1683" s="306"/>
      <c r="T1683" s="305"/>
      <c r="U1683" s="305"/>
      <c r="V1683" s="305"/>
      <c r="W1683" s="305"/>
      <c r="X1683" s="305"/>
      <c r="Y1683" s="305"/>
      <c r="Z1683" s="300"/>
      <c r="AA1683" s="307"/>
      <c r="AB1683" s="300"/>
      <c r="AC1683" s="308"/>
      <c r="AD1683" s="304"/>
      <c r="AF1683" s="300"/>
      <c r="AG1683" s="300"/>
      <c r="AH1683" s="309"/>
      <c r="AI1683" s="309"/>
      <c r="AJ1683" s="310"/>
      <c r="AK1683" s="311"/>
      <c r="AL1683" s="311"/>
      <c r="AM1683" s="311"/>
      <c r="AN1683" s="311"/>
      <c r="AO1683" s="309"/>
      <c r="AY1683" s="309"/>
      <c r="AZ1683" s="312"/>
      <c r="BD1683" s="300"/>
    </row>
    <row r="1684" ht="14.25" customHeight="1">
      <c r="A1684" s="300"/>
      <c r="B1684" s="301"/>
      <c r="C1684" s="300"/>
      <c r="D1684" s="302"/>
      <c r="G1684" s="303"/>
      <c r="H1684" s="304"/>
      <c r="I1684" s="304"/>
      <c r="J1684" s="300"/>
      <c r="K1684" s="300"/>
      <c r="L1684" s="300"/>
      <c r="M1684" s="300"/>
      <c r="N1684" s="300"/>
      <c r="O1684" s="300"/>
      <c r="Q1684" s="305">
        <v>0.0</v>
      </c>
      <c r="R1684" s="305"/>
      <c r="S1684" s="306"/>
      <c r="T1684" s="305"/>
      <c r="U1684" s="305"/>
      <c r="V1684" s="305"/>
      <c r="W1684" s="305"/>
      <c r="X1684" s="305"/>
      <c r="Y1684" s="305"/>
      <c r="Z1684" s="300"/>
      <c r="AA1684" s="307"/>
      <c r="AB1684" s="300"/>
      <c r="AC1684" s="308"/>
      <c r="AD1684" s="304"/>
      <c r="AF1684" s="300"/>
      <c r="AG1684" s="300"/>
      <c r="AH1684" s="309"/>
      <c r="AI1684" s="309"/>
      <c r="AJ1684" s="310"/>
      <c r="AK1684" s="311"/>
      <c r="AL1684" s="311"/>
      <c r="AM1684" s="311"/>
      <c r="AN1684" s="311"/>
      <c r="AO1684" s="309"/>
      <c r="AY1684" s="309"/>
      <c r="AZ1684" s="312"/>
      <c r="BD1684" s="300"/>
    </row>
    <row r="1685" ht="14.25" customHeight="1">
      <c r="A1685" s="300"/>
      <c r="B1685" s="301"/>
      <c r="C1685" s="300"/>
      <c r="D1685" s="302"/>
      <c r="G1685" s="303"/>
      <c r="H1685" s="304"/>
      <c r="I1685" s="304"/>
      <c r="J1685" s="300"/>
      <c r="K1685" s="300"/>
      <c r="L1685" s="300"/>
      <c r="M1685" s="300"/>
      <c r="N1685" s="300"/>
      <c r="O1685" s="300"/>
      <c r="Q1685" s="305">
        <v>0.0</v>
      </c>
      <c r="R1685" s="305"/>
      <c r="S1685" s="306"/>
      <c r="T1685" s="305"/>
      <c r="U1685" s="305"/>
      <c r="V1685" s="305"/>
      <c r="W1685" s="305"/>
      <c r="X1685" s="305"/>
      <c r="Y1685" s="305"/>
      <c r="Z1685" s="300"/>
      <c r="AA1685" s="307"/>
      <c r="AB1685" s="300"/>
      <c r="AC1685" s="308"/>
      <c r="AD1685" s="304"/>
      <c r="AF1685" s="300"/>
      <c r="AG1685" s="300"/>
      <c r="AH1685" s="309"/>
      <c r="AI1685" s="309"/>
      <c r="AJ1685" s="310"/>
      <c r="AK1685" s="311"/>
      <c r="AL1685" s="311"/>
      <c r="AM1685" s="311"/>
      <c r="AN1685" s="311"/>
      <c r="AO1685" s="309"/>
      <c r="AY1685" s="309"/>
      <c r="AZ1685" s="312"/>
      <c r="BD1685" s="300"/>
    </row>
    <row r="1686" ht="14.25" customHeight="1">
      <c r="A1686" s="300"/>
      <c r="B1686" s="301"/>
      <c r="C1686" s="300"/>
      <c r="D1686" s="302"/>
      <c r="G1686" s="303"/>
      <c r="H1686" s="304"/>
      <c r="I1686" s="304"/>
      <c r="J1686" s="300"/>
      <c r="K1686" s="300"/>
      <c r="L1686" s="300"/>
      <c r="M1686" s="300"/>
      <c r="N1686" s="300"/>
      <c r="O1686" s="300"/>
      <c r="Q1686" s="305">
        <v>0.0</v>
      </c>
      <c r="R1686" s="305"/>
      <c r="S1686" s="306"/>
      <c r="T1686" s="305"/>
      <c r="U1686" s="305"/>
      <c r="V1686" s="305"/>
      <c r="W1686" s="305"/>
      <c r="X1686" s="305"/>
      <c r="Y1686" s="305"/>
      <c r="Z1686" s="300"/>
      <c r="AA1686" s="307"/>
      <c r="AB1686" s="300"/>
      <c r="AC1686" s="308"/>
      <c r="AD1686" s="304"/>
      <c r="AF1686" s="300"/>
      <c r="AG1686" s="300"/>
      <c r="AH1686" s="309"/>
      <c r="AI1686" s="309"/>
      <c r="AJ1686" s="310"/>
      <c r="AK1686" s="311"/>
      <c r="AL1686" s="311"/>
      <c r="AM1686" s="311"/>
      <c r="AN1686" s="311"/>
      <c r="AO1686" s="309"/>
      <c r="AY1686" s="309"/>
      <c r="AZ1686" s="312"/>
      <c r="BD1686" s="300"/>
    </row>
    <row r="1687" ht="14.25" customHeight="1">
      <c r="A1687" s="300"/>
      <c r="B1687" s="301"/>
      <c r="C1687" s="300"/>
      <c r="D1687" s="302"/>
      <c r="G1687" s="303"/>
      <c r="H1687" s="304"/>
      <c r="I1687" s="304"/>
      <c r="J1687" s="300"/>
      <c r="K1687" s="300"/>
      <c r="L1687" s="300"/>
      <c r="M1687" s="300"/>
      <c r="N1687" s="300"/>
      <c r="O1687" s="300"/>
      <c r="Q1687" s="305">
        <v>0.0</v>
      </c>
      <c r="R1687" s="305"/>
      <c r="S1687" s="306"/>
      <c r="T1687" s="305"/>
      <c r="U1687" s="305"/>
      <c r="V1687" s="305"/>
      <c r="W1687" s="305"/>
      <c r="X1687" s="305"/>
      <c r="Y1687" s="305"/>
      <c r="Z1687" s="300"/>
      <c r="AA1687" s="307"/>
      <c r="AB1687" s="300"/>
      <c r="AC1687" s="308"/>
      <c r="AD1687" s="304"/>
      <c r="AF1687" s="300"/>
      <c r="AG1687" s="300"/>
      <c r="AH1687" s="309"/>
      <c r="AI1687" s="309"/>
      <c r="AJ1687" s="310"/>
      <c r="AK1687" s="311"/>
      <c r="AL1687" s="311"/>
      <c r="AM1687" s="311"/>
      <c r="AN1687" s="311"/>
      <c r="AO1687" s="309"/>
      <c r="AY1687" s="309"/>
      <c r="AZ1687" s="312"/>
      <c r="BD1687" s="300"/>
    </row>
    <row r="1688" ht="14.25" customHeight="1">
      <c r="A1688" s="300"/>
      <c r="B1688" s="301"/>
      <c r="C1688" s="300"/>
      <c r="D1688" s="302"/>
      <c r="G1688" s="303"/>
      <c r="H1688" s="304"/>
      <c r="I1688" s="304"/>
      <c r="J1688" s="300"/>
      <c r="K1688" s="300"/>
      <c r="L1688" s="300"/>
      <c r="M1688" s="300"/>
      <c r="N1688" s="300"/>
      <c r="O1688" s="300"/>
      <c r="Q1688" s="305">
        <v>0.0</v>
      </c>
      <c r="R1688" s="305"/>
      <c r="S1688" s="306"/>
      <c r="T1688" s="305"/>
      <c r="U1688" s="305"/>
      <c r="V1688" s="305"/>
      <c r="W1688" s="305"/>
      <c r="X1688" s="305"/>
      <c r="Y1688" s="305"/>
      <c r="Z1688" s="300"/>
      <c r="AA1688" s="307"/>
      <c r="AB1688" s="300"/>
      <c r="AC1688" s="308"/>
      <c r="AD1688" s="304"/>
      <c r="AF1688" s="300"/>
      <c r="AG1688" s="300"/>
      <c r="AH1688" s="309"/>
      <c r="AI1688" s="309"/>
      <c r="AJ1688" s="310"/>
      <c r="AK1688" s="311"/>
      <c r="AL1688" s="311"/>
      <c r="AM1688" s="311"/>
      <c r="AN1688" s="311"/>
      <c r="AO1688" s="309"/>
      <c r="AY1688" s="309"/>
      <c r="AZ1688" s="312"/>
      <c r="BD1688" s="300"/>
    </row>
    <row r="1689" ht="14.25" customHeight="1">
      <c r="A1689" s="300"/>
      <c r="B1689" s="301"/>
      <c r="C1689" s="300"/>
      <c r="D1689" s="302"/>
      <c r="G1689" s="303"/>
      <c r="H1689" s="304"/>
      <c r="I1689" s="304"/>
      <c r="J1689" s="300"/>
      <c r="K1689" s="300"/>
      <c r="L1689" s="300"/>
      <c r="M1689" s="300"/>
      <c r="N1689" s="300"/>
      <c r="O1689" s="300"/>
      <c r="Q1689" s="305">
        <v>0.0</v>
      </c>
      <c r="R1689" s="305"/>
      <c r="S1689" s="306"/>
      <c r="T1689" s="305"/>
      <c r="U1689" s="305"/>
      <c r="V1689" s="305"/>
      <c r="W1689" s="305"/>
      <c r="X1689" s="305"/>
      <c r="Y1689" s="305"/>
      <c r="Z1689" s="300"/>
      <c r="AA1689" s="307"/>
      <c r="AB1689" s="300"/>
      <c r="AC1689" s="308"/>
      <c r="AD1689" s="304"/>
      <c r="AF1689" s="300"/>
      <c r="AG1689" s="300"/>
      <c r="AH1689" s="309"/>
      <c r="AI1689" s="309"/>
      <c r="AJ1689" s="310"/>
      <c r="AK1689" s="311"/>
      <c r="AL1689" s="311"/>
      <c r="AM1689" s="311"/>
      <c r="AN1689" s="311"/>
      <c r="AO1689" s="309"/>
      <c r="AY1689" s="309"/>
      <c r="AZ1689" s="312"/>
      <c r="BD1689" s="300"/>
    </row>
    <row r="1690" ht="14.25" customHeight="1">
      <c r="A1690" s="300"/>
      <c r="B1690" s="301"/>
      <c r="C1690" s="300"/>
      <c r="D1690" s="302"/>
      <c r="G1690" s="303"/>
      <c r="H1690" s="304"/>
      <c r="I1690" s="304"/>
      <c r="J1690" s="300"/>
      <c r="K1690" s="300"/>
      <c r="L1690" s="300"/>
      <c r="M1690" s="300"/>
      <c r="N1690" s="300"/>
      <c r="O1690" s="300"/>
      <c r="Q1690" s="305">
        <v>0.0</v>
      </c>
      <c r="R1690" s="305"/>
      <c r="S1690" s="306"/>
      <c r="T1690" s="305"/>
      <c r="U1690" s="305"/>
      <c r="V1690" s="305"/>
      <c r="W1690" s="305"/>
      <c r="X1690" s="305"/>
      <c r="Y1690" s="305"/>
      <c r="Z1690" s="300"/>
      <c r="AA1690" s="307"/>
      <c r="AB1690" s="300"/>
      <c r="AC1690" s="308"/>
      <c r="AD1690" s="304"/>
      <c r="AF1690" s="300"/>
      <c r="AG1690" s="300"/>
      <c r="AH1690" s="309"/>
      <c r="AI1690" s="309"/>
      <c r="AJ1690" s="310"/>
      <c r="AK1690" s="311"/>
      <c r="AL1690" s="311"/>
      <c r="AM1690" s="311"/>
      <c r="AN1690" s="311"/>
      <c r="AO1690" s="309"/>
      <c r="AY1690" s="309"/>
      <c r="AZ1690" s="312"/>
      <c r="BD1690" s="300"/>
    </row>
    <row r="1691" ht="14.25" customHeight="1">
      <c r="A1691" s="300"/>
      <c r="B1691" s="301"/>
      <c r="C1691" s="300"/>
      <c r="D1691" s="302"/>
      <c r="G1691" s="303"/>
      <c r="H1691" s="304"/>
      <c r="I1691" s="304"/>
      <c r="J1691" s="300"/>
      <c r="K1691" s="300"/>
      <c r="L1691" s="300"/>
      <c r="M1691" s="300"/>
      <c r="N1691" s="300"/>
      <c r="O1691" s="300"/>
      <c r="Q1691" s="305">
        <v>0.0</v>
      </c>
      <c r="R1691" s="305"/>
      <c r="S1691" s="306"/>
      <c r="T1691" s="305"/>
      <c r="U1691" s="305"/>
      <c r="V1691" s="305"/>
      <c r="W1691" s="305"/>
      <c r="X1691" s="305"/>
      <c r="Y1691" s="305"/>
      <c r="Z1691" s="300"/>
      <c r="AA1691" s="307"/>
      <c r="AB1691" s="300"/>
      <c r="AC1691" s="308"/>
      <c r="AD1691" s="304"/>
      <c r="AF1691" s="300"/>
      <c r="AG1691" s="300"/>
      <c r="AH1691" s="309"/>
      <c r="AI1691" s="309"/>
      <c r="AJ1691" s="310"/>
      <c r="AK1691" s="311"/>
      <c r="AL1691" s="311"/>
      <c r="AM1691" s="311"/>
      <c r="AN1691" s="311"/>
      <c r="AO1691" s="309"/>
      <c r="AY1691" s="309"/>
      <c r="AZ1691" s="312"/>
      <c r="BD1691" s="300"/>
    </row>
    <row r="1692" ht="14.25" customHeight="1">
      <c r="A1692" s="300"/>
      <c r="B1692" s="301"/>
      <c r="C1692" s="300"/>
      <c r="D1692" s="302"/>
      <c r="G1692" s="303"/>
      <c r="H1692" s="304"/>
      <c r="I1692" s="304"/>
      <c r="J1692" s="300"/>
      <c r="K1692" s="300"/>
      <c r="L1692" s="300"/>
      <c r="M1692" s="300"/>
      <c r="N1692" s="300"/>
      <c r="O1692" s="300"/>
      <c r="Q1692" s="305">
        <v>0.0</v>
      </c>
      <c r="R1692" s="305"/>
      <c r="S1692" s="306"/>
      <c r="T1692" s="305"/>
      <c r="U1692" s="305"/>
      <c r="V1692" s="305"/>
      <c r="W1692" s="305"/>
      <c r="X1692" s="305"/>
      <c r="Y1692" s="305"/>
      <c r="Z1692" s="300"/>
      <c r="AA1692" s="307"/>
      <c r="AB1692" s="300"/>
      <c r="AC1692" s="308"/>
      <c r="AD1692" s="304"/>
      <c r="AF1692" s="300"/>
      <c r="AG1692" s="300"/>
      <c r="AH1692" s="309"/>
      <c r="AI1692" s="309"/>
      <c r="AJ1692" s="310"/>
      <c r="AK1692" s="311"/>
      <c r="AL1692" s="311"/>
      <c r="AM1692" s="311"/>
      <c r="AN1692" s="311"/>
      <c r="AO1692" s="309"/>
      <c r="AY1692" s="309"/>
      <c r="AZ1692" s="312"/>
      <c r="BD1692" s="300"/>
    </row>
    <row r="1693" ht="14.25" customHeight="1">
      <c r="A1693" s="300"/>
      <c r="B1693" s="301"/>
      <c r="C1693" s="300"/>
      <c r="D1693" s="302"/>
      <c r="G1693" s="303"/>
      <c r="H1693" s="304"/>
      <c r="I1693" s="304"/>
      <c r="J1693" s="300"/>
      <c r="K1693" s="300"/>
      <c r="L1693" s="300"/>
      <c r="M1693" s="300"/>
      <c r="N1693" s="300"/>
      <c r="O1693" s="300"/>
      <c r="Q1693" s="305">
        <v>0.0</v>
      </c>
      <c r="R1693" s="305"/>
      <c r="S1693" s="306"/>
      <c r="T1693" s="305"/>
      <c r="U1693" s="305"/>
      <c r="V1693" s="305"/>
      <c r="W1693" s="305"/>
      <c r="X1693" s="305"/>
      <c r="Y1693" s="305"/>
      <c r="Z1693" s="300"/>
      <c r="AA1693" s="307"/>
      <c r="AB1693" s="300"/>
      <c r="AC1693" s="308"/>
      <c r="AD1693" s="304"/>
      <c r="AF1693" s="300"/>
      <c r="AG1693" s="300"/>
      <c r="AH1693" s="309"/>
      <c r="AI1693" s="309"/>
      <c r="AJ1693" s="310"/>
      <c r="AK1693" s="311"/>
      <c r="AL1693" s="311"/>
      <c r="AM1693" s="311"/>
      <c r="AN1693" s="311"/>
      <c r="AO1693" s="309"/>
      <c r="AY1693" s="309"/>
      <c r="AZ1693" s="312"/>
      <c r="BD1693" s="300"/>
    </row>
    <row r="1694" ht="14.25" customHeight="1">
      <c r="A1694" s="300"/>
      <c r="B1694" s="301"/>
      <c r="C1694" s="300"/>
      <c r="D1694" s="302"/>
      <c r="G1694" s="303"/>
      <c r="H1694" s="304"/>
      <c r="I1694" s="304"/>
      <c r="J1694" s="300"/>
      <c r="K1694" s="300"/>
      <c r="L1694" s="300"/>
      <c r="M1694" s="300"/>
      <c r="N1694" s="300"/>
      <c r="O1694" s="300"/>
      <c r="Q1694" s="305">
        <v>0.0</v>
      </c>
      <c r="R1694" s="305"/>
      <c r="S1694" s="306"/>
      <c r="T1694" s="305"/>
      <c r="U1694" s="305"/>
      <c r="V1694" s="305"/>
      <c r="W1694" s="305"/>
      <c r="X1694" s="305"/>
      <c r="Y1694" s="305"/>
      <c r="Z1694" s="300"/>
      <c r="AA1694" s="307"/>
      <c r="AB1694" s="300"/>
      <c r="AC1694" s="308"/>
      <c r="AD1694" s="304"/>
      <c r="AF1694" s="300"/>
      <c r="AG1694" s="300"/>
      <c r="AH1694" s="309"/>
      <c r="AI1694" s="309"/>
      <c r="AJ1694" s="310"/>
      <c r="AK1694" s="311"/>
      <c r="AL1694" s="311"/>
      <c r="AM1694" s="311"/>
      <c r="AN1694" s="311"/>
      <c r="AO1694" s="309"/>
      <c r="AY1694" s="309"/>
      <c r="AZ1694" s="312"/>
      <c r="BD1694" s="300"/>
    </row>
    <row r="1695" ht="14.25" customHeight="1">
      <c r="A1695" s="300"/>
      <c r="B1695" s="301"/>
      <c r="C1695" s="300"/>
      <c r="D1695" s="302"/>
      <c r="G1695" s="303"/>
      <c r="H1695" s="304"/>
      <c r="I1695" s="304"/>
      <c r="J1695" s="300"/>
      <c r="K1695" s="300"/>
      <c r="L1695" s="300"/>
      <c r="M1695" s="300"/>
      <c r="N1695" s="300"/>
      <c r="O1695" s="300"/>
      <c r="Q1695" s="305">
        <v>0.0</v>
      </c>
      <c r="R1695" s="305"/>
      <c r="S1695" s="306"/>
      <c r="T1695" s="305"/>
      <c r="U1695" s="305"/>
      <c r="V1695" s="305"/>
      <c r="W1695" s="305"/>
      <c r="X1695" s="305"/>
      <c r="Y1695" s="305"/>
      <c r="Z1695" s="300"/>
      <c r="AA1695" s="307"/>
      <c r="AB1695" s="300"/>
      <c r="AC1695" s="308"/>
      <c r="AD1695" s="304"/>
      <c r="AF1695" s="300"/>
      <c r="AG1695" s="300"/>
      <c r="AH1695" s="309"/>
      <c r="AI1695" s="309"/>
      <c r="AJ1695" s="310"/>
      <c r="AK1695" s="311"/>
      <c r="AL1695" s="311"/>
      <c r="AM1695" s="311"/>
      <c r="AN1695" s="311"/>
      <c r="AO1695" s="309"/>
      <c r="AY1695" s="309"/>
      <c r="AZ1695" s="312"/>
      <c r="BD1695" s="300"/>
    </row>
    <row r="1696" ht="14.25" customHeight="1">
      <c r="A1696" s="300"/>
      <c r="B1696" s="301"/>
      <c r="C1696" s="300"/>
      <c r="D1696" s="302"/>
      <c r="G1696" s="303"/>
      <c r="H1696" s="304"/>
      <c r="I1696" s="304"/>
      <c r="J1696" s="300"/>
      <c r="K1696" s="300"/>
      <c r="L1696" s="300"/>
      <c r="M1696" s="300"/>
      <c r="N1696" s="300"/>
      <c r="O1696" s="300"/>
      <c r="Q1696" s="305">
        <v>0.0</v>
      </c>
      <c r="R1696" s="305"/>
      <c r="S1696" s="306"/>
      <c r="T1696" s="305"/>
      <c r="U1696" s="305"/>
      <c r="V1696" s="305"/>
      <c r="W1696" s="305"/>
      <c r="X1696" s="305"/>
      <c r="Y1696" s="305"/>
      <c r="Z1696" s="300"/>
      <c r="AA1696" s="307"/>
      <c r="AB1696" s="300"/>
      <c r="AC1696" s="308"/>
      <c r="AD1696" s="304"/>
      <c r="AF1696" s="300"/>
      <c r="AG1696" s="300"/>
      <c r="AH1696" s="309"/>
      <c r="AI1696" s="309"/>
      <c r="AJ1696" s="310"/>
      <c r="AK1696" s="311"/>
      <c r="AL1696" s="311"/>
      <c r="AM1696" s="311"/>
      <c r="AN1696" s="311"/>
      <c r="AO1696" s="309"/>
      <c r="AY1696" s="309"/>
      <c r="AZ1696" s="312"/>
      <c r="BD1696" s="300"/>
    </row>
    <row r="1697" ht="14.25" customHeight="1">
      <c r="A1697" s="300"/>
      <c r="B1697" s="301"/>
      <c r="C1697" s="300"/>
      <c r="D1697" s="302"/>
      <c r="G1697" s="303"/>
      <c r="H1697" s="304"/>
      <c r="I1697" s="304"/>
      <c r="J1697" s="300"/>
      <c r="K1697" s="300"/>
      <c r="L1697" s="300"/>
      <c r="M1697" s="300"/>
      <c r="N1697" s="300"/>
      <c r="O1697" s="300"/>
      <c r="Q1697" s="305">
        <v>0.0</v>
      </c>
      <c r="R1697" s="305"/>
      <c r="S1697" s="306"/>
      <c r="T1697" s="305"/>
      <c r="U1697" s="305"/>
      <c r="V1697" s="305"/>
      <c r="W1697" s="305"/>
      <c r="X1697" s="305"/>
      <c r="Y1697" s="305"/>
      <c r="Z1697" s="300"/>
      <c r="AA1697" s="307"/>
      <c r="AB1697" s="300"/>
      <c r="AC1697" s="308"/>
      <c r="AD1697" s="304"/>
      <c r="AF1697" s="300"/>
      <c r="AG1697" s="300"/>
      <c r="AH1697" s="309"/>
      <c r="AI1697" s="309"/>
      <c r="AJ1697" s="310"/>
      <c r="AK1697" s="311"/>
      <c r="AL1697" s="311"/>
      <c r="AM1697" s="311"/>
      <c r="AN1697" s="311"/>
      <c r="AO1697" s="309"/>
      <c r="AY1697" s="309"/>
      <c r="AZ1697" s="312"/>
      <c r="BD1697" s="300"/>
    </row>
    <row r="1698" ht="14.25" customHeight="1">
      <c r="A1698" s="300"/>
      <c r="B1698" s="301"/>
      <c r="C1698" s="300"/>
      <c r="D1698" s="302"/>
      <c r="G1698" s="303"/>
      <c r="H1698" s="304"/>
      <c r="I1698" s="304"/>
      <c r="J1698" s="300"/>
      <c r="K1698" s="300"/>
      <c r="L1698" s="300"/>
      <c r="M1698" s="300"/>
      <c r="N1698" s="300"/>
      <c r="O1698" s="300"/>
      <c r="Q1698" s="305">
        <v>0.0</v>
      </c>
      <c r="R1698" s="305"/>
      <c r="S1698" s="306"/>
      <c r="T1698" s="305"/>
      <c r="U1698" s="305"/>
      <c r="V1698" s="305"/>
      <c r="W1698" s="305"/>
      <c r="X1698" s="305"/>
      <c r="Y1698" s="305"/>
      <c r="Z1698" s="300"/>
      <c r="AA1698" s="307"/>
      <c r="AB1698" s="300"/>
      <c r="AC1698" s="308"/>
      <c r="AD1698" s="304"/>
      <c r="AF1698" s="300"/>
      <c r="AG1698" s="300"/>
      <c r="AH1698" s="309"/>
      <c r="AI1698" s="309"/>
      <c r="AJ1698" s="310"/>
      <c r="AK1698" s="311"/>
      <c r="AL1698" s="311"/>
      <c r="AM1698" s="311"/>
      <c r="AN1698" s="311"/>
      <c r="AO1698" s="309"/>
      <c r="AY1698" s="309"/>
      <c r="AZ1698" s="312"/>
      <c r="BD1698" s="300"/>
    </row>
    <row r="1699" ht="14.25" customHeight="1">
      <c r="A1699" s="300"/>
      <c r="B1699" s="301"/>
      <c r="C1699" s="300"/>
      <c r="D1699" s="302"/>
      <c r="G1699" s="303"/>
      <c r="H1699" s="304"/>
      <c r="I1699" s="304"/>
      <c r="J1699" s="300"/>
      <c r="K1699" s="300"/>
      <c r="L1699" s="300"/>
      <c r="M1699" s="300"/>
      <c r="N1699" s="300"/>
      <c r="O1699" s="300"/>
      <c r="Q1699" s="305">
        <v>0.0</v>
      </c>
      <c r="R1699" s="305"/>
      <c r="S1699" s="306"/>
      <c r="T1699" s="305"/>
      <c r="U1699" s="305"/>
      <c r="V1699" s="305"/>
      <c r="W1699" s="305"/>
      <c r="X1699" s="305"/>
      <c r="Y1699" s="305"/>
      <c r="Z1699" s="300"/>
      <c r="AA1699" s="307"/>
      <c r="AB1699" s="300"/>
      <c r="AC1699" s="308"/>
      <c r="AD1699" s="304"/>
      <c r="AF1699" s="300"/>
      <c r="AG1699" s="300"/>
      <c r="AH1699" s="309"/>
      <c r="AI1699" s="309"/>
      <c r="AJ1699" s="310"/>
      <c r="AK1699" s="311"/>
      <c r="AL1699" s="311"/>
      <c r="AM1699" s="311"/>
      <c r="AN1699" s="311"/>
      <c r="AO1699" s="309"/>
      <c r="AY1699" s="309"/>
      <c r="AZ1699" s="312"/>
      <c r="BD1699" s="300"/>
    </row>
    <row r="1700" ht="14.25" customHeight="1">
      <c r="A1700" s="300"/>
      <c r="B1700" s="301"/>
      <c r="C1700" s="300"/>
      <c r="D1700" s="302"/>
      <c r="G1700" s="303"/>
      <c r="H1700" s="304"/>
      <c r="I1700" s="304"/>
      <c r="J1700" s="300"/>
      <c r="K1700" s="300"/>
      <c r="L1700" s="300"/>
      <c r="M1700" s="300"/>
      <c r="N1700" s="300"/>
      <c r="O1700" s="300"/>
      <c r="Q1700" s="305">
        <v>0.0</v>
      </c>
      <c r="R1700" s="305"/>
      <c r="S1700" s="306"/>
      <c r="T1700" s="305"/>
      <c r="U1700" s="305"/>
      <c r="V1700" s="305"/>
      <c r="W1700" s="305"/>
      <c r="X1700" s="305"/>
      <c r="Y1700" s="305"/>
      <c r="Z1700" s="300"/>
      <c r="AA1700" s="307"/>
      <c r="AB1700" s="300"/>
      <c r="AC1700" s="308"/>
      <c r="AD1700" s="304"/>
      <c r="AF1700" s="300"/>
      <c r="AG1700" s="300"/>
      <c r="AH1700" s="309"/>
      <c r="AI1700" s="309"/>
      <c r="AJ1700" s="310"/>
      <c r="AK1700" s="311"/>
      <c r="AL1700" s="311"/>
      <c r="AM1700" s="311"/>
      <c r="AN1700" s="311"/>
      <c r="AO1700" s="309"/>
      <c r="AY1700" s="309"/>
      <c r="AZ1700" s="312"/>
      <c r="BD1700" s="300"/>
    </row>
    <row r="1701" ht="14.25" customHeight="1">
      <c r="A1701" s="300"/>
      <c r="B1701" s="301"/>
      <c r="C1701" s="300"/>
      <c r="D1701" s="302"/>
      <c r="G1701" s="303"/>
      <c r="H1701" s="304"/>
      <c r="I1701" s="304"/>
      <c r="J1701" s="300"/>
      <c r="K1701" s="300"/>
      <c r="L1701" s="300"/>
      <c r="M1701" s="300"/>
      <c r="N1701" s="300"/>
      <c r="O1701" s="300"/>
      <c r="Q1701" s="305">
        <v>0.0</v>
      </c>
      <c r="R1701" s="305"/>
      <c r="S1701" s="306"/>
      <c r="T1701" s="305"/>
      <c r="U1701" s="305"/>
      <c r="V1701" s="305"/>
      <c r="W1701" s="305"/>
      <c r="X1701" s="305"/>
      <c r="Y1701" s="305"/>
      <c r="Z1701" s="300"/>
      <c r="AA1701" s="307"/>
      <c r="AB1701" s="300"/>
      <c r="AC1701" s="308"/>
      <c r="AD1701" s="304"/>
      <c r="AF1701" s="300"/>
      <c r="AG1701" s="300"/>
      <c r="AH1701" s="309"/>
      <c r="AI1701" s="309"/>
      <c r="AJ1701" s="310"/>
      <c r="AK1701" s="311"/>
      <c r="AL1701" s="311"/>
      <c r="AM1701" s="311"/>
      <c r="AN1701" s="311"/>
      <c r="AO1701" s="309"/>
      <c r="AY1701" s="309"/>
      <c r="AZ1701" s="312"/>
      <c r="BD1701" s="300"/>
    </row>
    <row r="1702" ht="14.25" customHeight="1">
      <c r="A1702" s="300"/>
      <c r="B1702" s="301"/>
      <c r="C1702" s="300"/>
      <c r="D1702" s="302"/>
      <c r="G1702" s="303"/>
      <c r="H1702" s="304"/>
      <c r="I1702" s="304"/>
      <c r="J1702" s="300"/>
      <c r="K1702" s="300"/>
      <c r="L1702" s="300"/>
      <c r="M1702" s="300"/>
      <c r="N1702" s="300"/>
      <c r="O1702" s="300"/>
      <c r="Q1702" s="305">
        <v>0.0</v>
      </c>
      <c r="R1702" s="305"/>
      <c r="S1702" s="306"/>
      <c r="T1702" s="305"/>
      <c r="U1702" s="305"/>
      <c r="V1702" s="305"/>
      <c r="W1702" s="305"/>
      <c r="X1702" s="305"/>
      <c r="Y1702" s="305"/>
      <c r="Z1702" s="300"/>
      <c r="AA1702" s="307"/>
      <c r="AB1702" s="300"/>
      <c r="AC1702" s="308"/>
      <c r="AD1702" s="304"/>
      <c r="AF1702" s="300"/>
      <c r="AG1702" s="300"/>
      <c r="AH1702" s="309"/>
      <c r="AI1702" s="309"/>
      <c r="AJ1702" s="310"/>
      <c r="AK1702" s="311"/>
      <c r="AL1702" s="311"/>
      <c r="AM1702" s="311"/>
      <c r="AN1702" s="311"/>
      <c r="AO1702" s="309"/>
      <c r="AY1702" s="309"/>
      <c r="AZ1702" s="312"/>
      <c r="BD1702" s="300"/>
    </row>
    <row r="1703" ht="14.25" customHeight="1">
      <c r="A1703" s="300"/>
      <c r="B1703" s="301"/>
      <c r="C1703" s="300"/>
      <c r="D1703" s="302"/>
      <c r="G1703" s="303"/>
      <c r="H1703" s="304"/>
      <c r="I1703" s="304"/>
      <c r="J1703" s="300"/>
      <c r="K1703" s="300"/>
      <c r="L1703" s="300"/>
      <c r="M1703" s="300"/>
      <c r="N1703" s="300"/>
      <c r="O1703" s="300"/>
      <c r="Q1703" s="305">
        <v>0.0</v>
      </c>
      <c r="R1703" s="305"/>
      <c r="S1703" s="306"/>
      <c r="T1703" s="305"/>
      <c r="U1703" s="305"/>
      <c r="V1703" s="305"/>
      <c r="W1703" s="305"/>
      <c r="X1703" s="305"/>
      <c r="Y1703" s="305"/>
      <c r="Z1703" s="300"/>
      <c r="AA1703" s="307"/>
      <c r="AB1703" s="300"/>
      <c r="AC1703" s="308"/>
      <c r="AD1703" s="304"/>
      <c r="AF1703" s="300"/>
      <c r="AG1703" s="300"/>
      <c r="AH1703" s="309"/>
      <c r="AI1703" s="309"/>
      <c r="AJ1703" s="310"/>
      <c r="AK1703" s="311"/>
      <c r="AL1703" s="311"/>
      <c r="AM1703" s="311"/>
      <c r="AN1703" s="311"/>
      <c r="AO1703" s="309"/>
      <c r="AY1703" s="309"/>
      <c r="AZ1703" s="312"/>
      <c r="BD1703" s="300"/>
    </row>
    <row r="1704" ht="14.25" customHeight="1">
      <c r="A1704" s="300"/>
      <c r="B1704" s="301"/>
      <c r="C1704" s="300"/>
      <c r="D1704" s="302"/>
      <c r="G1704" s="303"/>
      <c r="H1704" s="304"/>
      <c r="I1704" s="304"/>
      <c r="J1704" s="300"/>
      <c r="K1704" s="300"/>
      <c r="L1704" s="300"/>
      <c r="M1704" s="300"/>
      <c r="N1704" s="300"/>
      <c r="O1704" s="300"/>
      <c r="Q1704" s="305">
        <v>0.0</v>
      </c>
      <c r="R1704" s="305"/>
      <c r="S1704" s="306"/>
      <c r="T1704" s="305"/>
      <c r="U1704" s="305"/>
      <c r="V1704" s="305"/>
      <c r="W1704" s="305"/>
      <c r="X1704" s="305"/>
      <c r="Y1704" s="305"/>
      <c r="Z1704" s="300"/>
      <c r="AA1704" s="307"/>
      <c r="AB1704" s="300"/>
      <c r="AC1704" s="308"/>
      <c r="AD1704" s="304"/>
      <c r="AF1704" s="300"/>
      <c r="AG1704" s="300"/>
      <c r="AH1704" s="309"/>
      <c r="AI1704" s="309"/>
      <c r="AJ1704" s="310"/>
      <c r="AK1704" s="311"/>
      <c r="AL1704" s="311"/>
      <c r="AM1704" s="311"/>
      <c r="AN1704" s="311"/>
      <c r="AO1704" s="309"/>
      <c r="AY1704" s="309"/>
      <c r="AZ1704" s="312"/>
      <c r="BD1704" s="300"/>
    </row>
    <row r="1705" ht="14.25" customHeight="1">
      <c r="A1705" s="300"/>
      <c r="B1705" s="301"/>
      <c r="C1705" s="300"/>
      <c r="D1705" s="302"/>
      <c r="G1705" s="303"/>
      <c r="H1705" s="304"/>
      <c r="I1705" s="304"/>
      <c r="J1705" s="300"/>
      <c r="K1705" s="300"/>
      <c r="L1705" s="300"/>
      <c r="M1705" s="300"/>
      <c r="N1705" s="300"/>
      <c r="O1705" s="300"/>
      <c r="Q1705" s="305">
        <v>0.0</v>
      </c>
      <c r="R1705" s="305"/>
      <c r="S1705" s="306"/>
      <c r="T1705" s="305"/>
      <c r="U1705" s="305"/>
      <c r="V1705" s="305"/>
      <c r="W1705" s="305"/>
      <c r="X1705" s="305"/>
      <c r="Y1705" s="305"/>
      <c r="Z1705" s="300"/>
      <c r="AA1705" s="307"/>
      <c r="AB1705" s="300"/>
      <c r="AC1705" s="308"/>
      <c r="AD1705" s="304"/>
      <c r="AF1705" s="300"/>
      <c r="AG1705" s="300"/>
      <c r="AH1705" s="309"/>
      <c r="AI1705" s="309"/>
      <c r="AJ1705" s="310"/>
      <c r="AK1705" s="311"/>
      <c r="AL1705" s="311"/>
      <c r="AM1705" s="311"/>
      <c r="AN1705" s="311"/>
      <c r="AO1705" s="309"/>
      <c r="AY1705" s="309"/>
      <c r="AZ1705" s="312"/>
      <c r="BD1705" s="300"/>
    </row>
    <row r="1706" ht="14.25" customHeight="1">
      <c r="A1706" s="300"/>
      <c r="B1706" s="301"/>
      <c r="C1706" s="300"/>
      <c r="D1706" s="302"/>
      <c r="G1706" s="303"/>
      <c r="H1706" s="304"/>
      <c r="I1706" s="304"/>
      <c r="J1706" s="300"/>
      <c r="K1706" s="300"/>
      <c r="L1706" s="300"/>
      <c r="M1706" s="300"/>
      <c r="N1706" s="300"/>
      <c r="O1706" s="300"/>
      <c r="Q1706" s="305">
        <v>0.0</v>
      </c>
      <c r="R1706" s="305"/>
      <c r="S1706" s="306"/>
      <c r="T1706" s="305"/>
      <c r="U1706" s="305"/>
      <c r="V1706" s="305"/>
      <c r="W1706" s="305"/>
      <c r="X1706" s="305"/>
      <c r="Y1706" s="305"/>
      <c r="Z1706" s="300"/>
      <c r="AA1706" s="307"/>
      <c r="AB1706" s="300"/>
      <c r="AC1706" s="308"/>
      <c r="AD1706" s="304"/>
      <c r="AF1706" s="300"/>
      <c r="AG1706" s="300"/>
      <c r="AH1706" s="309"/>
      <c r="AI1706" s="309"/>
      <c r="AJ1706" s="310"/>
      <c r="AK1706" s="311"/>
      <c r="AL1706" s="311"/>
      <c r="AM1706" s="311"/>
      <c r="AN1706" s="311"/>
      <c r="AO1706" s="309"/>
      <c r="AY1706" s="309"/>
      <c r="AZ1706" s="312"/>
      <c r="BD1706" s="300"/>
    </row>
    <row r="1707" ht="14.25" customHeight="1">
      <c r="A1707" s="300"/>
      <c r="B1707" s="301"/>
      <c r="C1707" s="300"/>
      <c r="D1707" s="302"/>
      <c r="G1707" s="303"/>
      <c r="H1707" s="304"/>
      <c r="I1707" s="304"/>
      <c r="J1707" s="300"/>
      <c r="K1707" s="300"/>
      <c r="L1707" s="300"/>
      <c r="M1707" s="300"/>
      <c r="N1707" s="300"/>
      <c r="O1707" s="300"/>
      <c r="Q1707" s="305">
        <v>0.0</v>
      </c>
      <c r="R1707" s="305"/>
      <c r="S1707" s="306"/>
      <c r="T1707" s="305"/>
      <c r="U1707" s="305"/>
      <c r="V1707" s="305"/>
      <c r="W1707" s="305"/>
      <c r="X1707" s="305"/>
      <c r="Y1707" s="305"/>
      <c r="Z1707" s="300"/>
      <c r="AA1707" s="307"/>
      <c r="AB1707" s="300"/>
      <c r="AC1707" s="308"/>
      <c r="AD1707" s="304"/>
      <c r="AF1707" s="300"/>
      <c r="AG1707" s="300"/>
      <c r="AH1707" s="309"/>
      <c r="AI1707" s="309"/>
      <c r="AJ1707" s="310"/>
      <c r="AK1707" s="311"/>
      <c r="AL1707" s="311"/>
      <c r="AM1707" s="311"/>
      <c r="AN1707" s="311"/>
      <c r="AO1707" s="309"/>
      <c r="AY1707" s="309"/>
      <c r="AZ1707" s="312"/>
      <c r="BD1707" s="300"/>
    </row>
    <row r="1708" ht="14.25" customHeight="1">
      <c r="A1708" s="300"/>
      <c r="B1708" s="301"/>
      <c r="C1708" s="300"/>
      <c r="D1708" s="302"/>
      <c r="G1708" s="303"/>
      <c r="H1708" s="304"/>
      <c r="I1708" s="304"/>
      <c r="J1708" s="300"/>
      <c r="K1708" s="300"/>
      <c r="L1708" s="300"/>
      <c r="M1708" s="300"/>
      <c r="N1708" s="300"/>
      <c r="O1708" s="300"/>
      <c r="Q1708" s="305">
        <v>0.0</v>
      </c>
      <c r="R1708" s="305"/>
      <c r="S1708" s="306"/>
      <c r="T1708" s="305"/>
      <c r="U1708" s="305"/>
      <c r="V1708" s="305"/>
      <c r="W1708" s="305"/>
      <c r="X1708" s="305"/>
      <c r="Y1708" s="305"/>
      <c r="Z1708" s="300"/>
      <c r="AA1708" s="307"/>
      <c r="AB1708" s="300"/>
      <c r="AC1708" s="308"/>
      <c r="AD1708" s="304"/>
      <c r="AF1708" s="300"/>
      <c r="AG1708" s="300"/>
      <c r="AH1708" s="309"/>
      <c r="AI1708" s="309"/>
      <c r="AJ1708" s="310"/>
      <c r="AK1708" s="311"/>
      <c r="AL1708" s="311"/>
      <c r="AM1708" s="311"/>
      <c r="AN1708" s="311"/>
      <c r="AO1708" s="309"/>
      <c r="AY1708" s="309"/>
      <c r="AZ1708" s="312"/>
      <c r="BD1708" s="300"/>
    </row>
    <row r="1709" ht="14.25" customHeight="1">
      <c r="A1709" s="300"/>
      <c r="B1709" s="301"/>
      <c r="C1709" s="300"/>
      <c r="D1709" s="302"/>
      <c r="G1709" s="303"/>
      <c r="H1709" s="304"/>
      <c r="I1709" s="304"/>
      <c r="J1709" s="300"/>
      <c r="K1709" s="300"/>
      <c r="L1709" s="300"/>
      <c r="M1709" s="300"/>
      <c r="N1709" s="300"/>
      <c r="O1709" s="300"/>
      <c r="Q1709" s="305">
        <v>0.0</v>
      </c>
      <c r="R1709" s="305"/>
      <c r="S1709" s="306"/>
      <c r="T1709" s="305"/>
      <c r="U1709" s="305"/>
      <c r="V1709" s="305"/>
      <c r="W1709" s="305"/>
      <c r="X1709" s="305"/>
      <c r="Y1709" s="305"/>
      <c r="Z1709" s="300"/>
      <c r="AA1709" s="307"/>
      <c r="AB1709" s="300"/>
      <c r="AC1709" s="308"/>
      <c r="AD1709" s="304"/>
      <c r="AF1709" s="300"/>
      <c r="AG1709" s="300"/>
      <c r="AH1709" s="309"/>
      <c r="AI1709" s="309"/>
      <c r="AJ1709" s="310"/>
      <c r="AK1709" s="311"/>
      <c r="AL1709" s="311"/>
      <c r="AM1709" s="311"/>
      <c r="AN1709" s="311"/>
      <c r="AO1709" s="309"/>
      <c r="AY1709" s="309"/>
      <c r="AZ1709" s="312"/>
      <c r="BD1709" s="300"/>
    </row>
    <row r="1710" ht="14.25" customHeight="1">
      <c r="A1710" s="300"/>
      <c r="B1710" s="301"/>
      <c r="C1710" s="300"/>
      <c r="D1710" s="302"/>
      <c r="G1710" s="303"/>
      <c r="H1710" s="304"/>
      <c r="I1710" s="304"/>
      <c r="J1710" s="300"/>
      <c r="K1710" s="300"/>
      <c r="L1710" s="300"/>
      <c r="M1710" s="300"/>
      <c r="N1710" s="300"/>
      <c r="O1710" s="300"/>
      <c r="Q1710" s="305">
        <v>0.0</v>
      </c>
      <c r="R1710" s="305"/>
      <c r="S1710" s="306"/>
      <c r="T1710" s="305"/>
      <c r="U1710" s="305"/>
      <c r="V1710" s="305"/>
      <c r="W1710" s="305"/>
      <c r="X1710" s="305"/>
      <c r="Y1710" s="305"/>
      <c r="Z1710" s="300"/>
      <c r="AA1710" s="307"/>
      <c r="AB1710" s="300"/>
      <c r="AC1710" s="308"/>
      <c r="AD1710" s="304"/>
      <c r="AF1710" s="300"/>
      <c r="AG1710" s="300"/>
      <c r="AH1710" s="309"/>
      <c r="AI1710" s="309"/>
      <c r="AJ1710" s="310"/>
      <c r="AK1710" s="311"/>
      <c r="AL1710" s="311"/>
      <c r="AM1710" s="311"/>
      <c r="AN1710" s="311"/>
      <c r="AO1710" s="309"/>
      <c r="AY1710" s="309"/>
      <c r="AZ1710" s="312"/>
      <c r="BD1710" s="300"/>
    </row>
    <row r="1711" ht="14.25" customHeight="1">
      <c r="A1711" s="300"/>
      <c r="B1711" s="301"/>
      <c r="C1711" s="300"/>
      <c r="D1711" s="302"/>
      <c r="G1711" s="303"/>
      <c r="H1711" s="304"/>
      <c r="I1711" s="304"/>
      <c r="J1711" s="300"/>
      <c r="K1711" s="300"/>
      <c r="L1711" s="300"/>
      <c r="M1711" s="300"/>
      <c r="N1711" s="300"/>
      <c r="O1711" s="300"/>
      <c r="Q1711" s="305">
        <v>0.0</v>
      </c>
      <c r="R1711" s="305"/>
      <c r="S1711" s="306"/>
      <c r="T1711" s="305"/>
      <c r="U1711" s="305"/>
      <c r="V1711" s="305"/>
      <c r="W1711" s="305"/>
      <c r="X1711" s="305"/>
      <c r="Y1711" s="305"/>
      <c r="Z1711" s="300"/>
      <c r="AA1711" s="307"/>
      <c r="AB1711" s="300"/>
      <c r="AC1711" s="308"/>
      <c r="AD1711" s="304"/>
      <c r="AF1711" s="300"/>
      <c r="AG1711" s="300"/>
      <c r="AH1711" s="309"/>
      <c r="AI1711" s="309"/>
      <c r="AJ1711" s="310"/>
      <c r="AK1711" s="311"/>
      <c r="AL1711" s="311"/>
      <c r="AM1711" s="311"/>
      <c r="AN1711" s="311"/>
      <c r="AO1711" s="309"/>
      <c r="AY1711" s="309"/>
      <c r="AZ1711" s="312"/>
      <c r="BD1711" s="300"/>
    </row>
    <row r="1712" ht="14.25" customHeight="1">
      <c r="A1712" s="300"/>
      <c r="B1712" s="301"/>
      <c r="C1712" s="300"/>
      <c r="D1712" s="302"/>
      <c r="G1712" s="303"/>
      <c r="H1712" s="304"/>
      <c r="I1712" s="304"/>
      <c r="J1712" s="300"/>
      <c r="K1712" s="300"/>
      <c r="L1712" s="300"/>
      <c r="M1712" s="300"/>
      <c r="N1712" s="300"/>
      <c r="O1712" s="300"/>
      <c r="Q1712" s="305">
        <v>0.0</v>
      </c>
      <c r="R1712" s="305"/>
      <c r="S1712" s="306"/>
      <c r="T1712" s="305"/>
      <c r="U1712" s="305"/>
      <c r="V1712" s="305"/>
      <c r="W1712" s="305"/>
      <c r="X1712" s="305"/>
      <c r="Y1712" s="305"/>
      <c r="Z1712" s="300"/>
      <c r="AA1712" s="307"/>
      <c r="AB1712" s="300"/>
      <c r="AC1712" s="308"/>
      <c r="AD1712" s="304"/>
      <c r="AF1712" s="300"/>
      <c r="AG1712" s="300"/>
      <c r="AH1712" s="309"/>
      <c r="AI1712" s="309"/>
      <c r="AJ1712" s="310"/>
      <c r="AK1712" s="311"/>
      <c r="AL1712" s="311"/>
      <c r="AM1712" s="311"/>
      <c r="AN1712" s="311"/>
      <c r="AO1712" s="309"/>
      <c r="AY1712" s="309"/>
      <c r="AZ1712" s="312"/>
      <c r="BD1712" s="300"/>
    </row>
    <row r="1713" ht="14.25" customHeight="1">
      <c r="A1713" s="300"/>
      <c r="B1713" s="301"/>
      <c r="C1713" s="300"/>
      <c r="D1713" s="302"/>
      <c r="G1713" s="303"/>
      <c r="H1713" s="304"/>
      <c r="I1713" s="304"/>
      <c r="J1713" s="300"/>
      <c r="K1713" s="300"/>
      <c r="L1713" s="300"/>
      <c r="M1713" s="300"/>
      <c r="N1713" s="300"/>
      <c r="O1713" s="300"/>
      <c r="Q1713" s="305">
        <v>0.0</v>
      </c>
      <c r="R1713" s="305"/>
      <c r="S1713" s="306"/>
      <c r="T1713" s="305"/>
      <c r="U1713" s="305"/>
      <c r="V1713" s="305"/>
      <c r="W1713" s="305"/>
      <c r="X1713" s="305"/>
      <c r="Y1713" s="305"/>
      <c r="Z1713" s="300"/>
      <c r="AA1713" s="307"/>
      <c r="AB1713" s="300"/>
      <c r="AC1713" s="308"/>
      <c r="AD1713" s="304"/>
      <c r="AF1713" s="300"/>
      <c r="AG1713" s="300"/>
      <c r="AH1713" s="309"/>
      <c r="AI1713" s="309"/>
      <c r="AJ1713" s="310"/>
      <c r="AK1713" s="311"/>
      <c r="AL1713" s="311"/>
      <c r="AM1713" s="311"/>
      <c r="AN1713" s="311"/>
      <c r="AO1713" s="309"/>
      <c r="AY1713" s="309"/>
      <c r="AZ1713" s="312"/>
      <c r="BD1713" s="300"/>
    </row>
    <row r="1714" ht="14.25" customHeight="1">
      <c r="A1714" s="300"/>
      <c r="B1714" s="301"/>
      <c r="C1714" s="300"/>
      <c r="D1714" s="302"/>
      <c r="G1714" s="303"/>
      <c r="H1714" s="304"/>
      <c r="I1714" s="304"/>
      <c r="J1714" s="300"/>
      <c r="K1714" s="300"/>
      <c r="L1714" s="300"/>
      <c r="M1714" s="300"/>
      <c r="N1714" s="300"/>
      <c r="O1714" s="300"/>
      <c r="Q1714" s="305">
        <v>0.0</v>
      </c>
      <c r="R1714" s="305"/>
      <c r="S1714" s="306"/>
      <c r="T1714" s="305"/>
      <c r="U1714" s="305"/>
      <c r="V1714" s="305"/>
      <c r="W1714" s="305"/>
      <c r="X1714" s="305"/>
      <c r="Y1714" s="305"/>
      <c r="Z1714" s="300"/>
      <c r="AA1714" s="307"/>
      <c r="AB1714" s="300"/>
      <c r="AC1714" s="308"/>
      <c r="AD1714" s="304"/>
      <c r="AF1714" s="300"/>
      <c r="AG1714" s="300"/>
      <c r="AH1714" s="309"/>
      <c r="AI1714" s="309"/>
      <c r="AJ1714" s="310"/>
      <c r="AK1714" s="311"/>
      <c r="AL1714" s="311"/>
      <c r="AM1714" s="311"/>
      <c r="AN1714" s="311"/>
      <c r="AO1714" s="309"/>
      <c r="AY1714" s="309"/>
      <c r="AZ1714" s="312"/>
      <c r="BD1714" s="300"/>
    </row>
    <row r="1715" ht="14.25" customHeight="1">
      <c r="A1715" s="300"/>
      <c r="B1715" s="301"/>
      <c r="C1715" s="300"/>
      <c r="D1715" s="302"/>
      <c r="G1715" s="303"/>
      <c r="H1715" s="304"/>
      <c r="I1715" s="304"/>
      <c r="J1715" s="300"/>
      <c r="K1715" s="300"/>
      <c r="L1715" s="300"/>
      <c r="M1715" s="300"/>
      <c r="N1715" s="300"/>
      <c r="O1715" s="300"/>
      <c r="Q1715" s="305">
        <v>0.0</v>
      </c>
      <c r="R1715" s="305"/>
      <c r="S1715" s="306"/>
      <c r="T1715" s="305"/>
      <c r="U1715" s="305"/>
      <c r="V1715" s="305"/>
      <c r="W1715" s="305"/>
      <c r="X1715" s="305"/>
      <c r="Y1715" s="305"/>
      <c r="Z1715" s="300"/>
      <c r="AA1715" s="307"/>
      <c r="AB1715" s="300"/>
      <c r="AC1715" s="308"/>
      <c r="AD1715" s="304"/>
      <c r="AF1715" s="300"/>
      <c r="AG1715" s="300"/>
      <c r="AH1715" s="309"/>
      <c r="AI1715" s="309"/>
      <c r="AJ1715" s="310"/>
      <c r="AK1715" s="311"/>
      <c r="AL1715" s="311"/>
      <c r="AM1715" s="311"/>
      <c r="AN1715" s="311"/>
      <c r="AO1715" s="309"/>
      <c r="AY1715" s="309"/>
      <c r="AZ1715" s="312"/>
      <c r="BD1715" s="300"/>
    </row>
    <row r="1716" ht="14.25" customHeight="1">
      <c r="A1716" s="300"/>
      <c r="B1716" s="301"/>
      <c r="C1716" s="300"/>
      <c r="D1716" s="302"/>
      <c r="G1716" s="303"/>
      <c r="H1716" s="304"/>
      <c r="I1716" s="304"/>
      <c r="J1716" s="300"/>
      <c r="K1716" s="300"/>
      <c r="L1716" s="300"/>
      <c r="M1716" s="300"/>
      <c r="N1716" s="300"/>
      <c r="O1716" s="300"/>
      <c r="Q1716" s="305">
        <v>0.0</v>
      </c>
      <c r="R1716" s="305"/>
      <c r="S1716" s="306"/>
      <c r="T1716" s="305"/>
      <c r="U1716" s="305"/>
      <c r="V1716" s="305"/>
      <c r="W1716" s="305"/>
      <c r="X1716" s="305"/>
      <c r="Y1716" s="305"/>
      <c r="Z1716" s="300"/>
      <c r="AA1716" s="307"/>
      <c r="AB1716" s="300"/>
      <c r="AC1716" s="308"/>
      <c r="AD1716" s="304"/>
      <c r="AF1716" s="300"/>
      <c r="AG1716" s="300"/>
      <c r="AH1716" s="309"/>
      <c r="AI1716" s="309"/>
      <c r="AJ1716" s="310"/>
      <c r="AK1716" s="311"/>
      <c r="AL1716" s="311"/>
      <c r="AM1716" s="311"/>
      <c r="AN1716" s="311"/>
      <c r="AO1716" s="309"/>
      <c r="AY1716" s="309"/>
      <c r="AZ1716" s="312"/>
      <c r="BD1716" s="300"/>
    </row>
    <row r="1717" ht="14.25" customHeight="1">
      <c r="A1717" s="300"/>
      <c r="B1717" s="301"/>
      <c r="C1717" s="300"/>
      <c r="D1717" s="302"/>
      <c r="G1717" s="303"/>
      <c r="H1717" s="304"/>
      <c r="I1717" s="304"/>
      <c r="J1717" s="300"/>
      <c r="K1717" s="300"/>
      <c r="L1717" s="300"/>
      <c r="M1717" s="300"/>
      <c r="N1717" s="300"/>
      <c r="O1717" s="300"/>
      <c r="Q1717" s="305">
        <v>0.0</v>
      </c>
      <c r="R1717" s="305"/>
      <c r="S1717" s="306"/>
      <c r="T1717" s="305"/>
      <c r="U1717" s="305"/>
      <c r="V1717" s="305"/>
      <c r="W1717" s="305"/>
      <c r="X1717" s="305"/>
      <c r="Y1717" s="305"/>
      <c r="Z1717" s="300"/>
      <c r="AA1717" s="307"/>
      <c r="AB1717" s="300"/>
      <c r="AC1717" s="308"/>
      <c r="AD1717" s="304"/>
      <c r="AF1717" s="300"/>
      <c r="AG1717" s="300"/>
      <c r="AH1717" s="309"/>
      <c r="AI1717" s="309"/>
      <c r="AJ1717" s="310"/>
      <c r="AK1717" s="311"/>
      <c r="AL1717" s="311"/>
      <c r="AM1717" s="311"/>
      <c r="AN1717" s="311"/>
      <c r="AO1717" s="309"/>
      <c r="AY1717" s="309"/>
      <c r="AZ1717" s="312"/>
      <c r="BD1717" s="300"/>
    </row>
    <row r="1718" ht="14.25" customHeight="1">
      <c r="A1718" s="300"/>
      <c r="B1718" s="301"/>
      <c r="C1718" s="300"/>
      <c r="D1718" s="302"/>
      <c r="G1718" s="303"/>
      <c r="H1718" s="304"/>
      <c r="I1718" s="304"/>
      <c r="J1718" s="300"/>
      <c r="K1718" s="300"/>
      <c r="L1718" s="300"/>
      <c r="M1718" s="300"/>
      <c r="N1718" s="300"/>
      <c r="O1718" s="300"/>
      <c r="Q1718" s="305">
        <v>0.0</v>
      </c>
      <c r="R1718" s="305"/>
      <c r="S1718" s="306"/>
      <c r="T1718" s="305"/>
      <c r="U1718" s="305"/>
      <c r="V1718" s="305"/>
      <c r="W1718" s="305"/>
      <c r="X1718" s="305"/>
      <c r="Y1718" s="305"/>
      <c r="Z1718" s="300"/>
      <c r="AA1718" s="307"/>
      <c r="AB1718" s="300"/>
      <c r="AC1718" s="308"/>
      <c r="AD1718" s="304"/>
      <c r="AF1718" s="300"/>
      <c r="AG1718" s="300"/>
      <c r="AH1718" s="309"/>
      <c r="AI1718" s="309"/>
      <c r="AJ1718" s="310"/>
      <c r="AK1718" s="311"/>
      <c r="AL1718" s="311"/>
      <c r="AM1718" s="311"/>
      <c r="AN1718" s="311"/>
      <c r="AO1718" s="309"/>
      <c r="AY1718" s="309"/>
      <c r="AZ1718" s="312"/>
      <c r="BD1718" s="300"/>
    </row>
    <row r="1719" ht="14.25" customHeight="1">
      <c r="A1719" s="300"/>
      <c r="B1719" s="301"/>
      <c r="C1719" s="300"/>
      <c r="D1719" s="302"/>
      <c r="G1719" s="303"/>
      <c r="H1719" s="304"/>
      <c r="I1719" s="304"/>
      <c r="J1719" s="300"/>
      <c r="K1719" s="300"/>
      <c r="L1719" s="300"/>
      <c r="M1719" s="300"/>
      <c r="N1719" s="300"/>
      <c r="O1719" s="300"/>
      <c r="Q1719" s="305">
        <v>0.0</v>
      </c>
      <c r="R1719" s="305"/>
      <c r="S1719" s="306"/>
      <c r="T1719" s="305"/>
      <c r="U1719" s="305"/>
      <c r="V1719" s="305"/>
      <c r="W1719" s="305"/>
      <c r="X1719" s="305"/>
      <c r="Y1719" s="305"/>
      <c r="Z1719" s="300"/>
      <c r="AA1719" s="307"/>
      <c r="AB1719" s="300"/>
      <c r="AC1719" s="308"/>
      <c r="AD1719" s="304"/>
      <c r="AF1719" s="300"/>
      <c r="AG1719" s="300"/>
      <c r="AH1719" s="309"/>
      <c r="AI1719" s="309"/>
      <c r="AJ1719" s="310"/>
      <c r="AK1719" s="311"/>
      <c r="AL1719" s="311"/>
      <c r="AM1719" s="311"/>
      <c r="AN1719" s="311"/>
      <c r="AO1719" s="309"/>
      <c r="AY1719" s="309"/>
      <c r="AZ1719" s="312"/>
      <c r="BD1719" s="300"/>
    </row>
    <row r="1720" ht="14.25" customHeight="1">
      <c r="A1720" s="300"/>
      <c r="B1720" s="301"/>
      <c r="C1720" s="300"/>
      <c r="D1720" s="302"/>
      <c r="G1720" s="303"/>
      <c r="H1720" s="304"/>
      <c r="I1720" s="304"/>
      <c r="J1720" s="300"/>
      <c r="K1720" s="300"/>
      <c r="L1720" s="300"/>
      <c r="M1720" s="300"/>
      <c r="N1720" s="300"/>
      <c r="O1720" s="300"/>
      <c r="Q1720" s="305">
        <v>0.0</v>
      </c>
      <c r="R1720" s="305"/>
      <c r="S1720" s="306"/>
      <c r="T1720" s="305"/>
      <c r="U1720" s="305"/>
      <c r="V1720" s="305"/>
      <c r="W1720" s="305"/>
      <c r="X1720" s="305"/>
      <c r="Y1720" s="305"/>
      <c r="Z1720" s="300"/>
      <c r="AA1720" s="307"/>
      <c r="AB1720" s="300"/>
      <c r="AC1720" s="308"/>
      <c r="AD1720" s="304"/>
      <c r="AF1720" s="300"/>
      <c r="AG1720" s="300"/>
      <c r="AH1720" s="309"/>
      <c r="AI1720" s="309"/>
      <c r="AJ1720" s="310"/>
      <c r="AK1720" s="311"/>
      <c r="AL1720" s="311"/>
      <c r="AM1720" s="311"/>
      <c r="AN1720" s="311"/>
      <c r="AO1720" s="309"/>
      <c r="AY1720" s="309"/>
      <c r="AZ1720" s="312"/>
      <c r="BD1720" s="300"/>
    </row>
    <row r="1721" ht="14.25" customHeight="1">
      <c r="A1721" s="300"/>
      <c r="B1721" s="301"/>
      <c r="C1721" s="300"/>
      <c r="D1721" s="302"/>
      <c r="G1721" s="303"/>
      <c r="H1721" s="304"/>
      <c r="I1721" s="304"/>
      <c r="J1721" s="300"/>
      <c r="K1721" s="300"/>
      <c r="L1721" s="300"/>
      <c r="M1721" s="300"/>
      <c r="N1721" s="300"/>
      <c r="O1721" s="300"/>
      <c r="Q1721" s="305">
        <v>0.0</v>
      </c>
      <c r="R1721" s="305"/>
      <c r="S1721" s="306"/>
      <c r="T1721" s="305"/>
      <c r="U1721" s="305"/>
      <c r="V1721" s="305"/>
      <c r="W1721" s="305"/>
      <c r="X1721" s="305"/>
      <c r="Y1721" s="305"/>
      <c r="Z1721" s="300"/>
      <c r="AA1721" s="307"/>
      <c r="AB1721" s="300"/>
      <c r="AC1721" s="308"/>
      <c r="AD1721" s="304"/>
      <c r="AF1721" s="300"/>
      <c r="AG1721" s="300"/>
      <c r="AH1721" s="309"/>
      <c r="AI1721" s="309"/>
      <c r="AJ1721" s="310"/>
      <c r="AK1721" s="311"/>
      <c r="AL1721" s="311"/>
      <c r="AM1721" s="311"/>
      <c r="AN1721" s="311"/>
      <c r="AO1721" s="309"/>
      <c r="AY1721" s="309"/>
      <c r="AZ1721" s="312"/>
      <c r="BD1721" s="300"/>
    </row>
    <row r="1722" ht="14.25" customHeight="1">
      <c r="A1722" s="300"/>
      <c r="B1722" s="301"/>
      <c r="C1722" s="300"/>
      <c r="D1722" s="302"/>
      <c r="G1722" s="303"/>
      <c r="H1722" s="304"/>
      <c r="I1722" s="304"/>
      <c r="J1722" s="300"/>
      <c r="K1722" s="300"/>
      <c r="L1722" s="300"/>
      <c r="M1722" s="300"/>
      <c r="N1722" s="300"/>
      <c r="O1722" s="300"/>
      <c r="Q1722" s="305">
        <v>0.0</v>
      </c>
      <c r="R1722" s="305"/>
      <c r="S1722" s="306"/>
      <c r="T1722" s="305"/>
      <c r="U1722" s="305"/>
      <c r="V1722" s="305"/>
      <c r="W1722" s="305"/>
      <c r="X1722" s="305"/>
      <c r="Y1722" s="305"/>
      <c r="Z1722" s="300"/>
      <c r="AA1722" s="307"/>
      <c r="AB1722" s="300"/>
      <c r="AC1722" s="308"/>
      <c r="AD1722" s="304"/>
      <c r="AF1722" s="300"/>
      <c r="AG1722" s="300"/>
      <c r="AH1722" s="309"/>
      <c r="AI1722" s="309"/>
      <c r="AJ1722" s="310"/>
      <c r="AK1722" s="311"/>
      <c r="AL1722" s="311"/>
      <c r="AM1722" s="311"/>
      <c r="AN1722" s="311"/>
      <c r="AO1722" s="309"/>
      <c r="AY1722" s="309"/>
      <c r="AZ1722" s="312"/>
      <c r="BD1722" s="300"/>
    </row>
    <row r="1723" ht="14.25" customHeight="1">
      <c r="A1723" s="300"/>
      <c r="B1723" s="301"/>
      <c r="C1723" s="300"/>
      <c r="D1723" s="302"/>
      <c r="G1723" s="303"/>
      <c r="H1723" s="304"/>
      <c r="I1723" s="304"/>
      <c r="J1723" s="300"/>
      <c r="K1723" s="300"/>
      <c r="L1723" s="300"/>
      <c r="M1723" s="300"/>
      <c r="N1723" s="300"/>
      <c r="O1723" s="300"/>
      <c r="Q1723" s="305">
        <v>0.0</v>
      </c>
      <c r="R1723" s="305"/>
      <c r="S1723" s="306"/>
      <c r="T1723" s="305"/>
      <c r="U1723" s="305"/>
      <c r="V1723" s="305"/>
      <c r="W1723" s="305"/>
      <c r="X1723" s="305"/>
      <c r="Y1723" s="305"/>
      <c r="Z1723" s="300"/>
      <c r="AA1723" s="307"/>
      <c r="AB1723" s="300"/>
      <c r="AC1723" s="308"/>
      <c r="AD1723" s="304"/>
      <c r="AF1723" s="300"/>
      <c r="AG1723" s="300"/>
      <c r="AH1723" s="309"/>
      <c r="AI1723" s="309"/>
      <c r="AJ1723" s="310"/>
      <c r="AK1723" s="311"/>
      <c r="AL1723" s="311"/>
      <c r="AM1723" s="311"/>
      <c r="AN1723" s="311"/>
      <c r="AO1723" s="309"/>
      <c r="AY1723" s="309"/>
      <c r="AZ1723" s="312"/>
      <c r="BD1723" s="300"/>
    </row>
    <row r="1724" ht="14.25" customHeight="1">
      <c r="A1724" s="300"/>
      <c r="B1724" s="301"/>
      <c r="C1724" s="300"/>
      <c r="D1724" s="302"/>
      <c r="G1724" s="303"/>
      <c r="H1724" s="304"/>
      <c r="I1724" s="304"/>
      <c r="J1724" s="300"/>
      <c r="K1724" s="300"/>
      <c r="L1724" s="300"/>
      <c r="M1724" s="300"/>
      <c r="N1724" s="300"/>
      <c r="O1724" s="300"/>
      <c r="Q1724" s="305">
        <v>0.0</v>
      </c>
      <c r="R1724" s="305"/>
      <c r="S1724" s="306"/>
      <c r="T1724" s="305"/>
      <c r="U1724" s="305"/>
      <c r="V1724" s="305"/>
      <c r="W1724" s="305"/>
      <c r="X1724" s="305"/>
      <c r="Y1724" s="305"/>
      <c r="Z1724" s="300"/>
      <c r="AA1724" s="307"/>
      <c r="AB1724" s="300"/>
      <c r="AC1724" s="308"/>
      <c r="AD1724" s="304"/>
      <c r="AF1724" s="300"/>
      <c r="AG1724" s="300"/>
      <c r="AH1724" s="309"/>
      <c r="AI1724" s="309"/>
      <c r="AJ1724" s="310"/>
      <c r="AK1724" s="311"/>
      <c r="AL1724" s="311"/>
      <c r="AM1724" s="311"/>
      <c r="AN1724" s="311"/>
      <c r="AO1724" s="309"/>
      <c r="AY1724" s="309"/>
      <c r="AZ1724" s="312"/>
      <c r="BD1724" s="300"/>
    </row>
    <row r="1725" ht="14.25" customHeight="1">
      <c r="A1725" s="300"/>
      <c r="B1725" s="301"/>
      <c r="C1725" s="300"/>
      <c r="D1725" s="302"/>
      <c r="G1725" s="303"/>
      <c r="H1725" s="304"/>
      <c r="I1725" s="304"/>
      <c r="J1725" s="300"/>
      <c r="K1725" s="300"/>
      <c r="L1725" s="300"/>
      <c r="M1725" s="300"/>
      <c r="N1725" s="300"/>
      <c r="O1725" s="300"/>
      <c r="Q1725" s="305">
        <v>0.0</v>
      </c>
      <c r="R1725" s="305"/>
      <c r="S1725" s="306"/>
      <c r="T1725" s="305"/>
      <c r="U1725" s="305"/>
      <c r="V1725" s="305"/>
      <c r="W1725" s="305"/>
      <c r="X1725" s="305"/>
      <c r="Y1725" s="305"/>
      <c r="Z1725" s="300"/>
      <c r="AA1725" s="307"/>
      <c r="AB1725" s="300"/>
      <c r="AC1725" s="308"/>
      <c r="AD1725" s="304"/>
      <c r="AF1725" s="300"/>
      <c r="AG1725" s="300"/>
      <c r="AH1725" s="309"/>
      <c r="AI1725" s="309"/>
      <c r="AJ1725" s="310"/>
      <c r="AK1725" s="311"/>
      <c r="AL1725" s="311"/>
      <c r="AM1725" s="311"/>
      <c r="AN1725" s="311"/>
      <c r="AO1725" s="309"/>
      <c r="AY1725" s="309"/>
      <c r="AZ1725" s="312"/>
      <c r="BD1725" s="300"/>
    </row>
    <row r="1726" ht="14.25" customHeight="1">
      <c r="A1726" s="300"/>
      <c r="B1726" s="301"/>
      <c r="C1726" s="300"/>
      <c r="D1726" s="302"/>
      <c r="G1726" s="303"/>
      <c r="H1726" s="304"/>
      <c r="I1726" s="304"/>
      <c r="J1726" s="300"/>
      <c r="K1726" s="300"/>
      <c r="L1726" s="300"/>
      <c r="M1726" s="300"/>
      <c r="N1726" s="300"/>
      <c r="O1726" s="300"/>
      <c r="Q1726" s="305">
        <v>0.0</v>
      </c>
      <c r="R1726" s="305"/>
      <c r="S1726" s="306"/>
      <c r="T1726" s="305"/>
      <c r="U1726" s="305"/>
      <c r="V1726" s="305"/>
      <c r="W1726" s="305"/>
      <c r="X1726" s="305"/>
      <c r="Y1726" s="305"/>
      <c r="Z1726" s="300"/>
      <c r="AA1726" s="307"/>
      <c r="AB1726" s="300"/>
      <c r="AC1726" s="308"/>
      <c r="AD1726" s="304"/>
      <c r="AF1726" s="300"/>
      <c r="AG1726" s="300"/>
      <c r="AH1726" s="309"/>
      <c r="AI1726" s="309"/>
      <c r="AJ1726" s="310"/>
      <c r="AK1726" s="311"/>
      <c r="AL1726" s="311"/>
      <c r="AM1726" s="311"/>
      <c r="AN1726" s="311"/>
      <c r="AO1726" s="309"/>
      <c r="AY1726" s="309"/>
      <c r="AZ1726" s="312"/>
      <c r="BD1726" s="300"/>
    </row>
    <row r="1727" ht="14.25" customHeight="1">
      <c r="A1727" s="300"/>
      <c r="B1727" s="301"/>
      <c r="C1727" s="300"/>
      <c r="D1727" s="302"/>
      <c r="G1727" s="303"/>
      <c r="H1727" s="304"/>
      <c r="I1727" s="304"/>
      <c r="J1727" s="300"/>
      <c r="K1727" s="300"/>
      <c r="L1727" s="300"/>
      <c r="M1727" s="300"/>
      <c r="N1727" s="300"/>
      <c r="O1727" s="300"/>
      <c r="Q1727" s="305">
        <v>0.0</v>
      </c>
      <c r="R1727" s="305"/>
      <c r="S1727" s="306"/>
      <c r="T1727" s="305"/>
      <c r="U1727" s="305"/>
      <c r="V1727" s="305"/>
      <c r="W1727" s="305"/>
      <c r="X1727" s="305"/>
      <c r="Y1727" s="305"/>
      <c r="Z1727" s="300"/>
      <c r="AA1727" s="307"/>
      <c r="AB1727" s="300"/>
      <c r="AC1727" s="308"/>
      <c r="AD1727" s="304"/>
      <c r="AF1727" s="300"/>
      <c r="AG1727" s="300"/>
      <c r="AH1727" s="309"/>
      <c r="AI1727" s="309"/>
      <c r="AJ1727" s="310"/>
      <c r="AK1727" s="311"/>
      <c r="AL1727" s="311"/>
      <c r="AM1727" s="311"/>
      <c r="AN1727" s="311"/>
      <c r="AO1727" s="309"/>
      <c r="AY1727" s="309"/>
      <c r="AZ1727" s="312"/>
      <c r="BD1727" s="300"/>
    </row>
    <row r="1728" ht="14.25" customHeight="1">
      <c r="A1728" s="300"/>
      <c r="B1728" s="301"/>
      <c r="C1728" s="300"/>
      <c r="D1728" s="302"/>
      <c r="G1728" s="303"/>
      <c r="H1728" s="304"/>
      <c r="I1728" s="304"/>
      <c r="J1728" s="300"/>
      <c r="K1728" s="300"/>
      <c r="L1728" s="300"/>
      <c r="M1728" s="300"/>
      <c r="N1728" s="300"/>
      <c r="O1728" s="300"/>
      <c r="Q1728" s="305">
        <v>0.0</v>
      </c>
      <c r="R1728" s="305"/>
      <c r="S1728" s="306"/>
      <c r="T1728" s="305"/>
      <c r="U1728" s="305"/>
      <c r="V1728" s="305"/>
      <c r="W1728" s="305"/>
      <c r="X1728" s="305"/>
      <c r="Y1728" s="305"/>
      <c r="Z1728" s="300"/>
      <c r="AA1728" s="307"/>
      <c r="AB1728" s="300"/>
      <c r="AC1728" s="308"/>
      <c r="AD1728" s="304"/>
      <c r="AF1728" s="300"/>
      <c r="AG1728" s="300"/>
      <c r="AH1728" s="309"/>
      <c r="AI1728" s="309"/>
      <c r="AJ1728" s="310"/>
      <c r="AK1728" s="311"/>
      <c r="AL1728" s="311"/>
      <c r="AM1728" s="311"/>
      <c r="AN1728" s="311"/>
      <c r="AO1728" s="309"/>
      <c r="AY1728" s="309"/>
      <c r="AZ1728" s="312"/>
      <c r="BD1728" s="300"/>
    </row>
    <row r="1729" ht="14.25" customHeight="1">
      <c r="A1729" s="300"/>
      <c r="B1729" s="301"/>
      <c r="C1729" s="300"/>
      <c r="D1729" s="302"/>
      <c r="G1729" s="303"/>
      <c r="H1729" s="304"/>
      <c r="I1729" s="304"/>
      <c r="J1729" s="300"/>
      <c r="K1729" s="300"/>
      <c r="L1729" s="300"/>
      <c r="M1729" s="300"/>
      <c r="N1729" s="300"/>
      <c r="O1729" s="300"/>
      <c r="Q1729" s="305">
        <v>0.0</v>
      </c>
      <c r="R1729" s="305"/>
      <c r="S1729" s="306"/>
      <c r="T1729" s="305"/>
      <c r="U1729" s="305"/>
      <c r="V1729" s="305"/>
      <c r="W1729" s="305"/>
      <c r="X1729" s="305"/>
      <c r="Y1729" s="305"/>
      <c r="Z1729" s="300"/>
      <c r="AA1729" s="307"/>
      <c r="AB1729" s="300"/>
      <c r="AC1729" s="308"/>
      <c r="AD1729" s="304"/>
      <c r="AF1729" s="300"/>
      <c r="AG1729" s="300"/>
      <c r="AH1729" s="309"/>
      <c r="AI1729" s="309"/>
      <c r="AJ1729" s="310"/>
      <c r="AK1729" s="311"/>
      <c r="AL1729" s="311"/>
      <c r="AM1729" s="311"/>
      <c r="AN1729" s="311"/>
      <c r="AO1729" s="309"/>
      <c r="AY1729" s="309"/>
      <c r="AZ1729" s="312"/>
      <c r="BD1729" s="300"/>
    </row>
    <row r="1730" ht="14.25" customHeight="1">
      <c r="A1730" s="300"/>
      <c r="B1730" s="301"/>
      <c r="C1730" s="300"/>
      <c r="D1730" s="302"/>
      <c r="G1730" s="303"/>
      <c r="H1730" s="304"/>
      <c r="I1730" s="304"/>
      <c r="J1730" s="300"/>
      <c r="K1730" s="300"/>
      <c r="L1730" s="300"/>
      <c r="M1730" s="300"/>
      <c r="N1730" s="300"/>
      <c r="O1730" s="300"/>
      <c r="Q1730" s="305">
        <v>0.0</v>
      </c>
      <c r="R1730" s="305"/>
      <c r="S1730" s="306"/>
      <c r="T1730" s="305"/>
      <c r="U1730" s="305"/>
      <c r="V1730" s="305"/>
      <c r="W1730" s="305"/>
      <c r="X1730" s="305"/>
      <c r="Y1730" s="305"/>
      <c r="Z1730" s="300"/>
      <c r="AA1730" s="307"/>
      <c r="AB1730" s="300"/>
      <c r="AC1730" s="308"/>
      <c r="AD1730" s="304"/>
      <c r="AF1730" s="300"/>
      <c r="AG1730" s="300"/>
      <c r="AH1730" s="309"/>
      <c r="AI1730" s="309"/>
      <c r="AJ1730" s="310"/>
      <c r="AK1730" s="311"/>
      <c r="AL1730" s="311"/>
      <c r="AM1730" s="311"/>
      <c r="AN1730" s="311"/>
      <c r="AO1730" s="309"/>
      <c r="AY1730" s="309"/>
      <c r="AZ1730" s="312"/>
      <c r="BD1730" s="300"/>
    </row>
    <row r="1731" ht="14.25" customHeight="1">
      <c r="A1731" s="300"/>
      <c r="B1731" s="301"/>
      <c r="C1731" s="300"/>
      <c r="D1731" s="302"/>
      <c r="G1731" s="303"/>
      <c r="H1731" s="304"/>
      <c r="I1731" s="304"/>
      <c r="J1731" s="300"/>
      <c r="K1731" s="300"/>
      <c r="L1731" s="300"/>
      <c r="M1731" s="300"/>
      <c r="N1731" s="300"/>
      <c r="O1731" s="300"/>
      <c r="Q1731" s="305">
        <v>0.0</v>
      </c>
      <c r="R1731" s="305"/>
      <c r="S1731" s="306"/>
      <c r="T1731" s="305"/>
      <c r="U1731" s="305"/>
      <c r="V1731" s="305"/>
      <c r="W1731" s="305"/>
      <c r="X1731" s="305"/>
      <c r="Y1731" s="305"/>
      <c r="Z1731" s="300"/>
      <c r="AA1731" s="307"/>
      <c r="AB1731" s="300"/>
      <c r="AC1731" s="308"/>
      <c r="AD1731" s="304"/>
      <c r="AF1731" s="300"/>
      <c r="AG1731" s="300"/>
      <c r="AH1731" s="309"/>
      <c r="AI1731" s="309"/>
      <c r="AJ1731" s="310"/>
      <c r="AK1731" s="311"/>
      <c r="AL1731" s="311"/>
      <c r="AM1731" s="311"/>
      <c r="AN1731" s="311"/>
      <c r="AO1731" s="309"/>
      <c r="AY1731" s="309"/>
      <c r="AZ1731" s="312"/>
      <c r="BD1731" s="300"/>
    </row>
    <row r="1732" ht="14.25" customHeight="1">
      <c r="A1732" s="300"/>
      <c r="B1732" s="301"/>
      <c r="C1732" s="300"/>
      <c r="D1732" s="302"/>
      <c r="G1732" s="303"/>
      <c r="H1732" s="304"/>
      <c r="I1732" s="304"/>
      <c r="J1732" s="300"/>
      <c r="K1732" s="300"/>
      <c r="L1732" s="300"/>
      <c r="M1732" s="300"/>
      <c r="N1732" s="300"/>
      <c r="O1732" s="300"/>
      <c r="Q1732" s="305">
        <v>0.0</v>
      </c>
      <c r="R1732" s="305"/>
      <c r="S1732" s="306"/>
      <c r="T1732" s="305"/>
      <c r="U1732" s="305"/>
      <c r="V1732" s="305"/>
      <c r="W1732" s="305"/>
      <c r="X1732" s="305"/>
      <c r="Y1732" s="305"/>
      <c r="Z1732" s="300"/>
      <c r="AA1732" s="307"/>
      <c r="AB1732" s="300"/>
      <c r="AC1732" s="308"/>
      <c r="AD1732" s="304"/>
      <c r="AF1732" s="300"/>
      <c r="AG1732" s="300"/>
      <c r="AH1732" s="309"/>
      <c r="AI1732" s="309"/>
      <c r="AJ1732" s="310"/>
      <c r="AK1732" s="311"/>
      <c r="AL1732" s="311"/>
      <c r="AM1732" s="311"/>
      <c r="AN1732" s="311"/>
      <c r="AO1732" s="309"/>
      <c r="AY1732" s="309"/>
      <c r="AZ1732" s="312"/>
      <c r="BD1732" s="300"/>
    </row>
    <row r="1733" ht="14.25" customHeight="1">
      <c r="A1733" s="300"/>
      <c r="B1733" s="301"/>
      <c r="C1733" s="300"/>
      <c r="D1733" s="302"/>
      <c r="G1733" s="303"/>
      <c r="H1733" s="304"/>
      <c r="I1733" s="304"/>
      <c r="J1733" s="300"/>
      <c r="K1733" s="300"/>
      <c r="L1733" s="300"/>
      <c r="M1733" s="300"/>
      <c r="N1733" s="300"/>
      <c r="O1733" s="300"/>
      <c r="Q1733" s="305">
        <v>0.0</v>
      </c>
      <c r="R1733" s="305"/>
      <c r="S1733" s="306"/>
      <c r="T1733" s="305"/>
      <c r="U1733" s="305"/>
      <c r="V1733" s="305"/>
      <c r="W1733" s="305"/>
      <c r="X1733" s="305"/>
      <c r="Y1733" s="305"/>
      <c r="Z1733" s="300"/>
      <c r="AA1733" s="307"/>
      <c r="AB1733" s="300"/>
      <c r="AC1733" s="308"/>
      <c r="AD1733" s="304"/>
      <c r="AF1733" s="300"/>
      <c r="AG1733" s="300"/>
      <c r="AH1733" s="309"/>
      <c r="AI1733" s="309"/>
      <c r="AJ1733" s="310"/>
      <c r="AK1733" s="311"/>
      <c r="AL1733" s="311"/>
      <c r="AM1733" s="311"/>
      <c r="AN1733" s="311"/>
      <c r="AO1733" s="309"/>
      <c r="AY1733" s="309"/>
      <c r="AZ1733" s="312"/>
      <c r="BD1733" s="300"/>
    </row>
    <row r="1734" ht="14.25" customHeight="1">
      <c r="A1734" s="300"/>
      <c r="B1734" s="301"/>
      <c r="C1734" s="300"/>
      <c r="D1734" s="302"/>
      <c r="G1734" s="303"/>
      <c r="H1734" s="304"/>
      <c r="I1734" s="304"/>
      <c r="J1734" s="300"/>
      <c r="K1734" s="300"/>
      <c r="L1734" s="300"/>
      <c r="M1734" s="300"/>
      <c r="N1734" s="300"/>
      <c r="O1734" s="300"/>
      <c r="Q1734" s="305">
        <v>0.0</v>
      </c>
      <c r="R1734" s="305"/>
      <c r="S1734" s="306"/>
      <c r="T1734" s="305"/>
      <c r="U1734" s="305"/>
      <c r="V1734" s="305"/>
      <c r="W1734" s="305"/>
      <c r="X1734" s="305"/>
      <c r="Y1734" s="305"/>
      <c r="Z1734" s="300"/>
      <c r="AA1734" s="307"/>
      <c r="AB1734" s="300"/>
      <c r="AC1734" s="308"/>
      <c r="AD1734" s="304"/>
      <c r="AF1734" s="300"/>
      <c r="AG1734" s="300"/>
      <c r="AH1734" s="309"/>
      <c r="AI1734" s="309"/>
      <c r="AJ1734" s="310"/>
      <c r="AK1734" s="311"/>
      <c r="AL1734" s="311"/>
      <c r="AM1734" s="311"/>
      <c r="AN1734" s="311"/>
      <c r="AO1734" s="309"/>
      <c r="AY1734" s="309"/>
      <c r="AZ1734" s="312"/>
      <c r="BD1734" s="300"/>
    </row>
    <row r="1735" ht="14.25" customHeight="1">
      <c r="A1735" s="300"/>
      <c r="B1735" s="301"/>
      <c r="C1735" s="300"/>
      <c r="D1735" s="302"/>
      <c r="G1735" s="303"/>
      <c r="H1735" s="304"/>
      <c r="I1735" s="304"/>
      <c r="J1735" s="300"/>
      <c r="K1735" s="300"/>
      <c r="L1735" s="300"/>
      <c r="M1735" s="300"/>
      <c r="N1735" s="300"/>
      <c r="O1735" s="300"/>
      <c r="Q1735" s="305">
        <v>0.0</v>
      </c>
      <c r="R1735" s="305"/>
      <c r="S1735" s="306"/>
      <c r="T1735" s="305"/>
      <c r="U1735" s="305"/>
      <c r="V1735" s="305"/>
      <c r="W1735" s="305"/>
      <c r="X1735" s="305"/>
      <c r="Y1735" s="305"/>
      <c r="Z1735" s="300"/>
      <c r="AA1735" s="307"/>
      <c r="AB1735" s="300"/>
      <c r="AC1735" s="308"/>
      <c r="AD1735" s="304"/>
      <c r="AF1735" s="300"/>
      <c r="AG1735" s="300"/>
      <c r="AH1735" s="309"/>
      <c r="AI1735" s="309"/>
      <c r="AJ1735" s="310"/>
      <c r="AK1735" s="311"/>
      <c r="AL1735" s="311"/>
      <c r="AM1735" s="311"/>
      <c r="AN1735" s="311"/>
      <c r="AO1735" s="309"/>
      <c r="AY1735" s="309"/>
      <c r="AZ1735" s="312"/>
      <c r="BD1735" s="300"/>
    </row>
    <row r="1736" ht="14.25" customHeight="1">
      <c r="A1736" s="300"/>
      <c r="B1736" s="301"/>
      <c r="C1736" s="300"/>
      <c r="D1736" s="302"/>
      <c r="G1736" s="303"/>
      <c r="H1736" s="304"/>
      <c r="I1736" s="304"/>
      <c r="J1736" s="300"/>
      <c r="K1736" s="300"/>
      <c r="L1736" s="300"/>
      <c r="M1736" s="300"/>
      <c r="N1736" s="300"/>
      <c r="O1736" s="300"/>
      <c r="Q1736" s="305">
        <v>0.0</v>
      </c>
      <c r="R1736" s="305"/>
      <c r="S1736" s="306"/>
      <c r="T1736" s="305"/>
      <c r="U1736" s="305"/>
      <c r="V1736" s="305"/>
      <c r="W1736" s="305"/>
      <c r="X1736" s="305"/>
      <c r="Y1736" s="305"/>
      <c r="Z1736" s="300"/>
      <c r="AA1736" s="307"/>
      <c r="AB1736" s="300"/>
      <c r="AC1736" s="308"/>
      <c r="AD1736" s="304"/>
      <c r="AF1736" s="300"/>
      <c r="AG1736" s="300"/>
      <c r="AH1736" s="309"/>
      <c r="AI1736" s="309"/>
      <c r="AJ1736" s="310"/>
      <c r="AK1736" s="311"/>
      <c r="AL1736" s="311"/>
      <c r="AM1736" s="311"/>
      <c r="AN1736" s="311"/>
      <c r="AO1736" s="309"/>
      <c r="AY1736" s="309"/>
      <c r="AZ1736" s="312"/>
      <c r="BD1736" s="300"/>
    </row>
    <row r="1737" ht="14.25" customHeight="1">
      <c r="A1737" s="300"/>
      <c r="B1737" s="301"/>
      <c r="C1737" s="300"/>
      <c r="D1737" s="302"/>
      <c r="G1737" s="303"/>
      <c r="H1737" s="304"/>
      <c r="I1737" s="304"/>
      <c r="J1737" s="300"/>
      <c r="K1737" s="300"/>
      <c r="L1737" s="300"/>
      <c r="M1737" s="300"/>
      <c r="N1737" s="300"/>
      <c r="O1737" s="300"/>
      <c r="Q1737" s="305">
        <v>0.0</v>
      </c>
      <c r="R1737" s="305"/>
      <c r="S1737" s="306"/>
      <c r="T1737" s="305"/>
      <c r="U1737" s="305"/>
      <c r="V1737" s="305"/>
      <c r="W1737" s="305"/>
      <c r="X1737" s="305"/>
      <c r="Y1737" s="305"/>
      <c r="Z1737" s="300"/>
      <c r="AA1737" s="307"/>
      <c r="AB1737" s="300"/>
      <c r="AC1737" s="308"/>
      <c r="AD1737" s="304"/>
      <c r="AF1737" s="300"/>
      <c r="AG1737" s="300"/>
      <c r="AH1737" s="309"/>
      <c r="AI1737" s="309"/>
      <c r="AJ1737" s="310"/>
      <c r="AK1737" s="311"/>
      <c r="AL1737" s="311"/>
      <c r="AM1737" s="311"/>
      <c r="AN1737" s="311"/>
      <c r="AO1737" s="309"/>
      <c r="AY1737" s="309"/>
      <c r="AZ1737" s="312"/>
      <c r="BD1737" s="300"/>
    </row>
    <row r="1738" ht="14.25" customHeight="1">
      <c r="A1738" s="300"/>
      <c r="B1738" s="301"/>
      <c r="C1738" s="300"/>
      <c r="D1738" s="302"/>
      <c r="G1738" s="303"/>
      <c r="H1738" s="304"/>
      <c r="I1738" s="304"/>
      <c r="J1738" s="300"/>
      <c r="K1738" s="300"/>
      <c r="L1738" s="300"/>
      <c r="M1738" s="300"/>
      <c r="N1738" s="300"/>
      <c r="O1738" s="300"/>
      <c r="Q1738" s="305">
        <v>0.0</v>
      </c>
      <c r="R1738" s="305"/>
      <c r="S1738" s="306"/>
      <c r="T1738" s="305"/>
      <c r="U1738" s="305"/>
      <c r="V1738" s="305"/>
      <c r="W1738" s="305"/>
      <c r="X1738" s="305"/>
      <c r="Y1738" s="305"/>
      <c r="Z1738" s="300"/>
      <c r="AA1738" s="307"/>
      <c r="AB1738" s="300"/>
      <c r="AC1738" s="308"/>
      <c r="AD1738" s="304"/>
      <c r="AF1738" s="300"/>
      <c r="AG1738" s="300"/>
      <c r="AH1738" s="309"/>
      <c r="AI1738" s="309"/>
      <c r="AJ1738" s="310"/>
      <c r="AK1738" s="311"/>
      <c r="AL1738" s="311"/>
      <c r="AM1738" s="311"/>
      <c r="AN1738" s="311"/>
      <c r="AO1738" s="309"/>
      <c r="AY1738" s="309"/>
      <c r="AZ1738" s="312"/>
      <c r="BD1738" s="300"/>
    </row>
    <row r="1739" ht="14.25" customHeight="1">
      <c r="A1739" s="300"/>
      <c r="B1739" s="301"/>
      <c r="C1739" s="300"/>
      <c r="D1739" s="302"/>
      <c r="G1739" s="303"/>
      <c r="H1739" s="304"/>
      <c r="I1739" s="304"/>
      <c r="J1739" s="300"/>
      <c r="K1739" s="300"/>
      <c r="L1739" s="300"/>
      <c r="M1739" s="300"/>
      <c r="N1739" s="300"/>
      <c r="O1739" s="300"/>
      <c r="Q1739" s="305">
        <v>0.0</v>
      </c>
      <c r="R1739" s="305"/>
      <c r="S1739" s="306"/>
      <c r="T1739" s="305"/>
      <c r="U1739" s="305"/>
      <c r="V1739" s="305"/>
      <c r="W1739" s="305"/>
      <c r="X1739" s="305"/>
      <c r="Y1739" s="305"/>
      <c r="Z1739" s="300"/>
      <c r="AA1739" s="307"/>
      <c r="AB1739" s="300"/>
      <c r="AC1739" s="308"/>
      <c r="AD1739" s="304"/>
      <c r="AF1739" s="300"/>
      <c r="AG1739" s="300"/>
      <c r="AH1739" s="309"/>
      <c r="AI1739" s="309"/>
      <c r="AJ1739" s="310"/>
      <c r="AK1739" s="311"/>
      <c r="AL1739" s="311"/>
      <c r="AM1739" s="311"/>
      <c r="AN1739" s="311"/>
      <c r="AO1739" s="309"/>
      <c r="AY1739" s="309"/>
      <c r="AZ1739" s="312"/>
      <c r="BD1739" s="300"/>
    </row>
    <row r="1740" ht="14.25" customHeight="1">
      <c r="A1740" s="300"/>
      <c r="B1740" s="301"/>
      <c r="C1740" s="300"/>
      <c r="D1740" s="302"/>
      <c r="G1740" s="303"/>
      <c r="H1740" s="304"/>
      <c r="I1740" s="304"/>
      <c r="J1740" s="300"/>
      <c r="K1740" s="300"/>
      <c r="L1740" s="300"/>
      <c r="M1740" s="300"/>
      <c r="N1740" s="300"/>
      <c r="O1740" s="300"/>
      <c r="Q1740" s="305">
        <v>0.0</v>
      </c>
      <c r="R1740" s="305"/>
      <c r="S1740" s="306"/>
      <c r="T1740" s="305"/>
      <c r="U1740" s="305"/>
      <c r="V1740" s="305"/>
      <c r="W1740" s="305"/>
      <c r="X1740" s="305"/>
      <c r="Y1740" s="305"/>
      <c r="Z1740" s="300"/>
      <c r="AA1740" s="307"/>
      <c r="AB1740" s="300"/>
      <c r="AC1740" s="308"/>
      <c r="AD1740" s="304"/>
      <c r="AF1740" s="300"/>
      <c r="AG1740" s="300"/>
      <c r="AH1740" s="309"/>
      <c r="AI1740" s="309"/>
      <c r="AJ1740" s="310"/>
      <c r="AK1740" s="311"/>
      <c r="AL1740" s="311"/>
      <c r="AM1740" s="311"/>
      <c r="AN1740" s="311"/>
      <c r="AO1740" s="309"/>
      <c r="AY1740" s="309"/>
      <c r="AZ1740" s="312"/>
      <c r="BD1740" s="300"/>
    </row>
    <row r="1741" ht="14.25" customHeight="1">
      <c r="A1741" s="300"/>
      <c r="B1741" s="301"/>
      <c r="C1741" s="300"/>
      <c r="D1741" s="302"/>
      <c r="G1741" s="303"/>
      <c r="H1741" s="304"/>
      <c r="I1741" s="304"/>
      <c r="J1741" s="300"/>
      <c r="K1741" s="300"/>
      <c r="L1741" s="300"/>
      <c r="M1741" s="300"/>
      <c r="N1741" s="300"/>
      <c r="O1741" s="300"/>
      <c r="Q1741" s="305">
        <v>0.0</v>
      </c>
      <c r="R1741" s="305"/>
      <c r="S1741" s="306"/>
      <c r="T1741" s="305"/>
      <c r="U1741" s="305"/>
      <c r="V1741" s="305"/>
      <c r="W1741" s="305"/>
      <c r="X1741" s="305"/>
      <c r="Y1741" s="305"/>
      <c r="Z1741" s="300"/>
      <c r="AA1741" s="307"/>
      <c r="AB1741" s="300"/>
      <c r="AC1741" s="308"/>
      <c r="AD1741" s="304"/>
      <c r="AF1741" s="300"/>
      <c r="AG1741" s="300"/>
      <c r="AH1741" s="309"/>
      <c r="AI1741" s="309"/>
      <c r="AJ1741" s="310"/>
      <c r="AK1741" s="311"/>
      <c r="AL1741" s="311"/>
      <c r="AM1741" s="311"/>
      <c r="AN1741" s="311"/>
      <c r="AO1741" s="309"/>
      <c r="AY1741" s="309"/>
      <c r="AZ1741" s="312"/>
      <c r="BD1741" s="300"/>
    </row>
    <row r="1742" ht="14.25" customHeight="1">
      <c r="A1742" s="300"/>
      <c r="B1742" s="301"/>
      <c r="C1742" s="300"/>
      <c r="D1742" s="302"/>
      <c r="G1742" s="303"/>
      <c r="H1742" s="304"/>
      <c r="I1742" s="304"/>
      <c r="J1742" s="300"/>
      <c r="K1742" s="300"/>
      <c r="L1742" s="300"/>
      <c r="M1742" s="300"/>
      <c r="N1742" s="300"/>
      <c r="O1742" s="300"/>
      <c r="Q1742" s="305">
        <v>0.0</v>
      </c>
      <c r="R1742" s="305"/>
      <c r="S1742" s="306"/>
      <c r="T1742" s="305"/>
      <c r="U1742" s="305"/>
      <c r="V1742" s="305"/>
      <c r="W1742" s="305"/>
      <c r="X1742" s="305"/>
      <c r="Y1742" s="305"/>
      <c r="Z1742" s="300"/>
      <c r="AA1742" s="307"/>
      <c r="AB1742" s="300"/>
      <c r="AC1742" s="308"/>
      <c r="AD1742" s="304"/>
      <c r="AF1742" s="300"/>
      <c r="AG1742" s="300"/>
      <c r="AH1742" s="309"/>
      <c r="AI1742" s="309"/>
      <c r="AJ1742" s="310"/>
      <c r="AK1742" s="311"/>
      <c r="AL1742" s="311"/>
      <c r="AM1742" s="311"/>
      <c r="AN1742" s="311"/>
      <c r="AO1742" s="309"/>
      <c r="AY1742" s="309"/>
      <c r="AZ1742" s="312"/>
      <c r="BD1742" s="300"/>
    </row>
    <row r="1743" ht="14.25" customHeight="1">
      <c r="A1743" s="300"/>
      <c r="B1743" s="301"/>
      <c r="C1743" s="300"/>
      <c r="D1743" s="302"/>
      <c r="G1743" s="303"/>
      <c r="H1743" s="304"/>
      <c r="I1743" s="304"/>
      <c r="J1743" s="300"/>
      <c r="K1743" s="300"/>
      <c r="L1743" s="300"/>
      <c r="M1743" s="300"/>
      <c r="N1743" s="300"/>
      <c r="O1743" s="300"/>
      <c r="Q1743" s="305">
        <v>0.0</v>
      </c>
      <c r="R1743" s="305"/>
      <c r="S1743" s="306"/>
      <c r="T1743" s="305"/>
      <c r="U1743" s="305"/>
      <c r="V1743" s="305"/>
      <c r="W1743" s="305"/>
      <c r="X1743" s="305"/>
      <c r="Y1743" s="305"/>
      <c r="Z1743" s="300"/>
      <c r="AA1743" s="307"/>
      <c r="AB1743" s="300"/>
      <c r="AC1743" s="308"/>
      <c r="AD1743" s="304"/>
      <c r="AF1743" s="300"/>
      <c r="AG1743" s="300"/>
      <c r="AH1743" s="309"/>
      <c r="AI1743" s="309"/>
      <c r="AJ1743" s="310"/>
      <c r="AK1743" s="311"/>
      <c r="AL1743" s="311"/>
      <c r="AM1743" s="311"/>
      <c r="AN1743" s="311"/>
      <c r="AO1743" s="309"/>
      <c r="AY1743" s="309"/>
      <c r="AZ1743" s="312"/>
      <c r="BD1743" s="300"/>
    </row>
    <row r="1744" ht="14.25" customHeight="1">
      <c r="A1744" s="300"/>
      <c r="B1744" s="301"/>
      <c r="C1744" s="300"/>
      <c r="D1744" s="302"/>
      <c r="G1744" s="303"/>
      <c r="H1744" s="304"/>
      <c r="I1744" s="304"/>
      <c r="J1744" s="300"/>
      <c r="K1744" s="300"/>
      <c r="L1744" s="300"/>
      <c r="M1744" s="300"/>
      <c r="N1744" s="300"/>
      <c r="O1744" s="300"/>
      <c r="Q1744" s="305">
        <v>0.0</v>
      </c>
      <c r="R1744" s="305"/>
      <c r="S1744" s="306"/>
      <c r="T1744" s="305"/>
      <c r="U1744" s="305"/>
      <c r="V1744" s="305"/>
      <c r="W1744" s="305"/>
      <c r="X1744" s="305"/>
      <c r="Y1744" s="305"/>
      <c r="Z1744" s="300"/>
      <c r="AA1744" s="307"/>
      <c r="AB1744" s="300"/>
      <c r="AC1744" s="308"/>
      <c r="AD1744" s="304"/>
      <c r="AF1744" s="300"/>
      <c r="AG1744" s="300"/>
      <c r="AH1744" s="309"/>
      <c r="AI1744" s="309"/>
      <c r="AJ1744" s="310"/>
      <c r="AK1744" s="311"/>
      <c r="AL1744" s="311"/>
      <c r="AM1744" s="311"/>
      <c r="AN1744" s="311"/>
      <c r="AO1744" s="309"/>
      <c r="AY1744" s="309"/>
      <c r="AZ1744" s="312"/>
      <c r="BD1744" s="300"/>
    </row>
    <row r="1745" ht="14.25" customHeight="1">
      <c r="A1745" s="300"/>
      <c r="B1745" s="301"/>
      <c r="C1745" s="300"/>
      <c r="D1745" s="302"/>
      <c r="G1745" s="303"/>
      <c r="H1745" s="304"/>
      <c r="I1745" s="304"/>
      <c r="J1745" s="300"/>
      <c r="K1745" s="300"/>
      <c r="L1745" s="300"/>
      <c r="M1745" s="300"/>
      <c r="N1745" s="300"/>
      <c r="O1745" s="300"/>
      <c r="Q1745" s="305">
        <v>0.0</v>
      </c>
      <c r="R1745" s="305"/>
      <c r="S1745" s="306"/>
      <c r="T1745" s="305"/>
      <c r="U1745" s="305"/>
      <c r="V1745" s="305"/>
      <c r="W1745" s="305"/>
      <c r="X1745" s="305"/>
      <c r="Y1745" s="305"/>
      <c r="Z1745" s="300"/>
      <c r="AA1745" s="307"/>
      <c r="AB1745" s="300"/>
      <c r="AC1745" s="308"/>
      <c r="AD1745" s="304"/>
      <c r="AF1745" s="300"/>
      <c r="AG1745" s="300"/>
      <c r="AH1745" s="309"/>
      <c r="AI1745" s="309"/>
      <c r="AJ1745" s="310"/>
      <c r="AK1745" s="311"/>
      <c r="AL1745" s="311"/>
      <c r="AM1745" s="311"/>
      <c r="AN1745" s="311"/>
      <c r="AO1745" s="309"/>
      <c r="AY1745" s="309"/>
      <c r="AZ1745" s="312"/>
      <c r="BD1745" s="300"/>
    </row>
    <row r="1746" ht="14.25" customHeight="1">
      <c r="A1746" s="300"/>
      <c r="B1746" s="301"/>
      <c r="C1746" s="300"/>
      <c r="D1746" s="302"/>
      <c r="G1746" s="303"/>
      <c r="H1746" s="304"/>
      <c r="I1746" s="304"/>
      <c r="J1746" s="300"/>
      <c r="K1746" s="300"/>
      <c r="L1746" s="300"/>
      <c r="M1746" s="300"/>
      <c r="N1746" s="300"/>
      <c r="O1746" s="300"/>
      <c r="Q1746" s="305">
        <v>0.0</v>
      </c>
      <c r="R1746" s="305"/>
      <c r="S1746" s="306"/>
      <c r="T1746" s="305"/>
      <c r="U1746" s="305"/>
      <c r="V1746" s="305"/>
      <c r="W1746" s="305"/>
      <c r="X1746" s="305"/>
      <c r="Y1746" s="305"/>
      <c r="Z1746" s="300"/>
      <c r="AA1746" s="307"/>
      <c r="AB1746" s="300"/>
      <c r="AC1746" s="308"/>
      <c r="AD1746" s="304"/>
      <c r="AF1746" s="300"/>
      <c r="AG1746" s="300"/>
      <c r="AH1746" s="309"/>
      <c r="AI1746" s="309"/>
      <c r="AJ1746" s="310"/>
      <c r="AK1746" s="311"/>
      <c r="AL1746" s="311"/>
      <c r="AM1746" s="311"/>
      <c r="AN1746" s="311"/>
      <c r="AO1746" s="309"/>
      <c r="AY1746" s="309"/>
      <c r="AZ1746" s="312"/>
      <c r="BD1746" s="300"/>
    </row>
    <row r="1747" ht="14.25" customHeight="1">
      <c r="A1747" s="300"/>
      <c r="B1747" s="301"/>
      <c r="C1747" s="300"/>
      <c r="D1747" s="302"/>
      <c r="G1747" s="303"/>
      <c r="H1747" s="304"/>
      <c r="I1747" s="304"/>
      <c r="J1747" s="300"/>
      <c r="K1747" s="300"/>
      <c r="L1747" s="300"/>
      <c r="M1747" s="300"/>
      <c r="N1747" s="300"/>
      <c r="O1747" s="300"/>
      <c r="Q1747" s="305">
        <v>0.0</v>
      </c>
      <c r="R1747" s="305"/>
      <c r="S1747" s="306"/>
      <c r="T1747" s="305"/>
      <c r="U1747" s="305"/>
      <c r="V1747" s="305"/>
      <c r="W1747" s="305"/>
      <c r="X1747" s="305"/>
      <c r="Y1747" s="305"/>
      <c r="Z1747" s="300"/>
      <c r="AA1747" s="307"/>
      <c r="AB1747" s="300"/>
      <c r="AC1747" s="308"/>
      <c r="AD1747" s="304"/>
      <c r="AF1747" s="300"/>
      <c r="AG1747" s="300"/>
      <c r="AH1747" s="309"/>
      <c r="AI1747" s="309"/>
      <c r="AJ1747" s="310"/>
      <c r="AK1747" s="311"/>
      <c r="AL1747" s="311"/>
      <c r="AM1747" s="311"/>
      <c r="AN1747" s="311"/>
      <c r="AO1747" s="309"/>
      <c r="AY1747" s="309"/>
      <c r="AZ1747" s="312"/>
      <c r="BD1747" s="300"/>
    </row>
    <row r="1748" ht="14.25" customHeight="1">
      <c r="A1748" s="300"/>
      <c r="B1748" s="301"/>
      <c r="C1748" s="300"/>
      <c r="D1748" s="302"/>
      <c r="G1748" s="303"/>
      <c r="H1748" s="304"/>
      <c r="I1748" s="304"/>
      <c r="J1748" s="300"/>
      <c r="K1748" s="300"/>
      <c r="L1748" s="300"/>
      <c r="M1748" s="300"/>
      <c r="N1748" s="300"/>
      <c r="O1748" s="300"/>
      <c r="Q1748" s="305">
        <v>0.0</v>
      </c>
      <c r="R1748" s="305"/>
      <c r="S1748" s="306"/>
      <c r="T1748" s="305"/>
      <c r="U1748" s="305"/>
      <c r="V1748" s="305"/>
      <c r="W1748" s="305"/>
      <c r="X1748" s="305"/>
      <c r="Y1748" s="305"/>
      <c r="Z1748" s="300"/>
      <c r="AA1748" s="307"/>
      <c r="AB1748" s="300"/>
      <c r="AC1748" s="308"/>
      <c r="AD1748" s="304"/>
      <c r="AF1748" s="300"/>
      <c r="AG1748" s="300"/>
      <c r="AH1748" s="309"/>
      <c r="AI1748" s="309"/>
      <c r="AJ1748" s="310"/>
      <c r="AK1748" s="311"/>
      <c r="AL1748" s="311"/>
      <c r="AM1748" s="311"/>
      <c r="AN1748" s="311"/>
      <c r="AO1748" s="309"/>
      <c r="AY1748" s="309"/>
      <c r="AZ1748" s="312"/>
      <c r="BD1748" s="300"/>
    </row>
    <row r="1749" ht="14.25" customHeight="1">
      <c r="A1749" s="300"/>
      <c r="B1749" s="301"/>
      <c r="C1749" s="300"/>
      <c r="D1749" s="302"/>
      <c r="G1749" s="303"/>
      <c r="H1749" s="304"/>
      <c r="I1749" s="304"/>
      <c r="J1749" s="300"/>
      <c r="K1749" s="300"/>
      <c r="L1749" s="300"/>
      <c r="M1749" s="300"/>
      <c r="N1749" s="300"/>
      <c r="O1749" s="300"/>
      <c r="Q1749" s="305">
        <v>0.0</v>
      </c>
      <c r="R1749" s="305"/>
      <c r="S1749" s="306"/>
      <c r="T1749" s="305"/>
      <c r="U1749" s="305"/>
      <c r="V1749" s="305"/>
      <c r="W1749" s="305"/>
      <c r="X1749" s="305"/>
      <c r="Y1749" s="305"/>
      <c r="Z1749" s="300"/>
      <c r="AA1749" s="307"/>
      <c r="AB1749" s="300"/>
      <c r="AC1749" s="308"/>
      <c r="AD1749" s="304"/>
      <c r="AF1749" s="300"/>
      <c r="AG1749" s="300"/>
      <c r="AH1749" s="309"/>
      <c r="AI1749" s="309"/>
      <c r="AJ1749" s="310"/>
      <c r="AK1749" s="311"/>
      <c r="AL1749" s="311"/>
      <c r="AM1749" s="311"/>
      <c r="AN1749" s="311"/>
      <c r="AO1749" s="309"/>
      <c r="AY1749" s="309"/>
      <c r="AZ1749" s="312"/>
      <c r="BD1749" s="300"/>
    </row>
    <row r="1750" ht="14.25" customHeight="1">
      <c r="A1750" s="300"/>
      <c r="B1750" s="301"/>
      <c r="C1750" s="300"/>
      <c r="D1750" s="302"/>
      <c r="G1750" s="303"/>
      <c r="H1750" s="304"/>
      <c r="I1750" s="304"/>
      <c r="J1750" s="300"/>
      <c r="K1750" s="300"/>
      <c r="L1750" s="300"/>
      <c r="M1750" s="300"/>
      <c r="N1750" s="300"/>
      <c r="O1750" s="300"/>
      <c r="Q1750" s="305">
        <v>0.0</v>
      </c>
      <c r="R1750" s="305"/>
      <c r="S1750" s="306"/>
      <c r="T1750" s="305"/>
      <c r="U1750" s="305"/>
      <c r="V1750" s="305"/>
      <c r="W1750" s="305"/>
      <c r="X1750" s="305"/>
      <c r="Y1750" s="305"/>
      <c r="Z1750" s="300"/>
      <c r="AA1750" s="307"/>
      <c r="AB1750" s="300"/>
      <c r="AC1750" s="308"/>
      <c r="AD1750" s="304"/>
      <c r="AF1750" s="300"/>
      <c r="AG1750" s="300"/>
      <c r="AH1750" s="309"/>
      <c r="AI1750" s="309"/>
      <c r="AJ1750" s="310"/>
      <c r="AK1750" s="311"/>
      <c r="AL1750" s="311"/>
      <c r="AM1750" s="311"/>
      <c r="AN1750" s="311"/>
      <c r="AO1750" s="309"/>
      <c r="AY1750" s="309"/>
      <c r="AZ1750" s="312"/>
      <c r="BD1750" s="300"/>
    </row>
    <row r="1751" ht="14.25" customHeight="1">
      <c r="A1751" s="300"/>
      <c r="B1751" s="301"/>
      <c r="C1751" s="300"/>
      <c r="D1751" s="302"/>
      <c r="G1751" s="303"/>
      <c r="H1751" s="304"/>
      <c r="I1751" s="304"/>
      <c r="J1751" s="300"/>
      <c r="K1751" s="300"/>
      <c r="L1751" s="300"/>
      <c r="M1751" s="300"/>
      <c r="N1751" s="300"/>
      <c r="O1751" s="300"/>
      <c r="Q1751" s="305">
        <v>0.0</v>
      </c>
      <c r="R1751" s="305"/>
      <c r="S1751" s="306"/>
      <c r="T1751" s="305"/>
      <c r="U1751" s="305"/>
      <c r="V1751" s="305"/>
      <c r="W1751" s="305"/>
      <c r="X1751" s="305"/>
      <c r="Y1751" s="305"/>
      <c r="Z1751" s="300"/>
      <c r="AA1751" s="307"/>
      <c r="AB1751" s="300"/>
      <c r="AC1751" s="308"/>
      <c r="AD1751" s="304"/>
      <c r="AF1751" s="300"/>
      <c r="AG1751" s="300"/>
      <c r="AH1751" s="309"/>
      <c r="AI1751" s="309"/>
      <c r="AJ1751" s="310"/>
      <c r="AK1751" s="311"/>
      <c r="AL1751" s="311"/>
      <c r="AM1751" s="311"/>
      <c r="AN1751" s="311"/>
      <c r="AO1751" s="309"/>
      <c r="AY1751" s="309"/>
      <c r="AZ1751" s="312"/>
      <c r="BD1751" s="300"/>
    </row>
    <row r="1752" ht="14.25" customHeight="1">
      <c r="A1752" s="300"/>
      <c r="B1752" s="301"/>
      <c r="C1752" s="300"/>
      <c r="D1752" s="302"/>
      <c r="G1752" s="303"/>
      <c r="H1752" s="304"/>
      <c r="I1752" s="304"/>
      <c r="J1752" s="300"/>
      <c r="K1752" s="300"/>
      <c r="L1752" s="300"/>
      <c r="M1752" s="300"/>
      <c r="N1752" s="300"/>
      <c r="O1752" s="300"/>
      <c r="Q1752" s="305">
        <v>0.0</v>
      </c>
      <c r="R1752" s="305"/>
      <c r="S1752" s="306"/>
      <c r="T1752" s="305"/>
      <c r="U1752" s="305"/>
      <c r="V1752" s="305"/>
      <c r="W1752" s="305"/>
      <c r="X1752" s="305"/>
      <c r="Y1752" s="305"/>
      <c r="Z1752" s="300"/>
      <c r="AA1752" s="307"/>
      <c r="AB1752" s="300"/>
      <c r="AC1752" s="308"/>
      <c r="AD1752" s="304"/>
      <c r="AF1752" s="300"/>
      <c r="AG1752" s="300"/>
      <c r="AH1752" s="309"/>
      <c r="AI1752" s="309"/>
      <c r="AJ1752" s="310"/>
      <c r="AK1752" s="311"/>
      <c r="AL1752" s="311"/>
      <c r="AM1752" s="311"/>
      <c r="AN1752" s="311"/>
      <c r="AO1752" s="309"/>
      <c r="AY1752" s="309"/>
      <c r="AZ1752" s="312"/>
      <c r="BD1752" s="300"/>
    </row>
    <row r="1753" ht="14.25" customHeight="1">
      <c r="A1753" s="300"/>
      <c r="B1753" s="301"/>
      <c r="C1753" s="300"/>
      <c r="D1753" s="302"/>
      <c r="G1753" s="303"/>
      <c r="H1753" s="304"/>
      <c r="I1753" s="304"/>
      <c r="J1753" s="300"/>
      <c r="K1753" s="300"/>
      <c r="L1753" s="300"/>
      <c r="M1753" s="300"/>
      <c r="N1753" s="300"/>
      <c r="O1753" s="300"/>
      <c r="Q1753" s="305">
        <v>0.0</v>
      </c>
      <c r="R1753" s="305"/>
      <c r="S1753" s="306"/>
      <c r="T1753" s="305"/>
      <c r="U1753" s="305"/>
      <c r="V1753" s="305"/>
      <c r="W1753" s="305"/>
      <c r="X1753" s="305"/>
      <c r="Y1753" s="305"/>
      <c r="Z1753" s="300"/>
      <c r="AA1753" s="307"/>
      <c r="AB1753" s="300"/>
      <c r="AC1753" s="308"/>
      <c r="AD1753" s="304"/>
      <c r="AF1753" s="300"/>
      <c r="AG1753" s="300"/>
      <c r="AH1753" s="309"/>
      <c r="AI1753" s="309"/>
      <c r="AJ1753" s="310"/>
      <c r="AK1753" s="311"/>
      <c r="AL1753" s="311"/>
      <c r="AM1753" s="311"/>
      <c r="AN1753" s="311"/>
      <c r="AO1753" s="309"/>
      <c r="AY1753" s="309"/>
      <c r="AZ1753" s="312"/>
      <c r="BD1753" s="300"/>
    </row>
    <row r="1754" ht="14.25" customHeight="1">
      <c r="A1754" s="300"/>
      <c r="B1754" s="301"/>
      <c r="C1754" s="300"/>
      <c r="D1754" s="302"/>
      <c r="G1754" s="303"/>
      <c r="H1754" s="304"/>
      <c r="I1754" s="304"/>
      <c r="J1754" s="300"/>
      <c r="K1754" s="300"/>
      <c r="L1754" s="300"/>
      <c r="M1754" s="300"/>
      <c r="N1754" s="300"/>
      <c r="O1754" s="300"/>
      <c r="Q1754" s="305">
        <v>0.0</v>
      </c>
      <c r="R1754" s="305"/>
      <c r="S1754" s="306"/>
      <c r="T1754" s="305"/>
      <c r="U1754" s="305"/>
      <c r="V1754" s="305"/>
      <c r="W1754" s="305"/>
      <c r="X1754" s="305"/>
      <c r="Y1754" s="305"/>
      <c r="Z1754" s="300"/>
      <c r="AA1754" s="307"/>
      <c r="AB1754" s="300"/>
      <c r="AC1754" s="308"/>
      <c r="AD1754" s="304"/>
      <c r="AF1754" s="300"/>
      <c r="AG1754" s="300"/>
      <c r="AH1754" s="309"/>
      <c r="AI1754" s="309"/>
      <c r="AJ1754" s="310"/>
      <c r="AK1754" s="311"/>
      <c r="AL1754" s="311"/>
      <c r="AM1754" s="311"/>
      <c r="AN1754" s="311"/>
      <c r="AO1754" s="309"/>
      <c r="AY1754" s="309"/>
      <c r="AZ1754" s="312"/>
      <c r="BD1754" s="300"/>
    </row>
    <row r="1755" ht="14.25" customHeight="1">
      <c r="A1755" s="300"/>
      <c r="B1755" s="301"/>
      <c r="C1755" s="300"/>
      <c r="D1755" s="302"/>
      <c r="G1755" s="303"/>
      <c r="H1755" s="304"/>
      <c r="I1755" s="304"/>
      <c r="J1755" s="300"/>
      <c r="K1755" s="300"/>
      <c r="L1755" s="300"/>
      <c r="M1755" s="300"/>
      <c r="N1755" s="300"/>
      <c r="O1755" s="300"/>
      <c r="Q1755" s="305">
        <v>0.0</v>
      </c>
      <c r="R1755" s="305"/>
      <c r="S1755" s="306"/>
      <c r="T1755" s="305"/>
      <c r="U1755" s="305"/>
      <c r="V1755" s="305"/>
      <c r="W1755" s="305"/>
      <c r="X1755" s="305"/>
      <c r="Y1755" s="305"/>
      <c r="Z1755" s="300"/>
      <c r="AA1755" s="307"/>
      <c r="AB1755" s="300"/>
      <c r="AC1755" s="308"/>
      <c r="AD1755" s="304"/>
      <c r="AF1755" s="300"/>
      <c r="AG1755" s="300"/>
      <c r="AH1755" s="309"/>
      <c r="AI1755" s="309"/>
      <c r="AJ1755" s="310"/>
      <c r="AK1755" s="311"/>
      <c r="AL1755" s="311"/>
      <c r="AM1755" s="311"/>
      <c r="AN1755" s="311"/>
      <c r="AO1755" s="309"/>
      <c r="AY1755" s="309"/>
      <c r="AZ1755" s="312"/>
      <c r="BD1755" s="300"/>
    </row>
    <row r="1756" ht="14.25" customHeight="1">
      <c r="A1756" s="300"/>
      <c r="B1756" s="301"/>
      <c r="C1756" s="300"/>
      <c r="D1756" s="302"/>
      <c r="G1756" s="303"/>
      <c r="H1756" s="304"/>
      <c r="I1756" s="304"/>
      <c r="J1756" s="300"/>
      <c r="K1756" s="300"/>
      <c r="L1756" s="300"/>
      <c r="M1756" s="300"/>
      <c r="N1756" s="300"/>
      <c r="O1756" s="300"/>
      <c r="Q1756" s="305">
        <v>0.0</v>
      </c>
      <c r="R1756" s="305"/>
      <c r="S1756" s="306"/>
      <c r="T1756" s="305"/>
      <c r="U1756" s="305"/>
      <c r="V1756" s="305"/>
      <c r="W1756" s="305"/>
      <c r="X1756" s="305"/>
      <c r="Y1756" s="305"/>
      <c r="Z1756" s="300"/>
      <c r="AA1756" s="307"/>
      <c r="AB1756" s="300"/>
      <c r="AC1756" s="308"/>
      <c r="AD1756" s="304"/>
      <c r="AF1756" s="300"/>
      <c r="AG1756" s="300"/>
      <c r="AH1756" s="309"/>
      <c r="AI1756" s="309"/>
      <c r="AJ1756" s="310"/>
      <c r="AK1756" s="311"/>
      <c r="AL1756" s="311"/>
      <c r="AM1756" s="311"/>
      <c r="AN1756" s="311"/>
      <c r="AO1756" s="309"/>
      <c r="AY1756" s="309"/>
      <c r="AZ1756" s="312"/>
      <c r="BD1756" s="300"/>
    </row>
    <row r="1757" ht="14.25" customHeight="1">
      <c r="A1757" s="300"/>
      <c r="B1757" s="301"/>
      <c r="C1757" s="300"/>
      <c r="D1757" s="302"/>
      <c r="G1757" s="303"/>
      <c r="H1757" s="304"/>
      <c r="I1757" s="304"/>
      <c r="J1757" s="300"/>
      <c r="K1757" s="300"/>
      <c r="L1757" s="300"/>
      <c r="M1757" s="300"/>
      <c r="N1757" s="300"/>
      <c r="O1757" s="300"/>
      <c r="Q1757" s="305">
        <v>0.0</v>
      </c>
      <c r="R1757" s="305"/>
      <c r="S1757" s="306"/>
      <c r="T1757" s="305"/>
      <c r="U1757" s="305"/>
      <c r="V1757" s="305"/>
      <c r="W1757" s="305"/>
      <c r="X1757" s="305"/>
      <c r="Y1757" s="305"/>
      <c r="Z1757" s="300"/>
      <c r="AA1757" s="307"/>
      <c r="AB1757" s="300"/>
      <c r="AC1757" s="308"/>
      <c r="AD1757" s="304"/>
      <c r="AF1757" s="300"/>
      <c r="AG1757" s="300"/>
      <c r="AH1757" s="309"/>
      <c r="AI1757" s="309"/>
      <c r="AJ1757" s="310"/>
      <c r="AK1757" s="311"/>
      <c r="AL1757" s="311"/>
      <c r="AM1757" s="311"/>
      <c r="AN1757" s="311"/>
      <c r="AO1757" s="309"/>
      <c r="AY1757" s="309"/>
      <c r="AZ1757" s="312"/>
      <c r="BD1757" s="300"/>
    </row>
    <row r="1758" ht="14.25" customHeight="1">
      <c r="A1758" s="300"/>
      <c r="B1758" s="301"/>
      <c r="C1758" s="300"/>
      <c r="D1758" s="302"/>
      <c r="G1758" s="303"/>
      <c r="H1758" s="304"/>
      <c r="I1758" s="304"/>
      <c r="J1758" s="300"/>
      <c r="K1758" s="300"/>
      <c r="L1758" s="300"/>
      <c r="M1758" s="300"/>
      <c r="N1758" s="300"/>
      <c r="O1758" s="300"/>
      <c r="Q1758" s="305">
        <v>0.0</v>
      </c>
      <c r="R1758" s="305"/>
      <c r="S1758" s="306"/>
      <c r="T1758" s="305"/>
      <c r="U1758" s="305"/>
      <c r="V1758" s="305"/>
      <c r="W1758" s="305"/>
      <c r="X1758" s="305"/>
      <c r="Y1758" s="305"/>
      <c r="Z1758" s="300"/>
      <c r="AA1758" s="307"/>
      <c r="AB1758" s="300"/>
      <c r="AC1758" s="308"/>
      <c r="AD1758" s="304"/>
      <c r="AF1758" s="300"/>
      <c r="AG1758" s="300"/>
      <c r="AH1758" s="309"/>
      <c r="AI1758" s="309"/>
      <c r="AJ1758" s="310"/>
      <c r="AK1758" s="311"/>
      <c r="AL1758" s="311"/>
      <c r="AM1758" s="311"/>
      <c r="AN1758" s="311"/>
      <c r="AO1758" s="309"/>
      <c r="AY1758" s="309"/>
      <c r="AZ1758" s="312"/>
      <c r="BD1758" s="300"/>
    </row>
    <row r="1759" ht="14.25" customHeight="1">
      <c r="A1759" s="300"/>
      <c r="B1759" s="301"/>
      <c r="C1759" s="300"/>
      <c r="D1759" s="302"/>
      <c r="G1759" s="303"/>
      <c r="H1759" s="304"/>
      <c r="I1759" s="304"/>
      <c r="J1759" s="300"/>
      <c r="K1759" s="300"/>
      <c r="L1759" s="300"/>
      <c r="M1759" s="300"/>
      <c r="N1759" s="300"/>
      <c r="O1759" s="300"/>
      <c r="Q1759" s="305">
        <v>0.0</v>
      </c>
      <c r="R1759" s="305"/>
      <c r="S1759" s="306"/>
      <c r="T1759" s="305"/>
      <c r="U1759" s="305"/>
      <c r="V1759" s="305"/>
      <c r="W1759" s="305"/>
      <c r="X1759" s="305"/>
      <c r="Y1759" s="305"/>
      <c r="Z1759" s="300"/>
      <c r="AA1759" s="307"/>
      <c r="AB1759" s="300"/>
      <c r="AC1759" s="308"/>
      <c r="AD1759" s="304"/>
      <c r="AF1759" s="300"/>
      <c r="AG1759" s="300"/>
      <c r="AH1759" s="309"/>
      <c r="AI1759" s="309"/>
      <c r="AJ1759" s="310"/>
      <c r="AK1759" s="311"/>
      <c r="AL1759" s="311"/>
      <c r="AM1759" s="311"/>
      <c r="AN1759" s="311"/>
      <c r="AO1759" s="309"/>
      <c r="AY1759" s="309"/>
      <c r="AZ1759" s="312"/>
      <c r="BD1759" s="300"/>
    </row>
    <row r="1760" ht="14.25" customHeight="1">
      <c r="A1760" s="300"/>
      <c r="B1760" s="301"/>
      <c r="C1760" s="300"/>
      <c r="D1760" s="302"/>
      <c r="G1760" s="303"/>
      <c r="H1760" s="304"/>
      <c r="I1760" s="304"/>
      <c r="J1760" s="300"/>
      <c r="K1760" s="300"/>
      <c r="L1760" s="300"/>
      <c r="M1760" s="300"/>
      <c r="N1760" s="300"/>
      <c r="O1760" s="300"/>
      <c r="Q1760" s="305">
        <v>0.0</v>
      </c>
      <c r="R1760" s="305"/>
      <c r="S1760" s="306"/>
      <c r="T1760" s="305"/>
      <c r="U1760" s="305"/>
      <c r="V1760" s="305"/>
      <c r="W1760" s="305"/>
      <c r="X1760" s="305"/>
      <c r="Y1760" s="305"/>
      <c r="Z1760" s="300"/>
      <c r="AA1760" s="307"/>
      <c r="AB1760" s="300"/>
      <c r="AC1760" s="308"/>
      <c r="AD1760" s="304"/>
      <c r="AF1760" s="300"/>
      <c r="AG1760" s="300"/>
      <c r="AH1760" s="309"/>
      <c r="AI1760" s="309"/>
      <c r="AJ1760" s="310"/>
      <c r="AK1760" s="311"/>
      <c r="AL1760" s="311"/>
      <c r="AM1760" s="311"/>
      <c r="AN1760" s="311"/>
      <c r="AO1760" s="309"/>
      <c r="AY1760" s="309"/>
      <c r="AZ1760" s="312"/>
      <c r="BD1760" s="300"/>
    </row>
    <row r="1761" ht="14.25" customHeight="1">
      <c r="A1761" s="300"/>
      <c r="B1761" s="301"/>
      <c r="C1761" s="300"/>
      <c r="D1761" s="302"/>
      <c r="G1761" s="303"/>
      <c r="H1761" s="304"/>
      <c r="I1761" s="304"/>
      <c r="J1761" s="300"/>
      <c r="K1761" s="300"/>
      <c r="L1761" s="300"/>
      <c r="M1761" s="300"/>
      <c r="N1761" s="300"/>
      <c r="O1761" s="300"/>
      <c r="Q1761" s="305">
        <v>0.0</v>
      </c>
      <c r="R1761" s="305"/>
      <c r="S1761" s="306"/>
      <c r="T1761" s="305"/>
      <c r="U1761" s="305"/>
      <c r="V1761" s="305"/>
      <c r="W1761" s="305"/>
      <c r="X1761" s="305"/>
      <c r="Y1761" s="305"/>
      <c r="Z1761" s="300"/>
      <c r="AA1761" s="307"/>
      <c r="AB1761" s="300"/>
      <c r="AC1761" s="308"/>
      <c r="AD1761" s="304"/>
      <c r="AF1761" s="300"/>
      <c r="AG1761" s="300"/>
      <c r="AH1761" s="309"/>
      <c r="AI1761" s="309"/>
      <c r="AJ1761" s="310"/>
      <c r="AK1761" s="311"/>
      <c r="AL1761" s="311"/>
      <c r="AM1761" s="311"/>
      <c r="AN1761" s="311"/>
      <c r="AO1761" s="309"/>
      <c r="AY1761" s="309"/>
      <c r="AZ1761" s="312"/>
      <c r="BD1761" s="300"/>
    </row>
    <row r="1762" ht="14.25" customHeight="1">
      <c r="A1762" s="300"/>
      <c r="B1762" s="301"/>
      <c r="C1762" s="300"/>
      <c r="D1762" s="302"/>
      <c r="G1762" s="303"/>
      <c r="H1762" s="304"/>
      <c r="I1762" s="304"/>
      <c r="J1762" s="300"/>
      <c r="K1762" s="300"/>
      <c r="L1762" s="300"/>
      <c r="M1762" s="300"/>
      <c r="N1762" s="300"/>
      <c r="O1762" s="300"/>
      <c r="Q1762" s="305">
        <v>0.0</v>
      </c>
      <c r="R1762" s="305"/>
      <c r="S1762" s="306"/>
      <c r="T1762" s="305"/>
      <c r="U1762" s="305"/>
      <c r="V1762" s="305"/>
      <c r="W1762" s="305"/>
      <c r="X1762" s="305"/>
      <c r="Y1762" s="305"/>
      <c r="Z1762" s="300"/>
      <c r="AA1762" s="307"/>
      <c r="AB1762" s="300"/>
      <c r="AC1762" s="308"/>
      <c r="AD1762" s="304"/>
      <c r="AF1762" s="300"/>
      <c r="AG1762" s="300"/>
      <c r="AH1762" s="309"/>
      <c r="AI1762" s="309"/>
      <c r="AJ1762" s="310"/>
      <c r="AK1762" s="311"/>
      <c r="AL1762" s="311"/>
      <c r="AM1762" s="311"/>
      <c r="AN1762" s="311"/>
      <c r="AO1762" s="309"/>
      <c r="AY1762" s="309"/>
      <c r="AZ1762" s="312"/>
      <c r="BD1762" s="300"/>
    </row>
    <row r="1763" ht="14.25" customHeight="1">
      <c r="A1763" s="300"/>
      <c r="B1763" s="301"/>
      <c r="C1763" s="300"/>
      <c r="D1763" s="302"/>
      <c r="G1763" s="303"/>
      <c r="H1763" s="304"/>
      <c r="I1763" s="304"/>
      <c r="J1763" s="300"/>
      <c r="K1763" s="300"/>
      <c r="L1763" s="300"/>
      <c r="M1763" s="300"/>
      <c r="N1763" s="300"/>
      <c r="O1763" s="300"/>
      <c r="Q1763" s="305">
        <v>0.0</v>
      </c>
      <c r="R1763" s="305"/>
      <c r="S1763" s="306"/>
      <c r="T1763" s="305"/>
      <c r="U1763" s="305"/>
      <c r="V1763" s="305"/>
      <c r="W1763" s="305"/>
      <c r="X1763" s="305"/>
      <c r="Y1763" s="305"/>
      <c r="Z1763" s="300"/>
      <c r="AA1763" s="307"/>
      <c r="AB1763" s="300"/>
      <c r="AC1763" s="308"/>
      <c r="AD1763" s="304"/>
      <c r="AF1763" s="300"/>
      <c r="AG1763" s="300"/>
      <c r="AH1763" s="309"/>
      <c r="AI1763" s="309"/>
      <c r="AJ1763" s="310"/>
      <c r="AK1763" s="311"/>
      <c r="AL1763" s="311"/>
      <c r="AM1763" s="311"/>
      <c r="AN1763" s="311"/>
      <c r="AO1763" s="309"/>
      <c r="AY1763" s="309"/>
      <c r="AZ1763" s="312"/>
      <c r="BD1763" s="300"/>
    </row>
    <row r="1764" ht="14.25" customHeight="1">
      <c r="A1764" s="300"/>
      <c r="B1764" s="301"/>
      <c r="C1764" s="300"/>
      <c r="D1764" s="302"/>
      <c r="G1764" s="303"/>
      <c r="H1764" s="304"/>
      <c r="I1764" s="304"/>
      <c r="J1764" s="300"/>
      <c r="K1764" s="300"/>
      <c r="L1764" s="300"/>
      <c r="M1764" s="300"/>
      <c r="N1764" s="300"/>
      <c r="O1764" s="300"/>
      <c r="Q1764" s="305">
        <v>0.0</v>
      </c>
      <c r="R1764" s="305"/>
      <c r="S1764" s="306"/>
      <c r="T1764" s="305"/>
      <c r="U1764" s="305"/>
      <c r="V1764" s="305"/>
      <c r="W1764" s="305"/>
      <c r="X1764" s="305"/>
      <c r="Y1764" s="305"/>
      <c r="Z1764" s="300"/>
      <c r="AA1764" s="307"/>
      <c r="AB1764" s="300"/>
      <c r="AC1764" s="308"/>
      <c r="AD1764" s="304"/>
      <c r="AF1764" s="300"/>
      <c r="AG1764" s="300"/>
      <c r="AH1764" s="309"/>
      <c r="AI1764" s="309"/>
      <c r="AJ1764" s="310"/>
      <c r="AK1764" s="311"/>
      <c r="AL1764" s="311"/>
      <c r="AM1764" s="311"/>
      <c r="AN1764" s="311"/>
      <c r="AO1764" s="309"/>
      <c r="AY1764" s="309"/>
      <c r="AZ1764" s="312"/>
      <c r="BD1764" s="300"/>
    </row>
    <row r="1765" ht="14.25" customHeight="1">
      <c r="A1765" s="300"/>
      <c r="B1765" s="301"/>
      <c r="C1765" s="300"/>
      <c r="D1765" s="302"/>
      <c r="G1765" s="303"/>
      <c r="H1765" s="304"/>
      <c r="I1765" s="304"/>
      <c r="J1765" s="300"/>
      <c r="K1765" s="300"/>
      <c r="L1765" s="300"/>
      <c r="M1765" s="300"/>
      <c r="N1765" s="300"/>
      <c r="O1765" s="300"/>
      <c r="Q1765" s="305">
        <v>0.0</v>
      </c>
      <c r="R1765" s="305"/>
      <c r="S1765" s="306"/>
      <c r="T1765" s="305"/>
      <c r="U1765" s="305"/>
      <c r="V1765" s="305"/>
      <c r="W1765" s="305"/>
      <c r="X1765" s="305"/>
      <c r="Y1765" s="305"/>
      <c r="Z1765" s="300"/>
      <c r="AA1765" s="307"/>
      <c r="AB1765" s="300"/>
      <c r="AC1765" s="308"/>
      <c r="AD1765" s="304"/>
      <c r="AF1765" s="300"/>
      <c r="AG1765" s="300"/>
      <c r="AH1765" s="309"/>
      <c r="AI1765" s="309"/>
      <c r="AJ1765" s="310"/>
      <c r="AK1765" s="311"/>
      <c r="AL1765" s="311"/>
      <c r="AM1765" s="311"/>
      <c r="AN1765" s="311"/>
      <c r="AO1765" s="309"/>
      <c r="AY1765" s="309"/>
      <c r="AZ1765" s="312"/>
      <c r="BD1765" s="300"/>
    </row>
    <row r="1766" ht="14.25" customHeight="1">
      <c r="A1766" s="300"/>
      <c r="B1766" s="301"/>
      <c r="C1766" s="300"/>
      <c r="D1766" s="302"/>
      <c r="G1766" s="303"/>
      <c r="H1766" s="304"/>
      <c r="I1766" s="304"/>
      <c r="J1766" s="300"/>
      <c r="K1766" s="300"/>
      <c r="L1766" s="300"/>
      <c r="M1766" s="300"/>
      <c r="N1766" s="300"/>
      <c r="O1766" s="300"/>
      <c r="Q1766" s="305">
        <v>0.0</v>
      </c>
      <c r="R1766" s="305"/>
      <c r="S1766" s="306"/>
      <c r="T1766" s="305"/>
      <c r="U1766" s="305"/>
      <c r="V1766" s="305"/>
      <c r="W1766" s="305"/>
      <c r="X1766" s="305"/>
      <c r="Y1766" s="305"/>
      <c r="Z1766" s="300"/>
      <c r="AA1766" s="307"/>
      <c r="AB1766" s="300"/>
      <c r="AC1766" s="308"/>
      <c r="AD1766" s="304"/>
      <c r="AF1766" s="300"/>
      <c r="AG1766" s="300"/>
      <c r="AH1766" s="309"/>
      <c r="AI1766" s="309"/>
      <c r="AJ1766" s="310"/>
      <c r="AK1766" s="311"/>
      <c r="AL1766" s="311"/>
      <c r="AM1766" s="311"/>
      <c r="AN1766" s="311"/>
      <c r="AO1766" s="309"/>
      <c r="AY1766" s="309"/>
      <c r="AZ1766" s="312"/>
      <c r="BD1766" s="300"/>
    </row>
    <row r="1767" ht="14.25" customHeight="1">
      <c r="A1767" s="300"/>
      <c r="B1767" s="301"/>
      <c r="C1767" s="300"/>
      <c r="D1767" s="302"/>
      <c r="G1767" s="303"/>
      <c r="H1767" s="304"/>
      <c r="I1767" s="304"/>
      <c r="J1767" s="300"/>
      <c r="K1767" s="300"/>
      <c r="L1767" s="300"/>
      <c r="M1767" s="300"/>
      <c r="N1767" s="300"/>
      <c r="O1767" s="300"/>
      <c r="Q1767" s="305">
        <v>0.0</v>
      </c>
      <c r="R1767" s="305"/>
      <c r="S1767" s="306"/>
      <c r="T1767" s="305"/>
      <c r="U1767" s="305"/>
      <c r="V1767" s="305"/>
      <c r="W1767" s="305"/>
      <c r="X1767" s="305"/>
      <c r="Y1767" s="305"/>
      <c r="Z1767" s="300"/>
      <c r="AA1767" s="307"/>
      <c r="AB1767" s="300"/>
      <c r="AC1767" s="308"/>
      <c r="AD1767" s="304"/>
      <c r="AF1767" s="300"/>
      <c r="AG1767" s="300"/>
      <c r="AH1767" s="309"/>
      <c r="AI1767" s="309"/>
      <c r="AJ1767" s="310"/>
      <c r="AK1767" s="311"/>
      <c r="AL1767" s="311"/>
      <c r="AM1767" s="311"/>
      <c r="AN1767" s="311"/>
      <c r="AO1767" s="309"/>
      <c r="AY1767" s="309"/>
      <c r="AZ1767" s="312"/>
      <c r="BD1767" s="300"/>
    </row>
    <row r="1768" ht="14.25" customHeight="1">
      <c r="A1768" s="300"/>
      <c r="B1768" s="301"/>
      <c r="C1768" s="300"/>
      <c r="D1768" s="302"/>
      <c r="G1768" s="303"/>
      <c r="H1768" s="304"/>
      <c r="I1768" s="304"/>
      <c r="J1768" s="300"/>
      <c r="K1768" s="300"/>
      <c r="L1768" s="300"/>
      <c r="M1768" s="300"/>
      <c r="N1768" s="300"/>
      <c r="O1768" s="300"/>
      <c r="Q1768" s="305">
        <v>0.0</v>
      </c>
      <c r="R1768" s="305"/>
      <c r="S1768" s="306"/>
      <c r="T1768" s="305"/>
      <c r="U1768" s="305"/>
      <c r="V1768" s="305"/>
      <c r="W1768" s="305"/>
      <c r="X1768" s="305"/>
      <c r="Y1768" s="305"/>
      <c r="Z1768" s="300"/>
      <c r="AA1768" s="307"/>
      <c r="AB1768" s="300"/>
      <c r="AC1768" s="308"/>
      <c r="AD1768" s="304"/>
      <c r="AF1768" s="300"/>
      <c r="AG1768" s="300"/>
      <c r="AH1768" s="309"/>
      <c r="AI1768" s="309"/>
      <c r="AJ1768" s="310"/>
      <c r="AK1768" s="311"/>
      <c r="AL1768" s="311"/>
      <c r="AM1768" s="311"/>
      <c r="AN1768" s="311"/>
      <c r="AO1768" s="309"/>
      <c r="AY1768" s="309"/>
      <c r="AZ1768" s="312"/>
      <c r="BD1768" s="300"/>
    </row>
    <row r="1769" ht="14.25" customHeight="1">
      <c r="A1769" s="300"/>
      <c r="B1769" s="301"/>
      <c r="C1769" s="300"/>
      <c r="D1769" s="302"/>
      <c r="G1769" s="303"/>
      <c r="H1769" s="304"/>
      <c r="I1769" s="304"/>
      <c r="J1769" s="300"/>
      <c r="K1769" s="300"/>
      <c r="L1769" s="300"/>
      <c r="M1769" s="300"/>
      <c r="N1769" s="300"/>
      <c r="O1769" s="300"/>
      <c r="Q1769" s="305">
        <v>0.0</v>
      </c>
      <c r="R1769" s="305"/>
      <c r="S1769" s="306"/>
      <c r="T1769" s="305"/>
      <c r="U1769" s="305"/>
      <c r="V1769" s="305"/>
      <c r="W1769" s="305"/>
      <c r="X1769" s="305"/>
      <c r="Y1769" s="305"/>
      <c r="Z1769" s="300"/>
      <c r="AA1769" s="307"/>
      <c r="AB1769" s="300"/>
      <c r="AC1769" s="308"/>
      <c r="AD1769" s="304"/>
      <c r="AF1769" s="300"/>
      <c r="AG1769" s="300"/>
      <c r="AH1769" s="309"/>
      <c r="AI1769" s="309"/>
      <c r="AJ1769" s="310"/>
      <c r="AK1769" s="311"/>
      <c r="AL1769" s="311"/>
      <c r="AM1769" s="311"/>
      <c r="AN1769" s="311"/>
      <c r="AO1769" s="309"/>
      <c r="AY1769" s="309"/>
      <c r="AZ1769" s="312"/>
      <c r="BD1769" s="300"/>
    </row>
    <row r="1770" ht="14.25" customHeight="1">
      <c r="A1770" s="300"/>
      <c r="B1770" s="301"/>
      <c r="C1770" s="300"/>
      <c r="D1770" s="302"/>
      <c r="G1770" s="303"/>
      <c r="H1770" s="304"/>
      <c r="I1770" s="304"/>
      <c r="J1770" s="300"/>
      <c r="K1770" s="300"/>
      <c r="L1770" s="300"/>
      <c r="M1770" s="300"/>
      <c r="N1770" s="300"/>
      <c r="O1770" s="300"/>
      <c r="Q1770" s="305">
        <v>0.0</v>
      </c>
      <c r="R1770" s="305"/>
      <c r="S1770" s="306"/>
      <c r="T1770" s="305"/>
      <c r="U1770" s="305"/>
      <c r="V1770" s="305"/>
      <c r="W1770" s="305"/>
      <c r="X1770" s="305"/>
      <c r="Y1770" s="305"/>
      <c r="Z1770" s="300"/>
      <c r="AA1770" s="307"/>
      <c r="AB1770" s="300"/>
      <c r="AC1770" s="308"/>
      <c r="AD1770" s="304"/>
      <c r="AF1770" s="300"/>
      <c r="AG1770" s="300"/>
      <c r="AH1770" s="309"/>
      <c r="AI1770" s="309"/>
      <c r="AJ1770" s="310"/>
      <c r="AK1770" s="311"/>
      <c r="AL1770" s="311"/>
      <c r="AM1770" s="311"/>
      <c r="AN1770" s="311"/>
      <c r="AO1770" s="309"/>
      <c r="AY1770" s="309"/>
      <c r="AZ1770" s="312"/>
      <c r="BD1770" s="300"/>
    </row>
    <row r="1771" ht="14.25" customHeight="1">
      <c r="A1771" s="300"/>
      <c r="B1771" s="301"/>
      <c r="C1771" s="300"/>
      <c r="D1771" s="302"/>
      <c r="G1771" s="303"/>
      <c r="H1771" s="304"/>
      <c r="I1771" s="304"/>
      <c r="J1771" s="300"/>
      <c r="K1771" s="300"/>
      <c r="L1771" s="300"/>
      <c r="M1771" s="300"/>
      <c r="N1771" s="300"/>
      <c r="O1771" s="300"/>
      <c r="Q1771" s="305">
        <v>0.0</v>
      </c>
      <c r="R1771" s="305"/>
      <c r="S1771" s="306"/>
      <c r="T1771" s="305"/>
      <c r="U1771" s="305"/>
      <c r="V1771" s="305"/>
      <c r="W1771" s="305"/>
      <c r="X1771" s="305"/>
      <c r="Y1771" s="305"/>
      <c r="Z1771" s="300"/>
      <c r="AA1771" s="307"/>
      <c r="AB1771" s="300"/>
      <c r="AC1771" s="308"/>
      <c r="AD1771" s="304"/>
      <c r="AF1771" s="300"/>
      <c r="AG1771" s="300"/>
      <c r="AH1771" s="309"/>
      <c r="AI1771" s="309"/>
      <c r="AJ1771" s="310"/>
      <c r="AK1771" s="311"/>
      <c r="AL1771" s="311"/>
      <c r="AM1771" s="311"/>
      <c r="AN1771" s="311"/>
      <c r="AO1771" s="309"/>
      <c r="AY1771" s="309"/>
      <c r="AZ1771" s="312"/>
      <c r="BD1771" s="300"/>
    </row>
    <row r="1772" ht="14.25" customHeight="1">
      <c r="A1772" s="300"/>
      <c r="B1772" s="301"/>
      <c r="C1772" s="300"/>
      <c r="D1772" s="302"/>
      <c r="G1772" s="303"/>
      <c r="H1772" s="304"/>
      <c r="I1772" s="304"/>
      <c r="J1772" s="300"/>
      <c r="K1772" s="300"/>
      <c r="L1772" s="300"/>
      <c r="M1772" s="300"/>
      <c r="N1772" s="300"/>
      <c r="O1772" s="300"/>
      <c r="Q1772" s="305">
        <v>0.0</v>
      </c>
      <c r="R1772" s="305"/>
      <c r="S1772" s="306"/>
      <c r="T1772" s="305"/>
      <c r="U1772" s="305"/>
      <c r="V1772" s="305"/>
      <c r="W1772" s="305"/>
      <c r="X1772" s="305"/>
      <c r="Y1772" s="305"/>
      <c r="Z1772" s="300"/>
      <c r="AA1772" s="307"/>
      <c r="AB1772" s="300"/>
      <c r="AC1772" s="308"/>
      <c r="AD1772" s="304"/>
      <c r="AF1772" s="300"/>
      <c r="AG1772" s="300"/>
      <c r="AH1772" s="309"/>
      <c r="AI1772" s="309"/>
      <c r="AJ1772" s="310"/>
      <c r="AK1772" s="311"/>
      <c r="AL1772" s="311"/>
      <c r="AM1772" s="311"/>
      <c r="AN1772" s="311"/>
      <c r="AO1772" s="309"/>
      <c r="AY1772" s="309"/>
      <c r="AZ1772" s="312"/>
      <c r="BD1772" s="300"/>
    </row>
    <row r="1773" ht="14.25" customHeight="1">
      <c r="A1773" s="300"/>
      <c r="B1773" s="301"/>
      <c r="C1773" s="300"/>
      <c r="D1773" s="302"/>
      <c r="G1773" s="303"/>
      <c r="H1773" s="304"/>
      <c r="I1773" s="304"/>
      <c r="J1773" s="300"/>
      <c r="K1773" s="300"/>
      <c r="L1773" s="300"/>
      <c r="M1773" s="300"/>
      <c r="N1773" s="300"/>
      <c r="O1773" s="300"/>
      <c r="Q1773" s="305">
        <v>0.0</v>
      </c>
      <c r="R1773" s="305"/>
      <c r="S1773" s="306"/>
      <c r="T1773" s="305"/>
      <c r="U1773" s="305"/>
      <c r="V1773" s="305"/>
      <c r="W1773" s="305"/>
      <c r="X1773" s="305"/>
      <c r="Y1773" s="305"/>
      <c r="Z1773" s="300"/>
      <c r="AA1773" s="307"/>
      <c r="AB1773" s="300"/>
      <c r="AC1773" s="308"/>
      <c r="AD1773" s="304"/>
      <c r="AF1773" s="300"/>
      <c r="AG1773" s="300"/>
      <c r="AH1773" s="309"/>
      <c r="AI1773" s="309"/>
      <c r="AJ1773" s="310"/>
      <c r="AK1773" s="311"/>
      <c r="AL1773" s="311"/>
      <c r="AM1773" s="311"/>
      <c r="AN1773" s="311"/>
      <c r="AO1773" s="309"/>
      <c r="AY1773" s="309"/>
      <c r="AZ1773" s="312"/>
      <c r="BD1773" s="300"/>
    </row>
    <row r="1774" ht="14.25" customHeight="1">
      <c r="A1774" s="300"/>
      <c r="B1774" s="301"/>
      <c r="C1774" s="300"/>
      <c r="D1774" s="302"/>
      <c r="G1774" s="303"/>
      <c r="H1774" s="304"/>
      <c r="I1774" s="304"/>
      <c r="J1774" s="300"/>
      <c r="K1774" s="300"/>
      <c r="L1774" s="300"/>
      <c r="M1774" s="300"/>
      <c r="N1774" s="300"/>
      <c r="O1774" s="300"/>
      <c r="Q1774" s="305">
        <v>0.0</v>
      </c>
      <c r="R1774" s="305"/>
      <c r="S1774" s="306"/>
      <c r="T1774" s="305"/>
      <c r="U1774" s="305"/>
      <c r="V1774" s="305"/>
      <c r="W1774" s="305"/>
      <c r="X1774" s="305"/>
      <c r="Y1774" s="305"/>
      <c r="Z1774" s="300"/>
      <c r="AA1774" s="307"/>
      <c r="AB1774" s="300"/>
      <c r="AC1774" s="308"/>
      <c r="AD1774" s="304"/>
      <c r="AF1774" s="300"/>
      <c r="AG1774" s="300"/>
      <c r="AH1774" s="309"/>
      <c r="AI1774" s="309"/>
      <c r="AJ1774" s="310"/>
      <c r="AK1774" s="311"/>
      <c r="AL1774" s="311"/>
      <c r="AM1774" s="311"/>
      <c r="AN1774" s="311"/>
      <c r="AO1774" s="309"/>
      <c r="AY1774" s="309"/>
      <c r="AZ1774" s="312"/>
      <c r="BD1774" s="300"/>
    </row>
    <row r="1775" ht="14.25" customHeight="1">
      <c r="A1775" s="300"/>
      <c r="B1775" s="301"/>
      <c r="C1775" s="300"/>
      <c r="D1775" s="302"/>
      <c r="G1775" s="303"/>
      <c r="H1775" s="304"/>
      <c r="I1775" s="304"/>
      <c r="J1775" s="300"/>
      <c r="K1775" s="300"/>
      <c r="L1775" s="300"/>
      <c r="M1775" s="300"/>
      <c r="N1775" s="300"/>
      <c r="O1775" s="300"/>
      <c r="Q1775" s="305">
        <v>0.0</v>
      </c>
      <c r="R1775" s="305"/>
      <c r="S1775" s="306"/>
      <c r="T1775" s="305"/>
      <c r="U1775" s="305"/>
      <c r="V1775" s="305"/>
      <c r="W1775" s="305"/>
      <c r="X1775" s="305"/>
      <c r="Y1775" s="305"/>
      <c r="Z1775" s="300"/>
      <c r="AA1775" s="307"/>
      <c r="AB1775" s="300"/>
      <c r="AC1775" s="308"/>
      <c r="AD1775" s="304"/>
      <c r="AF1775" s="300"/>
      <c r="AG1775" s="300"/>
      <c r="AH1775" s="309"/>
      <c r="AI1775" s="309"/>
      <c r="AJ1775" s="310"/>
      <c r="AK1775" s="311"/>
      <c r="AL1775" s="311"/>
      <c r="AM1775" s="311"/>
      <c r="AN1775" s="311"/>
      <c r="AO1775" s="309"/>
      <c r="AY1775" s="309"/>
      <c r="AZ1775" s="312"/>
      <c r="BD1775" s="300"/>
    </row>
    <row r="1776" ht="14.25" customHeight="1">
      <c r="A1776" s="300"/>
      <c r="B1776" s="301"/>
      <c r="C1776" s="300"/>
      <c r="D1776" s="302"/>
      <c r="G1776" s="303"/>
      <c r="H1776" s="304"/>
      <c r="I1776" s="304"/>
      <c r="J1776" s="300"/>
      <c r="K1776" s="300"/>
      <c r="L1776" s="300"/>
      <c r="M1776" s="300"/>
      <c r="N1776" s="300"/>
      <c r="O1776" s="300"/>
      <c r="Q1776" s="305">
        <v>0.0</v>
      </c>
      <c r="R1776" s="305"/>
      <c r="S1776" s="306"/>
      <c r="T1776" s="305"/>
      <c r="U1776" s="305"/>
      <c r="V1776" s="305"/>
      <c r="W1776" s="305"/>
      <c r="X1776" s="305"/>
      <c r="Y1776" s="305"/>
      <c r="Z1776" s="300"/>
      <c r="AA1776" s="307"/>
      <c r="AB1776" s="300"/>
      <c r="AC1776" s="308"/>
      <c r="AD1776" s="304"/>
      <c r="AF1776" s="300"/>
      <c r="AG1776" s="300"/>
      <c r="AH1776" s="309"/>
      <c r="AI1776" s="309"/>
      <c r="AJ1776" s="310"/>
      <c r="AK1776" s="311"/>
      <c r="AL1776" s="311"/>
      <c r="AM1776" s="311"/>
      <c r="AN1776" s="311"/>
      <c r="AO1776" s="309"/>
      <c r="AY1776" s="309"/>
      <c r="AZ1776" s="312"/>
      <c r="BD1776" s="300"/>
    </row>
    <row r="1777" ht="14.25" customHeight="1">
      <c r="A1777" s="300"/>
      <c r="B1777" s="301"/>
      <c r="C1777" s="300"/>
      <c r="D1777" s="302"/>
      <c r="G1777" s="303"/>
      <c r="H1777" s="304"/>
      <c r="I1777" s="304"/>
      <c r="J1777" s="300"/>
      <c r="K1777" s="300"/>
      <c r="L1777" s="300"/>
      <c r="M1777" s="300"/>
      <c r="N1777" s="300"/>
      <c r="O1777" s="300"/>
      <c r="Q1777" s="305">
        <v>0.0</v>
      </c>
      <c r="R1777" s="305"/>
      <c r="S1777" s="306"/>
      <c r="T1777" s="305"/>
      <c r="U1777" s="305"/>
      <c r="V1777" s="305"/>
      <c r="W1777" s="305"/>
      <c r="X1777" s="305"/>
      <c r="Y1777" s="305"/>
      <c r="Z1777" s="300"/>
      <c r="AA1777" s="307"/>
      <c r="AB1777" s="300"/>
      <c r="AC1777" s="308"/>
      <c r="AD1777" s="304"/>
      <c r="AF1777" s="300"/>
      <c r="AG1777" s="300"/>
      <c r="AH1777" s="309"/>
      <c r="AI1777" s="309"/>
      <c r="AJ1777" s="310"/>
      <c r="AK1777" s="311"/>
      <c r="AL1777" s="311"/>
      <c r="AM1777" s="311"/>
      <c r="AN1777" s="311"/>
      <c r="AO1777" s="309"/>
      <c r="AY1777" s="309"/>
      <c r="AZ1777" s="312"/>
      <c r="BD1777" s="300"/>
    </row>
    <row r="1778" ht="14.25" customHeight="1">
      <c r="A1778" s="300"/>
      <c r="B1778" s="301"/>
      <c r="C1778" s="300"/>
      <c r="D1778" s="302"/>
      <c r="G1778" s="303"/>
      <c r="H1778" s="304"/>
      <c r="I1778" s="304"/>
      <c r="J1778" s="300"/>
      <c r="K1778" s="300"/>
      <c r="L1778" s="300"/>
      <c r="M1778" s="300"/>
      <c r="N1778" s="300"/>
      <c r="O1778" s="300"/>
      <c r="Q1778" s="305">
        <v>0.0</v>
      </c>
      <c r="R1778" s="305"/>
      <c r="S1778" s="306"/>
      <c r="T1778" s="305"/>
      <c r="U1778" s="305"/>
      <c r="V1778" s="305"/>
      <c r="W1778" s="305"/>
      <c r="X1778" s="305"/>
      <c r="Y1778" s="305"/>
      <c r="Z1778" s="300"/>
      <c r="AA1778" s="307"/>
      <c r="AB1778" s="300"/>
      <c r="AC1778" s="308"/>
      <c r="AD1778" s="304"/>
      <c r="AF1778" s="300"/>
      <c r="AG1778" s="300"/>
      <c r="AH1778" s="309"/>
      <c r="AI1778" s="309"/>
      <c r="AJ1778" s="310"/>
      <c r="AK1778" s="311"/>
      <c r="AL1778" s="311"/>
      <c r="AM1778" s="311"/>
      <c r="AN1778" s="311"/>
      <c r="AO1778" s="309"/>
      <c r="AY1778" s="309"/>
      <c r="AZ1778" s="312"/>
      <c r="BD1778" s="300"/>
    </row>
    <row r="1779" ht="14.25" customHeight="1">
      <c r="A1779" s="300"/>
      <c r="B1779" s="301"/>
      <c r="C1779" s="300"/>
      <c r="D1779" s="302"/>
      <c r="G1779" s="303"/>
      <c r="H1779" s="304"/>
      <c r="I1779" s="304"/>
      <c r="J1779" s="300"/>
      <c r="K1779" s="300"/>
      <c r="L1779" s="300"/>
      <c r="M1779" s="300"/>
      <c r="N1779" s="300"/>
      <c r="O1779" s="300"/>
      <c r="Q1779" s="305">
        <v>0.0</v>
      </c>
      <c r="R1779" s="305"/>
      <c r="S1779" s="306"/>
      <c r="T1779" s="305"/>
      <c r="U1779" s="305"/>
      <c r="V1779" s="305"/>
      <c r="W1779" s="305"/>
      <c r="X1779" s="305"/>
      <c r="Y1779" s="305"/>
      <c r="Z1779" s="300"/>
      <c r="AA1779" s="307"/>
      <c r="AB1779" s="300"/>
      <c r="AC1779" s="308"/>
      <c r="AD1779" s="304"/>
      <c r="AF1779" s="300"/>
      <c r="AG1779" s="300"/>
      <c r="AH1779" s="309"/>
      <c r="AI1779" s="309"/>
      <c r="AJ1779" s="310"/>
      <c r="AK1779" s="311"/>
      <c r="AL1779" s="311"/>
      <c r="AM1779" s="311"/>
      <c r="AN1779" s="311"/>
      <c r="AO1779" s="309"/>
      <c r="AY1779" s="309"/>
      <c r="AZ1779" s="312"/>
      <c r="BD1779" s="300"/>
    </row>
    <row r="1780" ht="14.25" customHeight="1">
      <c r="A1780" s="300"/>
      <c r="B1780" s="301"/>
      <c r="C1780" s="300"/>
      <c r="D1780" s="302"/>
      <c r="G1780" s="303"/>
      <c r="H1780" s="304"/>
      <c r="I1780" s="304"/>
      <c r="J1780" s="300"/>
      <c r="K1780" s="300"/>
      <c r="L1780" s="300"/>
      <c r="M1780" s="300"/>
      <c r="N1780" s="300"/>
      <c r="O1780" s="300"/>
      <c r="Q1780" s="305">
        <v>0.0</v>
      </c>
      <c r="R1780" s="305"/>
      <c r="S1780" s="306"/>
      <c r="T1780" s="305"/>
      <c r="U1780" s="305"/>
      <c r="V1780" s="305"/>
      <c r="W1780" s="305"/>
      <c r="X1780" s="305"/>
      <c r="Y1780" s="305"/>
      <c r="Z1780" s="300"/>
      <c r="AA1780" s="307"/>
      <c r="AB1780" s="300"/>
      <c r="AC1780" s="308"/>
      <c r="AD1780" s="304"/>
      <c r="AF1780" s="300"/>
      <c r="AG1780" s="300"/>
      <c r="AH1780" s="309"/>
      <c r="AI1780" s="309"/>
      <c r="AJ1780" s="310"/>
      <c r="AK1780" s="311"/>
      <c r="AL1780" s="311"/>
      <c r="AM1780" s="311"/>
      <c r="AN1780" s="311"/>
      <c r="AO1780" s="309"/>
      <c r="AY1780" s="309"/>
      <c r="AZ1780" s="312"/>
      <c r="BD1780" s="300"/>
    </row>
    <row r="1781" ht="14.25" customHeight="1">
      <c r="A1781" s="300"/>
      <c r="B1781" s="301"/>
      <c r="C1781" s="300"/>
      <c r="D1781" s="302"/>
      <c r="G1781" s="303"/>
      <c r="H1781" s="304"/>
      <c r="I1781" s="304"/>
      <c r="J1781" s="300"/>
      <c r="K1781" s="300"/>
      <c r="L1781" s="300"/>
      <c r="M1781" s="300"/>
      <c r="N1781" s="300"/>
      <c r="O1781" s="300"/>
      <c r="Q1781" s="305">
        <v>0.0</v>
      </c>
      <c r="R1781" s="305"/>
      <c r="S1781" s="306"/>
      <c r="T1781" s="305"/>
      <c r="U1781" s="305"/>
      <c r="V1781" s="305"/>
      <c r="W1781" s="305"/>
      <c r="X1781" s="305"/>
      <c r="Y1781" s="305"/>
      <c r="Z1781" s="300"/>
      <c r="AA1781" s="307"/>
      <c r="AB1781" s="300"/>
      <c r="AC1781" s="308"/>
      <c r="AD1781" s="304"/>
      <c r="AF1781" s="300"/>
      <c r="AG1781" s="300"/>
      <c r="AH1781" s="309"/>
      <c r="AI1781" s="309"/>
      <c r="AJ1781" s="310"/>
      <c r="AK1781" s="311"/>
      <c r="AL1781" s="311"/>
      <c r="AM1781" s="311"/>
      <c r="AN1781" s="311"/>
      <c r="AO1781" s="309"/>
      <c r="AY1781" s="309"/>
      <c r="AZ1781" s="312"/>
      <c r="BD1781" s="300"/>
    </row>
    <row r="1782" ht="14.25" customHeight="1">
      <c r="A1782" s="300"/>
      <c r="B1782" s="301"/>
      <c r="C1782" s="300"/>
      <c r="D1782" s="302"/>
      <c r="G1782" s="303"/>
      <c r="H1782" s="304"/>
      <c r="I1782" s="304"/>
      <c r="J1782" s="300"/>
      <c r="K1782" s="300"/>
      <c r="L1782" s="300"/>
      <c r="M1782" s="300"/>
      <c r="N1782" s="300"/>
      <c r="O1782" s="300"/>
      <c r="Q1782" s="305">
        <v>0.0</v>
      </c>
      <c r="R1782" s="305"/>
      <c r="S1782" s="306"/>
      <c r="T1782" s="305"/>
      <c r="U1782" s="305"/>
      <c r="V1782" s="305"/>
      <c r="W1782" s="305"/>
      <c r="X1782" s="305"/>
      <c r="Y1782" s="305"/>
      <c r="Z1782" s="300"/>
      <c r="AA1782" s="307"/>
      <c r="AB1782" s="300"/>
      <c r="AC1782" s="308"/>
      <c r="AD1782" s="304"/>
      <c r="AF1782" s="300"/>
      <c r="AG1782" s="300"/>
      <c r="AH1782" s="309"/>
      <c r="AI1782" s="309"/>
      <c r="AJ1782" s="310"/>
      <c r="AK1782" s="311"/>
      <c r="AL1782" s="311"/>
      <c r="AM1782" s="311"/>
      <c r="AN1782" s="311"/>
      <c r="AO1782" s="309"/>
      <c r="AY1782" s="309"/>
      <c r="AZ1782" s="312"/>
      <c r="BD1782" s="300"/>
    </row>
    <row r="1783" ht="14.25" customHeight="1">
      <c r="A1783" s="300"/>
      <c r="B1783" s="301"/>
      <c r="C1783" s="300"/>
      <c r="D1783" s="302"/>
      <c r="G1783" s="303"/>
      <c r="H1783" s="304"/>
      <c r="I1783" s="304"/>
      <c r="J1783" s="300"/>
      <c r="K1783" s="300"/>
      <c r="L1783" s="300"/>
      <c r="M1783" s="300"/>
      <c r="N1783" s="300"/>
      <c r="O1783" s="300"/>
      <c r="Q1783" s="305">
        <v>0.0</v>
      </c>
      <c r="R1783" s="305"/>
      <c r="S1783" s="306"/>
      <c r="T1783" s="305"/>
      <c r="U1783" s="305"/>
      <c r="V1783" s="305"/>
      <c r="W1783" s="305"/>
      <c r="X1783" s="305"/>
      <c r="Y1783" s="305"/>
      <c r="Z1783" s="300"/>
      <c r="AA1783" s="307"/>
      <c r="AB1783" s="300"/>
      <c r="AC1783" s="308"/>
      <c r="AD1783" s="304"/>
      <c r="AF1783" s="300"/>
      <c r="AG1783" s="300"/>
      <c r="AH1783" s="309"/>
      <c r="AI1783" s="309"/>
      <c r="AJ1783" s="310"/>
      <c r="AK1783" s="311"/>
      <c r="AL1783" s="311"/>
      <c r="AM1783" s="311"/>
      <c r="AN1783" s="311"/>
      <c r="AO1783" s="309"/>
      <c r="AY1783" s="309"/>
      <c r="AZ1783" s="312"/>
      <c r="BD1783" s="300"/>
    </row>
    <row r="1784" ht="14.25" customHeight="1">
      <c r="A1784" s="300"/>
      <c r="B1784" s="301"/>
      <c r="C1784" s="300"/>
      <c r="D1784" s="302"/>
      <c r="G1784" s="303"/>
      <c r="H1784" s="304"/>
      <c r="I1784" s="304"/>
      <c r="J1784" s="300"/>
      <c r="K1784" s="300"/>
      <c r="L1784" s="300"/>
      <c r="M1784" s="300"/>
      <c r="N1784" s="300"/>
      <c r="O1784" s="300"/>
      <c r="Q1784" s="305">
        <v>0.0</v>
      </c>
      <c r="R1784" s="305"/>
      <c r="S1784" s="306"/>
      <c r="T1784" s="305"/>
      <c r="U1784" s="305"/>
      <c r="V1784" s="305"/>
      <c r="W1784" s="305"/>
      <c r="X1784" s="305"/>
      <c r="Y1784" s="305"/>
      <c r="Z1784" s="300"/>
      <c r="AA1784" s="307"/>
      <c r="AB1784" s="300"/>
      <c r="AC1784" s="308"/>
      <c r="AD1784" s="304"/>
      <c r="AF1784" s="300"/>
      <c r="AG1784" s="300"/>
      <c r="AH1784" s="309"/>
      <c r="AI1784" s="309"/>
      <c r="AJ1784" s="310"/>
      <c r="AK1784" s="311"/>
      <c r="AL1784" s="311"/>
      <c r="AM1784" s="311"/>
      <c r="AN1784" s="311"/>
      <c r="AO1784" s="309"/>
      <c r="AY1784" s="309"/>
      <c r="AZ1784" s="312"/>
      <c r="BD1784" s="300"/>
    </row>
    <row r="1785" ht="14.25" customHeight="1">
      <c r="A1785" s="300"/>
      <c r="B1785" s="301"/>
      <c r="C1785" s="300"/>
      <c r="D1785" s="302"/>
      <c r="G1785" s="303"/>
      <c r="H1785" s="304"/>
      <c r="I1785" s="304"/>
      <c r="J1785" s="300"/>
      <c r="K1785" s="300"/>
      <c r="L1785" s="300"/>
      <c r="M1785" s="300"/>
      <c r="N1785" s="300"/>
      <c r="O1785" s="300"/>
      <c r="Q1785" s="305">
        <v>0.0</v>
      </c>
      <c r="R1785" s="305"/>
      <c r="S1785" s="306"/>
      <c r="T1785" s="305"/>
      <c r="U1785" s="305"/>
      <c r="V1785" s="305"/>
      <c r="W1785" s="305"/>
      <c r="X1785" s="305"/>
      <c r="Y1785" s="305"/>
      <c r="Z1785" s="300"/>
      <c r="AA1785" s="307"/>
      <c r="AB1785" s="300"/>
      <c r="AC1785" s="308"/>
      <c r="AD1785" s="304"/>
      <c r="AF1785" s="300"/>
      <c r="AG1785" s="300"/>
      <c r="AH1785" s="309"/>
      <c r="AI1785" s="309"/>
      <c r="AJ1785" s="310"/>
      <c r="AK1785" s="311"/>
      <c r="AL1785" s="311"/>
      <c r="AM1785" s="311"/>
      <c r="AN1785" s="311"/>
      <c r="AO1785" s="309"/>
      <c r="AY1785" s="309"/>
      <c r="AZ1785" s="312"/>
      <c r="BD1785" s="300"/>
    </row>
    <row r="1786" ht="14.25" customHeight="1">
      <c r="A1786" s="300"/>
      <c r="B1786" s="301"/>
      <c r="C1786" s="300"/>
      <c r="D1786" s="302"/>
      <c r="G1786" s="303"/>
      <c r="H1786" s="304"/>
      <c r="I1786" s="304"/>
      <c r="J1786" s="300"/>
      <c r="K1786" s="300"/>
      <c r="L1786" s="300"/>
      <c r="M1786" s="300"/>
      <c r="N1786" s="300"/>
      <c r="O1786" s="300"/>
      <c r="Q1786" s="305">
        <v>0.0</v>
      </c>
      <c r="R1786" s="305"/>
      <c r="S1786" s="306"/>
      <c r="T1786" s="305"/>
      <c r="U1786" s="305"/>
      <c r="V1786" s="305"/>
      <c r="W1786" s="305"/>
      <c r="X1786" s="305"/>
      <c r="Y1786" s="305"/>
      <c r="Z1786" s="300"/>
      <c r="AA1786" s="307"/>
      <c r="AB1786" s="300"/>
      <c r="AC1786" s="308"/>
      <c r="AD1786" s="304"/>
      <c r="AF1786" s="300"/>
      <c r="AG1786" s="300"/>
      <c r="AH1786" s="309"/>
      <c r="AI1786" s="309"/>
      <c r="AJ1786" s="310"/>
      <c r="AK1786" s="311"/>
      <c r="AL1786" s="311"/>
      <c r="AM1786" s="311"/>
      <c r="AN1786" s="311"/>
      <c r="AO1786" s="309"/>
      <c r="AY1786" s="309"/>
      <c r="AZ1786" s="312"/>
      <c r="BD1786" s="300"/>
    </row>
    <row r="1787" ht="14.25" customHeight="1">
      <c r="A1787" s="300"/>
      <c r="B1787" s="301"/>
      <c r="C1787" s="300"/>
      <c r="D1787" s="302"/>
      <c r="G1787" s="303"/>
      <c r="H1787" s="304"/>
      <c r="I1787" s="304"/>
      <c r="J1787" s="300"/>
      <c r="K1787" s="300"/>
      <c r="L1787" s="300"/>
      <c r="M1787" s="300"/>
      <c r="N1787" s="300"/>
      <c r="O1787" s="300"/>
      <c r="Q1787" s="305">
        <v>0.0</v>
      </c>
      <c r="R1787" s="305"/>
      <c r="S1787" s="306"/>
      <c r="T1787" s="305"/>
      <c r="U1787" s="305"/>
      <c r="V1787" s="305"/>
      <c r="W1787" s="305"/>
      <c r="X1787" s="305"/>
      <c r="Y1787" s="305"/>
      <c r="Z1787" s="300"/>
      <c r="AA1787" s="307"/>
      <c r="AB1787" s="300"/>
      <c r="AC1787" s="308"/>
      <c r="AD1787" s="304"/>
      <c r="AF1787" s="300"/>
      <c r="AG1787" s="300"/>
      <c r="AH1787" s="309"/>
      <c r="AI1787" s="309"/>
      <c r="AJ1787" s="310"/>
      <c r="AK1787" s="311"/>
      <c r="AL1787" s="311"/>
      <c r="AM1787" s="311"/>
      <c r="AN1787" s="311"/>
      <c r="AO1787" s="309"/>
      <c r="AY1787" s="309"/>
      <c r="AZ1787" s="312"/>
      <c r="BD1787" s="300"/>
    </row>
    <row r="1788" ht="14.25" customHeight="1">
      <c r="A1788" s="300"/>
      <c r="B1788" s="301"/>
      <c r="C1788" s="300"/>
      <c r="D1788" s="302"/>
      <c r="G1788" s="303"/>
      <c r="H1788" s="304"/>
      <c r="I1788" s="304"/>
      <c r="J1788" s="300"/>
      <c r="K1788" s="300"/>
      <c r="L1788" s="300"/>
      <c r="M1788" s="300"/>
      <c r="N1788" s="300"/>
      <c r="O1788" s="300"/>
      <c r="Q1788" s="305">
        <v>0.0</v>
      </c>
      <c r="R1788" s="305"/>
      <c r="S1788" s="306"/>
      <c r="T1788" s="305"/>
      <c r="U1788" s="305"/>
      <c r="V1788" s="305"/>
      <c r="W1788" s="305"/>
      <c r="X1788" s="305"/>
      <c r="Y1788" s="305"/>
      <c r="Z1788" s="300"/>
      <c r="AA1788" s="307"/>
      <c r="AB1788" s="300"/>
      <c r="AC1788" s="308"/>
      <c r="AD1788" s="304"/>
      <c r="AF1788" s="300"/>
      <c r="AG1788" s="300"/>
      <c r="AH1788" s="309"/>
      <c r="AI1788" s="309"/>
      <c r="AJ1788" s="310"/>
      <c r="AK1788" s="311"/>
      <c r="AL1788" s="311"/>
      <c r="AM1788" s="311"/>
      <c r="AN1788" s="311"/>
      <c r="AO1788" s="309"/>
      <c r="AY1788" s="309"/>
      <c r="AZ1788" s="312"/>
      <c r="BD1788" s="300"/>
    </row>
    <row r="1789" ht="14.25" customHeight="1">
      <c r="A1789" s="300"/>
      <c r="B1789" s="301"/>
      <c r="C1789" s="300"/>
      <c r="D1789" s="302"/>
      <c r="G1789" s="303"/>
      <c r="H1789" s="304"/>
      <c r="I1789" s="304"/>
      <c r="J1789" s="300"/>
      <c r="K1789" s="300"/>
      <c r="L1789" s="300"/>
      <c r="M1789" s="300"/>
      <c r="N1789" s="300"/>
      <c r="O1789" s="300"/>
      <c r="Q1789" s="305">
        <v>0.0</v>
      </c>
      <c r="R1789" s="305"/>
      <c r="S1789" s="306"/>
      <c r="T1789" s="305"/>
      <c r="U1789" s="305"/>
      <c r="V1789" s="305"/>
      <c r="W1789" s="305"/>
      <c r="X1789" s="305"/>
      <c r="Y1789" s="305"/>
      <c r="Z1789" s="300"/>
      <c r="AA1789" s="307"/>
      <c r="AB1789" s="300"/>
      <c r="AC1789" s="308"/>
      <c r="AD1789" s="304"/>
      <c r="AF1789" s="300"/>
      <c r="AG1789" s="300"/>
      <c r="AH1789" s="309"/>
      <c r="AI1789" s="309"/>
      <c r="AJ1789" s="310"/>
      <c r="AK1789" s="311"/>
      <c r="AL1789" s="311"/>
      <c r="AM1789" s="311"/>
      <c r="AN1789" s="311"/>
      <c r="AO1789" s="309"/>
      <c r="AY1789" s="309"/>
      <c r="AZ1789" s="312"/>
      <c r="BD1789" s="300"/>
    </row>
    <row r="1790" ht="14.25" customHeight="1">
      <c r="A1790" s="300"/>
      <c r="B1790" s="301"/>
      <c r="C1790" s="300"/>
      <c r="D1790" s="302"/>
      <c r="G1790" s="303"/>
      <c r="H1790" s="304"/>
      <c r="I1790" s="304"/>
      <c r="J1790" s="300"/>
      <c r="K1790" s="300"/>
      <c r="L1790" s="300"/>
      <c r="M1790" s="300"/>
      <c r="N1790" s="300"/>
      <c r="O1790" s="300"/>
      <c r="Q1790" s="305">
        <v>0.0</v>
      </c>
      <c r="R1790" s="305"/>
      <c r="S1790" s="306"/>
      <c r="T1790" s="305"/>
      <c r="U1790" s="305"/>
      <c r="V1790" s="305"/>
      <c r="W1790" s="305"/>
      <c r="X1790" s="305"/>
      <c r="Y1790" s="305"/>
      <c r="Z1790" s="300"/>
      <c r="AA1790" s="307"/>
      <c r="AB1790" s="300"/>
      <c r="AC1790" s="308"/>
      <c r="AD1790" s="304"/>
      <c r="AF1790" s="300"/>
      <c r="AG1790" s="300"/>
      <c r="AH1790" s="309"/>
      <c r="AI1790" s="309"/>
      <c r="AJ1790" s="310"/>
      <c r="AK1790" s="311"/>
      <c r="AL1790" s="311"/>
      <c r="AM1790" s="311"/>
      <c r="AN1790" s="311"/>
      <c r="AO1790" s="309"/>
      <c r="AY1790" s="309"/>
      <c r="AZ1790" s="312"/>
      <c r="BD1790" s="300"/>
    </row>
    <row r="1791" ht="14.25" customHeight="1">
      <c r="A1791" s="300"/>
      <c r="B1791" s="301"/>
      <c r="C1791" s="300"/>
      <c r="D1791" s="302"/>
      <c r="G1791" s="303"/>
      <c r="H1791" s="304"/>
      <c r="I1791" s="304"/>
      <c r="J1791" s="300"/>
      <c r="K1791" s="300"/>
      <c r="L1791" s="300"/>
      <c r="M1791" s="300"/>
      <c r="N1791" s="300"/>
      <c r="O1791" s="300"/>
      <c r="Q1791" s="305">
        <v>0.0</v>
      </c>
      <c r="R1791" s="305"/>
      <c r="S1791" s="306"/>
      <c r="T1791" s="305"/>
      <c r="U1791" s="305"/>
      <c r="V1791" s="305"/>
      <c r="W1791" s="305"/>
      <c r="X1791" s="305"/>
      <c r="Y1791" s="305"/>
      <c r="Z1791" s="300"/>
      <c r="AA1791" s="307"/>
      <c r="AB1791" s="300"/>
      <c r="AC1791" s="308"/>
      <c r="AD1791" s="304"/>
      <c r="AF1791" s="300"/>
      <c r="AG1791" s="300"/>
      <c r="AH1791" s="309"/>
      <c r="AI1791" s="309"/>
      <c r="AJ1791" s="310"/>
      <c r="AK1791" s="311"/>
      <c r="AL1791" s="311"/>
      <c r="AM1791" s="311"/>
      <c r="AN1791" s="311"/>
      <c r="AO1791" s="309"/>
      <c r="AY1791" s="309"/>
      <c r="AZ1791" s="312"/>
      <c r="BD1791" s="300"/>
    </row>
    <row r="1792" ht="14.25" customHeight="1">
      <c r="A1792" s="300"/>
      <c r="B1792" s="301"/>
      <c r="C1792" s="300"/>
      <c r="D1792" s="302"/>
      <c r="G1792" s="303"/>
      <c r="H1792" s="304"/>
      <c r="I1792" s="304"/>
      <c r="J1792" s="300"/>
      <c r="K1792" s="300"/>
      <c r="L1792" s="300"/>
      <c r="M1792" s="300"/>
      <c r="N1792" s="300"/>
      <c r="O1792" s="300"/>
      <c r="Q1792" s="305">
        <v>0.0</v>
      </c>
      <c r="R1792" s="305"/>
      <c r="S1792" s="306"/>
      <c r="T1792" s="305"/>
      <c r="U1792" s="305"/>
      <c r="V1792" s="305"/>
      <c r="W1792" s="305"/>
      <c r="X1792" s="305"/>
      <c r="Y1792" s="305"/>
      <c r="Z1792" s="300"/>
      <c r="AA1792" s="307"/>
      <c r="AB1792" s="300"/>
      <c r="AC1792" s="308"/>
      <c r="AD1792" s="304"/>
      <c r="AF1792" s="300"/>
      <c r="AG1792" s="300"/>
      <c r="AH1792" s="309"/>
      <c r="AI1792" s="309"/>
      <c r="AJ1792" s="310"/>
      <c r="AK1792" s="311"/>
      <c r="AL1792" s="311"/>
      <c r="AM1792" s="311"/>
      <c r="AN1792" s="311"/>
      <c r="AO1792" s="309"/>
      <c r="AY1792" s="309"/>
      <c r="AZ1792" s="312"/>
      <c r="BD1792" s="300"/>
    </row>
    <row r="1793" ht="14.25" customHeight="1">
      <c r="A1793" s="300"/>
      <c r="B1793" s="301"/>
      <c r="C1793" s="300"/>
      <c r="D1793" s="302"/>
      <c r="G1793" s="303"/>
      <c r="H1793" s="304"/>
      <c r="I1793" s="304"/>
      <c r="J1793" s="300"/>
      <c r="K1793" s="300"/>
      <c r="L1793" s="300"/>
      <c r="M1793" s="300"/>
      <c r="N1793" s="300"/>
      <c r="O1793" s="300"/>
      <c r="Q1793" s="305">
        <v>0.0</v>
      </c>
      <c r="R1793" s="305"/>
      <c r="S1793" s="306"/>
      <c r="T1793" s="305"/>
      <c r="U1793" s="305"/>
      <c r="V1793" s="305"/>
      <c r="W1793" s="305"/>
      <c r="X1793" s="305"/>
      <c r="Y1793" s="305"/>
      <c r="Z1793" s="300"/>
      <c r="AA1793" s="307"/>
      <c r="AB1793" s="300"/>
      <c r="AC1793" s="308"/>
      <c r="AD1793" s="304"/>
      <c r="AF1793" s="300"/>
      <c r="AG1793" s="300"/>
      <c r="AH1793" s="309"/>
      <c r="AI1793" s="309"/>
      <c r="AJ1793" s="310"/>
      <c r="AK1793" s="311"/>
      <c r="AL1793" s="311"/>
      <c r="AM1793" s="311"/>
      <c r="AN1793" s="311"/>
      <c r="AO1793" s="309"/>
      <c r="AY1793" s="309"/>
      <c r="AZ1793" s="312"/>
      <c r="BD1793" s="300"/>
    </row>
    <row r="1794" ht="14.25" customHeight="1">
      <c r="A1794" s="300"/>
      <c r="B1794" s="301"/>
      <c r="C1794" s="300"/>
      <c r="D1794" s="302"/>
      <c r="G1794" s="303"/>
      <c r="H1794" s="304"/>
      <c r="I1794" s="304"/>
      <c r="J1794" s="300"/>
      <c r="K1794" s="300"/>
      <c r="L1794" s="300"/>
      <c r="M1794" s="300"/>
      <c r="N1794" s="300"/>
      <c r="O1794" s="300"/>
      <c r="Q1794" s="305">
        <v>0.0</v>
      </c>
      <c r="R1794" s="305"/>
      <c r="S1794" s="306"/>
      <c r="T1794" s="305"/>
      <c r="U1794" s="305"/>
      <c r="V1794" s="305"/>
      <c r="W1794" s="305"/>
      <c r="X1794" s="305"/>
      <c r="Y1794" s="305"/>
      <c r="Z1794" s="300"/>
      <c r="AA1794" s="307"/>
      <c r="AB1794" s="300"/>
      <c r="AC1794" s="308"/>
      <c r="AD1794" s="304"/>
      <c r="AF1794" s="300"/>
      <c r="AG1794" s="300"/>
      <c r="AH1794" s="309"/>
      <c r="AI1794" s="309"/>
      <c r="AJ1794" s="310"/>
      <c r="AK1794" s="311"/>
      <c r="AL1794" s="311"/>
      <c r="AM1794" s="311"/>
      <c r="AN1794" s="311"/>
      <c r="AO1794" s="309"/>
      <c r="AY1794" s="309"/>
      <c r="AZ1794" s="312"/>
      <c r="BD1794" s="300"/>
    </row>
    <row r="1795" ht="14.25" customHeight="1">
      <c r="A1795" s="300"/>
      <c r="B1795" s="301"/>
      <c r="C1795" s="300"/>
      <c r="D1795" s="302"/>
      <c r="G1795" s="303"/>
      <c r="H1795" s="304"/>
      <c r="I1795" s="304"/>
      <c r="J1795" s="300"/>
      <c r="K1795" s="300"/>
      <c r="L1795" s="300"/>
      <c r="M1795" s="300"/>
      <c r="N1795" s="300"/>
      <c r="O1795" s="300"/>
      <c r="Q1795" s="305">
        <v>0.0</v>
      </c>
      <c r="R1795" s="305"/>
      <c r="S1795" s="306"/>
      <c r="T1795" s="305"/>
      <c r="U1795" s="305"/>
      <c r="V1795" s="305"/>
      <c r="W1795" s="305"/>
      <c r="X1795" s="305"/>
      <c r="Y1795" s="305"/>
      <c r="Z1795" s="300"/>
      <c r="AA1795" s="307"/>
      <c r="AB1795" s="300"/>
      <c r="AC1795" s="308"/>
      <c r="AD1795" s="304"/>
      <c r="AF1795" s="300"/>
      <c r="AG1795" s="300"/>
      <c r="AH1795" s="309"/>
      <c r="AI1795" s="309"/>
      <c r="AJ1795" s="310"/>
      <c r="AK1795" s="311"/>
      <c r="AL1795" s="311"/>
      <c r="AM1795" s="311"/>
      <c r="AN1795" s="311"/>
      <c r="AO1795" s="309"/>
      <c r="AY1795" s="309"/>
      <c r="AZ1795" s="312"/>
      <c r="BD1795" s="300"/>
    </row>
    <row r="1796" ht="14.25" customHeight="1">
      <c r="A1796" s="300"/>
      <c r="B1796" s="301"/>
      <c r="C1796" s="300"/>
      <c r="D1796" s="302"/>
      <c r="G1796" s="303"/>
      <c r="H1796" s="304"/>
      <c r="I1796" s="304"/>
      <c r="J1796" s="300"/>
      <c r="K1796" s="300"/>
      <c r="L1796" s="300"/>
      <c r="M1796" s="300"/>
      <c r="N1796" s="300"/>
      <c r="O1796" s="300"/>
      <c r="Q1796" s="305">
        <v>0.0</v>
      </c>
      <c r="R1796" s="305"/>
      <c r="S1796" s="306"/>
      <c r="T1796" s="305"/>
      <c r="U1796" s="305"/>
      <c r="V1796" s="305"/>
      <c r="W1796" s="305"/>
      <c r="X1796" s="305"/>
      <c r="Y1796" s="305"/>
      <c r="Z1796" s="300"/>
      <c r="AA1796" s="307"/>
      <c r="AB1796" s="300"/>
      <c r="AC1796" s="308"/>
      <c r="AD1796" s="304"/>
      <c r="AF1796" s="300"/>
      <c r="AG1796" s="300"/>
      <c r="AH1796" s="309"/>
      <c r="AI1796" s="309"/>
      <c r="AJ1796" s="310"/>
      <c r="AK1796" s="311"/>
      <c r="AL1796" s="311"/>
      <c r="AM1796" s="311"/>
      <c r="AN1796" s="311"/>
      <c r="AO1796" s="309"/>
      <c r="AY1796" s="309"/>
      <c r="AZ1796" s="312"/>
      <c r="BD1796" s="300"/>
    </row>
    <row r="1797" ht="14.25" customHeight="1">
      <c r="A1797" s="300"/>
      <c r="B1797" s="301"/>
      <c r="C1797" s="300"/>
      <c r="D1797" s="302"/>
      <c r="G1797" s="303"/>
      <c r="H1797" s="304"/>
      <c r="I1797" s="304"/>
      <c r="J1797" s="300"/>
      <c r="K1797" s="300"/>
      <c r="L1797" s="300"/>
      <c r="M1797" s="300"/>
      <c r="N1797" s="300"/>
      <c r="O1797" s="300"/>
      <c r="Q1797" s="305">
        <v>0.0</v>
      </c>
      <c r="R1797" s="305"/>
      <c r="S1797" s="306"/>
      <c r="T1797" s="305"/>
      <c r="U1797" s="305"/>
      <c r="V1797" s="305"/>
      <c r="W1797" s="305"/>
      <c r="X1797" s="305"/>
      <c r="Y1797" s="305"/>
      <c r="Z1797" s="300"/>
      <c r="AA1797" s="307"/>
      <c r="AB1797" s="300"/>
      <c r="AC1797" s="308"/>
      <c r="AD1797" s="304"/>
      <c r="AF1797" s="300"/>
      <c r="AG1797" s="300"/>
      <c r="AH1797" s="309"/>
      <c r="AI1797" s="309"/>
      <c r="AJ1797" s="310"/>
      <c r="AK1797" s="311"/>
      <c r="AL1797" s="311"/>
      <c r="AM1797" s="311"/>
      <c r="AN1797" s="311"/>
      <c r="AO1797" s="309"/>
      <c r="AY1797" s="309"/>
      <c r="AZ1797" s="312"/>
      <c r="BD1797" s="300"/>
    </row>
    <row r="1798" ht="14.25" customHeight="1">
      <c r="A1798" s="300"/>
      <c r="B1798" s="301"/>
      <c r="C1798" s="300"/>
      <c r="D1798" s="302"/>
      <c r="G1798" s="303"/>
      <c r="H1798" s="304"/>
      <c r="I1798" s="304"/>
      <c r="J1798" s="300"/>
      <c r="K1798" s="300"/>
      <c r="L1798" s="300"/>
      <c r="M1798" s="300"/>
      <c r="N1798" s="300"/>
      <c r="O1798" s="300"/>
      <c r="Q1798" s="305">
        <v>0.0</v>
      </c>
      <c r="R1798" s="305"/>
      <c r="S1798" s="306"/>
      <c r="T1798" s="305"/>
      <c r="U1798" s="305"/>
      <c r="V1798" s="305"/>
      <c r="W1798" s="305"/>
      <c r="X1798" s="305"/>
      <c r="Y1798" s="305"/>
      <c r="Z1798" s="300"/>
      <c r="AA1798" s="307"/>
      <c r="AB1798" s="300"/>
      <c r="AC1798" s="308"/>
      <c r="AD1798" s="304"/>
      <c r="AF1798" s="300"/>
      <c r="AG1798" s="300"/>
      <c r="AH1798" s="309"/>
      <c r="AI1798" s="309"/>
      <c r="AJ1798" s="310"/>
      <c r="AK1798" s="311"/>
      <c r="AL1798" s="311"/>
      <c r="AM1798" s="311"/>
      <c r="AN1798" s="311"/>
      <c r="AO1798" s="309"/>
      <c r="AY1798" s="309"/>
      <c r="AZ1798" s="312"/>
      <c r="BD1798" s="300"/>
    </row>
    <row r="1799" ht="14.25" customHeight="1">
      <c r="A1799" s="300"/>
      <c r="B1799" s="301"/>
      <c r="C1799" s="300"/>
      <c r="D1799" s="302"/>
      <c r="G1799" s="303"/>
      <c r="H1799" s="304"/>
      <c r="I1799" s="304"/>
      <c r="J1799" s="300"/>
      <c r="K1799" s="300"/>
      <c r="L1799" s="300"/>
      <c r="M1799" s="300"/>
      <c r="N1799" s="300"/>
      <c r="O1799" s="300"/>
      <c r="Q1799" s="305">
        <v>0.0</v>
      </c>
      <c r="R1799" s="305"/>
      <c r="S1799" s="306"/>
      <c r="T1799" s="305"/>
      <c r="U1799" s="305"/>
      <c r="V1799" s="305"/>
      <c r="W1799" s="305"/>
      <c r="X1799" s="305"/>
      <c r="Y1799" s="305"/>
      <c r="Z1799" s="300"/>
      <c r="AA1799" s="307"/>
      <c r="AB1799" s="300"/>
      <c r="AC1799" s="308"/>
      <c r="AD1799" s="304"/>
      <c r="AF1799" s="300"/>
      <c r="AG1799" s="300"/>
      <c r="AH1799" s="309"/>
      <c r="AI1799" s="309"/>
      <c r="AJ1799" s="310"/>
      <c r="AK1799" s="311"/>
      <c r="AL1799" s="311"/>
      <c r="AM1799" s="311"/>
      <c r="AN1799" s="311"/>
      <c r="AO1799" s="309"/>
      <c r="AY1799" s="309"/>
      <c r="AZ1799" s="312"/>
      <c r="BD1799" s="300"/>
    </row>
    <row r="1800" ht="14.25" customHeight="1">
      <c r="A1800" s="300"/>
      <c r="B1800" s="301"/>
      <c r="C1800" s="300"/>
      <c r="D1800" s="302"/>
      <c r="G1800" s="303"/>
      <c r="H1800" s="304"/>
      <c r="I1800" s="304"/>
      <c r="J1800" s="300"/>
      <c r="K1800" s="300"/>
      <c r="L1800" s="300"/>
      <c r="M1800" s="300"/>
      <c r="N1800" s="300"/>
      <c r="O1800" s="300"/>
      <c r="Q1800" s="305">
        <v>0.0</v>
      </c>
      <c r="R1800" s="305"/>
      <c r="S1800" s="306"/>
      <c r="T1800" s="305"/>
      <c r="U1800" s="305"/>
      <c r="V1800" s="305"/>
      <c r="W1800" s="305"/>
      <c r="X1800" s="305"/>
      <c r="Y1800" s="305"/>
      <c r="Z1800" s="300"/>
      <c r="AA1800" s="307"/>
      <c r="AB1800" s="300"/>
      <c r="AC1800" s="308"/>
      <c r="AD1800" s="304"/>
      <c r="AF1800" s="300"/>
      <c r="AG1800" s="300"/>
      <c r="AH1800" s="309"/>
      <c r="AI1800" s="309"/>
      <c r="AJ1800" s="310"/>
      <c r="AK1800" s="311"/>
      <c r="AL1800" s="311"/>
      <c r="AM1800" s="311"/>
      <c r="AN1800" s="311"/>
      <c r="AO1800" s="309"/>
      <c r="AY1800" s="309"/>
      <c r="AZ1800" s="312"/>
      <c r="BD1800" s="300"/>
    </row>
    <row r="1801" ht="14.25" customHeight="1">
      <c r="A1801" s="300"/>
      <c r="B1801" s="301"/>
      <c r="C1801" s="300"/>
      <c r="D1801" s="302"/>
      <c r="G1801" s="303"/>
      <c r="H1801" s="304"/>
      <c r="I1801" s="304"/>
      <c r="J1801" s="300"/>
      <c r="K1801" s="300"/>
      <c r="L1801" s="300"/>
      <c r="M1801" s="300"/>
      <c r="N1801" s="300"/>
      <c r="O1801" s="300"/>
      <c r="Q1801" s="305">
        <v>0.0</v>
      </c>
      <c r="R1801" s="305"/>
      <c r="S1801" s="306"/>
      <c r="T1801" s="305"/>
      <c r="U1801" s="305"/>
      <c r="V1801" s="305"/>
      <c r="W1801" s="305"/>
      <c r="X1801" s="305"/>
      <c r="Y1801" s="305"/>
      <c r="Z1801" s="300"/>
      <c r="AA1801" s="307"/>
      <c r="AB1801" s="300"/>
      <c r="AC1801" s="308"/>
      <c r="AD1801" s="304"/>
      <c r="AF1801" s="300"/>
      <c r="AG1801" s="300"/>
      <c r="AH1801" s="309"/>
      <c r="AI1801" s="309"/>
      <c r="AJ1801" s="310"/>
      <c r="AK1801" s="311"/>
      <c r="AL1801" s="311"/>
      <c r="AM1801" s="311"/>
      <c r="AN1801" s="311"/>
      <c r="AO1801" s="309"/>
      <c r="AY1801" s="309"/>
      <c r="AZ1801" s="312"/>
      <c r="BD1801" s="300"/>
    </row>
    <row r="1802" ht="14.25" customHeight="1">
      <c r="A1802" s="300"/>
      <c r="B1802" s="301"/>
      <c r="C1802" s="300"/>
      <c r="D1802" s="302"/>
      <c r="G1802" s="303"/>
      <c r="H1802" s="304"/>
      <c r="I1802" s="304"/>
      <c r="J1802" s="300"/>
      <c r="K1802" s="300"/>
      <c r="L1802" s="300"/>
      <c r="M1802" s="300"/>
      <c r="N1802" s="300"/>
      <c r="O1802" s="300"/>
      <c r="Q1802" s="305">
        <v>0.0</v>
      </c>
      <c r="R1802" s="305"/>
      <c r="S1802" s="306"/>
      <c r="T1802" s="305"/>
      <c r="U1802" s="305"/>
      <c r="V1802" s="305"/>
      <c r="W1802" s="305"/>
      <c r="X1802" s="305"/>
      <c r="Y1802" s="305"/>
      <c r="Z1802" s="300"/>
      <c r="AA1802" s="307"/>
      <c r="AB1802" s="300"/>
      <c r="AC1802" s="308"/>
      <c r="AD1802" s="304"/>
      <c r="AF1802" s="300"/>
      <c r="AG1802" s="300"/>
      <c r="AH1802" s="309"/>
      <c r="AI1802" s="309"/>
      <c r="AJ1802" s="310"/>
      <c r="AK1802" s="311"/>
      <c r="AL1802" s="311"/>
      <c r="AM1802" s="311"/>
      <c r="AN1802" s="311"/>
      <c r="AO1802" s="309"/>
      <c r="AY1802" s="309"/>
      <c r="AZ1802" s="312"/>
      <c r="BD1802" s="300"/>
    </row>
    <row r="1803" ht="14.25" customHeight="1">
      <c r="A1803" s="300"/>
      <c r="B1803" s="301"/>
      <c r="C1803" s="300"/>
      <c r="D1803" s="302"/>
      <c r="G1803" s="303"/>
      <c r="H1803" s="304"/>
      <c r="I1803" s="304"/>
      <c r="J1803" s="300"/>
      <c r="K1803" s="300"/>
      <c r="L1803" s="300"/>
      <c r="M1803" s="300"/>
      <c r="N1803" s="300"/>
      <c r="O1803" s="300"/>
      <c r="Q1803" s="305">
        <v>0.0</v>
      </c>
      <c r="R1803" s="305"/>
      <c r="S1803" s="306"/>
      <c r="T1803" s="305"/>
      <c r="U1803" s="305"/>
      <c r="V1803" s="305"/>
      <c r="W1803" s="305"/>
      <c r="X1803" s="305"/>
      <c r="Y1803" s="305"/>
      <c r="Z1803" s="300"/>
      <c r="AA1803" s="307"/>
      <c r="AB1803" s="300"/>
      <c r="AC1803" s="308"/>
      <c r="AD1803" s="304"/>
      <c r="AF1803" s="300"/>
      <c r="AG1803" s="300"/>
      <c r="AH1803" s="309"/>
      <c r="AI1803" s="309"/>
      <c r="AJ1803" s="310"/>
      <c r="AK1803" s="311"/>
      <c r="AL1803" s="311"/>
      <c r="AM1803" s="311"/>
      <c r="AN1803" s="311"/>
      <c r="AO1803" s="309"/>
      <c r="AY1803" s="309"/>
      <c r="AZ1803" s="312"/>
      <c r="BD1803" s="300"/>
    </row>
    <row r="1804" ht="14.25" customHeight="1">
      <c r="A1804" s="300"/>
      <c r="B1804" s="301"/>
      <c r="C1804" s="300"/>
      <c r="D1804" s="302"/>
      <c r="G1804" s="303"/>
      <c r="H1804" s="304"/>
      <c r="I1804" s="304"/>
      <c r="J1804" s="300"/>
      <c r="K1804" s="300"/>
      <c r="L1804" s="300"/>
      <c r="M1804" s="300"/>
      <c r="N1804" s="300"/>
      <c r="O1804" s="300"/>
      <c r="Q1804" s="305">
        <v>0.0</v>
      </c>
      <c r="R1804" s="305"/>
      <c r="S1804" s="306"/>
      <c r="T1804" s="305"/>
      <c r="U1804" s="305"/>
      <c r="V1804" s="305"/>
      <c r="W1804" s="305"/>
      <c r="X1804" s="305"/>
      <c r="Y1804" s="305"/>
      <c r="Z1804" s="300"/>
      <c r="AA1804" s="307"/>
      <c r="AB1804" s="300"/>
      <c r="AC1804" s="308"/>
      <c r="AD1804" s="304"/>
      <c r="AF1804" s="300"/>
      <c r="AG1804" s="300"/>
      <c r="AH1804" s="309"/>
      <c r="AI1804" s="309"/>
      <c r="AJ1804" s="310"/>
      <c r="AK1804" s="311"/>
      <c r="AL1804" s="311"/>
      <c r="AM1804" s="311"/>
      <c r="AN1804" s="311"/>
      <c r="AO1804" s="309"/>
      <c r="AY1804" s="309"/>
      <c r="AZ1804" s="312"/>
      <c r="BD1804" s="300"/>
    </row>
    <row r="1805" ht="14.25" customHeight="1">
      <c r="A1805" s="300"/>
      <c r="B1805" s="301"/>
      <c r="C1805" s="300"/>
      <c r="D1805" s="302"/>
      <c r="G1805" s="303"/>
      <c r="H1805" s="304"/>
      <c r="I1805" s="304"/>
      <c r="J1805" s="300"/>
      <c r="K1805" s="300"/>
      <c r="L1805" s="300"/>
      <c r="M1805" s="300"/>
      <c r="N1805" s="300"/>
      <c r="O1805" s="300"/>
      <c r="Q1805" s="305">
        <v>0.0</v>
      </c>
      <c r="R1805" s="305"/>
      <c r="S1805" s="306"/>
      <c r="T1805" s="305"/>
      <c r="U1805" s="305"/>
      <c r="V1805" s="305"/>
      <c r="W1805" s="305"/>
      <c r="X1805" s="305"/>
      <c r="Y1805" s="305"/>
      <c r="Z1805" s="300"/>
      <c r="AA1805" s="307"/>
      <c r="AB1805" s="300"/>
      <c r="AC1805" s="308"/>
      <c r="AD1805" s="304"/>
      <c r="AF1805" s="300"/>
      <c r="AG1805" s="300"/>
      <c r="AH1805" s="309"/>
      <c r="AI1805" s="309"/>
      <c r="AJ1805" s="310"/>
      <c r="AK1805" s="311"/>
      <c r="AL1805" s="311"/>
      <c r="AM1805" s="311"/>
      <c r="AN1805" s="311"/>
      <c r="AO1805" s="309"/>
      <c r="AY1805" s="309"/>
      <c r="AZ1805" s="312"/>
      <c r="BD1805" s="300"/>
    </row>
    <row r="1806" ht="14.25" customHeight="1">
      <c r="A1806" s="300"/>
      <c r="B1806" s="301"/>
      <c r="C1806" s="300"/>
      <c r="D1806" s="302"/>
      <c r="G1806" s="303"/>
      <c r="H1806" s="304"/>
      <c r="I1806" s="304"/>
      <c r="J1806" s="300"/>
      <c r="K1806" s="300"/>
      <c r="L1806" s="300"/>
      <c r="M1806" s="300"/>
      <c r="N1806" s="300"/>
      <c r="O1806" s="300"/>
      <c r="Q1806" s="305">
        <v>0.0</v>
      </c>
      <c r="R1806" s="305"/>
      <c r="S1806" s="306"/>
      <c r="T1806" s="305"/>
      <c r="U1806" s="305"/>
      <c r="V1806" s="305"/>
      <c r="W1806" s="305"/>
      <c r="X1806" s="305"/>
      <c r="Y1806" s="305"/>
      <c r="Z1806" s="300"/>
      <c r="AA1806" s="307"/>
      <c r="AB1806" s="300"/>
      <c r="AC1806" s="308"/>
      <c r="AD1806" s="304"/>
      <c r="AF1806" s="300"/>
      <c r="AG1806" s="300"/>
      <c r="AH1806" s="309"/>
      <c r="AI1806" s="309"/>
      <c r="AJ1806" s="310"/>
      <c r="AK1806" s="311"/>
      <c r="AL1806" s="311"/>
      <c r="AM1806" s="311"/>
      <c r="AN1806" s="311"/>
      <c r="AO1806" s="309"/>
      <c r="AY1806" s="309"/>
      <c r="AZ1806" s="312"/>
      <c r="BD1806" s="300"/>
    </row>
    <row r="1807" ht="14.25" customHeight="1">
      <c r="A1807" s="300"/>
      <c r="B1807" s="301"/>
      <c r="C1807" s="300"/>
      <c r="D1807" s="302"/>
      <c r="G1807" s="303"/>
      <c r="H1807" s="304"/>
      <c r="I1807" s="304"/>
      <c r="J1807" s="300"/>
      <c r="K1807" s="300"/>
      <c r="L1807" s="300"/>
      <c r="M1807" s="300"/>
      <c r="N1807" s="300"/>
      <c r="O1807" s="300"/>
      <c r="Q1807" s="305">
        <v>0.0</v>
      </c>
      <c r="R1807" s="305"/>
      <c r="S1807" s="306"/>
      <c r="T1807" s="305"/>
      <c r="U1807" s="305"/>
      <c r="V1807" s="305"/>
      <c r="W1807" s="305"/>
      <c r="X1807" s="305"/>
      <c r="Y1807" s="305"/>
      <c r="Z1807" s="300"/>
      <c r="AA1807" s="307"/>
      <c r="AB1807" s="300"/>
      <c r="AC1807" s="308"/>
      <c r="AD1807" s="304"/>
      <c r="AF1807" s="300"/>
      <c r="AG1807" s="300"/>
      <c r="AH1807" s="309"/>
      <c r="AI1807" s="309"/>
      <c r="AJ1807" s="310"/>
      <c r="AK1807" s="311"/>
      <c r="AL1807" s="311"/>
      <c r="AM1807" s="311"/>
      <c r="AN1807" s="311"/>
      <c r="AO1807" s="309"/>
      <c r="AY1807" s="309"/>
      <c r="AZ1807" s="312"/>
      <c r="BD1807" s="300"/>
    </row>
    <row r="1808" ht="14.25" customHeight="1">
      <c r="A1808" s="300"/>
      <c r="B1808" s="301"/>
      <c r="C1808" s="300"/>
      <c r="D1808" s="302"/>
      <c r="G1808" s="303"/>
      <c r="H1808" s="304"/>
      <c r="I1808" s="304"/>
      <c r="J1808" s="300"/>
      <c r="K1808" s="300"/>
      <c r="L1808" s="300"/>
      <c r="M1808" s="300"/>
      <c r="N1808" s="300"/>
      <c r="O1808" s="300"/>
      <c r="Q1808" s="305">
        <v>0.0</v>
      </c>
      <c r="R1808" s="305"/>
      <c r="S1808" s="306"/>
      <c r="T1808" s="305"/>
      <c r="U1808" s="305"/>
      <c r="V1808" s="305"/>
      <c r="W1808" s="305"/>
      <c r="X1808" s="305"/>
      <c r="Y1808" s="305"/>
      <c r="Z1808" s="300"/>
      <c r="AA1808" s="307"/>
      <c r="AB1808" s="300"/>
      <c r="AC1808" s="308"/>
      <c r="AD1808" s="304"/>
      <c r="AF1808" s="300"/>
      <c r="AG1808" s="300"/>
      <c r="AH1808" s="309"/>
      <c r="AI1808" s="309"/>
      <c r="AJ1808" s="310"/>
      <c r="AK1808" s="311"/>
      <c r="AL1808" s="311"/>
      <c r="AM1808" s="311"/>
      <c r="AN1808" s="311"/>
      <c r="AO1808" s="309"/>
      <c r="AY1808" s="309"/>
      <c r="AZ1808" s="312"/>
      <c r="BD1808" s="300"/>
    </row>
    <row r="1809" ht="14.25" customHeight="1">
      <c r="A1809" s="300"/>
      <c r="B1809" s="301"/>
      <c r="C1809" s="300"/>
      <c r="D1809" s="302"/>
      <c r="G1809" s="303"/>
      <c r="H1809" s="304"/>
      <c r="I1809" s="304"/>
      <c r="J1809" s="300"/>
      <c r="K1809" s="300"/>
      <c r="L1809" s="300"/>
      <c r="M1809" s="300"/>
      <c r="N1809" s="300"/>
      <c r="O1809" s="300"/>
      <c r="Q1809" s="305">
        <v>0.0</v>
      </c>
      <c r="R1809" s="305"/>
      <c r="S1809" s="306"/>
      <c r="T1809" s="305"/>
      <c r="U1809" s="305"/>
      <c r="V1809" s="305"/>
      <c r="W1809" s="305"/>
      <c r="X1809" s="305"/>
      <c r="Y1809" s="305"/>
      <c r="Z1809" s="300"/>
      <c r="AA1809" s="307"/>
      <c r="AB1809" s="300"/>
      <c r="AC1809" s="308"/>
      <c r="AD1809" s="304"/>
      <c r="AF1809" s="300"/>
      <c r="AG1809" s="300"/>
      <c r="AH1809" s="309"/>
      <c r="AI1809" s="309"/>
      <c r="AJ1809" s="310"/>
      <c r="AK1809" s="311"/>
      <c r="AL1809" s="311"/>
      <c r="AM1809" s="311"/>
      <c r="AN1809" s="311"/>
      <c r="AO1809" s="309"/>
      <c r="AY1809" s="309"/>
      <c r="AZ1809" s="312"/>
      <c r="BD1809" s="300"/>
    </row>
    <row r="1810" ht="14.25" customHeight="1">
      <c r="A1810" s="300"/>
      <c r="B1810" s="301"/>
      <c r="C1810" s="300"/>
      <c r="D1810" s="302"/>
      <c r="G1810" s="303"/>
      <c r="H1810" s="304"/>
      <c r="I1810" s="304"/>
      <c r="J1810" s="300"/>
      <c r="K1810" s="300"/>
      <c r="L1810" s="300"/>
      <c r="M1810" s="300"/>
      <c r="N1810" s="300"/>
      <c r="O1810" s="300"/>
      <c r="Q1810" s="305">
        <v>0.0</v>
      </c>
      <c r="R1810" s="305"/>
      <c r="S1810" s="306"/>
      <c r="T1810" s="305"/>
      <c r="U1810" s="305"/>
      <c r="V1810" s="305"/>
      <c r="W1810" s="305"/>
      <c r="X1810" s="305"/>
      <c r="Y1810" s="305"/>
      <c r="Z1810" s="300"/>
      <c r="AA1810" s="307"/>
      <c r="AB1810" s="300"/>
      <c r="AC1810" s="308"/>
      <c r="AD1810" s="304"/>
      <c r="AF1810" s="300"/>
      <c r="AG1810" s="300"/>
      <c r="AH1810" s="309"/>
      <c r="AI1810" s="309"/>
      <c r="AJ1810" s="310"/>
      <c r="AK1810" s="311"/>
      <c r="AL1810" s="311"/>
      <c r="AM1810" s="311"/>
      <c r="AN1810" s="311"/>
      <c r="AO1810" s="309"/>
      <c r="AY1810" s="309"/>
      <c r="AZ1810" s="312"/>
      <c r="BD1810" s="300"/>
    </row>
    <row r="1811" ht="14.25" customHeight="1">
      <c r="A1811" s="300"/>
      <c r="B1811" s="301"/>
      <c r="C1811" s="300"/>
      <c r="D1811" s="302"/>
      <c r="G1811" s="303"/>
      <c r="H1811" s="304"/>
      <c r="I1811" s="304"/>
      <c r="J1811" s="300"/>
      <c r="K1811" s="300"/>
      <c r="L1811" s="300"/>
      <c r="M1811" s="300"/>
      <c r="N1811" s="300"/>
      <c r="O1811" s="300"/>
      <c r="Q1811" s="305">
        <v>0.0</v>
      </c>
      <c r="R1811" s="305"/>
      <c r="S1811" s="306"/>
      <c r="T1811" s="305"/>
      <c r="U1811" s="305"/>
      <c r="V1811" s="305"/>
      <c r="W1811" s="305"/>
      <c r="X1811" s="305"/>
      <c r="Y1811" s="305"/>
      <c r="Z1811" s="300"/>
      <c r="AA1811" s="307"/>
      <c r="AB1811" s="300"/>
      <c r="AC1811" s="308"/>
      <c r="AD1811" s="304"/>
      <c r="AF1811" s="300"/>
      <c r="AG1811" s="300"/>
      <c r="AH1811" s="309"/>
      <c r="AI1811" s="309"/>
      <c r="AJ1811" s="310"/>
      <c r="AK1811" s="311"/>
      <c r="AL1811" s="311"/>
      <c r="AM1811" s="311"/>
      <c r="AN1811" s="311"/>
      <c r="AO1811" s="309"/>
      <c r="AY1811" s="309"/>
      <c r="AZ1811" s="312"/>
      <c r="BD1811" s="300"/>
    </row>
    <row r="1812" ht="14.25" customHeight="1">
      <c r="A1812" s="300"/>
      <c r="B1812" s="301"/>
      <c r="C1812" s="300"/>
      <c r="D1812" s="302"/>
      <c r="G1812" s="303"/>
      <c r="H1812" s="304"/>
      <c r="I1812" s="304"/>
      <c r="J1812" s="300"/>
      <c r="K1812" s="300"/>
      <c r="L1812" s="300"/>
      <c r="M1812" s="300"/>
      <c r="N1812" s="300"/>
      <c r="O1812" s="300"/>
      <c r="Q1812" s="305">
        <v>0.0</v>
      </c>
      <c r="R1812" s="305"/>
      <c r="S1812" s="306"/>
      <c r="T1812" s="305"/>
      <c r="U1812" s="305"/>
      <c r="V1812" s="305"/>
      <c r="W1812" s="305"/>
      <c r="X1812" s="305"/>
      <c r="Y1812" s="305"/>
      <c r="Z1812" s="300"/>
      <c r="AA1812" s="307"/>
      <c r="AB1812" s="300"/>
      <c r="AC1812" s="308"/>
      <c r="AD1812" s="304"/>
      <c r="AF1812" s="300"/>
      <c r="AG1812" s="300"/>
      <c r="AH1812" s="309"/>
      <c r="AI1812" s="309"/>
      <c r="AJ1812" s="310"/>
      <c r="AK1812" s="311"/>
      <c r="AL1812" s="311"/>
      <c r="AM1812" s="311"/>
      <c r="AN1812" s="311"/>
      <c r="AO1812" s="309"/>
      <c r="AY1812" s="309"/>
      <c r="AZ1812" s="312"/>
      <c r="BD1812" s="300"/>
    </row>
    <row r="1813" ht="14.25" customHeight="1">
      <c r="A1813" s="300"/>
      <c r="B1813" s="301"/>
      <c r="C1813" s="300"/>
      <c r="D1813" s="302"/>
      <c r="G1813" s="303"/>
      <c r="H1813" s="304"/>
      <c r="I1813" s="304"/>
      <c r="J1813" s="300"/>
      <c r="K1813" s="300"/>
      <c r="L1813" s="300"/>
      <c r="M1813" s="300"/>
      <c r="N1813" s="300"/>
      <c r="O1813" s="300"/>
      <c r="Q1813" s="305">
        <v>0.0</v>
      </c>
      <c r="R1813" s="305"/>
      <c r="S1813" s="306"/>
      <c r="T1813" s="305"/>
      <c r="U1813" s="305"/>
      <c r="V1813" s="305"/>
      <c r="W1813" s="305"/>
      <c r="X1813" s="305"/>
      <c r="Y1813" s="305"/>
      <c r="Z1813" s="300"/>
      <c r="AA1813" s="307"/>
      <c r="AB1813" s="300"/>
      <c r="AC1813" s="308"/>
      <c r="AD1813" s="304"/>
      <c r="AF1813" s="300"/>
      <c r="AG1813" s="300"/>
      <c r="AH1813" s="309"/>
      <c r="AI1813" s="309"/>
      <c r="AJ1813" s="310"/>
      <c r="AK1813" s="311"/>
      <c r="AL1813" s="311"/>
      <c r="AM1813" s="311"/>
      <c r="AN1813" s="311"/>
      <c r="AO1813" s="309"/>
      <c r="AY1813" s="309"/>
      <c r="AZ1813" s="312"/>
      <c r="BD1813" s="300"/>
    </row>
    <row r="1814" ht="14.25" customHeight="1">
      <c r="A1814" s="300"/>
      <c r="B1814" s="301"/>
      <c r="C1814" s="300"/>
      <c r="D1814" s="302"/>
      <c r="G1814" s="303"/>
      <c r="H1814" s="304"/>
      <c r="I1814" s="304"/>
      <c r="J1814" s="300"/>
      <c r="K1814" s="300"/>
      <c r="L1814" s="300"/>
      <c r="M1814" s="300"/>
      <c r="N1814" s="300"/>
      <c r="O1814" s="300"/>
      <c r="Q1814" s="305">
        <v>0.0</v>
      </c>
      <c r="R1814" s="305"/>
      <c r="S1814" s="306"/>
      <c r="T1814" s="305"/>
      <c r="U1814" s="305"/>
      <c r="V1814" s="305"/>
      <c r="W1814" s="305"/>
      <c r="X1814" s="305"/>
      <c r="Y1814" s="305"/>
      <c r="Z1814" s="300"/>
      <c r="AA1814" s="307"/>
      <c r="AB1814" s="300"/>
      <c r="AC1814" s="308"/>
      <c r="AD1814" s="304"/>
      <c r="AF1814" s="300"/>
      <c r="AG1814" s="300"/>
      <c r="AH1814" s="309"/>
      <c r="AI1814" s="309"/>
      <c r="AJ1814" s="310"/>
      <c r="AK1814" s="311"/>
      <c r="AL1814" s="311"/>
      <c r="AM1814" s="311"/>
      <c r="AN1814" s="311"/>
      <c r="AO1814" s="309"/>
      <c r="AY1814" s="309"/>
      <c r="AZ1814" s="312"/>
      <c r="BD1814" s="300"/>
    </row>
    <row r="1815" ht="14.25" customHeight="1">
      <c r="A1815" s="300"/>
      <c r="B1815" s="301"/>
      <c r="C1815" s="300"/>
      <c r="D1815" s="302"/>
      <c r="G1815" s="303"/>
      <c r="H1815" s="304"/>
      <c r="I1815" s="304"/>
      <c r="J1815" s="300"/>
      <c r="K1815" s="300"/>
      <c r="L1815" s="300"/>
      <c r="M1815" s="300"/>
      <c r="N1815" s="300"/>
      <c r="O1815" s="300"/>
      <c r="Q1815" s="305">
        <v>0.0</v>
      </c>
      <c r="R1815" s="305"/>
      <c r="S1815" s="306"/>
      <c r="T1815" s="305"/>
      <c r="U1815" s="305"/>
      <c r="V1815" s="305"/>
      <c r="W1815" s="305"/>
      <c r="X1815" s="305"/>
      <c r="Y1815" s="305"/>
      <c r="Z1815" s="300"/>
      <c r="AA1815" s="307"/>
      <c r="AB1815" s="300"/>
      <c r="AC1815" s="308"/>
      <c r="AD1815" s="304"/>
      <c r="AF1815" s="300"/>
      <c r="AG1815" s="300"/>
      <c r="AH1815" s="309"/>
      <c r="AI1815" s="309"/>
      <c r="AJ1815" s="310"/>
      <c r="AK1815" s="311"/>
      <c r="AL1815" s="311"/>
      <c r="AM1815" s="311"/>
      <c r="AN1815" s="311"/>
      <c r="AO1815" s="309"/>
      <c r="AY1815" s="309"/>
      <c r="AZ1815" s="312"/>
      <c r="BD1815" s="300"/>
    </row>
    <row r="1816" ht="14.25" customHeight="1">
      <c r="A1816" s="300"/>
      <c r="B1816" s="301"/>
      <c r="C1816" s="300"/>
      <c r="D1816" s="302"/>
      <c r="G1816" s="303"/>
      <c r="H1816" s="304"/>
      <c r="I1816" s="304"/>
      <c r="J1816" s="300"/>
      <c r="K1816" s="300"/>
      <c r="L1816" s="300"/>
      <c r="M1816" s="300"/>
      <c r="N1816" s="300"/>
      <c r="O1816" s="300"/>
      <c r="Q1816" s="305">
        <v>0.0</v>
      </c>
      <c r="R1816" s="305"/>
      <c r="S1816" s="306"/>
      <c r="T1816" s="305"/>
      <c r="U1816" s="305"/>
      <c r="V1816" s="305"/>
      <c r="W1816" s="305"/>
      <c r="X1816" s="305"/>
      <c r="Y1816" s="305"/>
      <c r="Z1816" s="300"/>
      <c r="AA1816" s="307"/>
      <c r="AB1816" s="300"/>
      <c r="AC1816" s="308"/>
      <c r="AD1816" s="304"/>
      <c r="AF1816" s="300"/>
      <c r="AG1816" s="300"/>
      <c r="AH1816" s="309"/>
      <c r="AI1816" s="309"/>
      <c r="AJ1816" s="310"/>
      <c r="AK1816" s="311"/>
      <c r="AL1816" s="311"/>
      <c r="AM1816" s="311"/>
      <c r="AN1816" s="311"/>
      <c r="AO1816" s="309"/>
      <c r="AY1816" s="309"/>
      <c r="AZ1816" s="312"/>
      <c r="BD1816" s="300"/>
    </row>
    <row r="1817" ht="14.25" customHeight="1">
      <c r="A1817" s="300"/>
      <c r="B1817" s="301"/>
      <c r="C1817" s="300"/>
      <c r="D1817" s="302"/>
      <c r="G1817" s="303"/>
      <c r="H1817" s="304"/>
      <c r="I1817" s="304"/>
      <c r="J1817" s="300"/>
      <c r="K1817" s="300"/>
      <c r="L1817" s="300"/>
      <c r="M1817" s="300"/>
      <c r="N1817" s="300"/>
      <c r="O1817" s="300"/>
      <c r="Q1817" s="305">
        <v>0.0</v>
      </c>
      <c r="R1817" s="305"/>
      <c r="S1817" s="306"/>
      <c r="T1817" s="305"/>
      <c r="U1817" s="305"/>
      <c r="V1817" s="305"/>
      <c r="W1817" s="305"/>
      <c r="X1817" s="305"/>
      <c r="Y1817" s="305"/>
      <c r="Z1817" s="300"/>
      <c r="AA1817" s="307"/>
      <c r="AB1817" s="300"/>
      <c r="AC1817" s="308"/>
      <c r="AD1817" s="304"/>
      <c r="AF1817" s="300"/>
      <c r="AG1817" s="300"/>
      <c r="AH1817" s="309"/>
      <c r="AI1817" s="309"/>
      <c r="AJ1817" s="310"/>
      <c r="AK1817" s="311"/>
      <c r="AL1817" s="311"/>
      <c r="AM1817" s="311"/>
      <c r="AN1817" s="311"/>
      <c r="AO1817" s="309"/>
      <c r="AY1817" s="309"/>
      <c r="AZ1817" s="312"/>
      <c r="BD1817" s="300"/>
    </row>
    <row r="1818" ht="14.25" customHeight="1">
      <c r="A1818" s="300"/>
      <c r="B1818" s="301"/>
      <c r="C1818" s="300"/>
      <c r="D1818" s="302"/>
      <c r="G1818" s="303"/>
      <c r="H1818" s="304"/>
      <c r="I1818" s="304"/>
      <c r="J1818" s="300"/>
      <c r="K1818" s="300"/>
      <c r="L1818" s="300"/>
      <c r="M1818" s="300"/>
      <c r="N1818" s="300"/>
      <c r="O1818" s="300"/>
      <c r="Q1818" s="305">
        <v>0.0</v>
      </c>
      <c r="R1818" s="305"/>
      <c r="S1818" s="306"/>
      <c r="T1818" s="305"/>
      <c r="U1818" s="305"/>
      <c r="V1818" s="305"/>
      <c r="W1818" s="305"/>
      <c r="X1818" s="305"/>
      <c r="Y1818" s="305"/>
      <c r="Z1818" s="300"/>
      <c r="AA1818" s="307"/>
      <c r="AB1818" s="300"/>
      <c r="AC1818" s="308"/>
      <c r="AD1818" s="304"/>
      <c r="AF1818" s="300"/>
      <c r="AG1818" s="300"/>
      <c r="AH1818" s="309"/>
      <c r="AI1818" s="309"/>
      <c r="AJ1818" s="310"/>
      <c r="AK1818" s="311"/>
      <c r="AL1818" s="311"/>
      <c r="AM1818" s="311"/>
      <c r="AN1818" s="311"/>
      <c r="AO1818" s="309"/>
      <c r="AY1818" s="309"/>
      <c r="AZ1818" s="312"/>
      <c r="BD1818" s="300"/>
    </row>
    <row r="1819" ht="14.25" customHeight="1">
      <c r="A1819" s="300"/>
      <c r="B1819" s="301"/>
      <c r="C1819" s="300"/>
      <c r="D1819" s="302"/>
      <c r="G1819" s="303"/>
      <c r="H1819" s="304"/>
      <c r="I1819" s="304"/>
      <c r="J1819" s="300"/>
      <c r="K1819" s="300"/>
      <c r="L1819" s="300"/>
      <c r="M1819" s="300"/>
      <c r="N1819" s="300"/>
      <c r="O1819" s="300"/>
      <c r="Q1819" s="305">
        <v>0.0</v>
      </c>
      <c r="R1819" s="305"/>
      <c r="S1819" s="306"/>
      <c r="T1819" s="305"/>
      <c r="U1819" s="305"/>
      <c r="V1819" s="305"/>
      <c r="W1819" s="305"/>
      <c r="X1819" s="305"/>
      <c r="Y1819" s="305"/>
      <c r="Z1819" s="300"/>
      <c r="AA1819" s="307"/>
      <c r="AB1819" s="300"/>
      <c r="AC1819" s="308"/>
      <c r="AD1819" s="304"/>
      <c r="AF1819" s="300"/>
      <c r="AG1819" s="300"/>
      <c r="AH1819" s="309"/>
      <c r="AI1819" s="309"/>
      <c r="AJ1819" s="310"/>
      <c r="AK1819" s="311"/>
      <c r="AL1819" s="311"/>
      <c r="AM1819" s="311"/>
      <c r="AN1819" s="311"/>
      <c r="AO1819" s="309"/>
      <c r="AY1819" s="309"/>
      <c r="AZ1819" s="312"/>
      <c r="BD1819" s="300"/>
    </row>
    <row r="1820" ht="14.25" customHeight="1">
      <c r="A1820" s="300"/>
      <c r="B1820" s="301"/>
      <c r="C1820" s="300"/>
      <c r="D1820" s="302"/>
      <c r="G1820" s="303"/>
      <c r="H1820" s="304"/>
      <c r="I1820" s="304"/>
      <c r="J1820" s="300"/>
      <c r="K1820" s="300"/>
      <c r="L1820" s="300"/>
      <c r="M1820" s="300"/>
      <c r="N1820" s="300"/>
      <c r="O1820" s="300"/>
      <c r="Q1820" s="305">
        <v>0.0</v>
      </c>
      <c r="R1820" s="305"/>
      <c r="S1820" s="306"/>
      <c r="T1820" s="305"/>
      <c r="U1820" s="305"/>
      <c r="V1820" s="305"/>
      <c r="W1820" s="305"/>
      <c r="X1820" s="305"/>
      <c r="Y1820" s="305"/>
      <c r="Z1820" s="300"/>
      <c r="AA1820" s="307"/>
      <c r="AB1820" s="300"/>
      <c r="AC1820" s="308"/>
      <c r="AD1820" s="304"/>
      <c r="AF1820" s="300"/>
      <c r="AG1820" s="300"/>
      <c r="AH1820" s="309"/>
      <c r="AI1820" s="309"/>
      <c r="AJ1820" s="310"/>
      <c r="AK1820" s="311"/>
      <c r="AL1820" s="311"/>
      <c r="AM1820" s="311"/>
      <c r="AN1820" s="311"/>
      <c r="AO1820" s="309"/>
      <c r="AY1820" s="309"/>
      <c r="AZ1820" s="312"/>
      <c r="BD1820" s="300"/>
    </row>
    <row r="1821" ht="14.25" customHeight="1">
      <c r="A1821" s="300"/>
      <c r="B1821" s="301"/>
      <c r="C1821" s="300"/>
      <c r="D1821" s="302"/>
      <c r="G1821" s="303"/>
      <c r="H1821" s="304"/>
      <c r="I1821" s="304"/>
      <c r="J1821" s="300"/>
      <c r="K1821" s="300"/>
      <c r="L1821" s="300"/>
      <c r="M1821" s="300"/>
      <c r="N1821" s="300"/>
      <c r="O1821" s="300"/>
      <c r="Q1821" s="305">
        <v>0.0</v>
      </c>
      <c r="R1821" s="305"/>
      <c r="S1821" s="306"/>
      <c r="T1821" s="305"/>
      <c r="U1821" s="305"/>
      <c r="V1821" s="305"/>
      <c r="W1821" s="305"/>
      <c r="X1821" s="305"/>
      <c r="Y1821" s="305"/>
      <c r="Z1821" s="300"/>
      <c r="AA1821" s="307"/>
      <c r="AB1821" s="300"/>
      <c r="AC1821" s="308"/>
      <c r="AD1821" s="304"/>
      <c r="AF1821" s="300"/>
      <c r="AG1821" s="300"/>
      <c r="AH1821" s="309"/>
      <c r="AI1821" s="309"/>
      <c r="AJ1821" s="310"/>
      <c r="AK1821" s="311"/>
      <c r="AL1821" s="311"/>
      <c r="AM1821" s="311"/>
      <c r="AN1821" s="311"/>
      <c r="AO1821" s="309"/>
      <c r="AY1821" s="309"/>
      <c r="AZ1821" s="312"/>
      <c r="BD1821" s="300"/>
    </row>
    <row r="1822" ht="14.25" customHeight="1">
      <c r="A1822" s="300"/>
      <c r="B1822" s="301"/>
      <c r="C1822" s="300"/>
      <c r="D1822" s="302"/>
      <c r="G1822" s="303"/>
      <c r="H1822" s="304"/>
      <c r="I1822" s="304"/>
      <c r="J1822" s="300"/>
      <c r="K1822" s="300"/>
      <c r="L1822" s="300"/>
      <c r="M1822" s="300"/>
      <c r="N1822" s="300"/>
      <c r="O1822" s="300"/>
      <c r="Q1822" s="305">
        <v>0.0</v>
      </c>
      <c r="R1822" s="305"/>
      <c r="S1822" s="306"/>
      <c r="T1822" s="305"/>
      <c r="U1822" s="305"/>
      <c r="V1822" s="305"/>
      <c r="W1822" s="305"/>
      <c r="X1822" s="305"/>
      <c r="Y1822" s="305"/>
      <c r="Z1822" s="300"/>
      <c r="AA1822" s="307"/>
      <c r="AB1822" s="300"/>
      <c r="AC1822" s="308"/>
      <c r="AD1822" s="304"/>
      <c r="AF1822" s="300"/>
      <c r="AG1822" s="300"/>
      <c r="AH1822" s="309"/>
      <c r="AI1822" s="309"/>
      <c r="AJ1822" s="310"/>
      <c r="AK1822" s="311"/>
      <c r="AL1822" s="311"/>
      <c r="AM1822" s="311"/>
      <c r="AN1822" s="311"/>
      <c r="AO1822" s="309"/>
      <c r="AY1822" s="309"/>
      <c r="AZ1822" s="312"/>
      <c r="BD1822" s="300"/>
    </row>
    <row r="1823" ht="14.25" customHeight="1">
      <c r="A1823" s="300"/>
      <c r="B1823" s="301"/>
      <c r="C1823" s="300"/>
      <c r="D1823" s="302"/>
      <c r="G1823" s="303"/>
      <c r="H1823" s="304"/>
      <c r="I1823" s="304"/>
      <c r="J1823" s="300"/>
      <c r="K1823" s="300"/>
      <c r="L1823" s="300"/>
      <c r="M1823" s="300"/>
      <c r="N1823" s="300"/>
      <c r="O1823" s="300"/>
      <c r="Q1823" s="305">
        <v>0.0</v>
      </c>
      <c r="R1823" s="305"/>
      <c r="S1823" s="306"/>
      <c r="T1823" s="305"/>
      <c r="U1823" s="305"/>
      <c r="V1823" s="305"/>
      <c r="W1823" s="305"/>
      <c r="X1823" s="305"/>
      <c r="Y1823" s="305"/>
      <c r="Z1823" s="300"/>
      <c r="AA1823" s="307"/>
      <c r="AB1823" s="300"/>
      <c r="AC1823" s="308"/>
      <c r="AD1823" s="304"/>
      <c r="AF1823" s="300"/>
      <c r="AG1823" s="300"/>
      <c r="AH1823" s="309"/>
      <c r="AI1823" s="309"/>
      <c r="AJ1823" s="310"/>
      <c r="AK1823" s="311"/>
      <c r="AL1823" s="311"/>
      <c r="AM1823" s="311"/>
      <c r="AN1823" s="311"/>
      <c r="AO1823" s="309"/>
      <c r="AY1823" s="309"/>
      <c r="AZ1823" s="312"/>
      <c r="BD1823" s="300"/>
    </row>
    <row r="1824" ht="14.25" customHeight="1">
      <c r="A1824" s="300"/>
      <c r="B1824" s="301"/>
      <c r="C1824" s="300"/>
      <c r="D1824" s="302"/>
      <c r="G1824" s="303"/>
      <c r="H1824" s="304"/>
      <c r="I1824" s="304"/>
      <c r="J1824" s="300"/>
      <c r="K1824" s="300"/>
      <c r="L1824" s="300"/>
      <c r="M1824" s="300"/>
      <c r="N1824" s="300"/>
      <c r="O1824" s="300"/>
      <c r="Q1824" s="305">
        <v>0.0</v>
      </c>
      <c r="R1824" s="305"/>
      <c r="S1824" s="306"/>
      <c r="T1824" s="305"/>
      <c r="U1824" s="305"/>
      <c r="V1824" s="305"/>
      <c r="W1824" s="305"/>
      <c r="X1824" s="305"/>
      <c r="Y1824" s="305"/>
      <c r="Z1824" s="300"/>
      <c r="AA1824" s="307"/>
      <c r="AB1824" s="300"/>
      <c r="AC1824" s="308"/>
      <c r="AD1824" s="304"/>
      <c r="AF1824" s="300"/>
      <c r="AG1824" s="300"/>
      <c r="AH1824" s="309"/>
      <c r="AI1824" s="309"/>
      <c r="AJ1824" s="310"/>
      <c r="AK1824" s="311"/>
      <c r="AL1824" s="311"/>
      <c r="AM1824" s="311"/>
      <c r="AN1824" s="311"/>
      <c r="AO1824" s="309"/>
      <c r="AY1824" s="309"/>
      <c r="AZ1824" s="312"/>
      <c r="BD1824" s="300"/>
    </row>
    <row r="1825" ht="14.25" customHeight="1">
      <c r="A1825" s="300"/>
      <c r="B1825" s="301"/>
      <c r="C1825" s="300"/>
      <c r="D1825" s="302"/>
      <c r="G1825" s="303"/>
      <c r="H1825" s="304"/>
      <c r="I1825" s="304"/>
      <c r="J1825" s="300"/>
      <c r="K1825" s="300"/>
      <c r="L1825" s="300"/>
      <c r="M1825" s="300"/>
      <c r="N1825" s="300"/>
      <c r="O1825" s="300"/>
      <c r="Q1825" s="305">
        <v>0.0</v>
      </c>
      <c r="R1825" s="305"/>
      <c r="S1825" s="306"/>
      <c r="T1825" s="305"/>
      <c r="U1825" s="305"/>
      <c r="V1825" s="305"/>
      <c r="W1825" s="305"/>
      <c r="X1825" s="305"/>
      <c r="Y1825" s="305"/>
      <c r="Z1825" s="300"/>
      <c r="AA1825" s="307"/>
      <c r="AB1825" s="300"/>
      <c r="AC1825" s="308"/>
      <c r="AD1825" s="304"/>
      <c r="AF1825" s="300"/>
      <c r="AG1825" s="300"/>
      <c r="AH1825" s="309"/>
      <c r="AI1825" s="309"/>
      <c r="AJ1825" s="310"/>
      <c r="AK1825" s="311"/>
      <c r="AL1825" s="311"/>
      <c r="AM1825" s="311"/>
      <c r="AN1825" s="311"/>
      <c r="AO1825" s="309"/>
      <c r="AY1825" s="309"/>
      <c r="AZ1825" s="312"/>
      <c r="BD1825" s="300"/>
    </row>
    <row r="1826" ht="14.25" customHeight="1">
      <c r="A1826" s="300"/>
      <c r="B1826" s="301"/>
      <c r="C1826" s="300"/>
      <c r="D1826" s="302"/>
      <c r="G1826" s="303"/>
      <c r="H1826" s="304"/>
      <c r="I1826" s="304"/>
      <c r="J1826" s="300"/>
      <c r="K1826" s="300"/>
      <c r="L1826" s="300"/>
      <c r="M1826" s="300"/>
      <c r="N1826" s="300"/>
      <c r="O1826" s="300"/>
      <c r="Q1826" s="305">
        <v>0.0</v>
      </c>
      <c r="R1826" s="305"/>
      <c r="S1826" s="306"/>
      <c r="T1826" s="305"/>
      <c r="U1826" s="305"/>
      <c r="V1826" s="305"/>
      <c r="W1826" s="305"/>
      <c r="X1826" s="305"/>
      <c r="Y1826" s="305"/>
      <c r="Z1826" s="300"/>
      <c r="AA1826" s="307"/>
      <c r="AB1826" s="300"/>
      <c r="AC1826" s="308"/>
      <c r="AD1826" s="304"/>
      <c r="AF1826" s="300"/>
      <c r="AG1826" s="300"/>
      <c r="AH1826" s="309"/>
      <c r="AI1826" s="309"/>
      <c r="AJ1826" s="310"/>
      <c r="AK1826" s="311"/>
      <c r="AL1826" s="311"/>
      <c r="AM1826" s="311"/>
      <c r="AN1826" s="311"/>
      <c r="AO1826" s="309"/>
      <c r="AY1826" s="309"/>
      <c r="AZ1826" s="312"/>
      <c r="BD1826" s="300"/>
    </row>
    <row r="1827" ht="14.25" customHeight="1">
      <c r="A1827" s="300"/>
      <c r="B1827" s="301"/>
      <c r="C1827" s="300"/>
      <c r="D1827" s="302"/>
      <c r="G1827" s="303"/>
      <c r="H1827" s="304"/>
      <c r="I1827" s="304"/>
      <c r="J1827" s="300"/>
      <c r="K1827" s="300"/>
      <c r="L1827" s="300"/>
      <c r="M1827" s="300"/>
      <c r="N1827" s="300"/>
      <c r="O1827" s="300"/>
      <c r="Q1827" s="305">
        <v>0.0</v>
      </c>
      <c r="R1827" s="305"/>
      <c r="S1827" s="306"/>
      <c r="T1827" s="305"/>
      <c r="U1827" s="305"/>
      <c r="V1827" s="305"/>
      <c r="W1827" s="305"/>
      <c r="X1827" s="305"/>
      <c r="Y1827" s="305"/>
      <c r="Z1827" s="300"/>
      <c r="AA1827" s="307"/>
      <c r="AB1827" s="300"/>
      <c r="AC1827" s="308"/>
      <c r="AD1827" s="304"/>
      <c r="AF1827" s="300"/>
      <c r="AG1827" s="300"/>
      <c r="AH1827" s="309"/>
      <c r="AI1827" s="309"/>
      <c r="AJ1827" s="310"/>
      <c r="AK1827" s="311"/>
      <c r="AL1827" s="311"/>
      <c r="AM1827" s="311"/>
      <c r="AN1827" s="311"/>
      <c r="AO1827" s="309"/>
      <c r="AY1827" s="309"/>
      <c r="AZ1827" s="312"/>
      <c r="BD1827" s="300"/>
    </row>
    <row r="1828" ht="14.25" customHeight="1">
      <c r="A1828" s="300"/>
      <c r="B1828" s="301"/>
      <c r="C1828" s="300"/>
      <c r="D1828" s="302"/>
      <c r="G1828" s="303"/>
      <c r="H1828" s="304"/>
      <c r="I1828" s="304"/>
      <c r="J1828" s="300"/>
      <c r="K1828" s="300"/>
      <c r="L1828" s="300"/>
      <c r="M1828" s="300"/>
      <c r="N1828" s="300"/>
      <c r="O1828" s="300"/>
      <c r="Q1828" s="305">
        <v>0.0</v>
      </c>
      <c r="R1828" s="305"/>
      <c r="S1828" s="306"/>
      <c r="T1828" s="305"/>
      <c r="U1828" s="305"/>
      <c r="V1828" s="305"/>
      <c r="W1828" s="305"/>
      <c r="X1828" s="305"/>
      <c r="Y1828" s="305"/>
      <c r="Z1828" s="300"/>
      <c r="AA1828" s="307"/>
      <c r="AB1828" s="300"/>
      <c r="AC1828" s="308"/>
      <c r="AD1828" s="304"/>
      <c r="AF1828" s="300"/>
      <c r="AG1828" s="300"/>
      <c r="AH1828" s="309"/>
      <c r="AI1828" s="309"/>
      <c r="AJ1828" s="310"/>
      <c r="AK1828" s="311"/>
      <c r="AL1828" s="311"/>
      <c r="AM1828" s="311"/>
      <c r="AN1828" s="311"/>
      <c r="AO1828" s="309"/>
      <c r="AY1828" s="309"/>
      <c r="AZ1828" s="312"/>
      <c r="BD1828" s="300"/>
    </row>
    <row r="1829" ht="14.25" customHeight="1">
      <c r="A1829" s="300"/>
      <c r="B1829" s="301"/>
      <c r="C1829" s="300"/>
      <c r="D1829" s="302"/>
      <c r="G1829" s="303"/>
      <c r="H1829" s="304"/>
      <c r="I1829" s="304"/>
      <c r="J1829" s="300"/>
      <c r="K1829" s="300"/>
      <c r="L1829" s="300"/>
      <c r="M1829" s="300"/>
      <c r="N1829" s="300"/>
      <c r="O1829" s="300"/>
      <c r="Q1829" s="305">
        <v>0.0</v>
      </c>
      <c r="R1829" s="305"/>
      <c r="S1829" s="306"/>
      <c r="T1829" s="305"/>
      <c r="U1829" s="305"/>
      <c r="V1829" s="305"/>
      <c r="W1829" s="305"/>
      <c r="X1829" s="305"/>
      <c r="Y1829" s="305"/>
      <c r="Z1829" s="300"/>
      <c r="AA1829" s="307"/>
      <c r="AB1829" s="300"/>
      <c r="AC1829" s="308"/>
      <c r="AD1829" s="304"/>
      <c r="AF1829" s="300"/>
      <c r="AG1829" s="300"/>
      <c r="AH1829" s="309"/>
      <c r="AI1829" s="309"/>
      <c r="AJ1829" s="310"/>
      <c r="AK1829" s="311"/>
      <c r="AL1829" s="311"/>
      <c r="AM1829" s="311"/>
      <c r="AN1829" s="311"/>
      <c r="AO1829" s="309"/>
      <c r="AY1829" s="309"/>
      <c r="AZ1829" s="312"/>
      <c r="BD1829" s="300"/>
    </row>
    <row r="1830" ht="14.25" customHeight="1">
      <c r="A1830" s="300"/>
      <c r="B1830" s="301"/>
      <c r="C1830" s="300"/>
      <c r="D1830" s="302"/>
      <c r="G1830" s="303"/>
      <c r="H1830" s="304"/>
      <c r="I1830" s="304"/>
      <c r="J1830" s="300"/>
      <c r="K1830" s="300"/>
      <c r="L1830" s="300"/>
      <c r="M1830" s="300"/>
      <c r="N1830" s="300"/>
      <c r="O1830" s="300"/>
      <c r="Q1830" s="305">
        <v>0.0</v>
      </c>
      <c r="R1830" s="305"/>
      <c r="S1830" s="306"/>
      <c r="T1830" s="305"/>
      <c r="U1830" s="305"/>
      <c r="V1830" s="305"/>
      <c r="W1830" s="305"/>
      <c r="X1830" s="305"/>
      <c r="Y1830" s="305"/>
      <c r="Z1830" s="300"/>
      <c r="AA1830" s="307"/>
      <c r="AB1830" s="300"/>
      <c r="AC1830" s="308"/>
      <c r="AD1830" s="304"/>
      <c r="AF1830" s="300"/>
      <c r="AG1830" s="300"/>
      <c r="AH1830" s="309"/>
      <c r="AI1830" s="309"/>
      <c r="AJ1830" s="310"/>
      <c r="AK1830" s="311"/>
      <c r="AL1830" s="311"/>
      <c r="AM1830" s="311"/>
      <c r="AN1830" s="311"/>
      <c r="AO1830" s="309"/>
      <c r="AY1830" s="309"/>
      <c r="AZ1830" s="312"/>
      <c r="BD1830" s="300"/>
    </row>
    <row r="1831" ht="14.25" customHeight="1">
      <c r="A1831" s="300"/>
      <c r="B1831" s="301"/>
      <c r="C1831" s="300"/>
      <c r="D1831" s="302"/>
      <c r="G1831" s="303"/>
      <c r="H1831" s="304"/>
      <c r="I1831" s="304"/>
      <c r="J1831" s="300"/>
      <c r="K1831" s="300"/>
      <c r="L1831" s="300"/>
      <c r="M1831" s="300"/>
      <c r="N1831" s="300"/>
      <c r="O1831" s="300"/>
      <c r="Q1831" s="305">
        <v>0.0</v>
      </c>
      <c r="R1831" s="305"/>
      <c r="S1831" s="306"/>
      <c r="T1831" s="305"/>
      <c r="U1831" s="305"/>
      <c r="V1831" s="305"/>
      <c r="W1831" s="305"/>
      <c r="X1831" s="305"/>
      <c r="Y1831" s="305"/>
      <c r="Z1831" s="300"/>
      <c r="AA1831" s="307"/>
      <c r="AB1831" s="300"/>
      <c r="AC1831" s="308"/>
      <c r="AD1831" s="304"/>
      <c r="AF1831" s="300"/>
      <c r="AG1831" s="300"/>
      <c r="AH1831" s="309"/>
      <c r="AI1831" s="309"/>
      <c r="AJ1831" s="310"/>
      <c r="AK1831" s="311"/>
      <c r="AL1831" s="311"/>
      <c r="AM1831" s="311"/>
      <c r="AN1831" s="311"/>
      <c r="AO1831" s="309"/>
      <c r="AY1831" s="309"/>
      <c r="AZ1831" s="312"/>
      <c r="BD1831" s="300"/>
    </row>
    <row r="1832" ht="14.25" customHeight="1">
      <c r="A1832" s="300"/>
      <c r="B1832" s="301"/>
      <c r="C1832" s="300"/>
      <c r="D1832" s="302"/>
      <c r="G1832" s="303"/>
      <c r="H1832" s="304"/>
      <c r="I1832" s="304"/>
      <c r="J1832" s="300"/>
      <c r="K1832" s="300"/>
      <c r="L1832" s="300"/>
      <c r="M1832" s="300"/>
      <c r="N1832" s="300"/>
      <c r="O1832" s="300"/>
      <c r="Q1832" s="305">
        <v>0.0</v>
      </c>
      <c r="R1832" s="305"/>
      <c r="S1832" s="306"/>
      <c r="T1832" s="305"/>
      <c r="U1832" s="305"/>
      <c r="V1832" s="305"/>
      <c r="W1832" s="305"/>
      <c r="X1832" s="305"/>
      <c r="Y1832" s="305"/>
      <c r="Z1832" s="300"/>
      <c r="AA1832" s="307"/>
      <c r="AB1832" s="300"/>
      <c r="AC1832" s="308"/>
      <c r="AD1832" s="304"/>
      <c r="AF1832" s="300"/>
      <c r="AG1832" s="300"/>
      <c r="AH1832" s="309"/>
      <c r="AI1832" s="309"/>
      <c r="AJ1832" s="310"/>
      <c r="AK1832" s="311"/>
      <c r="AL1832" s="311"/>
      <c r="AM1832" s="311"/>
      <c r="AN1832" s="311"/>
      <c r="AO1832" s="309"/>
      <c r="AY1832" s="309"/>
      <c r="AZ1832" s="312"/>
      <c r="BD1832" s="300"/>
    </row>
    <row r="1833" ht="14.25" customHeight="1">
      <c r="A1833" s="300"/>
      <c r="B1833" s="301"/>
      <c r="C1833" s="300"/>
      <c r="D1833" s="302"/>
      <c r="G1833" s="303"/>
      <c r="H1833" s="304"/>
      <c r="I1833" s="304"/>
      <c r="J1833" s="300"/>
      <c r="K1833" s="300"/>
      <c r="L1833" s="300"/>
      <c r="M1833" s="300"/>
      <c r="N1833" s="300"/>
      <c r="O1833" s="300"/>
      <c r="Q1833" s="305">
        <v>0.0</v>
      </c>
      <c r="R1833" s="305"/>
      <c r="S1833" s="306"/>
      <c r="T1833" s="305"/>
      <c r="U1833" s="305"/>
      <c r="V1833" s="305"/>
      <c r="W1833" s="305"/>
      <c r="X1833" s="305"/>
      <c r="Y1833" s="305"/>
      <c r="Z1833" s="300"/>
      <c r="AA1833" s="307"/>
      <c r="AB1833" s="300"/>
      <c r="AC1833" s="308"/>
      <c r="AD1833" s="304"/>
      <c r="AF1833" s="300"/>
      <c r="AG1833" s="300"/>
      <c r="AH1833" s="309"/>
      <c r="AI1833" s="309"/>
      <c r="AJ1833" s="310"/>
      <c r="AK1833" s="311"/>
      <c r="AL1833" s="311"/>
      <c r="AM1833" s="311"/>
      <c r="AN1833" s="311"/>
      <c r="AO1833" s="309"/>
      <c r="AY1833" s="309"/>
      <c r="AZ1833" s="312"/>
      <c r="BD1833" s="300"/>
    </row>
    <row r="1834" ht="14.25" customHeight="1">
      <c r="A1834" s="300"/>
      <c r="B1834" s="301"/>
      <c r="C1834" s="300"/>
      <c r="D1834" s="302"/>
      <c r="G1834" s="303"/>
      <c r="H1834" s="304"/>
      <c r="I1834" s="304"/>
      <c r="J1834" s="300"/>
      <c r="K1834" s="300"/>
      <c r="L1834" s="300"/>
      <c r="M1834" s="300"/>
      <c r="N1834" s="300"/>
      <c r="O1834" s="300"/>
      <c r="Q1834" s="305">
        <v>0.0</v>
      </c>
      <c r="R1834" s="305"/>
      <c r="S1834" s="306"/>
      <c r="T1834" s="305"/>
      <c r="U1834" s="305"/>
      <c r="V1834" s="305"/>
      <c r="W1834" s="305"/>
      <c r="X1834" s="305"/>
      <c r="Y1834" s="305"/>
      <c r="Z1834" s="300"/>
      <c r="AA1834" s="307"/>
      <c r="AB1834" s="300"/>
      <c r="AC1834" s="308"/>
      <c r="AD1834" s="304"/>
      <c r="AF1834" s="300"/>
      <c r="AG1834" s="300"/>
      <c r="AH1834" s="309"/>
      <c r="AI1834" s="309"/>
      <c r="AJ1834" s="310"/>
      <c r="AK1834" s="311"/>
      <c r="AL1834" s="311"/>
      <c r="AM1834" s="311"/>
      <c r="AN1834" s="311"/>
      <c r="AO1834" s="309"/>
      <c r="AY1834" s="309"/>
      <c r="AZ1834" s="312"/>
      <c r="BD1834" s="300"/>
    </row>
    <row r="1835" ht="14.25" customHeight="1">
      <c r="A1835" s="300"/>
      <c r="B1835" s="301"/>
      <c r="C1835" s="300"/>
      <c r="D1835" s="302"/>
      <c r="G1835" s="303"/>
      <c r="H1835" s="304"/>
      <c r="I1835" s="304"/>
      <c r="J1835" s="300"/>
      <c r="K1835" s="300"/>
      <c r="L1835" s="300"/>
      <c r="M1835" s="300"/>
      <c r="N1835" s="300"/>
      <c r="O1835" s="300"/>
      <c r="Q1835" s="305">
        <v>0.0</v>
      </c>
      <c r="R1835" s="305"/>
      <c r="S1835" s="306"/>
      <c r="T1835" s="305"/>
      <c r="U1835" s="305"/>
      <c r="V1835" s="305"/>
      <c r="W1835" s="305"/>
      <c r="X1835" s="305"/>
      <c r="Y1835" s="305"/>
      <c r="Z1835" s="300"/>
      <c r="AA1835" s="307"/>
      <c r="AB1835" s="300"/>
      <c r="AC1835" s="308"/>
      <c r="AD1835" s="304"/>
      <c r="AF1835" s="300"/>
      <c r="AG1835" s="300"/>
      <c r="AH1835" s="309"/>
      <c r="AI1835" s="309"/>
      <c r="AJ1835" s="310"/>
      <c r="AK1835" s="311"/>
      <c r="AL1835" s="311"/>
      <c r="AM1835" s="311"/>
      <c r="AN1835" s="311"/>
      <c r="AO1835" s="309"/>
      <c r="AY1835" s="309"/>
      <c r="AZ1835" s="312"/>
      <c r="BD1835" s="300"/>
    </row>
    <row r="1836" ht="14.25" customHeight="1">
      <c r="A1836" s="300"/>
      <c r="B1836" s="301"/>
      <c r="C1836" s="300"/>
      <c r="D1836" s="302"/>
      <c r="G1836" s="303"/>
      <c r="H1836" s="304"/>
      <c r="I1836" s="304"/>
      <c r="J1836" s="300"/>
      <c r="K1836" s="300"/>
      <c r="L1836" s="300"/>
      <c r="M1836" s="300"/>
      <c r="N1836" s="300"/>
      <c r="O1836" s="300"/>
      <c r="Q1836" s="305">
        <v>0.0</v>
      </c>
      <c r="R1836" s="305"/>
      <c r="S1836" s="306"/>
      <c r="T1836" s="305"/>
      <c r="U1836" s="305"/>
      <c r="V1836" s="305"/>
      <c r="W1836" s="305"/>
      <c r="X1836" s="305"/>
      <c r="Y1836" s="305"/>
      <c r="Z1836" s="300"/>
      <c r="AA1836" s="307"/>
      <c r="AB1836" s="300"/>
      <c r="AC1836" s="308"/>
      <c r="AD1836" s="304"/>
      <c r="AF1836" s="300"/>
      <c r="AG1836" s="300"/>
      <c r="AH1836" s="309"/>
      <c r="AI1836" s="309"/>
      <c r="AJ1836" s="310"/>
      <c r="AK1836" s="311"/>
      <c r="AL1836" s="311"/>
      <c r="AM1836" s="311"/>
      <c r="AN1836" s="311"/>
      <c r="AO1836" s="309"/>
      <c r="AY1836" s="309"/>
      <c r="AZ1836" s="312"/>
      <c r="BD1836" s="300"/>
    </row>
    <row r="1837" ht="14.25" customHeight="1">
      <c r="A1837" s="300"/>
      <c r="B1837" s="301"/>
      <c r="C1837" s="300"/>
      <c r="D1837" s="302"/>
      <c r="G1837" s="303"/>
      <c r="H1837" s="304"/>
      <c r="I1837" s="304"/>
      <c r="J1837" s="300"/>
      <c r="K1837" s="300"/>
      <c r="L1837" s="300"/>
      <c r="M1837" s="300"/>
      <c r="N1837" s="300"/>
      <c r="O1837" s="300"/>
      <c r="Q1837" s="305">
        <v>0.0</v>
      </c>
      <c r="R1837" s="305"/>
      <c r="S1837" s="306"/>
      <c r="T1837" s="305"/>
      <c r="U1837" s="305"/>
      <c r="V1837" s="305"/>
      <c r="W1837" s="305"/>
      <c r="X1837" s="305"/>
      <c r="Y1837" s="305"/>
      <c r="Z1837" s="300"/>
      <c r="AA1837" s="307"/>
      <c r="AB1837" s="300"/>
      <c r="AC1837" s="308"/>
      <c r="AD1837" s="304"/>
      <c r="AF1837" s="300"/>
      <c r="AG1837" s="300"/>
      <c r="AH1837" s="309"/>
      <c r="AI1837" s="309"/>
      <c r="AJ1837" s="310"/>
      <c r="AK1837" s="311"/>
      <c r="AL1837" s="311"/>
      <c r="AM1837" s="311"/>
      <c r="AN1837" s="311"/>
      <c r="AO1837" s="309"/>
      <c r="AY1837" s="309"/>
      <c r="AZ1837" s="312"/>
      <c r="BD1837" s="300"/>
    </row>
    <row r="1838" ht="14.25" customHeight="1">
      <c r="A1838" s="300"/>
      <c r="B1838" s="301"/>
      <c r="C1838" s="300"/>
      <c r="D1838" s="302"/>
      <c r="G1838" s="303"/>
      <c r="H1838" s="304"/>
      <c r="I1838" s="304"/>
      <c r="J1838" s="300"/>
      <c r="K1838" s="300"/>
      <c r="L1838" s="300"/>
      <c r="M1838" s="300"/>
      <c r="N1838" s="300"/>
      <c r="O1838" s="300"/>
      <c r="Q1838" s="305">
        <v>0.0</v>
      </c>
      <c r="R1838" s="305"/>
      <c r="S1838" s="306"/>
      <c r="T1838" s="305"/>
      <c r="U1838" s="305"/>
      <c r="V1838" s="305"/>
      <c r="W1838" s="305"/>
      <c r="X1838" s="305"/>
      <c r="Y1838" s="305"/>
      <c r="Z1838" s="300"/>
      <c r="AA1838" s="307"/>
      <c r="AB1838" s="300"/>
      <c r="AC1838" s="308"/>
      <c r="AD1838" s="304"/>
      <c r="AF1838" s="300"/>
      <c r="AG1838" s="300"/>
      <c r="AH1838" s="309"/>
      <c r="AI1838" s="309"/>
      <c r="AJ1838" s="310"/>
      <c r="AK1838" s="311"/>
      <c r="AL1838" s="311"/>
      <c r="AM1838" s="311"/>
      <c r="AN1838" s="311"/>
      <c r="AO1838" s="309"/>
      <c r="AY1838" s="309"/>
      <c r="AZ1838" s="312"/>
      <c r="BD1838" s="300"/>
    </row>
    <row r="1839" ht="14.25" customHeight="1">
      <c r="A1839" s="300"/>
      <c r="B1839" s="301"/>
      <c r="C1839" s="300"/>
      <c r="D1839" s="302"/>
      <c r="G1839" s="303"/>
      <c r="H1839" s="304"/>
      <c r="I1839" s="304"/>
      <c r="J1839" s="300"/>
      <c r="K1839" s="300"/>
      <c r="L1839" s="300"/>
      <c r="M1839" s="300"/>
      <c r="N1839" s="300"/>
      <c r="O1839" s="300"/>
      <c r="Q1839" s="305">
        <v>0.0</v>
      </c>
      <c r="R1839" s="305"/>
      <c r="S1839" s="306"/>
      <c r="T1839" s="305"/>
      <c r="U1839" s="305"/>
      <c r="V1839" s="305"/>
      <c r="W1839" s="305"/>
      <c r="X1839" s="305"/>
      <c r="Y1839" s="305"/>
      <c r="Z1839" s="300"/>
      <c r="AA1839" s="307"/>
      <c r="AB1839" s="300"/>
      <c r="AC1839" s="308"/>
      <c r="AD1839" s="304"/>
      <c r="AF1839" s="300"/>
      <c r="AG1839" s="300"/>
      <c r="AH1839" s="309"/>
      <c r="AI1839" s="309"/>
      <c r="AJ1839" s="310"/>
      <c r="AK1839" s="311"/>
      <c r="AL1839" s="311"/>
      <c r="AM1839" s="311"/>
      <c r="AN1839" s="311"/>
      <c r="AO1839" s="309"/>
      <c r="AY1839" s="309"/>
      <c r="AZ1839" s="312"/>
      <c r="BD1839" s="300"/>
    </row>
    <row r="1840" ht="14.25" customHeight="1">
      <c r="A1840" s="300"/>
      <c r="B1840" s="301"/>
      <c r="C1840" s="300"/>
      <c r="D1840" s="302"/>
      <c r="G1840" s="303"/>
      <c r="H1840" s="304"/>
      <c r="I1840" s="304"/>
      <c r="J1840" s="300"/>
      <c r="K1840" s="300"/>
      <c r="L1840" s="300"/>
      <c r="M1840" s="300"/>
      <c r="N1840" s="300"/>
      <c r="O1840" s="300"/>
      <c r="Q1840" s="305">
        <v>0.0</v>
      </c>
      <c r="R1840" s="305"/>
      <c r="S1840" s="306"/>
      <c r="T1840" s="305"/>
      <c r="U1840" s="305"/>
      <c r="V1840" s="305"/>
      <c r="W1840" s="305"/>
      <c r="X1840" s="305"/>
      <c r="Y1840" s="305"/>
      <c r="Z1840" s="300"/>
      <c r="AA1840" s="307"/>
      <c r="AB1840" s="300"/>
      <c r="AC1840" s="308"/>
      <c r="AD1840" s="304"/>
      <c r="AF1840" s="300"/>
      <c r="AG1840" s="300"/>
      <c r="AH1840" s="309"/>
      <c r="AI1840" s="309"/>
      <c r="AJ1840" s="310"/>
      <c r="AK1840" s="311"/>
      <c r="AL1840" s="311"/>
      <c r="AM1840" s="311"/>
      <c r="AN1840" s="311"/>
      <c r="AO1840" s="309"/>
      <c r="AY1840" s="309"/>
      <c r="AZ1840" s="312"/>
      <c r="BD1840" s="300"/>
    </row>
    <row r="1841" ht="14.25" customHeight="1">
      <c r="A1841" s="300"/>
      <c r="B1841" s="301"/>
      <c r="C1841" s="300"/>
      <c r="D1841" s="302"/>
      <c r="G1841" s="303"/>
      <c r="H1841" s="304"/>
      <c r="I1841" s="304"/>
      <c r="J1841" s="300"/>
      <c r="K1841" s="300"/>
      <c r="L1841" s="300"/>
      <c r="M1841" s="300"/>
      <c r="N1841" s="300"/>
      <c r="O1841" s="300"/>
      <c r="Q1841" s="305">
        <v>0.0</v>
      </c>
      <c r="R1841" s="305"/>
      <c r="S1841" s="306"/>
      <c r="T1841" s="305"/>
      <c r="U1841" s="305"/>
      <c r="V1841" s="305"/>
      <c r="W1841" s="305"/>
      <c r="X1841" s="305"/>
      <c r="Y1841" s="305"/>
      <c r="Z1841" s="300"/>
      <c r="AA1841" s="307"/>
      <c r="AB1841" s="300"/>
      <c r="AC1841" s="308"/>
      <c r="AD1841" s="304"/>
      <c r="AF1841" s="300"/>
      <c r="AG1841" s="300"/>
      <c r="AH1841" s="309"/>
      <c r="AI1841" s="309"/>
      <c r="AJ1841" s="310"/>
      <c r="AK1841" s="311"/>
      <c r="AL1841" s="311"/>
      <c r="AM1841" s="311"/>
      <c r="AN1841" s="311"/>
      <c r="AO1841" s="309"/>
      <c r="AY1841" s="309"/>
      <c r="AZ1841" s="312"/>
      <c r="BD1841" s="300"/>
    </row>
    <row r="1842" ht="14.25" customHeight="1">
      <c r="A1842" s="300"/>
      <c r="B1842" s="301"/>
      <c r="C1842" s="300"/>
      <c r="D1842" s="302"/>
      <c r="G1842" s="303"/>
      <c r="H1842" s="304"/>
      <c r="I1842" s="304"/>
      <c r="J1842" s="300"/>
      <c r="K1842" s="300"/>
      <c r="L1842" s="300"/>
      <c r="M1842" s="300"/>
      <c r="N1842" s="300"/>
      <c r="O1842" s="300"/>
      <c r="Q1842" s="305">
        <v>0.0</v>
      </c>
      <c r="R1842" s="305"/>
      <c r="S1842" s="306"/>
      <c r="T1842" s="305"/>
      <c r="U1842" s="305"/>
      <c r="V1842" s="305"/>
      <c r="W1842" s="305"/>
      <c r="X1842" s="305"/>
      <c r="Y1842" s="305"/>
      <c r="Z1842" s="300"/>
      <c r="AA1842" s="307"/>
      <c r="AB1842" s="300"/>
      <c r="AC1842" s="308"/>
      <c r="AD1842" s="304"/>
      <c r="AF1842" s="300"/>
      <c r="AG1842" s="300"/>
      <c r="AH1842" s="309"/>
      <c r="AI1842" s="309"/>
      <c r="AJ1842" s="310"/>
      <c r="AK1842" s="311"/>
      <c r="AL1842" s="311"/>
      <c r="AM1842" s="311"/>
      <c r="AN1842" s="311"/>
      <c r="AO1842" s="309"/>
      <c r="AY1842" s="309"/>
      <c r="AZ1842" s="312"/>
      <c r="BD1842" s="300"/>
    </row>
    <row r="1843" ht="14.25" customHeight="1">
      <c r="A1843" s="300"/>
      <c r="B1843" s="301"/>
      <c r="C1843" s="300"/>
      <c r="D1843" s="302"/>
      <c r="G1843" s="303"/>
      <c r="H1843" s="304"/>
      <c r="I1843" s="304"/>
      <c r="J1843" s="300"/>
      <c r="K1843" s="300"/>
      <c r="L1843" s="300"/>
      <c r="M1843" s="300"/>
      <c r="N1843" s="300"/>
      <c r="O1843" s="300"/>
      <c r="Q1843" s="305">
        <v>0.0</v>
      </c>
      <c r="R1843" s="305"/>
      <c r="S1843" s="306"/>
      <c r="T1843" s="305"/>
      <c r="U1843" s="305"/>
      <c r="V1843" s="305"/>
      <c r="W1843" s="305"/>
      <c r="X1843" s="305"/>
      <c r="Y1843" s="305"/>
      <c r="Z1843" s="300"/>
      <c r="AA1843" s="307"/>
      <c r="AB1843" s="300"/>
      <c r="AC1843" s="308"/>
      <c r="AD1843" s="304"/>
      <c r="AF1843" s="300"/>
      <c r="AG1843" s="300"/>
      <c r="AH1843" s="309"/>
      <c r="AI1843" s="309"/>
      <c r="AJ1843" s="310"/>
      <c r="AK1843" s="311"/>
      <c r="AL1843" s="311"/>
      <c r="AM1843" s="311"/>
      <c r="AN1843" s="311"/>
      <c r="AO1843" s="309"/>
      <c r="AY1843" s="309"/>
      <c r="AZ1843" s="312"/>
      <c r="BD1843" s="300"/>
    </row>
    <row r="1844" ht="14.25" customHeight="1">
      <c r="A1844" s="300"/>
      <c r="B1844" s="301"/>
      <c r="C1844" s="300"/>
      <c r="D1844" s="302"/>
      <c r="G1844" s="303"/>
      <c r="H1844" s="304"/>
      <c r="I1844" s="304"/>
      <c r="J1844" s="300"/>
      <c r="K1844" s="300"/>
      <c r="L1844" s="300"/>
      <c r="M1844" s="300"/>
      <c r="N1844" s="300"/>
      <c r="O1844" s="300"/>
      <c r="Q1844" s="305">
        <v>0.0</v>
      </c>
      <c r="R1844" s="305"/>
      <c r="S1844" s="306"/>
      <c r="T1844" s="305"/>
      <c r="U1844" s="305"/>
      <c r="V1844" s="305"/>
      <c r="W1844" s="305"/>
      <c r="X1844" s="305"/>
      <c r="Y1844" s="305"/>
      <c r="Z1844" s="300"/>
      <c r="AA1844" s="307"/>
      <c r="AB1844" s="300"/>
      <c r="AC1844" s="308"/>
      <c r="AD1844" s="304"/>
      <c r="AF1844" s="300"/>
      <c r="AG1844" s="300"/>
      <c r="AH1844" s="309"/>
      <c r="AI1844" s="309"/>
      <c r="AJ1844" s="310"/>
      <c r="AK1844" s="311"/>
      <c r="AL1844" s="311"/>
      <c r="AM1844" s="311"/>
      <c r="AN1844" s="311"/>
      <c r="AO1844" s="309"/>
      <c r="AY1844" s="309"/>
      <c r="AZ1844" s="312"/>
      <c r="BD1844" s="300"/>
    </row>
    <row r="1845" ht="14.25" customHeight="1">
      <c r="A1845" s="300"/>
      <c r="B1845" s="301"/>
      <c r="C1845" s="300"/>
      <c r="D1845" s="302"/>
      <c r="G1845" s="303"/>
      <c r="H1845" s="304"/>
      <c r="I1845" s="304"/>
      <c r="J1845" s="300"/>
      <c r="K1845" s="300"/>
      <c r="L1845" s="300"/>
      <c r="M1845" s="300"/>
      <c r="N1845" s="300"/>
      <c r="O1845" s="300"/>
      <c r="Q1845" s="305">
        <v>0.0</v>
      </c>
      <c r="R1845" s="305"/>
      <c r="S1845" s="306"/>
      <c r="T1845" s="305"/>
      <c r="U1845" s="305"/>
      <c r="V1845" s="305"/>
      <c r="W1845" s="305"/>
      <c r="X1845" s="305"/>
      <c r="Y1845" s="305"/>
      <c r="Z1845" s="300"/>
      <c r="AA1845" s="307"/>
      <c r="AB1845" s="300"/>
      <c r="AC1845" s="308"/>
      <c r="AD1845" s="304"/>
      <c r="AF1845" s="300"/>
      <c r="AG1845" s="300"/>
      <c r="AH1845" s="309"/>
      <c r="AI1845" s="309"/>
      <c r="AJ1845" s="310"/>
      <c r="AK1845" s="311"/>
      <c r="AL1845" s="311"/>
      <c r="AM1845" s="311"/>
      <c r="AN1845" s="311"/>
      <c r="AO1845" s="309"/>
      <c r="AY1845" s="309"/>
      <c r="AZ1845" s="312"/>
      <c r="BD1845" s="300"/>
    </row>
    <row r="1846" ht="14.25" customHeight="1">
      <c r="A1846" s="300"/>
      <c r="B1846" s="301"/>
      <c r="C1846" s="300"/>
      <c r="D1846" s="302"/>
      <c r="G1846" s="303"/>
      <c r="H1846" s="304"/>
      <c r="I1846" s="304"/>
      <c r="J1846" s="300"/>
      <c r="K1846" s="300"/>
      <c r="L1846" s="300"/>
      <c r="M1846" s="300"/>
      <c r="N1846" s="300"/>
      <c r="O1846" s="300"/>
      <c r="Q1846" s="305">
        <v>0.0</v>
      </c>
      <c r="R1846" s="305"/>
      <c r="S1846" s="306"/>
      <c r="T1846" s="305"/>
      <c r="U1846" s="305"/>
      <c r="V1846" s="305"/>
      <c r="W1846" s="305"/>
      <c r="X1846" s="305"/>
      <c r="Y1846" s="305"/>
      <c r="Z1846" s="300"/>
      <c r="AA1846" s="307"/>
      <c r="AB1846" s="300"/>
      <c r="AC1846" s="308"/>
      <c r="AD1846" s="304"/>
      <c r="AF1846" s="300"/>
      <c r="AG1846" s="300"/>
      <c r="AH1846" s="309"/>
      <c r="AI1846" s="309"/>
      <c r="AJ1846" s="310"/>
      <c r="AK1846" s="311"/>
      <c r="AL1846" s="311"/>
      <c r="AM1846" s="311"/>
      <c r="AN1846" s="311"/>
      <c r="AO1846" s="309"/>
      <c r="AY1846" s="309"/>
      <c r="AZ1846" s="312"/>
      <c r="BD1846" s="300"/>
    </row>
    <row r="1847" ht="14.25" customHeight="1">
      <c r="A1847" s="300"/>
      <c r="B1847" s="301"/>
      <c r="C1847" s="300"/>
      <c r="D1847" s="302"/>
      <c r="G1847" s="303"/>
      <c r="H1847" s="304"/>
      <c r="I1847" s="304"/>
      <c r="J1847" s="300"/>
      <c r="K1847" s="300"/>
      <c r="L1847" s="300"/>
      <c r="M1847" s="300"/>
      <c r="N1847" s="300"/>
      <c r="O1847" s="300"/>
      <c r="Q1847" s="305">
        <v>0.0</v>
      </c>
      <c r="R1847" s="305"/>
      <c r="S1847" s="306"/>
      <c r="T1847" s="305"/>
      <c r="U1847" s="305"/>
      <c r="V1847" s="305"/>
      <c r="W1847" s="305"/>
      <c r="X1847" s="305"/>
      <c r="Y1847" s="305"/>
      <c r="Z1847" s="300"/>
      <c r="AA1847" s="307"/>
      <c r="AB1847" s="300"/>
      <c r="AC1847" s="308"/>
      <c r="AD1847" s="304"/>
      <c r="AF1847" s="300"/>
      <c r="AG1847" s="300"/>
      <c r="AH1847" s="309"/>
      <c r="AI1847" s="309"/>
      <c r="AJ1847" s="310"/>
      <c r="AK1847" s="311"/>
      <c r="AL1847" s="311"/>
      <c r="AM1847" s="311"/>
      <c r="AN1847" s="311"/>
      <c r="AO1847" s="309"/>
      <c r="AY1847" s="309"/>
      <c r="AZ1847" s="312"/>
      <c r="BD1847" s="300"/>
    </row>
    <row r="1848" ht="14.25" customHeight="1">
      <c r="A1848" s="300"/>
      <c r="B1848" s="301"/>
      <c r="C1848" s="300"/>
      <c r="D1848" s="302"/>
      <c r="G1848" s="303"/>
      <c r="H1848" s="304"/>
      <c r="I1848" s="304"/>
      <c r="J1848" s="300"/>
      <c r="K1848" s="300"/>
      <c r="L1848" s="300"/>
      <c r="M1848" s="300"/>
      <c r="N1848" s="300"/>
      <c r="O1848" s="300"/>
      <c r="Q1848" s="305">
        <v>0.0</v>
      </c>
      <c r="R1848" s="305"/>
      <c r="S1848" s="306"/>
      <c r="T1848" s="305"/>
      <c r="U1848" s="305"/>
      <c r="V1848" s="305"/>
      <c r="W1848" s="305"/>
      <c r="X1848" s="305"/>
      <c r="Y1848" s="305"/>
      <c r="Z1848" s="300"/>
      <c r="AA1848" s="307"/>
      <c r="AB1848" s="300"/>
      <c r="AC1848" s="308"/>
      <c r="AD1848" s="304"/>
      <c r="AF1848" s="300"/>
      <c r="AG1848" s="300"/>
      <c r="AH1848" s="309"/>
      <c r="AI1848" s="309"/>
      <c r="AJ1848" s="310"/>
      <c r="AK1848" s="311"/>
      <c r="AL1848" s="311"/>
      <c r="AM1848" s="311"/>
      <c r="AN1848" s="311"/>
      <c r="AO1848" s="309"/>
      <c r="AY1848" s="309"/>
      <c r="AZ1848" s="312"/>
      <c r="BD1848" s="300"/>
    </row>
    <row r="1849" ht="14.25" customHeight="1">
      <c r="A1849" s="300"/>
      <c r="B1849" s="301"/>
      <c r="C1849" s="300"/>
      <c r="D1849" s="302"/>
      <c r="G1849" s="303"/>
      <c r="H1849" s="304"/>
      <c r="I1849" s="304"/>
      <c r="J1849" s="300"/>
      <c r="K1849" s="300"/>
      <c r="L1849" s="300"/>
      <c r="M1849" s="300"/>
      <c r="N1849" s="300"/>
      <c r="O1849" s="300"/>
      <c r="Q1849" s="305">
        <v>0.0</v>
      </c>
      <c r="R1849" s="305"/>
      <c r="S1849" s="306"/>
      <c r="T1849" s="305"/>
      <c r="U1849" s="305"/>
      <c r="V1849" s="305"/>
      <c r="W1849" s="305"/>
      <c r="X1849" s="305"/>
      <c r="Y1849" s="305"/>
      <c r="Z1849" s="300"/>
      <c r="AA1849" s="307"/>
      <c r="AB1849" s="300"/>
      <c r="AC1849" s="308"/>
      <c r="AD1849" s="304"/>
      <c r="AF1849" s="300"/>
      <c r="AG1849" s="300"/>
      <c r="AH1849" s="309"/>
      <c r="AI1849" s="309"/>
      <c r="AJ1849" s="310"/>
      <c r="AK1849" s="311"/>
      <c r="AL1849" s="311"/>
      <c r="AM1849" s="311"/>
      <c r="AN1849" s="311"/>
      <c r="AO1849" s="309"/>
      <c r="AY1849" s="309"/>
      <c r="AZ1849" s="312"/>
      <c r="BD1849" s="300"/>
    </row>
    <row r="1850" ht="14.25" customHeight="1">
      <c r="A1850" s="300"/>
      <c r="B1850" s="301"/>
      <c r="C1850" s="300"/>
      <c r="D1850" s="302"/>
      <c r="G1850" s="303"/>
      <c r="H1850" s="304"/>
      <c r="I1850" s="304"/>
      <c r="J1850" s="300"/>
      <c r="K1850" s="300"/>
      <c r="L1850" s="300"/>
      <c r="M1850" s="300"/>
      <c r="N1850" s="300"/>
      <c r="O1850" s="300"/>
      <c r="Q1850" s="305">
        <v>0.0</v>
      </c>
      <c r="R1850" s="305"/>
      <c r="S1850" s="306"/>
      <c r="T1850" s="305"/>
      <c r="U1850" s="305"/>
      <c r="V1850" s="305"/>
      <c r="W1850" s="305"/>
      <c r="X1850" s="305"/>
      <c r="Y1850" s="305"/>
      <c r="Z1850" s="300"/>
      <c r="AA1850" s="307"/>
      <c r="AB1850" s="300"/>
      <c r="AC1850" s="308"/>
      <c r="AD1850" s="304"/>
      <c r="AF1850" s="300"/>
      <c r="AG1850" s="300"/>
      <c r="AH1850" s="309"/>
      <c r="AI1850" s="309"/>
      <c r="AJ1850" s="310"/>
      <c r="AK1850" s="311"/>
      <c r="AL1850" s="311"/>
      <c r="AM1850" s="311"/>
      <c r="AN1850" s="311"/>
      <c r="AO1850" s="309"/>
      <c r="AY1850" s="309"/>
      <c r="AZ1850" s="312"/>
      <c r="BD1850" s="300"/>
    </row>
    <row r="1851" ht="14.25" customHeight="1">
      <c r="A1851" s="300"/>
      <c r="B1851" s="301"/>
      <c r="C1851" s="300"/>
      <c r="D1851" s="302"/>
      <c r="G1851" s="303"/>
      <c r="H1851" s="304"/>
      <c r="I1851" s="304"/>
      <c r="J1851" s="300"/>
      <c r="K1851" s="300"/>
      <c r="L1851" s="300"/>
      <c r="M1851" s="300"/>
      <c r="N1851" s="300"/>
      <c r="O1851" s="300"/>
      <c r="Q1851" s="305">
        <v>0.0</v>
      </c>
      <c r="R1851" s="305"/>
      <c r="S1851" s="306"/>
      <c r="T1851" s="305"/>
      <c r="U1851" s="305"/>
      <c r="V1851" s="305"/>
      <c r="W1851" s="305"/>
      <c r="X1851" s="305"/>
      <c r="Y1851" s="305"/>
      <c r="Z1851" s="300"/>
      <c r="AA1851" s="307"/>
      <c r="AB1851" s="300"/>
      <c r="AC1851" s="308"/>
      <c r="AD1851" s="304"/>
      <c r="AF1851" s="300"/>
      <c r="AG1851" s="300"/>
      <c r="AH1851" s="309"/>
      <c r="AI1851" s="309"/>
      <c r="AJ1851" s="310"/>
      <c r="AK1851" s="311"/>
      <c r="AL1851" s="311"/>
      <c r="AM1851" s="311"/>
      <c r="AN1851" s="311"/>
      <c r="AO1851" s="309"/>
      <c r="AY1851" s="309"/>
      <c r="AZ1851" s="312"/>
      <c r="BD1851" s="300"/>
    </row>
    <row r="1852" ht="14.25" customHeight="1">
      <c r="A1852" s="300"/>
      <c r="B1852" s="301"/>
      <c r="C1852" s="300"/>
      <c r="D1852" s="302"/>
      <c r="G1852" s="303"/>
      <c r="H1852" s="304"/>
      <c r="I1852" s="304"/>
      <c r="J1852" s="300"/>
      <c r="K1852" s="300"/>
      <c r="L1852" s="300"/>
      <c r="M1852" s="300"/>
      <c r="N1852" s="300"/>
      <c r="O1852" s="300"/>
      <c r="Q1852" s="305">
        <v>0.0</v>
      </c>
      <c r="R1852" s="305"/>
      <c r="S1852" s="306"/>
      <c r="T1852" s="305"/>
      <c r="U1852" s="305"/>
      <c r="V1852" s="305"/>
      <c r="W1852" s="305"/>
      <c r="X1852" s="305"/>
      <c r="Y1852" s="305"/>
      <c r="Z1852" s="300"/>
      <c r="AA1852" s="307"/>
      <c r="AB1852" s="300"/>
      <c r="AC1852" s="308"/>
      <c r="AD1852" s="304"/>
      <c r="AF1852" s="300"/>
      <c r="AG1852" s="300"/>
      <c r="AH1852" s="309"/>
      <c r="AI1852" s="309"/>
      <c r="AJ1852" s="310"/>
      <c r="AK1852" s="311"/>
      <c r="AL1852" s="311"/>
      <c r="AM1852" s="311"/>
      <c r="AN1852" s="311"/>
      <c r="AO1852" s="309"/>
      <c r="AY1852" s="309"/>
      <c r="AZ1852" s="312"/>
      <c r="BD1852" s="300"/>
    </row>
    <row r="1853" ht="14.25" customHeight="1">
      <c r="A1853" s="300"/>
      <c r="B1853" s="301"/>
      <c r="C1853" s="300"/>
      <c r="D1853" s="302"/>
      <c r="G1853" s="303"/>
      <c r="H1853" s="304"/>
      <c r="I1853" s="304"/>
      <c r="J1853" s="300"/>
      <c r="K1853" s="300"/>
      <c r="L1853" s="300"/>
      <c r="M1853" s="300"/>
      <c r="N1853" s="300"/>
      <c r="O1853" s="300"/>
      <c r="Q1853" s="305">
        <v>0.0</v>
      </c>
      <c r="R1853" s="305"/>
      <c r="S1853" s="306"/>
      <c r="T1853" s="305"/>
      <c r="U1853" s="305"/>
      <c r="V1853" s="305"/>
      <c r="W1853" s="305"/>
      <c r="X1853" s="305"/>
      <c r="Y1853" s="305"/>
      <c r="Z1853" s="300"/>
      <c r="AA1853" s="307"/>
      <c r="AB1853" s="300"/>
      <c r="AC1853" s="308"/>
      <c r="AD1853" s="304"/>
      <c r="AF1853" s="300"/>
      <c r="AG1853" s="300"/>
      <c r="AH1853" s="309"/>
      <c r="AI1853" s="309"/>
      <c r="AJ1853" s="310"/>
      <c r="AK1853" s="311"/>
      <c r="AL1853" s="311"/>
      <c r="AM1853" s="311"/>
      <c r="AN1853" s="311"/>
      <c r="AO1853" s="309"/>
      <c r="AY1853" s="309"/>
      <c r="AZ1853" s="312"/>
      <c r="BD1853" s="300"/>
    </row>
    <row r="1854" ht="14.25" customHeight="1">
      <c r="A1854" s="300"/>
      <c r="B1854" s="301"/>
      <c r="C1854" s="300"/>
      <c r="D1854" s="302"/>
      <c r="G1854" s="303"/>
      <c r="H1854" s="304"/>
      <c r="I1854" s="304"/>
      <c r="J1854" s="300"/>
      <c r="K1854" s="300"/>
      <c r="L1854" s="300"/>
      <c r="M1854" s="300"/>
      <c r="N1854" s="300"/>
      <c r="O1854" s="300"/>
      <c r="Q1854" s="305">
        <v>0.0</v>
      </c>
      <c r="R1854" s="305"/>
      <c r="S1854" s="306"/>
      <c r="T1854" s="305"/>
      <c r="U1854" s="305"/>
      <c r="V1854" s="305"/>
      <c r="W1854" s="305"/>
      <c r="X1854" s="305"/>
      <c r="Y1854" s="305"/>
      <c r="Z1854" s="300"/>
      <c r="AA1854" s="307"/>
      <c r="AB1854" s="300"/>
      <c r="AC1854" s="308"/>
      <c r="AD1854" s="304"/>
      <c r="AF1854" s="300"/>
      <c r="AG1854" s="300"/>
      <c r="AH1854" s="309"/>
      <c r="AI1854" s="309"/>
      <c r="AJ1854" s="310"/>
      <c r="AK1854" s="311"/>
      <c r="AL1854" s="311"/>
      <c r="AM1854" s="311"/>
      <c r="AN1854" s="311"/>
      <c r="AO1854" s="309"/>
      <c r="AY1854" s="309"/>
      <c r="AZ1854" s="312"/>
      <c r="BD1854" s="300"/>
    </row>
    <row r="1855" ht="14.25" customHeight="1">
      <c r="A1855" s="300"/>
      <c r="B1855" s="301"/>
      <c r="C1855" s="300"/>
      <c r="D1855" s="302"/>
      <c r="G1855" s="303"/>
      <c r="H1855" s="304"/>
      <c r="I1855" s="304"/>
      <c r="J1855" s="300"/>
      <c r="K1855" s="300"/>
      <c r="L1855" s="300"/>
      <c r="M1855" s="300"/>
      <c r="N1855" s="300"/>
      <c r="O1855" s="300"/>
      <c r="Q1855" s="305">
        <v>0.0</v>
      </c>
      <c r="R1855" s="305"/>
      <c r="S1855" s="306"/>
      <c r="T1855" s="305"/>
      <c r="U1855" s="305"/>
      <c r="V1855" s="305"/>
      <c r="W1855" s="305"/>
      <c r="X1855" s="305"/>
      <c r="Y1855" s="305"/>
      <c r="Z1855" s="300"/>
      <c r="AA1855" s="307"/>
      <c r="AB1855" s="300"/>
      <c r="AC1855" s="308"/>
      <c r="AD1855" s="304"/>
      <c r="AF1855" s="300"/>
      <c r="AG1855" s="300"/>
      <c r="AH1855" s="309"/>
      <c r="AI1855" s="309"/>
      <c r="AJ1855" s="310"/>
      <c r="AK1855" s="311"/>
      <c r="AL1855" s="311"/>
      <c r="AM1855" s="311"/>
      <c r="AN1855" s="311"/>
      <c r="AO1855" s="309"/>
      <c r="AY1855" s="309"/>
      <c r="AZ1855" s="312"/>
      <c r="BD1855" s="300"/>
    </row>
    <row r="1856" ht="14.25" customHeight="1">
      <c r="A1856" s="300"/>
      <c r="B1856" s="301"/>
      <c r="C1856" s="300"/>
      <c r="D1856" s="302"/>
      <c r="G1856" s="303"/>
      <c r="H1856" s="304"/>
      <c r="I1856" s="304"/>
      <c r="J1856" s="300"/>
      <c r="K1856" s="300"/>
      <c r="L1856" s="300"/>
      <c r="M1856" s="300"/>
      <c r="N1856" s="300"/>
      <c r="O1856" s="300"/>
      <c r="Q1856" s="305">
        <v>0.0</v>
      </c>
      <c r="R1856" s="305"/>
      <c r="S1856" s="306"/>
      <c r="T1856" s="305"/>
      <c r="U1856" s="305"/>
      <c r="V1856" s="305"/>
      <c r="W1856" s="305"/>
      <c r="X1856" s="305"/>
      <c r="Y1856" s="305"/>
      <c r="Z1856" s="300"/>
      <c r="AA1856" s="307"/>
      <c r="AB1856" s="300"/>
      <c r="AC1856" s="308"/>
      <c r="AD1856" s="304"/>
      <c r="AF1856" s="300"/>
      <c r="AG1856" s="300"/>
      <c r="AH1856" s="309"/>
      <c r="AI1856" s="309"/>
      <c r="AJ1856" s="310"/>
      <c r="AK1856" s="311"/>
      <c r="AL1856" s="311"/>
      <c r="AM1856" s="311"/>
      <c r="AN1856" s="311"/>
      <c r="AO1856" s="309"/>
      <c r="AY1856" s="309"/>
      <c r="AZ1856" s="312"/>
      <c r="BD1856" s="300"/>
    </row>
    <row r="1857" ht="14.25" customHeight="1">
      <c r="A1857" s="300"/>
      <c r="B1857" s="301"/>
      <c r="C1857" s="300"/>
      <c r="D1857" s="302"/>
      <c r="G1857" s="303"/>
      <c r="H1857" s="304"/>
      <c r="I1857" s="304"/>
      <c r="J1857" s="300"/>
      <c r="K1857" s="300"/>
      <c r="L1857" s="300"/>
      <c r="M1857" s="300"/>
      <c r="N1857" s="300"/>
      <c r="O1857" s="300"/>
      <c r="Q1857" s="305">
        <v>0.0</v>
      </c>
      <c r="R1857" s="305"/>
      <c r="S1857" s="306"/>
      <c r="T1857" s="305"/>
      <c r="U1857" s="305"/>
      <c r="V1857" s="305"/>
      <c r="W1857" s="305"/>
      <c r="X1857" s="305"/>
      <c r="Y1857" s="305"/>
      <c r="Z1857" s="300"/>
      <c r="AA1857" s="307"/>
      <c r="AB1857" s="300"/>
      <c r="AC1857" s="308"/>
      <c r="AD1857" s="304"/>
      <c r="AF1857" s="300"/>
      <c r="AG1857" s="300"/>
      <c r="AH1857" s="309"/>
      <c r="AI1857" s="309"/>
      <c r="AJ1857" s="310"/>
      <c r="AK1857" s="311"/>
      <c r="AL1857" s="311"/>
      <c r="AM1857" s="311"/>
      <c r="AN1857" s="311"/>
      <c r="AO1857" s="309"/>
      <c r="AY1857" s="309"/>
      <c r="AZ1857" s="312"/>
      <c r="BD1857" s="300"/>
    </row>
  </sheetData>
  <mergeCells count="67">
    <mergeCell ref="AK3:AK4"/>
    <mergeCell ref="AL3:AL4"/>
    <mergeCell ref="AD3:AD4"/>
    <mergeCell ref="AE3:AE4"/>
    <mergeCell ref="AF3:AF4"/>
    <mergeCell ref="AG3:AG4"/>
    <mergeCell ref="AH3:AH4"/>
    <mergeCell ref="AI3:AI4"/>
    <mergeCell ref="AJ3:AJ4"/>
    <mergeCell ref="AT3:AT4"/>
    <mergeCell ref="AU3:AU4"/>
    <mergeCell ref="AM3:AM4"/>
    <mergeCell ref="AN3:AN4"/>
    <mergeCell ref="AO3:AO4"/>
    <mergeCell ref="AP3:AP4"/>
    <mergeCell ref="AQ3:AQ4"/>
    <mergeCell ref="AR3:AR4"/>
    <mergeCell ref="AS3:AS4"/>
    <mergeCell ref="BA3:BA4"/>
    <mergeCell ref="BB3:BB4"/>
    <mergeCell ref="AX2:AZ2"/>
    <mergeCell ref="BA2:BC2"/>
    <mergeCell ref="BD2:BD4"/>
    <mergeCell ref="BE2:BE4"/>
    <mergeCell ref="AV3:AV4"/>
    <mergeCell ref="AW3:AW4"/>
    <mergeCell ref="AX3:AX4"/>
    <mergeCell ref="BC3:BC4"/>
    <mergeCell ref="AK2:AP2"/>
    <mergeCell ref="AQ2:AW2"/>
    <mergeCell ref="A1:BE1"/>
    <mergeCell ref="A2:J2"/>
    <mergeCell ref="K2:L2"/>
    <mergeCell ref="M2:O2"/>
    <mergeCell ref="P2:Y2"/>
    <mergeCell ref="Z2:AH2"/>
    <mergeCell ref="AI2:AJ2"/>
    <mergeCell ref="A3:A4"/>
    <mergeCell ref="B3:B4"/>
    <mergeCell ref="C3:C4"/>
    <mergeCell ref="D3:D4"/>
    <mergeCell ref="E3:E4"/>
    <mergeCell ref="F3:F4"/>
    <mergeCell ref="G3:G4"/>
    <mergeCell ref="H3:I3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AY3:AY4"/>
    <mergeCell ref="AZ3:AZ4"/>
  </mergeCells>
  <conditionalFormatting sqref="E1 E3:E1857">
    <cfRule type="containsText" dxfId="0" priority="1" operator="containsText" text="Supak">
      <formula>NOT(ISERROR(SEARCH(("Supak"),(E1))))</formula>
    </cfRule>
  </conditionalFormatting>
  <conditionalFormatting sqref="E1 E3:E1857">
    <cfRule type="containsText" dxfId="1" priority="2" operator="containsText" text="Supak">
      <formula>NOT(ISERROR(SEARCH(("Supak"),(E1))))</formula>
    </cfRule>
  </conditionalFormatting>
  <conditionalFormatting sqref="E1 E3:E1857">
    <cfRule type="containsText" dxfId="2" priority="3" operator="containsText" text="Manee">
      <formula>NOT(ISERROR(SEARCH(("Manee"),(E1))))</formula>
    </cfRule>
  </conditionalFormatting>
  <conditionalFormatting sqref="E1 E3:E1857">
    <cfRule type="containsText" dxfId="3" priority="4" operator="containsText" text="Areeya">
      <formula>NOT(ISERROR(SEARCH(("Areeya"),(E1))))</formula>
    </cfRule>
  </conditionalFormatting>
  <conditionalFormatting sqref="Y5:Y153">
    <cfRule type="cellIs" dxfId="4" priority="5" operator="lessThan">
      <formula>1</formula>
    </cfRule>
  </conditionalFormatting>
  <dataValidations>
    <dataValidation type="list" allowBlank="1" showErrorMessage="1" sqref="P5:P153">
      <formula1>$P$166:$P$187</formula1>
    </dataValidation>
    <dataValidation type="list" allowBlank="1" showErrorMessage="1" sqref="J5:J153">
      <formula1>$J$166:$J$630</formula1>
    </dataValidation>
    <dataValidation type="list" allowBlank="1" showErrorMessage="1" sqref="F5:F153">
      <formula1>$F$166:$F$193</formula1>
    </dataValidation>
    <dataValidation type="list" allowBlank="1" showErrorMessage="1" sqref="B5:B153">
      <formula1>$B$166:$B$173</formula1>
    </dataValidation>
    <dataValidation type="list" allowBlank="1" showErrorMessage="1" sqref="AF5:AF153">
      <formula1>$AF$166:$AF$509</formula1>
    </dataValidation>
    <dataValidation type="list" allowBlank="1" showErrorMessage="1" sqref="C5:C153">
      <formula1>$C$166:$C$274</formula1>
    </dataValidation>
    <dataValidation type="list" allowBlank="1" showErrorMessage="1" sqref="D5:D153">
      <formula1>$D$166:$D$194</formula1>
    </dataValidation>
    <dataValidation type="list" allowBlank="1" showErrorMessage="1" sqref="AG5:AG153">
      <formula1>$AG$166:$AG$263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5.0"/>
    <col customWidth="1" min="2" max="2" width="19.0"/>
    <col customWidth="1" min="3" max="3" width="19.14"/>
    <col customWidth="1" min="4" max="4" width="20.14"/>
    <col customWidth="1" min="5" max="5" width="36.14"/>
    <col customWidth="1" min="6" max="6" width="13.0"/>
    <col customWidth="1" min="7" max="7" width="10.14"/>
    <col customWidth="1" min="8" max="8" width="9.71"/>
    <col customWidth="1" min="9" max="11" width="14.14"/>
    <col customWidth="1" min="12" max="13" width="11.14"/>
    <col customWidth="1" min="14" max="16" width="16.14"/>
    <col customWidth="1" min="17" max="17" width="11.0"/>
    <col customWidth="1" min="18" max="18" width="23.14"/>
    <col customWidth="1" min="19" max="19" width="11.14"/>
    <col customWidth="1" min="20" max="20" width="14.14"/>
    <col customWidth="1" min="21" max="21" width="14.0"/>
    <col customWidth="1" min="22" max="22" width="13.14"/>
    <col customWidth="1" min="23" max="23" width="12.14"/>
    <col customWidth="1" min="24" max="24" width="17.14"/>
    <col customWidth="1" min="25" max="25" width="16.14"/>
    <col customWidth="1" min="26" max="27" width="14.14"/>
    <col customWidth="1" min="28" max="29" width="13.71"/>
    <col customWidth="1" min="30" max="30" width="32.14"/>
    <col customWidth="1" min="31" max="50" width="9.0"/>
  </cols>
  <sheetData>
    <row r="1" ht="14.25" customHeight="1">
      <c r="A1" s="322" t="s">
        <v>4457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7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</row>
    <row r="2" ht="14.25" customHeight="1">
      <c r="A2" s="323" t="s">
        <v>4458</v>
      </c>
      <c r="B2" s="139"/>
      <c r="C2" s="149"/>
      <c r="D2" s="323" t="s">
        <v>3401</v>
      </c>
      <c r="E2" s="149"/>
      <c r="F2" s="323" t="s">
        <v>3402</v>
      </c>
      <c r="G2" s="139"/>
      <c r="H2" s="140"/>
      <c r="I2" s="323" t="s">
        <v>3403</v>
      </c>
      <c r="J2" s="139"/>
      <c r="K2" s="139"/>
      <c r="L2" s="139"/>
      <c r="M2" s="139"/>
      <c r="N2" s="139"/>
      <c r="O2" s="139"/>
      <c r="P2" s="139"/>
      <c r="Q2" s="140"/>
      <c r="R2" s="323" t="s">
        <v>3404</v>
      </c>
      <c r="S2" s="139"/>
      <c r="T2" s="139"/>
      <c r="U2" s="139"/>
      <c r="V2" s="139"/>
      <c r="W2" s="139"/>
      <c r="X2" s="139"/>
      <c r="Y2" s="139"/>
      <c r="Z2" s="140"/>
      <c r="AA2" s="324" t="s">
        <v>3405</v>
      </c>
      <c r="AB2" s="325"/>
      <c r="AC2" s="326" t="s">
        <v>3410</v>
      </c>
      <c r="AD2" s="327" t="s">
        <v>12</v>
      </c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</row>
    <row r="3" ht="15.0" customHeight="1">
      <c r="A3" s="329" t="s">
        <v>4459</v>
      </c>
      <c r="B3" s="329" t="s">
        <v>4460</v>
      </c>
      <c r="C3" s="329" t="s">
        <v>4461</v>
      </c>
      <c r="D3" s="329" t="s">
        <v>3420</v>
      </c>
      <c r="E3" s="329" t="s">
        <v>3421</v>
      </c>
      <c r="F3" s="329" t="s">
        <v>4462</v>
      </c>
      <c r="G3" s="330" t="s">
        <v>4463</v>
      </c>
      <c r="H3" s="329" t="s">
        <v>4464</v>
      </c>
      <c r="I3" s="329" t="s">
        <v>9</v>
      </c>
      <c r="J3" s="331" t="s">
        <v>3424</v>
      </c>
      <c r="K3" s="332" t="s">
        <v>4465</v>
      </c>
      <c r="L3" s="333" t="s">
        <v>3426</v>
      </c>
      <c r="M3" s="332" t="s">
        <v>3427</v>
      </c>
      <c r="N3" s="332" t="s">
        <v>4466</v>
      </c>
      <c r="O3" s="332" t="s">
        <v>4467</v>
      </c>
      <c r="P3" s="332" t="s">
        <v>3431</v>
      </c>
      <c r="Q3" s="332" t="s">
        <v>3432</v>
      </c>
      <c r="R3" s="329" t="s">
        <v>3433</v>
      </c>
      <c r="S3" s="334" t="s">
        <v>6</v>
      </c>
      <c r="T3" s="329" t="s">
        <v>2</v>
      </c>
      <c r="U3" s="335" t="s">
        <v>3</v>
      </c>
      <c r="V3" s="336" t="s">
        <v>3434</v>
      </c>
      <c r="W3" s="329" t="s">
        <v>3435</v>
      </c>
      <c r="X3" s="329" t="s">
        <v>4</v>
      </c>
      <c r="Y3" s="329" t="s">
        <v>3436</v>
      </c>
      <c r="Z3" s="336" t="s">
        <v>3437</v>
      </c>
      <c r="AA3" s="336" t="s">
        <v>4468</v>
      </c>
      <c r="AB3" s="334" t="s">
        <v>3439</v>
      </c>
      <c r="AC3" s="160"/>
      <c r="AD3" s="161"/>
      <c r="AE3" s="337"/>
      <c r="AF3" s="337"/>
      <c r="AG3" s="337"/>
      <c r="AH3" s="337"/>
      <c r="AI3" s="337"/>
      <c r="AJ3" s="337"/>
      <c r="AK3" s="337"/>
      <c r="AL3" s="337"/>
      <c r="AM3" s="337"/>
      <c r="AN3" s="337"/>
      <c r="AO3" s="337"/>
      <c r="AP3" s="337"/>
      <c r="AQ3" s="337"/>
      <c r="AR3" s="337"/>
      <c r="AS3" s="337"/>
      <c r="AT3" s="337"/>
      <c r="AU3" s="337"/>
      <c r="AV3" s="337"/>
      <c r="AW3" s="337"/>
      <c r="AX3" s="337"/>
    </row>
    <row r="4" ht="25.5" customHeight="1">
      <c r="A4" s="338"/>
      <c r="B4" s="338"/>
      <c r="C4" s="338"/>
      <c r="D4" s="338"/>
      <c r="E4" s="338"/>
      <c r="F4" s="338"/>
      <c r="G4" s="339"/>
      <c r="H4" s="338"/>
      <c r="I4" s="338"/>
      <c r="J4" s="340"/>
      <c r="K4" s="338"/>
      <c r="L4" s="338"/>
      <c r="M4" s="338"/>
      <c r="N4" s="338"/>
      <c r="O4" s="338"/>
      <c r="P4" s="338"/>
      <c r="Q4" s="338"/>
      <c r="R4" s="338"/>
      <c r="S4" s="338"/>
      <c r="T4" s="338"/>
      <c r="U4" s="339"/>
      <c r="V4" s="338"/>
      <c r="W4" s="338"/>
      <c r="X4" s="338"/>
      <c r="Y4" s="338"/>
      <c r="Z4" s="338"/>
      <c r="AA4" s="338"/>
      <c r="AB4" s="338"/>
      <c r="AC4" s="338"/>
      <c r="AD4" s="341"/>
      <c r="AE4" s="342"/>
      <c r="AF4" s="342"/>
      <c r="AG4" s="342"/>
      <c r="AH4" s="342"/>
      <c r="AI4" s="342"/>
      <c r="AJ4" s="342"/>
      <c r="AK4" s="342"/>
      <c r="AL4" s="342"/>
      <c r="AM4" s="342"/>
      <c r="AN4" s="342"/>
      <c r="AO4" s="342"/>
      <c r="AP4" s="342"/>
      <c r="AQ4" s="342"/>
      <c r="AR4" s="342"/>
      <c r="AS4" s="342"/>
      <c r="AT4" s="342"/>
      <c r="AU4" s="342"/>
      <c r="AV4" s="342"/>
      <c r="AW4" s="342"/>
      <c r="AX4" s="342"/>
    </row>
    <row r="5" ht="15.0" customHeight="1">
      <c r="A5" s="343" t="s">
        <v>4469</v>
      </c>
      <c r="B5" s="344" t="s">
        <v>4470</v>
      </c>
      <c r="C5" s="344" t="s">
        <v>4471</v>
      </c>
      <c r="D5" s="345" t="s">
        <v>4472</v>
      </c>
      <c r="E5" s="346" t="s">
        <v>4473</v>
      </c>
      <c r="F5" s="344">
        <v>1.0</v>
      </c>
      <c r="G5" s="347"/>
      <c r="H5" s="348">
        <f t="shared" ref="H5:H933" si="1">F5-G5</f>
        <v>1</v>
      </c>
      <c r="I5" s="344" t="s">
        <v>3465</v>
      </c>
      <c r="J5" s="349">
        <v>145.0</v>
      </c>
      <c r="K5" s="349">
        <f t="shared" ref="K5:K30" si="2">J5*F5</f>
        <v>145</v>
      </c>
      <c r="L5" s="350"/>
      <c r="M5" s="351">
        <f t="shared" ref="M5:M194" si="3">J5*L5</f>
        <v>0</v>
      </c>
      <c r="N5" s="351">
        <f t="shared" ref="N5:N194" si="4">J5-M5</f>
        <v>145</v>
      </c>
      <c r="O5" s="351">
        <f t="shared" ref="O5:O1700" si="5">N5*Q5</f>
        <v>145</v>
      </c>
      <c r="P5" s="351">
        <f t="shared" ref="P5:P30" si="6">O5*F5</f>
        <v>145</v>
      </c>
      <c r="Q5" s="351">
        <v>1.0</v>
      </c>
      <c r="R5" s="344" t="s">
        <v>32</v>
      </c>
      <c r="S5" s="352">
        <v>45295.0</v>
      </c>
      <c r="T5" s="344">
        <v>2401003.0</v>
      </c>
      <c r="U5" s="353">
        <v>45295.0</v>
      </c>
      <c r="V5" s="353">
        <v>44930.0</v>
      </c>
      <c r="W5" s="344" t="s">
        <v>4474</v>
      </c>
      <c r="X5" s="347" t="s">
        <v>4475</v>
      </c>
      <c r="Y5" s="344" t="s">
        <v>4476</v>
      </c>
      <c r="Z5" s="354"/>
      <c r="AA5" s="353" t="s">
        <v>3739</v>
      </c>
      <c r="AB5" s="352">
        <v>45295.0</v>
      </c>
      <c r="AC5" s="355" t="s">
        <v>4477</v>
      </c>
      <c r="AD5" s="356"/>
      <c r="AE5" s="357"/>
      <c r="AF5" s="357"/>
      <c r="AG5" s="357"/>
      <c r="AH5" s="357"/>
      <c r="AI5" s="357"/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</row>
    <row r="6" ht="15.0" customHeight="1">
      <c r="A6" s="358" t="s">
        <v>4469</v>
      </c>
      <c r="B6" s="359" t="s">
        <v>4470</v>
      </c>
      <c r="C6" s="359" t="s">
        <v>4471</v>
      </c>
      <c r="D6" s="360" t="s">
        <v>4472</v>
      </c>
      <c r="E6" s="361" t="s">
        <v>4473</v>
      </c>
      <c r="F6" s="359">
        <v>1.0</v>
      </c>
      <c r="G6" s="362"/>
      <c r="H6" s="363">
        <f t="shared" si="1"/>
        <v>1</v>
      </c>
      <c r="I6" s="359" t="s">
        <v>3465</v>
      </c>
      <c r="J6" s="364">
        <v>145.0</v>
      </c>
      <c r="K6" s="364">
        <f t="shared" si="2"/>
        <v>145</v>
      </c>
      <c r="L6" s="365"/>
      <c r="M6" s="366">
        <f t="shared" si="3"/>
        <v>0</v>
      </c>
      <c r="N6" s="366">
        <f t="shared" si="4"/>
        <v>145</v>
      </c>
      <c r="O6" s="366">
        <f t="shared" si="5"/>
        <v>145</v>
      </c>
      <c r="P6" s="366">
        <f t="shared" si="6"/>
        <v>145</v>
      </c>
      <c r="Q6" s="366">
        <v>1.0</v>
      </c>
      <c r="R6" s="359" t="s">
        <v>32</v>
      </c>
      <c r="S6" s="367">
        <v>45295.0</v>
      </c>
      <c r="T6" s="359">
        <v>2401003.0</v>
      </c>
      <c r="U6" s="368">
        <v>45295.0</v>
      </c>
      <c r="V6" s="368">
        <v>44930.0</v>
      </c>
      <c r="W6" s="359" t="s">
        <v>4474</v>
      </c>
      <c r="X6" s="362" t="s">
        <v>4475</v>
      </c>
      <c r="Y6" s="359" t="s">
        <v>4476</v>
      </c>
      <c r="Z6" s="369"/>
      <c r="AA6" s="368" t="s">
        <v>3739</v>
      </c>
      <c r="AB6" s="367">
        <v>45295.0</v>
      </c>
      <c r="AC6" s="370" t="s">
        <v>4477</v>
      </c>
      <c r="AD6" s="371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</row>
    <row r="7" ht="15.0" customHeight="1">
      <c r="A7" s="372" t="s">
        <v>4469</v>
      </c>
      <c r="B7" s="373" t="s">
        <v>4470</v>
      </c>
      <c r="C7" s="373" t="s">
        <v>4471</v>
      </c>
      <c r="D7" s="374" t="s">
        <v>4478</v>
      </c>
      <c r="E7" s="375" t="s">
        <v>4479</v>
      </c>
      <c r="F7" s="373">
        <v>12.0</v>
      </c>
      <c r="G7" s="376"/>
      <c r="H7" s="377">
        <f t="shared" si="1"/>
        <v>12</v>
      </c>
      <c r="I7" s="373" t="s">
        <v>3465</v>
      </c>
      <c r="J7" s="378">
        <v>4.0</v>
      </c>
      <c r="K7" s="378">
        <f t="shared" si="2"/>
        <v>48</v>
      </c>
      <c r="L7" s="379"/>
      <c r="M7" s="380">
        <f t="shared" si="3"/>
        <v>0</v>
      </c>
      <c r="N7" s="380">
        <f t="shared" si="4"/>
        <v>4</v>
      </c>
      <c r="O7" s="380">
        <f t="shared" si="5"/>
        <v>4</v>
      </c>
      <c r="P7" s="380">
        <f t="shared" si="6"/>
        <v>48</v>
      </c>
      <c r="Q7" s="380">
        <v>1.0</v>
      </c>
      <c r="R7" s="373" t="s">
        <v>35</v>
      </c>
      <c r="S7" s="381">
        <v>45295.0</v>
      </c>
      <c r="T7" s="373">
        <v>2401004.0</v>
      </c>
      <c r="U7" s="382">
        <v>45295.0</v>
      </c>
      <c r="V7" s="382">
        <v>45296.0</v>
      </c>
      <c r="W7" s="373" t="s">
        <v>4480</v>
      </c>
      <c r="X7" s="376" t="s">
        <v>34</v>
      </c>
      <c r="Y7" s="373" t="s">
        <v>3466</v>
      </c>
      <c r="Z7" s="383"/>
      <c r="AA7" s="382" t="s">
        <v>3739</v>
      </c>
      <c r="AB7" s="381">
        <v>45302.0</v>
      </c>
      <c r="AC7" s="384" t="s">
        <v>4477</v>
      </c>
      <c r="AD7" s="385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  <c r="AQ7" s="386"/>
      <c r="AR7" s="386"/>
      <c r="AS7" s="386"/>
      <c r="AT7" s="386"/>
      <c r="AU7" s="386"/>
      <c r="AV7" s="386"/>
      <c r="AW7" s="386"/>
      <c r="AX7" s="386"/>
    </row>
    <row r="8" ht="15.0" customHeight="1">
      <c r="A8" s="387" t="s">
        <v>4469</v>
      </c>
      <c r="B8" s="359" t="s">
        <v>4470</v>
      </c>
      <c r="C8" s="359" t="s">
        <v>4471</v>
      </c>
      <c r="D8" s="360" t="s">
        <v>4481</v>
      </c>
      <c r="E8" s="388" t="s">
        <v>4482</v>
      </c>
      <c r="F8" s="359">
        <v>1.0</v>
      </c>
      <c r="G8" s="362"/>
      <c r="H8" s="363">
        <f t="shared" si="1"/>
        <v>1</v>
      </c>
      <c r="I8" s="359" t="s">
        <v>3465</v>
      </c>
      <c r="J8" s="364">
        <v>240.0</v>
      </c>
      <c r="K8" s="364">
        <f t="shared" si="2"/>
        <v>240</v>
      </c>
      <c r="L8" s="365"/>
      <c r="M8" s="366">
        <f t="shared" si="3"/>
        <v>0</v>
      </c>
      <c r="N8" s="366">
        <f t="shared" si="4"/>
        <v>240</v>
      </c>
      <c r="O8" s="366">
        <f t="shared" si="5"/>
        <v>240</v>
      </c>
      <c r="P8" s="366">
        <f t="shared" si="6"/>
        <v>240</v>
      </c>
      <c r="Q8" s="366">
        <v>1.0</v>
      </c>
      <c r="R8" s="359" t="s">
        <v>35</v>
      </c>
      <c r="S8" s="367">
        <v>45295.0</v>
      </c>
      <c r="T8" s="359">
        <v>2401004.0</v>
      </c>
      <c r="U8" s="368">
        <v>45295.0</v>
      </c>
      <c r="V8" s="368">
        <v>45296.0</v>
      </c>
      <c r="W8" s="359" t="s">
        <v>4480</v>
      </c>
      <c r="X8" s="362" t="s">
        <v>34</v>
      </c>
      <c r="Y8" s="359" t="s">
        <v>3466</v>
      </c>
      <c r="Z8" s="369"/>
      <c r="AA8" s="368" t="s">
        <v>3739</v>
      </c>
      <c r="AB8" s="367">
        <v>45302.0</v>
      </c>
      <c r="AC8" s="370" t="s">
        <v>4477</v>
      </c>
      <c r="AD8" s="371"/>
      <c r="AE8" s="249"/>
      <c r="AF8" s="249"/>
      <c r="AG8" s="249"/>
      <c r="AH8" s="249"/>
      <c r="AI8" s="249"/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</row>
    <row r="9" ht="15.0" customHeight="1">
      <c r="A9" s="387" t="s">
        <v>4469</v>
      </c>
      <c r="B9" s="359" t="s">
        <v>4470</v>
      </c>
      <c r="C9" s="359" t="s">
        <v>4471</v>
      </c>
      <c r="D9" s="360" t="s">
        <v>4483</v>
      </c>
      <c r="E9" s="389" t="s">
        <v>4484</v>
      </c>
      <c r="F9" s="359">
        <v>1.0</v>
      </c>
      <c r="G9" s="362"/>
      <c r="H9" s="363">
        <f t="shared" si="1"/>
        <v>1</v>
      </c>
      <c r="I9" s="359" t="s">
        <v>3465</v>
      </c>
      <c r="J9" s="364">
        <v>500.0</v>
      </c>
      <c r="K9" s="364">
        <f t="shared" si="2"/>
        <v>500</v>
      </c>
      <c r="L9" s="365"/>
      <c r="M9" s="366">
        <f t="shared" si="3"/>
        <v>0</v>
      </c>
      <c r="N9" s="366">
        <f t="shared" si="4"/>
        <v>500</v>
      </c>
      <c r="O9" s="366">
        <f t="shared" si="5"/>
        <v>500</v>
      </c>
      <c r="P9" s="366">
        <f t="shared" si="6"/>
        <v>500</v>
      </c>
      <c r="Q9" s="366">
        <v>1.0</v>
      </c>
      <c r="R9" s="359" t="s">
        <v>35</v>
      </c>
      <c r="S9" s="367">
        <v>45295.0</v>
      </c>
      <c r="T9" s="359">
        <v>2401004.0</v>
      </c>
      <c r="U9" s="368">
        <v>45295.0</v>
      </c>
      <c r="V9" s="368">
        <v>45296.0</v>
      </c>
      <c r="W9" s="359" t="s">
        <v>4480</v>
      </c>
      <c r="X9" s="362" t="s">
        <v>34</v>
      </c>
      <c r="Y9" s="359" t="s">
        <v>3466</v>
      </c>
      <c r="Z9" s="369"/>
      <c r="AA9" s="368" t="s">
        <v>3739</v>
      </c>
      <c r="AB9" s="367">
        <v>45302.0</v>
      </c>
      <c r="AC9" s="370" t="s">
        <v>4477</v>
      </c>
      <c r="AD9" s="371"/>
      <c r="AE9" s="249"/>
      <c r="AF9" s="249"/>
      <c r="AG9" s="249"/>
      <c r="AH9" s="249"/>
      <c r="AI9" s="249"/>
      <c r="AJ9" s="249"/>
      <c r="AK9" s="249"/>
      <c r="AL9" s="249"/>
      <c r="AM9" s="249"/>
      <c r="AN9" s="249"/>
      <c r="AO9" s="249"/>
      <c r="AP9" s="249"/>
      <c r="AQ9" s="249"/>
      <c r="AR9" s="249"/>
      <c r="AS9" s="249"/>
      <c r="AT9" s="249"/>
      <c r="AU9" s="249"/>
      <c r="AV9" s="249"/>
      <c r="AW9" s="249"/>
      <c r="AX9" s="249"/>
    </row>
    <row r="10" ht="15.0" customHeight="1">
      <c r="A10" s="387" t="s">
        <v>4469</v>
      </c>
      <c r="B10" s="359" t="s">
        <v>4470</v>
      </c>
      <c r="C10" s="359" t="s">
        <v>4471</v>
      </c>
      <c r="D10" s="360" t="s">
        <v>4485</v>
      </c>
      <c r="E10" s="388" t="s">
        <v>4486</v>
      </c>
      <c r="F10" s="359">
        <v>3.0</v>
      </c>
      <c r="G10" s="362"/>
      <c r="H10" s="363">
        <f t="shared" si="1"/>
        <v>3</v>
      </c>
      <c r="I10" s="359" t="s">
        <v>3465</v>
      </c>
      <c r="J10" s="364">
        <v>18.0</v>
      </c>
      <c r="K10" s="364">
        <f t="shared" si="2"/>
        <v>54</v>
      </c>
      <c r="L10" s="365"/>
      <c r="M10" s="366">
        <f t="shared" si="3"/>
        <v>0</v>
      </c>
      <c r="N10" s="366">
        <f t="shared" si="4"/>
        <v>18</v>
      </c>
      <c r="O10" s="366">
        <f t="shared" si="5"/>
        <v>18</v>
      </c>
      <c r="P10" s="366">
        <f t="shared" si="6"/>
        <v>54</v>
      </c>
      <c r="Q10" s="366">
        <v>1.0</v>
      </c>
      <c r="R10" s="359" t="s">
        <v>35</v>
      </c>
      <c r="S10" s="367">
        <v>45295.0</v>
      </c>
      <c r="T10" s="359">
        <v>2401004.0</v>
      </c>
      <c r="U10" s="368">
        <v>45295.0</v>
      </c>
      <c r="V10" s="368">
        <v>45296.0</v>
      </c>
      <c r="W10" s="359" t="s">
        <v>4480</v>
      </c>
      <c r="X10" s="362" t="s">
        <v>34</v>
      </c>
      <c r="Y10" s="359" t="s">
        <v>3466</v>
      </c>
      <c r="Z10" s="369"/>
      <c r="AA10" s="368" t="s">
        <v>3739</v>
      </c>
      <c r="AB10" s="367">
        <v>45302.0</v>
      </c>
      <c r="AC10" s="370" t="s">
        <v>4477</v>
      </c>
      <c r="AD10" s="371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  <c r="AO10" s="249"/>
      <c r="AP10" s="249"/>
      <c r="AQ10" s="249"/>
      <c r="AR10" s="249"/>
      <c r="AS10" s="249"/>
      <c r="AT10" s="249"/>
      <c r="AU10" s="249"/>
      <c r="AV10" s="249"/>
      <c r="AW10" s="249"/>
      <c r="AX10" s="249"/>
    </row>
    <row r="11" ht="15.0" customHeight="1">
      <c r="A11" s="387" t="s">
        <v>4469</v>
      </c>
      <c r="B11" s="359" t="s">
        <v>4470</v>
      </c>
      <c r="C11" s="359" t="s">
        <v>4471</v>
      </c>
      <c r="D11" s="360" t="s">
        <v>4485</v>
      </c>
      <c r="E11" s="388" t="s">
        <v>4487</v>
      </c>
      <c r="F11" s="359">
        <v>2.0</v>
      </c>
      <c r="G11" s="362"/>
      <c r="H11" s="363">
        <f t="shared" si="1"/>
        <v>2</v>
      </c>
      <c r="I11" s="359" t="s">
        <v>3465</v>
      </c>
      <c r="J11" s="364">
        <v>30.0</v>
      </c>
      <c r="K11" s="364">
        <f t="shared" si="2"/>
        <v>60</v>
      </c>
      <c r="L11" s="365"/>
      <c r="M11" s="366">
        <f t="shared" si="3"/>
        <v>0</v>
      </c>
      <c r="N11" s="366">
        <f t="shared" si="4"/>
        <v>30</v>
      </c>
      <c r="O11" s="366">
        <f t="shared" si="5"/>
        <v>30</v>
      </c>
      <c r="P11" s="366">
        <f t="shared" si="6"/>
        <v>60</v>
      </c>
      <c r="Q11" s="366">
        <v>1.0</v>
      </c>
      <c r="R11" s="359" t="s">
        <v>35</v>
      </c>
      <c r="S11" s="367">
        <v>45295.0</v>
      </c>
      <c r="T11" s="359">
        <v>2401004.0</v>
      </c>
      <c r="U11" s="368">
        <v>45295.0</v>
      </c>
      <c r="V11" s="368">
        <v>45296.0</v>
      </c>
      <c r="W11" s="359" t="s">
        <v>4480</v>
      </c>
      <c r="X11" s="362" t="s">
        <v>34</v>
      </c>
      <c r="Y11" s="359" t="s">
        <v>3466</v>
      </c>
      <c r="Z11" s="369"/>
      <c r="AA11" s="368" t="s">
        <v>3739</v>
      </c>
      <c r="AB11" s="367">
        <v>45302.0</v>
      </c>
      <c r="AC11" s="370" t="s">
        <v>4477</v>
      </c>
      <c r="AD11" s="371"/>
      <c r="AE11" s="249"/>
      <c r="AF11" s="249"/>
      <c r="AG11" s="249"/>
      <c r="AH11" s="249"/>
      <c r="AI11" s="249"/>
      <c r="AJ11" s="249"/>
      <c r="AK11" s="249"/>
      <c r="AL11" s="249"/>
      <c r="AM11" s="249"/>
      <c r="AN11" s="249"/>
      <c r="AO11" s="249"/>
      <c r="AP11" s="249"/>
      <c r="AQ11" s="249"/>
      <c r="AR11" s="249"/>
      <c r="AS11" s="249"/>
      <c r="AT11" s="249"/>
      <c r="AU11" s="249"/>
      <c r="AV11" s="249"/>
      <c r="AW11" s="249"/>
      <c r="AX11" s="249"/>
    </row>
    <row r="12" ht="15.0" customHeight="1">
      <c r="A12" s="387" t="s">
        <v>4469</v>
      </c>
      <c r="B12" s="359" t="s">
        <v>4470</v>
      </c>
      <c r="C12" s="359" t="s">
        <v>4471</v>
      </c>
      <c r="D12" s="360" t="s">
        <v>4488</v>
      </c>
      <c r="E12" s="388" t="s">
        <v>4489</v>
      </c>
      <c r="F12" s="359">
        <v>5.0</v>
      </c>
      <c r="G12" s="362"/>
      <c r="H12" s="363">
        <f t="shared" si="1"/>
        <v>5</v>
      </c>
      <c r="I12" s="359" t="s">
        <v>3465</v>
      </c>
      <c r="J12" s="364">
        <v>30.0</v>
      </c>
      <c r="K12" s="364">
        <f t="shared" si="2"/>
        <v>150</v>
      </c>
      <c r="L12" s="365"/>
      <c r="M12" s="366">
        <f t="shared" si="3"/>
        <v>0</v>
      </c>
      <c r="N12" s="366">
        <f t="shared" si="4"/>
        <v>30</v>
      </c>
      <c r="O12" s="366">
        <f t="shared" si="5"/>
        <v>30</v>
      </c>
      <c r="P12" s="366">
        <f t="shared" si="6"/>
        <v>150</v>
      </c>
      <c r="Q12" s="366">
        <v>1.0</v>
      </c>
      <c r="R12" s="359" t="s">
        <v>35</v>
      </c>
      <c r="S12" s="367">
        <v>45295.0</v>
      </c>
      <c r="T12" s="359">
        <v>2401004.0</v>
      </c>
      <c r="U12" s="368">
        <v>45295.0</v>
      </c>
      <c r="V12" s="368">
        <v>45296.0</v>
      </c>
      <c r="W12" s="359" t="s">
        <v>4480</v>
      </c>
      <c r="X12" s="362" t="s">
        <v>34</v>
      </c>
      <c r="Y12" s="359" t="s">
        <v>3466</v>
      </c>
      <c r="Z12" s="369"/>
      <c r="AA12" s="368" t="s">
        <v>3739</v>
      </c>
      <c r="AB12" s="367">
        <v>45302.0</v>
      </c>
      <c r="AC12" s="370" t="s">
        <v>4477</v>
      </c>
      <c r="AD12" s="371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</row>
    <row r="13" ht="15.0" customHeight="1">
      <c r="A13" s="387" t="s">
        <v>4469</v>
      </c>
      <c r="B13" s="359" t="s">
        <v>4470</v>
      </c>
      <c r="C13" s="359" t="s">
        <v>4471</v>
      </c>
      <c r="D13" s="360" t="s">
        <v>4490</v>
      </c>
      <c r="E13" s="388" t="s">
        <v>4491</v>
      </c>
      <c r="F13" s="359">
        <v>1.0</v>
      </c>
      <c r="G13" s="362"/>
      <c r="H13" s="363">
        <f t="shared" si="1"/>
        <v>1</v>
      </c>
      <c r="I13" s="359" t="s">
        <v>3465</v>
      </c>
      <c r="J13" s="364">
        <v>108.0</v>
      </c>
      <c r="K13" s="364">
        <f t="shared" si="2"/>
        <v>108</v>
      </c>
      <c r="L13" s="365"/>
      <c r="M13" s="366">
        <f t="shared" si="3"/>
        <v>0</v>
      </c>
      <c r="N13" s="366">
        <f t="shared" si="4"/>
        <v>108</v>
      </c>
      <c r="O13" s="366">
        <f t="shared" si="5"/>
        <v>108</v>
      </c>
      <c r="P13" s="366">
        <f t="shared" si="6"/>
        <v>108</v>
      </c>
      <c r="Q13" s="366">
        <v>1.0</v>
      </c>
      <c r="R13" s="359" t="s">
        <v>35</v>
      </c>
      <c r="S13" s="367">
        <v>45295.0</v>
      </c>
      <c r="T13" s="359">
        <v>2401004.0</v>
      </c>
      <c r="U13" s="368">
        <v>45295.0</v>
      </c>
      <c r="V13" s="368">
        <v>45296.0</v>
      </c>
      <c r="W13" s="359" t="s">
        <v>4480</v>
      </c>
      <c r="X13" s="362" t="s">
        <v>34</v>
      </c>
      <c r="Y13" s="359" t="s">
        <v>3466</v>
      </c>
      <c r="Z13" s="369"/>
      <c r="AA13" s="368" t="s">
        <v>3739</v>
      </c>
      <c r="AB13" s="367">
        <v>45302.0</v>
      </c>
      <c r="AC13" s="370" t="s">
        <v>4477</v>
      </c>
      <c r="AD13" s="371"/>
      <c r="AE13" s="249"/>
      <c r="AF13" s="249"/>
      <c r="AG13" s="249"/>
      <c r="AH13" s="249"/>
      <c r="AI13" s="249"/>
      <c r="AJ13" s="249"/>
      <c r="AK13" s="249"/>
      <c r="AL13" s="249"/>
      <c r="AM13" s="249"/>
      <c r="AN13" s="249"/>
      <c r="AO13" s="249"/>
      <c r="AP13" s="249"/>
      <c r="AQ13" s="249"/>
      <c r="AR13" s="249"/>
      <c r="AS13" s="249"/>
      <c r="AT13" s="249"/>
      <c r="AU13" s="249"/>
      <c r="AV13" s="249"/>
      <c r="AW13" s="249"/>
      <c r="AX13" s="249"/>
    </row>
    <row r="14" ht="15.0" customHeight="1">
      <c r="A14" s="387" t="s">
        <v>4469</v>
      </c>
      <c r="B14" s="359" t="s">
        <v>4470</v>
      </c>
      <c r="C14" s="359" t="s">
        <v>4471</v>
      </c>
      <c r="D14" s="360" t="s">
        <v>4490</v>
      </c>
      <c r="E14" s="388" t="s">
        <v>4492</v>
      </c>
      <c r="F14" s="359">
        <v>1.0</v>
      </c>
      <c r="G14" s="362"/>
      <c r="H14" s="363">
        <f t="shared" si="1"/>
        <v>1</v>
      </c>
      <c r="I14" s="359" t="s">
        <v>3465</v>
      </c>
      <c r="J14" s="364">
        <v>96.0</v>
      </c>
      <c r="K14" s="364">
        <f t="shared" si="2"/>
        <v>96</v>
      </c>
      <c r="L14" s="365"/>
      <c r="M14" s="366">
        <f t="shared" si="3"/>
        <v>0</v>
      </c>
      <c r="N14" s="366">
        <f t="shared" si="4"/>
        <v>96</v>
      </c>
      <c r="O14" s="366">
        <f t="shared" si="5"/>
        <v>96</v>
      </c>
      <c r="P14" s="366">
        <f t="shared" si="6"/>
        <v>96</v>
      </c>
      <c r="Q14" s="366">
        <v>1.0</v>
      </c>
      <c r="R14" s="359" t="s">
        <v>35</v>
      </c>
      <c r="S14" s="367">
        <v>45295.0</v>
      </c>
      <c r="T14" s="359">
        <v>2401004.0</v>
      </c>
      <c r="U14" s="368">
        <v>45295.0</v>
      </c>
      <c r="V14" s="368">
        <v>45296.0</v>
      </c>
      <c r="W14" s="359" t="s">
        <v>4480</v>
      </c>
      <c r="X14" s="362" t="s">
        <v>34</v>
      </c>
      <c r="Y14" s="359" t="s">
        <v>3466</v>
      </c>
      <c r="Z14" s="369"/>
      <c r="AA14" s="368" t="s">
        <v>3739</v>
      </c>
      <c r="AB14" s="367">
        <v>45302.0</v>
      </c>
      <c r="AC14" s="370" t="s">
        <v>4477</v>
      </c>
      <c r="AD14" s="371"/>
      <c r="AE14" s="249"/>
      <c r="AF14" s="249"/>
      <c r="AG14" s="249"/>
      <c r="AH14" s="249"/>
      <c r="AI14" s="249"/>
      <c r="AJ14" s="249"/>
      <c r="AK14" s="249"/>
      <c r="AL14" s="249"/>
      <c r="AM14" s="249"/>
      <c r="AN14" s="249"/>
      <c r="AO14" s="249"/>
      <c r="AP14" s="249"/>
      <c r="AQ14" s="249"/>
      <c r="AR14" s="249"/>
      <c r="AS14" s="249"/>
      <c r="AT14" s="249"/>
      <c r="AU14" s="249"/>
      <c r="AV14" s="249"/>
      <c r="AW14" s="249"/>
      <c r="AX14" s="249"/>
    </row>
    <row r="15" ht="15.0" customHeight="1">
      <c r="A15" s="387" t="s">
        <v>4469</v>
      </c>
      <c r="B15" s="359" t="s">
        <v>4470</v>
      </c>
      <c r="C15" s="359" t="s">
        <v>4471</v>
      </c>
      <c r="D15" s="360" t="s">
        <v>4493</v>
      </c>
      <c r="E15" s="388" t="s">
        <v>4494</v>
      </c>
      <c r="F15" s="359">
        <v>3.0</v>
      </c>
      <c r="G15" s="362"/>
      <c r="H15" s="363">
        <f t="shared" si="1"/>
        <v>3</v>
      </c>
      <c r="I15" s="359" t="s">
        <v>3465</v>
      </c>
      <c r="J15" s="364">
        <v>27.0</v>
      </c>
      <c r="K15" s="364">
        <f t="shared" si="2"/>
        <v>81</v>
      </c>
      <c r="L15" s="365"/>
      <c r="M15" s="366">
        <f t="shared" si="3"/>
        <v>0</v>
      </c>
      <c r="N15" s="366">
        <f t="shared" si="4"/>
        <v>27</v>
      </c>
      <c r="O15" s="366">
        <f t="shared" si="5"/>
        <v>27</v>
      </c>
      <c r="P15" s="366">
        <f t="shared" si="6"/>
        <v>81</v>
      </c>
      <c r="Q15" s="366">
        <v>1.0</v>
      </c>
      <c r="R15" s="359" t="s">
        <v>35</v>
      </c>
      <c r="S15" s="367">
        <v>45295.0</v>
      </c>
      <c r="T15" s="359">
        <v>2401004.0</v>
      </c>
      <c r="U15" s="368">
        <v>45295.0</v>
      </c>
      <c r="V15" s="368">
        <v>45296.0</v>
      </c>
      <c r="W15" s="359" t="s">
        <v>4480</v>
      </c>
      <c r="X15" s="362" t="s">
        <v>34</v>
      </c>
      <c r="Y15" s="359" t="s">
        <v>3466</v>
      </c>
      <c r="Z15" s="369"/>
      <c r="AA15" s="368" t="s">
        <v>3739</v>
      </c>
      <c r="AB15" s="367">
        <v>45302.0</v>
      </c>
      <c r="AC15" s="370" t="s">
        <v>4477</v>
      </c>
      <c r="AD15" s="371"/>
      <c r="AE15" s="249"/>
      <c r="AF15" s="249"/>
      <c r="AG15" s="249"/>
      <c r="AH15" s="249"/>
      <c r="AI15" s="249"/>
      <c r="AJ15" s="249"/>
      <c r="AK15" s="249"/>
      <c r="AL15" s="249"/>
      <c r="AM15" s="249"/>
      <c r="AN15" s="249"/>
      <c r="AO15" s="249"/>
      <c r="AP15" s="249"/>
      <c r="AQ15" s="249"/>
      <c r="AR15" s="249"/>
      <c r="AS15" s="249"/>
      <c r="AT15" s="249"/>
      <c r="AU15" s="249"/>
      <c r="AV15" s="249"/>
      <c r="AW15" s="249"/>
      <c r="AX15" s="249"/>
    </row>
    <row r="16" ht="15.0" customHeight="1">
      <c r="A16" s="390" t="s">
        <v>4469</v>
      </c>
      <c r="B16" s="391" t="s">
        <v>4470</v>
      </c>
      <c r="C16" s="391" t="s">
        <v>4471</v>
      </c>
      <c r="D16" s="392" t="s">
        <v>4495</v>
      </c>
      <c r="E16" s="393" t="s">
        <v>4496</v>
      </c>
      <c r="F16" s="391">
        <v>2.0</v>
      </c>
      <c r="G16" s="394"/>
      <c r="H16" s="395">
        <f t="shared" si="1"/>
        <v>2</v>
      </c>
      <c r="I16" s="391" t="s">
        <v>3465</v>
      </c>
      <c r="J16" s="396">
        <v>170.0</v>
      </c>
      <c r="K16" s="396">
        <f t="shared" si="2"/>
        <v>340</v>
      </c>
      <c r="L16" s="397"/>
      <c r="M16" s="398">
        <f t="shared" si="3"/>
        <v>0</v>
      </c>
      <c r="N16" s="398">
        <f t="shared" si="4"/>
        <v>170</v>
      </c>
      <c r="O16" s="398">
        <f t="shared" si="5"/>
        <v>170</v>
      </c>
      <c r="P16" s="398">
        <f t="shared" si="6"/>
        <v>340</v>
      </c>
      <c r="Q16" s="398">
        <v>1.0</v>
      </c>
      <c r="R16" s="391" t="s">
        <v>35</v>
      </c>
      <c r="S16" s="399">
        <v>45295.0</v>
      </c>
      <c r="T16" s="391">
        <v>2401004.0</v>
      </c>
      <c r="U16" s="400">
        <v>45295.0</v>
      </c>
      <c r="V16" s="400">
        <v>45296.0</v>
      </c>
      <c r="W16" s="391" t="s">
        <v>4480</v>
      </c>
      <c r="X16" s="394" t="s">
        <v>34</v>
      </c>
      <c r="Y16" s="391" t="s">
        <v>3466</v>
      </c>
      <c r="Z16" s="401"/>
      <c r="AA16" s="400" t="s">
        <v>3739</v>
      </c>
      <c r="AB16" s="399">
        <v>45302.0</v>
      </c>
      <c r="AC16" s="402" t="s">
        <v>4477</v>
      </c>
      <c r="AD16" s="403"/>
      <c r="AE16" s="404"/>
      <c r="AF16" s="404"/>
      <c r="AG16" s="404"/>
      <c r="AH16" s="404"/>
      <c r="AI16" s="404"/>
      <c r="AJ16" s="404"/>
      <c r="AK16" s="404"/>
      <c r="AL16" s="404"/>
      <c r="AM16" s="404"/>
      <c r="AN16" s="404"/>
      <c r="AO16" s="404"/>
      <c r="AP16" s="404"/>
      <c r="AQ16" s="404"/>
      <c r="AR16" s="404"/>
      <c r="AS16" s="404"/>
      <c r="AT16" s="404"/>
      <c r="AU16" s="404"/>
      <c r="AV16" s="404"/>
      <c r="AW16" s="404"/>
      <c r="AX16" s="404"/>
    </row>
    <row r="17" ht="15.0" customHeight="1">
      <c r="A17" s="405" t="s">
        <v>4469</v>
      </c>
      <c r="B17" s="406" t="s">
        <v>3734</v>
      </c>
      <c r="C17" s="406" t="s">
        <v>4471</v>
      </c>
      <c r="D17" s="407" t="s">
        <v>1228</v>
      </c>
      <c r="E17" s="408" t="s">
        <v>4497</v>
      </c>
      <c r="F17" s="406">
        <v>1.0</v>
      </c>
      <c r="G17" s="409"/>
      <c r="H17" s="410">
        <f t="shared" si="1"/>
        <v>1</v>
      </c>
      <c r="I17" s="406" t="s">
        <v>3465</v>
      </c>
      <c r="J17" s="411">
        <v>2750.0</v>
      </c>
      <c r="K17" s="411">
        <f t="shared" si="2"/>
        <v>2750</v>
      </c>
      <c r="L17" s="412"/>
      <c r="M17" s="413">
        <f t="shared" si="3"/>
        <v>0</v>
      </c>
      <c r="N17" s="413">
        <f t="shared" si="4"/>
        <v>2750</v>
      </c>
      <c r="O17" s="413">
        <f t="shared" si="5"/>
        <v>2750</v>
      </c>
      <c r="P17" s="413">
        <f t="shared" si="6"/>
        <v>2750</v>
      </c>
      <c r="Q17" s="413">
        <v>1.0</v>
      </c>
      <c r="R17" s="406" t="s">
        <v>38</v>
      </c>
      <c r="S17" s="414">
        <v>45294.0</v>
      </c>
      <c r="T17" s="406">
        <v>2401005.0</v>
      </c>
      <c r="U17" s="415">
        <v>45295.0</v>
      </c>
      <c r="V17" s="415">
        <v>45296.0</v>
      </c>
      <c r="W17" s="406" t="s">
        <v>4498</v>
      </c>
      <c r="X17" s="409" t="s">
        <v>37</v>
      </c>
      <c r="Y17" s="406" t="s">
        <v>3466</v>
      </c>
      <c r="Z17" s="416"/>
      <c r="AA17" s="415" t="s">
        <v>3739</v>
      </c>
      <c r="AB17" s="414">
        <v>45314.0</v>
      </c>
      <c r="AC17" s="417" t="s">
        <v>4477</v>
      </c>
      <c r="AD17" s="418"/>
      <c r="AE17" s="419"/>
      <c r="AF17" s="419"/>
      <c r="AG17" s="419"/>
      <c r="AH17" s="419"/>
      <c r="AI17" s="419"/>
      <c r="AJ17" s="419"/>
      <c r="AK17" s="419"/>
      <c r="AL17" s="419"/>
      <c r="AM17" s="419"/>
      <c r="AN17" s="419"/>
      <c r="AO17" s="419"/>
      <c r="AP17" s="419"/>
      <c r="AQ17" s="419"/>
      <c r="AR17" s="419"/>
      <c r="AS17" s="419"/>
      <c r="AT17" s="419"/>
      <c r="AU17" s="419"/>
      <c r="AV17" s="419"/>
      <c r="AW17" s="419"/>
      <c r="AX17" s="419"/>
    </row>
    <row r="18" ht="15.0" customHeight="1">
      <c r="A18" s="372" t="s">
        <v>4469</v>
      </c>
      <c r="B18" s="373" t="s">
        <v>4470</v>
      </c>
      <c r="C18" s="373" t="s">
        <v>4471</v>
      </c>
      <c r="D18" s="374" t="s">
        <v>4499</v>
      </c>
      <c r="E18" s="375" t="s">
        <v>4500</v>
      </c>
      <c r="F18" s="373">
        <v>25.0</v>
      </c>
      <c r="G18" s="376"/>
      <c r="H18" s="377">
        <f t="shared" si="1"/>
        <v>25</v>
      </c>
      <c r="I18" s="373" t="s">
        <v>3465</v>
      </c>
      <c r="J18" s="378">
        <v>40.0</v>
      </c>
      <c r="K18" s="378">
        <f t="shared" si="2"/>
        <v>1000</v>
      </c>
      <c r="L18" s="379"/>
      <c r="M18" s="380">
        <f t="shared" si="3"/>
        <v>0</v>
      </c>
      <c r="N18" s="380">
        <f t="shared" si="4"/>
        <v>40</v>
      </c>
      <c r="O18" s="380">
        <f t="shared" si="5"/>
        <v>40</v>
      </c>
      <c r="P18" s="380">
        <f t="shared" si="6"/>
        <v>1000</v>
      </c>
      <c r="Q18" s="380">
        <v>1.0</v>
      </c>
      <c r="R18" s="373" t="s">
        <v>46</v>
      </c>
      <c r="S18" s="381">
        <v>45296.0</v>
      </c>
      <c r="T18" s="373">
        <v>2401007.0</v>
      </c>
      <c r="U18" s="382">
        <v>45296.0</v>
      </c>
      <c r="V18" s="382">
        <v>45296.0</v>
      </c>
      <c r="W18" s="373" t="s">
        <v>4501</v>
      </c>
      <c r="X18" s="376" t="s">
        <v>4502</v>
      </c>
      <c r="Y18" s="373" t="s">
        <v>4476</v>
      </c>
      <c r="Z18" s="383"/>
      <c r="AA18" s="382" t="s">
        <v>3739</v>
      </c>
      <c r="AB18" s="381">
        <v>45308.0</v>
      </c>
      <c r="AC18" s="384" t="s">
        <v>4477</v>
      </c>
      <c r="AD18" s="385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</row>
    <row r="19" ht="15.0" customHeight="1">
      <c r="A19" s="387" t="s">
        <v>4469</v>
      </c>
      <c r="B19" s="359" t="s">
        <v>4470</v>
      </c>
      <c r="C19" s="359" t="s">
        <v>4471</v>
      </c>
      <c r="D19" s="360" t="s">
        <v>4499</v>
      </c>
      <c r="E19" s="388" t="s">
        <v>4503</v>
      </c>
      <c r="F19" s="359">
        <v>25.0</v>
      </c>
      <c r="G19" s="362"/>
      <c r="H19" s="363">
        <f t="shared" si="1"/>
        <v>25</v>
      </c>
      <c r="I19" s="359" t="s">
        <v>3465</v>
      </c>
      <c r="J19" s="364">
        <v>40.0</v>
      </c>
      <c r="K19" s="364">
        <f t="shared" si="2"/>
        <v>1000</v>
      </c>
      <c r="L19" s="365"/>
      <c r="M19" s="366">
        <f t="shared" si="3"/>
        <v>0</v>
      </c>
      <c r="N19" s="366">
        <f t="shared" si="4"/>
        <v>40</v>
      </c>
      <c r="O19" s="366">
        <f t="shared" si="5"/>
        <v>40</v>
      </c>
      <c r="P19" s="366">
        <f t="shared" si="6"/>
        <v>1000</v>
      </c>
      <c r="Q19" s="366">
        <v>1.0</v>
      </c>
      <c r="R19" s="359" t="s">
        <v>46</v>
      </c>
      <c r="S19" s="367">
        <v>45296.0</v>
      </c>
      <c r="T19" s="359">
        <v>2401007.0</v>
      </c>
      <c r="U19" s="368">
        <v>45296.0</v>
      </c>
      <c r="V19" s="368">
        <v>45296.0</v>
      </c>
      <c r="W19" s="359" t="s">
        <v>4501</v>
      </c>
      <c r="X19" s="362" t="s">
        <v>4502</v>
      </c>
      <c r="Y19" s="359" t="s">
        <v>4476</v>
      </c>
      <c r="Z19" s="369"/>
      <c r="AA19" s="368" t="s">
        <v>3739</v>
      </c>
      <c r="AB19" s="367">
        <v>45308.0</v>
      </c>
      <c r="AC19" s="370" t="s">
        <v>4477</v>
      </c>
      <c r="AD19" s="371"/>
      <c r="AE19" s="249"/>
      <c r="AF19" s="249"/>
      <c r="AG19" s="249"/>
      <c r="AH19" s="249"/>
      <c r="AI19" s="249"/>
      <c r="AJ19" s="249"/>
      <c r="AK19" s="249"/>
      <c r="AL19" s="249"/>
      <c r="AM19" s="249"/>
      <c r="AN19" s="249"/>
      <c r="AO19" s="249"/>
      <c r="AP19" s="249"/>
      <c r="AQ19" s="249"/>
      <c r="AR19" s="249"/>
      <c r="AS19" s="249"/>
      <c r="AT19" s="249"/>
      <c r="AU19" s="249"/>
      <c r="AV19" s="249"/>
      <c r="AW19" s="249"/>
      <c r="AX19" s="249"/>
    </row>
    <row r="20" ht="15.0" customHeight="1">
      <c r="A20" s="390" t="s">
        <v>4469</v>
      </c>
      <c r="B20" s="391" t="s">
        <v>4470</v>
      </c>
      <c r="C20" s="391" t="s">
        <v>4471</v>
      </c>
      <c r="D20" s="392" t="s">
        <v>4499</v>
      </c>
      <c r="E20" s="420" t="s">
        <v>4504</v>
      </c>
      <c r="F20" s="391">
        <v>50.0</v>
      </c>
      <c r="G20" s="394"/>
      <c r="H20" s="395">
        <f t="shared" si="1"/>
        <v>50</v>
      </c>
      <c r="I20" s="391" t="s">
        <v>3465</v>
      </c>
      <c r="J20" s="396">
        <v>40.0</v>
      </c>
      <c r="K20" s="396">
        <f t="shared" si="2"/>
        <v>2000</v>
      </c>
      <c r="L20" s="397"/>
      <c r="M20" s="398">
        <f t="shared" si="3"/>
        <v>0</v>
      </c>
      <c r="N20" s="398">
        <f t="shared" si="4"/>
        <v>40</v>
      </c>
      <c r="O20" s="398">
        <f t="shared" si="5"/>
        <v>40</v>
      </c>
      <c r="P20" s="398">
        <f t="shared" si="6"/>
        <v>2000</v>
      </c>
      <c r="Q20" s="398">
        <v>1.0</v>
      </c>
      <c r="R20" s="391" t="s">
        <v>46</v>
      </c>
      <c r="S20" s="399">
        <v>45296.0</v>
      </c>
      <c r="T20" s="391">
        <v>2401007.0</v>
      </c>
      <c r="U20" s="400">
        <v>45296.0</v>
      </c>
      <c r="V20" s="400">
        <v>45296.0</v>
      </c>
      <c r="W20" s="391" t="s">
        <v>4501</v>
      </c>
      <c r="X20" s="394" t="s">
        <v>4502</v>
      </c>
      <c r="Y20" s="391" t="s">
        <v>4476</v>
      </c>
      <c r="Z20" s="401"/>
      <c r="AA20" s="400" t="s">
        <v>3739</v>
      </c>
      <c r="AB20" s="399">
        <v>45308.0</v>
      </c>
      <c r="AC20" s="402" t="s">
        <v>4477</v>
      </c>
      <c r="AD20" s="403"/>
      <c r="AE20" s="404"/>
      <c r="AF20" s="404"/>
      <c r="AG20" s="404"/>
      <c r="AH20" s="404"/>
      <c r="AI20" s="404"/>
      <c r="AJ20" s="404"/>
      <c r="AK20" s="404"/>
      <c r="AL20" s="404"/>
      <c r="AM20" s="404"/>
      <c r="AN20" s="404"/>
      <c r="AO20" s="404"/>
      <c r="AP20" s="404"/>
      <c r="AQ20" s="404"/>
      <c r="AR20" s="404"/>
      <c r="AS20" s="404"/>
      <c r="AT20" s="404"/>
      <c r="AU20" s="404"/>
      <c r="AV20" s="404"/>
      <c r="AW20" s="404"/>
      <c r="AX20" s="404"/>
    </row>
    <row r="21" ht="15.0" customHeight="1">
      <c r="A21" s="372" t="s">
        <v>4505</v>
      </c>
      <c r="B21" s="373" t="s">
        <v>4506</v>
      </c>
      <c r="C21" s="373" t="s">
        <v>4471</v>
      </c>
      <c r="D21" s="374" t="s">
        <v>4507</v>
      </c>
      <c r="E21" s="375" t="s">
        <v>4508</v>
      </c>
      <c r="F21" s="373">
        <v>57.0</v>
      </c>
      <c r="G21" s="376"/>
      <c r="H21" s="377">
        <f t="shared" si="1"/>
        <v>57</v>
      </c>
      <c r="I21" s="373" t="s">
        <v>3465</v>
      </c>
      <c r="J21" s="378">
        <v>9700.0</v>
      </c>
      <c r="K21" s="378">
        <f t="shared" si="2"/>
        <v>552900</v>
      </c>
      <c r="L21" s="379"/>
      <c r="M21" s="380">
        <f t="shared" si="3"/>
        <v>0</v>
      </c>
      <c r="N21" s="380">
        <f t="shared" si="4"/>
        <v>9700</v>
      </c>
      <c r="O21" s="380">
        <f t="shared" si="5"/>
        <v>9700</v>
      </c>
      <c r="P21" s="380">
        <f t="shared" si="6"/>
        <v>552900</v>
      </c>
      <c r="Q21" s="380">
        <v>1.0</v>
      </c>
      <c r="R21" s="373" t="s">
        <v>38</v>
      </c>
      <c r="S21" s="381">
        <v>45299.0</v>
      </c>
      <c r="T21" s="373">
        <v>2401008.0</v>
      </c>
      <c r="U21" s="382">
        <v>45299.0</v>
      </c>
      <c r="V21" s="382">
        <v>45299.0</v>
      </c>
      <c r="W21" s="373" t="s">
        <v>4509</v>
      </c>
      <c r="X21" s="409" t="s">
        <v>786</v>
      </c>
      <c r="Y21" s="373" t="s">
        <v>4510</v>
      </c>
      <c r="Z21" s="383"/>
      <c r="AA21" s="382" t="s">
        <v>3739</v>
      </c>
      <c r="AB21" s="381">
        <v>45311.0</v>
      </c>
      <c r="AC21" s="384" t="s">
        <v>4477</v>
      </c>
      <c r="AD21" s="385"/>
      <c r="AE21" s="386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86"/>
      <c r="AU21" s="386"/>
      <c r="AV21" s="386"/>
      <c r="AW21" s="386"/>
      <c r="AX21" s="386"/>
    </row>
    <row r="22" ht="15.0" customHeight="1">
      <c r="A22" s="387" t="s">
        <v>4505</v>
      </c>
      <c r="B22" s="359" t="s">
        <v>4506</v>
      </c>
      <c r="C22" s="359" t="s">
        <v>4471</v>
      </c>
      <c r="D22" s="360" t="s">
        <v>4507</v>
      </c>
      <c r="E22" s="389" t="s">
        <v>4511</v>
      </c>
      <c r="F22" s="359">
        <v>53.0</v>
      </c>
      <c r="G22" s="362"/>
      <c r="H22" s="363">
        <f t="shared" si="1"/>
        <v>53</v>
      </c>
      <c r="I22" s="359" t="s">
        <v>3465</v>
      </c>
      <c r="J22" s="364">
        <v>10200.0</v>
      </c>
      <c r="K22" s="364">
        <f t="shared" si="2"/>
        <v>540600</v>
      </c>
      <c r="L22" s="365"/>
      <c r="M22" s="366">
        <f t="shared" si="3"/>
        <v>0</v>
      </c>
      <c r="N22" s="366">
        <f t="shared" si="4"/>
        <v>10200</v>
      </c>
      <c r="O22" s="366">
        <f t="shared" si="5"/>
        <v>10200</v>
      </c>
      <c r="P22" s="366">
        <f t="shared" si="6"/>
        <v>540600</v>
      </c>
      <c r="Q22" s="366">
        <v>1.0</v>
      </c>
      <c r="R22" s="359" t="s">
        <v>38</v>
      </c>
      <c r="S22" s="367">
        <v>45299.0</v>
      </c>
      <c r="T22" s="359">
        <v>2401008.0</v>
      </c>
      <c r="U22" s="368">
        <v>45299.0</v>
      </c>
      <c r="V22" s="368">
        <v>45299.0</v>
      </c>
      <c r="W22" s="359" t="s">
        <v>4509</v>
      </c>
      <c r="X22" s="409" t="s">
        <v>786</v>
      </c>
      <c r="Y22" s="359" t="s">
        <v>4510</v>
      </c>
      <c r="Z22" s="369"/>
      <c r="AA22" s="368" t="s">
        <v>3739</v>
      </c>
      <c r="AB22" s="367">
        <v>45311.0</v>
      </c>
      <c r="AC22" s="370" t="s">
        <v>4477</v>
      </c>
      <c r="AD22" s="371"/>
      <c r="AE22" s="249"/>
      <c r="AF22" s="249"/>
      <c r="AG22" s="249"/>
      <c r="AH22" s="249"/>
      <c r="AI22" s="249"/>
      <c r="AJ22" s="249"/>
      <c r="AK22" s="249"/>
      <c r="AL22" s="249"/>
      <c r="AM22" s="249"/>
      <c r="AN22" s="249"/>
      <c r="AO22" s="249"/>
      <c r="AP22" s="249"/>
      <c r="AQ22" s="249"/>
      <c r="AR22" s="249"/>
      <c r="AS22" s="249"/>
      <c r="AT22" s="249"/>
      <c r="AU22" s="249"/>
      <c r="AV22" s="249"/>
      <c r="AW22" s="249"/>
      <c r="AX22" s="249"/>
    </row>
    <row r="23" ht="15.0" customHeight="1">
      <c r="A23" s="405" t="s">
        <v>4512</v>
      </c>
      <c r="B23" s="406" t="s">
        <v>4513</v>
      </c>
      <c r="C23" s="406" t="s">
        <v>4471</v>
      </c>
      <c r="D23" s="407" t="s">
        <v>4514</v>
      </c>
      <c r="E23" s="421" t="s">
        <v>4515</v>
      </c>
      <c r="F23" s="406">
        <v>50.0</v>
      </c>
      <c r="G23" s="409"/>
      <c r="H23" s="410">
        <f t="shared" si="1"/>
        <v>50</v>
      </c>
      <c r="I23" s="406" t="s">
        <v>3465</v>
      </c>
      <c r="J23" s="411">
        <v>175.0</v>
      </c>
      <c r="K23" s="411">
        <f t="shared" si="2"/>
        <v>8750</v>
      </c>
      <c r="L23" s="412"/>
      <c r="M23" s="413">
        <f t="shared" si="3"/>
        <v>0</v>
      </c>
      <c r="N23" s="413">
        <f t="shared" si="4"/>
        <v>175</v>
      </c>
      <c r="O23" s="413">
        <f t="shared" si="5"/>
        <v>175</v>
      </c>
      <c r="P23" s="413">
        <f t="shared" si="6"/>
        <v>8750</v>
      </c>
      <c r="Q23" s="413">
        <v>1.0</v>
      </c>
      <c r="R23" s="406" t="s">
        <v>52</v>
      </c>
      <c r="S23" s="414">
        <v>45299.0</v>
      </c>
      <c r="T23" s="406">
        <v>2401009.0</v>
      </c>
      <c r="U23" s="415">
        <v>45299.0</v>
      </c>
      <c r="V23" s="415">
        <v>45300.0</v>
      </c>
      <c r="W23" s="406" t="s">
        <v>4516</v>
      </c>
      <c r="X23" s="409" t="s">
        <v>51</v>
      </c>
      <c r="Y23" s="406" t="s">
        <v>3466</v>
      </c>
      <c r="Z23" s="416"/>
      <c r="AA23" s="415" t="s">
        <v>3739</v>
      </c>
      <c r="AB23" s="414">
        <v>45322.0</v>
      </c>
      <c r="AC23" s="417" t="s">
        <v>4477</v>
      </c>
      <c r="AD23" s="418"/>
      <c r="AE23" s="419"/>
      <c r="AF23" s="419"/>
      <c r="AG23" s="419"/>
      <c r="AH23" s="419"/>
      <c r="AI23" s="419"/>
      <c r="AJ23" s="419"/>
      <c r="AK23" s="419"/>
      <c r="AL23" s="419"/>
      <c r="AM23" s="419"/>
      <c r="AN23" s="419"/>
      <c r="AO23" s="419"/>
      <c r="AP23" s="419"/>
      <c r="AQ23" s="419"/>
      <c r="AR23" s="419"/>
      <c r="AS23" s="419"/>
      <c r="AT23" s="419"/>
      <c r="AU23" s="419"/>
      <c r="AV23" s="419"/>
      <c r="AW23" s="419"/>
      <c r="AX23" s="419"/>
    </row>
    <row r="24" ht="15.0" customHeight="1">
      <c r="A24" s="405" t="s">
        <v>4512</v>
      </c>
      <c r="B24" s="406" t="s">
        <v>4513</v>
      </c>
      <c r="C24" s="406" t="s">
        <v>4471</v>
      </c>
      <c r="D24" s="407" t="s">
        <v>4517</v>
      </c>
      <c r="E24" s="421" t="s">
        <v>4518</v>
      </c>
      <c r="F24" s="406">
        <v>50.0</v>
      </c>
      <c r="G24" s="409"/>
      <c r="H24" s="410">
        <f t="shared" si="1"/>
        <v>50</v>
      </c>
      <c r="I24" s="406" t="s">
        <v>3465</v>
      </c>
      <c r="J24" s="411">
        <v>149.0</v>
      </c>
      <c r="K24" s="411">
        <f t="shared" si="2"/>
        <v>7450</v>
      </c>
      <c r="L24" s="412"/>
      <c r="M24" s="413">
        <f t="shared" si="3"/>
        <v>0</v>
      </c>
      <c r="N24" s="413">
        <f t="shared" si="4"/>
        <v>149</v>
      </c>
      <c r="O24" s="413">
        <f t="shared" si="5"/>
        <v>149</v>
      </c>
      <c r="P24" s="413">
        <f t="shared" si="6"/>
        <v>7450</v>
      </c>
      <c r="Q24" s="413">
        <v>1.0</v>
      </c>
      <c r="R24" s="406" t="s">
        <v>54</v>
      </c>
      <c r="S24" s="414">
        <v>45299.0</v>
      </c>
      <c r="T24" s="406">
        <v>2401010.0</v>
      </c>
      <c r="U24" s="415">
        <v>45299.0</v>
      </c>
      <c r="V24" s="415">
        <v>45300.0</v>
      </c>
      <c r="W24" s="406" t="s">
        <v>3696</v>
      </c>
      <c r="X24" s="409" t="s">
        <v>197</v>
      </c>
      <c r="Y24" s="406" t="s">
        <v>3466</v>
      </c>
      <c r="Z24" s="416"/>
      <c r="AA24" s="415" t="s">
        <v>3739</v>
      </c>
      <c r="AB24" s="414">
        <v>45300.0</v>
      </c>
      <c r="AC24" s="417" t="s">
        <v>4477</v>
      </c>
      <c r="AD24" s="418"/>
      <c r="AE24" s="419"/>
      <c r="AF24" s="419"/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/>
      <c r="AR24" s="419"/>
      <c r="AS24" s="419"/>
      <c r="AT24" s="419"/>
      <c r="AU24" s="419"/>
      <c r="AV24" s="419"/>
      <c r="AW24" s="419"/>
      <c r="AX24" s="419"/>
    </row>
    <row r="25" ht="15.0" customHeight="1">
      <c r="A25" s="372" t="s">
        <v>4519</v>
      </c>
      <c r="B25" s="373" t="s">
        <v>4520</v>
      </c>
      <c r="C25" s="373" t="s">
        <v>4471</v>
      </c>
      <c r="D25" s="374" t="s">
        <v>4521</v>
      </c>
      <c r="E25" s="375" t="s">
        <v>4522</v>
      </c>
      <c r="F25" s="373">
        <v>1.0</v>
      </c>
      <c r="G25" s="376"/>
      <c r="H25" s="377">
        <f t="shared" si="1"/>
        <v>1</v>
      </c>
      <c r="I25" s="373" t="s">
        <v>3465</v>
      </c>
      <c r="J25" s="378">
        <v>113000.0</v>
      </c>
      <c r="K25" s="378">
        <f t="shared" si="2"/>
        <v>113000</v>
      </c>
      <c r="L25" s="379"/>
      <c r="M25" s="380">
        <f t="shared" si="3"/>
        <v>0</v>
      </c>
      <c r="N25" s="380">
        <f t="shared" si="4"/>
        <v>113000</v>
      </c>
      <c r="O25" s="380">
        <f t="shared" si="5"/>
        <v>113000</v>
      </c>
      <c r="P25" s="380">
        <f t="shared" si="6"/>
        <v>113000</v>
      </c>
      <c r="Q25" s="380">
        <v>1.0</v>
      </c>
      <c r="R25" s="373" t="s">
        <v>97</v>
      </c>
      <c r="S25" s="381">
        <v>45300.0</v>
      </c>
      <c r="T25" s="373">
        <v>2401026.0</v>
      </c>
      <c r="U25" s="382">
        <v>45301.0</v>
      </c>
      <c r="V25" s="382">
        <v>45302.0</v>
      </c>
      <c r="W25" s="373"/>
      <c r="X25" s="376" t="s">
        <v>96</v>
      </c>
      <c r="Y25" s="373" t="s">
        <v>4476</v>
      </c>
      <c r="Z25" s="383"/>
      <c r="AA25" s="382" t="s">
        <v>3739</v>
      </c>
      <c r="AB25" s="381">
        <v>45314.0</v>
      </c>
      <c r="AC25" s="384" t="s">
        <v>4477</v>
      </c>
      <c r="AD25" s="385"/>
      <c r="AE25" s="386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</row>
    <row r="26" ht="15.0" customHeight="1">
      <c r="A26" s="387" t="s">
        <v>4519</v>
      </c>
      <c r="B26" s="359" t="s">
        <v>4520</v>
      </c>
      <c r="C26" s="359" t="s">
        <v>4471</v>
      </c>
      <c r="D26" s="360" t="s">
        <v>4521</v>
      </c>
      <c r="E26" s="388" t="s">
        <v>4523</v>
      </c>
      <c r="F26" s="359">
        <v>1.0</v>
      </c>
      <c r="G26" s="362"/>
      <c r="H26" s="363">
        <f t="shared" si="1"/>
        <v>1</v>
      </c>
      <c r="I26" s="359" t="s">
        <v>3465</v>
      </c>
      <c r="J26" s="364">
        <v>44000.0</v>
      </c>
      <c r="K26" s="364">
        <f t="shared" si="2"/>
        <v>44000</v>
      </c>
      <c r="L26" s="365"/>
      <c r="M26" s="366">
        <f t="shared" si="3"/>
        <v>0</v>
      </c>
      <c r="N26" s="366">
        <f t="shared" si="4"/>
        <v>44000</v>
      </c>
      <c r="O26" s="366">
        <f t="shared" si="5"/>
        <v>44000</v>
      </c>
      <c r="P26" s="366">
        <f t="shared" si="6"/>
        <v>44000</v>
      </c>
      <c r="Q26" s="366">
        <v>1.0</v>
      </c>
      <c r="R26" s="359" t="s">
        <v>97</v>
      </c>
      <c r="S26" s="367">
        <v>45300.0</v>
      </c>
      <c r="T26" s="359">
        <v>2401026.0</v>
      </c>
      <c r="U26" s="368">
        <v>45301.0</v>
      </c>
      <c r="V26" s="368">
        <v>45302.0</v>
      </c>
      <c r="W26" s="359"/>
      <c r="X26" s="362" t="s">
        <v>96</v>
      </c>
      <c r="Y26" s="359" t="s">
        <v>4476</v>
      </c>
      <c r="Z26" s="369"/>
      <c r="AA26" s="368" t="s">
        <v>3739</v>
      </c>
      <c r="AB26" s="367">
        <v>45314.0</v>
      </c>
      <c r="AC26" s="370" t="s">
        <v>4477</v>
      </c>
      <c r="AD26" s="371"/>
      <c r="AE26" s="249"/>
      <c r="AF26" s="249"/>
      <c r="AG26" s="249"/>
      <c r="AH26" s="249"/>
      <c r="AI26" s="249"/>
      <c r="AJ26" s="249"/>
      <c r="AK26" s="249"/>
      <c r="AL26" s="249"/>
      <c r="AM26" s="249"/>
      <c r="AN26" s="249"/>
      <c r="AO26" s="249"/>
      <c r="AP26" s="249"/>
      <c r="AQ26" s="249"/>
      <c r="AR26" s="249"/>
      <c r="AS26" s="249"/>
      <c r="AT26" s="249"/>
      <c r="AU26" s="249"/>
      <c r="AV26" s="249"/>
      <c r="AW26" s="249"/>
      <c r="AX26" s="249"/>
    </row>
    <row r="27" ht="15.0" customHeight="1">
      <c r="A27" s="387" t="s">
        <v>4519</v>
      </c>
      <c r="B27" s="359" t="s">
        <v>4520</v>
      </c>
      <c r="C27" s="359" t="s">
        <v>4471</v>
      </c>
      <c r="D27" s="360" t="s">
        <v>4521</v>
      </c>
      <c r="E27" s="389" t="s">
        <v>4524</v>
      </c>
      <c r="F27" s="359">
        <v>1.0</v>
      </c>
      <c r="G27" s="362"/>
      <c r="H27" s="363">
        <f t="shared" si="1"/>
        <v>1</v>
      </c>
      <c r="I27" s="359" t="s">
        <v>3465</v>
      </c>
      <c r="J27" s="364">
        <v>44000.0</v>
      </c>
      <c r="K27" s="364">
        <f t="shared" si="2"/>
        <v>44000</v>
      </c>
      <c r="L27" s="365"/>
      <c r="M27" s="366">
        <f t="shared" si="3"/>
        <v>0</v>
      </c>
      <c r="N27" s="366">
        <f t="shared" si="4"/>
        <v>44000</v>
      </c>
      <c r="O27" s="366">
        <f t="shared" si="5"/>
        <v>44000</v>
      </c>
      <c r="P27" s="366">
        <f t="shared" si="6"/>
        <v>44000</v>
      </c>
      <c r="Q27" s="366">
        <v>1.0</v>
      </c>
      <c r="R27" s="359" t="s">
        <v>97</v>
      </c>
      <c r="S27" s="367">
        <v>45300.0</v>
      </c>
      <c r="T27" s="359">
        <v>2401026.0</v>
      </c>
      <c r="U27" s="368">
        <v>45301.0</v>
      </c>
      <c r="V27" s="368">
        <v>45302.0</v>
      </c>
      <c r="W27" s="359"/>
      <c r="X27" s="362" t="s">
        <v>96</v>
      </c>
      <c r="Y27" s="359" t="s">
        <v>4476</v>
      </c>
      <c r="Z27" s="369"/>
      <c r="AA27" s="368" t="s">
        <v>3739</v>
      </c>
      <c r="AB27" s="367">
        <v>45314.0</v>
      </c>
      <c r="AC27" s="370" t="s">
        <v>4477</v>
      </c>
      <c r="AD27" s="371"/>
      <c r="AE27" s="249"/>
      <c r="AF27" s="249"/>
      <c r="AG27" s="249"/>
      <c r="AH27" s="249"/>
      <c r="AI27" s="249"/>
      <c r="AJ27" s="249"/>
      <c r="AK27" s="249"/>
      <c r="AL27" s="249"/>
      <c r="AM27" s="249"/>
      <c r="AN27" s="249"/>
      <c r="AO27" s="249"/>
      <c r="AP27" s="249"/>
      <c r="AQ27" s="249"/>
      <c r="AR27" s="249"/>
      <c r="AS27" s="249"/>
      <c r="AT27" s="249"/>
      <c r="AU27" s="249"/>
      <c r="AV27" s="249"/>
      <c r="AW27" s="249"/>
      <c r="AX27" s="249"/>
    </row>
    <row r="28" ht="15.0" customHeight="1">
      <c r="A28" s="387" t="s">
        <v>4519</v>
      </c>
      <c r="B28" s="359" t="s">
        <v>4520</v>
      </c>
      <c r="C28" s="359" t="s">
        <v>4471</v>
      </c>
      <c r="D28" s="360" t="s">
        <v>4521</v>
      </c>
      <c r="E28" s="388" t="s">
        <v>4525</v>
      </c>
      <c r="F28" s="359">
        <v>1.0</v>
      </c>
      <c r="G28" s="362"/>
      <c r="H28" s="363">
        <f t="shared" si="1"/>
        <v>1</v>
      </c>
      <c r="I28" s="359" t="s">
        <v>3465</v>
      </c>
      <c r="J28" s="364">
        <v>74000.0</v>
      </c>
      <c r="K28" s="364">
        <f t="shared" si="2"/>
        <v>74000</v>
      </c>
      <c r="L28" s="365"/>
      <c r="M28" s="366">
        <f t="shared" si="3"/>
        <v>0</v>
      </c>
      <c r="N28" s="366">
        <f t="shared" si="4"/>
        <v>74000</v>
      </c>
      <c r="O28" s="366">
        <f t="shared" si="5"/>
        <v>74000</v>
      </c>
      <c r="P28" s="366">
        <f t="shared" si="6"/>
        <v>74000</v>
      </c>
      <c r="Q28" s="366">
        <v>1.0</v>
      </c>
      <c r="R28" s="359" t="s">
        <v>97</v>
      </c>
      <c r="S28" s="367">
        <v>45300.0</v>
      </c>
      <c r="T28" s="359">
        <v>2401026.0</v>
      </c>
      <c r="U28" s="368">
        <v>45301.0</v>
      </c>
      <c r="V28" s="368">
        <v>45302.0</v>
      </c>
      <c r="W28" s="359"/>
      <c r="X28" s="362" t="s">
        <v>96</v>
      </c>
      <c r="Y28" s="359" t="s">
        <v>4476</v>
      </c>
      <c r="Z28" s="369"/>
      <c r="AA28" s="368" t="s">
        <v>3739</v>
      </c>
      <c r="AB28" s="367">
        <v>45314.0</v>
      </c>
      <c r="AC28" s="370" t="s">
        <v>4477</v>
      </c>
      <c r="AD28" s="371"/>
      <c r="AE28" s="249"/>
      <c r="AF28" s="249"/>
      <c r="AG28" s="249"/>
      <c r="AH28" s="249"/>
      <c r="AI28" s="249"/>
      <c r="AJ28" s="249"/>
      <c r="AK28" s="249"/>
      <c r="AL28" s="249"/>
      <c r="AM28" s="249"/>
      <c r="AN28" s="249"/>
      <c r="AO28" s="249"/>
      <c r="AP28" s="249"/>
      <c r="AQ28" s="249"/>
      <c r="AR28" s="249"/>
      <c r="AS28" s="249"/>
      <c r="AT28" s="249"/>
      <c r="AU28" s="249"/>
      <c r="AV28" s="249"/>
      <c r="AW28" s="249"/>
      <c r="AX28" s="249"/>
    </row>
    <row r="29" ht="15.0" customHeight="1">
      <c r="A29" s="390" t="s">
        <v>4519</v>
      </c>
      <c r="B29" s="391" t="s">
        <v>4520</v>
      </c>
      <c r="C29" s="391" t="s">
        <v>4471</v>
      </c>
      <c r="D29" s="392" t="s">
        <v>4521</v>
      </c>
      <c r="E29" s="393" t="s">
        <v>4524</v>
      </c>
      <c r="F29" s="391">
        <v>1.0</v>
      </c>
      <c r="G29" s="394"/>
      <c r="H29" s="395">
        <f t="shared" si="1"/>
        <v>1</v>
      </c>
      <c r="I29" s="391" t="s">
        <v>3465</v>
      </c>
      <c r="J29" s="396">
        <v>44000.0</v>
      </c>
      <c r="K29" s="396">
        <f t="shared" si="2"/>
        <v>44000</v>
      </c>
      <c r="L29" s="397"/>
      <c r="M29" s="398">
        <f t="shared" si="3"/>
        <v>0</v>
      </c>
      <c r="N29" s="398">
        <f t="shared" si="4"/>
        <v>44000</v>
      </c>
      <c r="O29" s="398">
        <f t="shared" si="5"/>
        <v>44000</v>
      </c>
      <c r="P29" s="398">
        <f t="shared" si="6"/>
        <v>44000</v>
      </c>
      <c r="Q29" s="398">
        <v>1.0</v>
      </c>
      <c r="R29" s="391" t="s">
        <v>97</v>
      </c>
      <c r="S29" s="399">
        <v>45300.0</v>
      </c>
      <c r="T29" s="391">
        <v>2401026.0</v>
      </c>
      <c r="U29" s="400">
        <v>45301.0</v>
      </c>
      <c r="V29" s="400">
        <v>45302.0</v>
      </c>
      <c r="W29" s="391"/>
      <c r="X29" s="394" t="s">
        <v>96</v>
      </c>
      <c r="Y29" s="391" t="s">
        <v>4476</v>
      </c>
      <c r="Z29" s="401"/>
      <c r="AA29" s="400" t="s">
        <v>3739</v>
      </c>
      <c r="AB29" s="399">
        <v>45314.0</v>
      </c>
      <c r="AC29" s="402" t="s">
        <v>4477</v>
      </c>
      <c r="AD29" s="403"/>
      <c r="AE29" s="404"/>
      <c r="AF29" s="404"/>
      <c r="AG29" s="404"/>
      <c r="AH29" s="404"/>
      <c r="AI29" s="404"/>
      <c r="AJ29" s="404"/>
      <c r="AK29" s="404"/>
      <c r="AL29" s="404"/>
      <c r="AM29" s="404"/>
      <c r="AN29" s="404"/>
      <c r="AO29" s="404"/>
      <c r="AP29" s="404"/>
      <c r="AQ29" s="404"/>
      <c r="AR29" s="404"/>
      <c r="AS29" s="404"/>
      <c r="AT29" s="404"/>
      <c r="AU29" s="404"/>
      <c r="AV29" s="404"/>
      <c r="AW29" s="404"/>
      <c r="AX29" s="404"/>
    </row>
    <row r="30" ht="15.0" customHeight="1">
      <c r="A30" s="405" t="s">
        <v>4519</v>
      </c>
      <c r="B30" s="406" t="s">
        <v>4520</v>
      </c>
      <c r="C30" s="406" t="s">
        <v>4471</v>
      </c>
      <c r="D30" s="407" t="s">
        <v>4521</v>
      </c>
      <c r="E30" s="408" t="s">
        <v>4526</v>
      </c>
      <c r="F30" s="406">
        <v>1.0</v>
      </c>
      <c r="G30" s="409"/>
      <c r="H30" s="410">
        <f t="shared" si="1"/>
        <v>1</v>
      </c>
      <c r="I30" s="406" t="s">
        <v>3465</v>
      </c>
      <c r="J30" s="411">
        <v>3300.0</v>
      </c>
      <c r="K30" s="411">
        <f t="shared" si="2"/>
        <v>3300</v>
      </c>
      <c r="L30" s="412"/>
      <c r="M30" s="413">
        <f t="shared" si="3"/>
        <v>0</v>
      </c>
      <c r="N30" s="413">
        <f t="shared" si="4"/>
        <v>3300</v>
      </c>
      <c r="O30" s="413">
        <f t="shared" si="5"/>
        <v>3300</v>
      </c>
      <c r="P30" s="413">
        <f t="shared" si="6"/>
        <v>3300</v>
      </c>
      <c r="Q30" s="413">
        <v>1.0</v>
      </c>
      <c r="R30" s="406" t="s">
        <v>100</v>
      </c>
      <c r="S30" s="414">
        <v>45300.0</v>
      </c>
      <c r="T30" s="406">
        <v>2401027.0</v>
      </c>
      <c r="U30" s="415">
        <v>45301.0</v>
      </c>
      <c r="V30" s="415">
        <v>45302.0</v>
      </c>
      <c r="W30" s="406"/>
      <c r="X30" s="409" t="s">
        <v>96</v>
      </c>
      <c r="Y30" s="406" t="s">
        <v>4476</v>
      </c>
      <c r="Z30" s="416"/>
      <c r="AA30" s="415" t="s">
        <v>3739</v>
      </c>
      <c r="AB30" s="414" t="s">
        <v>4527</v>
      </c>
      <c r="AC30" s="417" t="s">
        <v>4477</v>
      </c>
      <c r="AD30" s="418"/>
      <c r="AE30" s="419"/>
      <c r="AF30" s="419"/>
      <c r="AG30" s="419"/>
      <c r="AH30" s="419"/>
      <c r="AI30" s="419"/>
      <c r="AJ30" s="419"/>
      <c r="AK30" s="419"/>
      <c r="AL30" s="419"/>
      <c r="AM30" s="419"/>
      <c r="AN30" s="419"/>
      <c r="AO30" s="419"/>
      <c r="AP30" s="419"/>
      <c r="AQ30" s="419"/>
      <c r="AR30" s="419"/>
      <c r="AS30" s="419"/>
      <c r="AT30" s="419"/>
      <c r="AU30" s="419"/>
      <c r="AV30" s="419"/>
      <c r="AW30" s="419"/>
      <c r="AX30" s="419"/>
    </row>
    <row r="31" ht="15.0" customHeight="1">
      <c r="A31" s="372" t="s">
        <v>4469</v>
      </c>
      <c r="B31" s="373" t="s">
        <v>4470</v>
      </c>
      <c r="C31" s="373" t="s">
        <v>4471</v>
      </c>
      <c r="D31" s="374" t="s">
        <v>4528</v>
      </c>
      <c r="E31" s="375" t="s">
        <v>4529</v>
      </c>
      <c r="F31" s="373">
        <v>1.0</v>
      </c>
      <c r="G31" s="376"/>
      <c r="H31" s="377">
        <f t="shared" si="1"/>
        <v>1</v>
      </c>
      <c r="I31" s="373" t="s">
        <v>3465</v>
      </c>
      <c r="J31" s="378">
        <v>850.0</v>
      </c>
      <c r="K31" s="378">
        <v>850.0</v>
      </c>
      <c r="L31" s="379"/>
      <c r="M31" s="380">
        <f t="shared" si="3"/>
        <v>0</v>
      </c>
      <c r="N31" s="380">
        <f t="shared" si="4"/>
        <v>850</v>
      </c>
      <c r="O31" s="380">
        <f t="shared" si="5"/>
        <v>850</v>
      </c>
      <c r="P31" s="380">
        <v>850.0</v>
      </c>
      <c r="Q31" s="380">
        <v>1.0</v>
      </c>
      <c r="R31" s="373" t="s">
        <v>112</v>
      </c>
      <c r="S31" s="381">
        <v>45303.0</v>
      </c>
      <c r="T31" s="373">
        <v>2401032.0</v>
      </c>
      <c r="U31" s="382">
        <v>45303.0</v>
      </c>
      <c r="V31" s="382">
        <v>45306.0</v>
      </c>
      <c r="W31" s="373" t="s">
        <v>4530</v>
      </c>
      <c r="X31" s="376" t="s">
        <v>4531</v>
      </c>
      <c r="Y31" s="373" t="s">
        <v>4532</v>
      </c>
      <c r="Z31" s="383"/>
      <c r="AA31" s="382" t="s">
        <v>3739</v>
      </c>
      <c r="AB31" s="381">
        <v>45313.0</v>
      </c>
      <c r="AC31" s="384" t="s">
        <v>4477</v>
      </c>
      <c r="AD31" s="385"/>
      <c r="AE31" s="386"/>
      <c r="AF31" s="386"/>
      <c r="AG31" s="386"/>
      <c r="AH31" s="386"/>
      <c r="AI31" s="386"/>
      <c r="AJ31" s="386"/>
      <c r="AK31" s="386"/>
      <c r="AL31" s="386"/>
      <c r="AM31" s="386"/>
      <c r="AN31" s="386"/>
      <c r="AO31" s="386"/>
      <c r="AP31" s="386"/>
      <c r="AQ31" s="386"/>
      <c r="AR31" s="386"/>
      <c r="AS31" s="386"/>
      <c r="AT31" s="386"/>
      <c r="AU31" s="386"/>
      <c r="AV31" s="386"/>
      <c r="AW31" s="386"/>
      <c r="AX31" s="386"/>
    </row>
    <row r="32" ht="15.0" customHeight="1">
      <c r="A32" s="387" t="s">
        <v>4469</v>
      </c>
      <c r="B32" s="359" t="s">
        <v>4470</v>
      </c>
      <c r="C32" s="359" t="s">
        <v>4471</v>
      </c>
      <c r="D32" s="360" t="s">
        <v>4528</v>
      </c>
      <c r="E32" s="388" t="s">
        <v>4533</v>
      </c>
      <c r="F32" s="359">
        <v>1.0</v>
      </c>
      <c r="G32" s="362"/>
      <c r="H32" s="363">
        <f t="shared" si="1"/>
        <v>1</v>
      </c>
      <c r="I32" s="359" t="s">
        <v>3465</v>
      </c>
      <c r="J32" s="364">
        <v>990.0</v>
      </c>
      <c r="K32" s="364">
        <f t="shared" ref="K32:K1700" si="7">J32*F32</f>
        <v>990</v>
      </c>
      <c r="L32" s="365"/>
      <c r="M32" s="366">
        <f t="shared" si="3"/>
        <v>0</v>
      </c>
      <c r="N32" s="366">
        <f t="shared" si="4"/>
        <v>990</v>
      </c>
      <c r="O32" s="366">
        <f t="shared" si="5"/>
        <v>990</v>
      </c>
      <c r="P32" s="366">
        <f t="shared" ref="P32:P1700" si="8">O32*F32</f>
        <v>990</v>
      </c>
      <c r="Q32" s="366">
        <v>1.0</v>
      </c>
      <c r="R32" s="359" t="s">
        <v>112</v>
      </c>
      <c r="S32" s="367">
        <v>45303.0</v>
      </c>
      <c r="T32" s="359">
        <v>2401032.0</v>
      </c>
      <c r="U32" s="368">
        <v>45303.0</v>
      </c>
      <c r="V32" s="368">
        <v>45306.0</v>
      </c>
      <c r="W32" s="359" t="s">
        <v>4530</v>
      </c>
      <c r="X32" s="362" t="s">
        <v>4531</v>
      </c>
      <c r="Y32" s="359" t="s">
        <v>4532</v>
      </c>
      <c r="Z32" s="369"/>
      <c r="AA32" s="368" t="s">
        <v>3739</v>
      </c>
      <c r="AB32" s="367">
        <v>45313.0</v>
      </c>
      <c r="AC32" s="370" t="s">
        <v>4477</v>
      </c>
      <c r="AD32" s="371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</row>
    <row r="33" ht="15.0" customHeight="1">
      <c r="A33" s="390" t="s">
        <v>4469</v>
      </c>
      <c r="B33" s="391" t="s">
        <v>4470</v>
      </c>
      <c r="C33" s="391" t="s">
        <v>4471</v>
      </c>
      <c r="D33" s="392" t="s">
        <v>4534</v>
      </c>
      <c r="E33" s="420" t="s">
        <v>4535</v>
      </c>
      <c r="F33" s="391">
        <v>1.0</v>
      </c>
      <c r="G33" s="394"/>
      <c r="H33" s="395">
        <f t="shared" si="1"/>
        <v>1</v>
      </c>
      <c r="I33" s="391" t="s">
        <v>3465</v>
      </c>
      <c r="J33" s="396">
        <v>40.0</v>
      </c>
      <c r="K33" s="396">
        <f t="shared" si="7"/>
        <v>40</v>
      </c>
      <c r="L33" s="397"/>
      <c r="M33" s="398">
        <f t="shared" si="3"/>
        <v>0</v>
      </c>
      <c r="N33" s="398">
        <f t="shared" si="4"/>
        <v>40</v>
      </c>
      <c r="O33" s="398">
        <f t="shared" si="5"/>
        <v>40</v>
      </c>
      <c r="P33" s="398">
        <f t="shared" si="8"/>
        <v>40</v>
      </c>
      <c r="Q33" s="398">
        <v>1.0</v>
      </c>
      <c r="R33" s="391" t="s">
        <v>112</v>
      </c>
      <c r="S33" s="399">
        <v>45303.0</v>
      </c>
      <c r="T33" s="391">
        <v>2401032.0</v>
      </c>
      <c r="U33" s="400">
        <v>45303.0</v>
      </c>
      <c r="V33" s="400">
        <v>45306.0</v>
      </c>
      <c r="W33" s="391" t="s">
        <v>4530</v>
      </c>
      <c r="X33" s="394" t="s">
        <v>4531</v>
      </c>
      <c r="Y33" s="391" t="s">
        <v>4532</v>
      </c>
      <c r="Z33" s="401"/>
      <c r="AA33" s="400" t="s">
        <v>3739</v>
      </c>
      <c r="AB33" s="399">
        <v>45313.0</v>
      </c>
      <c r="AC33" s="402" t="s">
        <v>4477</v>
      </c>
      <c r="AD33" s="403"/>
      <c r="AE33" s="404"/>
      <c r="AF33" s="404"/>
      <c r="AG33" s="404"/>
      <c r="AH33" s="404"/>
      <c r="AI33" s="404"/>
      <c r="AJ33" s="404"/>
      <c r="AK33" s="404"/>
      <c r="AL33" s="404"/>
      <c r="AM33" s="404"/>
      <c r="AN33" s="404"/>
      <c r="AO33" s="404"/>
      <c r="AP33" s="404"/>
      <c r="AQ33" s="404"/>
      <c r="AR33" s="404"/>
      <c r="AS33" s="404"/>
      <c r="AT33" s="404"/>
      <c r="AU33" s="404"/>
      <c r="AV33" s="404"/>
      <c r="AW33" s="404"/>
      <c r="AX33" s="404"/>
    </row>
    <row r="34" ht="15.0" customHeight="1">
      <c r="A34" s="405" t="s">
        <v>4536</v>
      </c>
      <c r="B34" s="406" t="s">
        <v>3460</v>
      </c>
      <c r="C34" s="406" t="s">
        <v>4471</v>
      </c>
      <c r="D34" s="407" t="s">
        <v>4517</v>
      </c>
      <c r="E34" s="421" t="s">
        <v>4518</v>
      </c>
      <c r="F34" s="406">
        <v>20.0</v>
      </c>
      <c r="G34" s="409"/>
      <c r="H34" s="410">
        <f t="shared" si="1"/>
        <v>20</v>
      </c>
      <c r="I34" s="406" t="s">
        <v>3465</v>
      </c>
      <c r="J34" s="411">
        <v>149.0</v>
      </c>
      <c r="K34" s="411">
        <f t="shared" si="7"/>
        <v>2980</v>
      </c>
      <c r="L34" s="412"/>
      <c r="M34" s="413">
        <f t="shared" si="3"/>
        <v>0</v>
      </c>
      <c r="N34" s="413">
        <f t="shared" si="4"/>
        <v>149</v>
      </c>
      <c r="O34" s="413">
        <f t="shared" si="5"/>
        <v>149</v>
      </c>
      <c r="P34" s="413">
        <f t="shared" si="8"/>
        <v>2980</v>
      </c>
      <c r="Q34" s="413">
        <v>1.0</v>
      </c>
      <c r="R34" s="406" t="s">
        <v>198</v>
      </c>
      <c r="S34" s="414">
        <v>45308.0</v>
      </c>
      <c r="T34" s="406">
        <v>2401068.0</v>
      </c>
      <c r="U34" s="415">
        <v>45308.0</v>
      </c>
      <c r="V34" s="415">
        <v>45309.0</v>
      </c>
      <c r="W34" s="406" t="s">
        <v>3696</v>
      </c>
      <c r="X34" s="409" t="s">
        <v>197</v>
      </c>
      <c r="Y34" s="406" t="s">
        <v>3466</v>
      </c>
      <c r="Z34" s="416"/>
      <c r="AA34" s="415" t="s">
        <v>3739</v>
      </c>
      <c r="AB34" s="414">
        <v>45309.0</v>
      </c>
      <c r="AC34" s="417" t="s">
        <v>4477</v>
      </c>
      <c r="AD34" s="418"/>
      <c r="AE34" s="419"/>
      <c r="AF34" s="419"/>
      <c r="AG34" s="419"/>
      <c r="AH34" s="419"/>
      <c r="AI34" s="419"/>
      <c r="AJ34" s="419"/>
      <c r="AK34" s="419"/>
      <c r="AL34" s="419"/>
      <c r="AM34" s="419"/>
      <c r="AN34" s="419"/>
      <c r="AO34" s="419"/>
      <c r="AP34" s="419"/>
      <c r="AQ34" s="419"/>
      <c r="AR34" s="419"/>
      <c r="AS34" s="419"/>
      <c r="AT34" s="419"/>
      <c r="AU34" s="419"/>
      <c r="AV34" s="419"/>
      <c r="AW34" s="419"/>
      <c r="AX34" s="419"/>
    </row>
    <row r="35" ht="15.0" customHeight="1">
      <c r="A35" s="372" t="s">
        <v>4536</v>
      </c>
      <c r="B35" s="373" t="s">
        <v>3460</v>
      </c>
      <c r="C35" s="373" t="s">
        <v>4471</v>
      </c>
      <c r="D35" s="374" t="s">
        <v>4485</v>
      </c>
      <c r="E35" s="422" t="s">
        <v>4537</v>
      </c>
      <c r="F35" s="373">
        <v>3.0</v>
      </c>
      <c r="G35" s="376"/>
      <c r="H35" s="377">
        <f t="shared" si="1"/>
        <v>3</v>
      </c>
      <c r="I35" s="373" t="s">
        <v>3465</v>
      </c>
      <c r="J35" s="378">
        <v>75.0</v>
      </c>
      <c r="K35" s="378">
        <f t="shared" si="7"/>
        <v>225</v>
      </c>
      <c r="L35" s="379"/>
      <c r="M35" s="380">
        <f t="shared" si="3"/>
        <v>0</v>
      </c>
      <c r="N35" s="380">
        <f t="shared" si="4"/>
        <v>75</v>
      </c>
      <c r="O35" s="380">
        <f t="shared" si="5"/>
        <v>75</v>
      </c>
      <c r="P35" s="380">
        <f t="shared" si="8"/>
        <v>225</v>
      </c>
      <c r="Q35" s="380">
        <v>1.0</v>
      </c>
      <c r="R35" s="373" t="s">
        <v>199</v>
      </c>
      <c r="S35" s="381">
        <v>45310.0</v>
      </c>
      <c r="T35" s="373">
        <v>2401069.0</v>
      </c>
      <c r="U35" s="382">
        <v>45310.0</v>
      </c>
      <c r="V35" s="382">
        <v>45310.0</v>
      </c>
      <c r="W35" s="373" t="s">
        <v>4538</v>
      </c>
      <c r="X35" s="376" t="s">
        <v>34</v>
      </c>
      <c r="Y35" s="373" t="s">
        <v>3466</v>
      </c>
      <c r="Z35" s="383"/>
      <c r="AA35" s="382" t="s">
        <v>3739</v>
      </c>
      <c r="AB35" s="381">
        <v>45313.0</v>
      </c>
      <c r="AC35" s="384" t="s">
        <v>4477</v>
      </c>
      <c r="AD35" s="385"/>
      <c r="AE35" s="386"/>
      <c r="AF35" s="386"/>
      <c r="AG35" s="386"/>
      <c r="AH35" s="386"/>
      <c r="AI35" s="386"/>
      <c r="AJ35" s="386"/>
      <c r="AK35" s="386"/>
      <c r="AL35" s="386"/>
      <c r="AM35" s="386"/>
      <c r="AN35" s="386"/>
      <c r="AO35" s="386"/>
      <c r="AP35" s="386"/>
      <c r="AQ35" s="386"/>
      <c r="AR35" s="386"/>
      <c r="AS35" s="386"/>
      <c r="AT35" s="386"/>
      <c r="AU35" s="386"/>
      <c r="AV35" s="386"/>
      <c r="AW35" s="386"/>
      <c r="AX35" s="386"/>
    </row>
    <row r="36" ht="15.0" customHeight="1">
      <c r="A36" s="387" t="s">
        <v>4536</v>
      </c>
      <c r="B36" s="359" t="s">
        <v>3460</v>
      </c>
      <c r="C36" s="359" t="s">
        <v>4471</v>
      </c>
      <c r="D36" s="360" t="s">
        <v>4528</v>
      </c>
      <c r="E36" s="361" t="s">
        <v>4539</v>
      </c>
      <c r="F36" s="359">
        <v>25.0</v>
      </c>
      <c r="G36" s="362"/>
      <c r="H36" s="363">
        <f t="shared" si="1"/>
        <v>25</v>
      </c>
      <c r="I36" s="359" t="s">
        <v>3465</v>
      </c>
      <c r="J36" s="364">
        <v>114.0</v>
      </c>
      <c r="K36" s="364">
        <f t="shared" si="7"/>
        <v>2850</v>
      </c>
      <c r="L36" s="365"/>
      <c r="M36" s="366">
        <f t="shared" si="3"/>
        <v>0</v>
      </c>
      <c r="N36" s="366">
        <f t="shared" si="4"/>
        <v>114</v>
      </c>
      <c r="O36" s="366">
        <f t="shared" si="5"/>
        <v>114</v>
      </c>
      <c r="P36" s="366">
        <f t="shared" si="8"/>
        <v>2850</v>
      </c>
      <c r="Q36" s="366">
        <v>1.0</v>
      </c>
      <c r="R36" s="359" t="s">
        <v>199</v>
      </c>
      <c r="S36" s="367">
        <v>45310.0</v>
      </c>
      <c r="T36" s="359">
        <v>2401069.0</v>
      </c>
      <c r="U36" s="368">
        <v>45310.0</v>
      </c>
      <c r="V36" s="368">
        <v>45310.0</v>
      </c>
      <c r="W36" s="359" t="s">
        <v>4538</v>
      </c>
      <c r="X36" s="362" t="s">
        <v>34</v>
      </c>
      <c r="Y36" s="359" t="s">
        <v>3466</v>
      </c>
      <c r="Z36" s="369"/>
      <c r="AA36" s="368" t="s">
        <v>3739</v>
      </c>
      <c r="AB36" s="367">
        <v>45313.0</v>
      </c>
      <c r="AC36" s="370" t="s">
        <v>4477</v>
      </c>
      <c r="AD36" s="371"/>
      <c r="AE36" s="249"/>
      <c r="AF36" s="249"/>
      <c r="AG36" s="249"/>
      <c r="AH36" s="249"/>
      <c r="AI36" s="249"/>
      <c r="AJ36" s="249"/>
      <c r="AK36" s="249"/>
      <c r="AL36" s="249"/>
      <c r="AM36" s="249"/>
      <c r="AN36" s="249"/>
      <c r="AO36" s="249"/>
      <c r="AP36" s="249"/>
      <c r="AQ36" s="249"/>
      <c r="AR36" s="249"/>
      <c r="AS36" s="249"/>
      <c r="AT36" s="249"/>
      <c r="AU36" s="249"/>
      <c r="AV36" s="249"/>
      <c r="AW36" s="249"/>
      <c r="AX36" s="249"/>
    </row>
    <row r="37" ht="15.0" customHeight="1">
      <c r="A37" s="387" t="s">
        <v>4536</v>
      </c>
      <c r="B37" s="359" t="s">
        <v>3460</v>
      </c>
      <c r="C37" s="359" t="s">
        <v>4471</v>
      </c>
      <c r="D37" s="360" t="s">
        <v>585</v>
      </c>
      <c r="E37" s="361" t="s">
        <v>4540</v>
      </c>
      <c r="F37" s="359">
        <v>3.0</v>
      </c>
      <c r="G37" s="362"/>
      <c r="H37" s="363">
        <f t="shared" si="1"/>
        <v>3</v>
      </c>
      <c r="I37" s="359" t="s">
        <v>3465</v>
      </c>
      <c r="J37" s="364">
        <v>870.0</v>
      </c>
      <c r="K37" s="364">
        <f t="shared" si="7"/>
        <v>2610</v>
      </c>
      <c r="L37" s="365"/>
      <c r="M37" s="366">
        <f t="shared" si="3"/>
        <v>0</v>
      </c>
      <c r="N37" s="366">
        <f t="shared" si="4"/>
        <v>870</v>
      </c>
      <c r="O37" s="366">
        <f t="shared" si="5"/>
        <v>870</v>
      </c>
      <c r="P37" s="366">
        <f t="shared" si="8"/>
        <v>2610</v>
      </c>
      <c r="Q37" s="366">
        <v>1.0</v>
      </c>
      <c r="R37" s="359" t="s">
        <v>199</v>
      </c>
      <c r="S37" s="367">
        <v>45310.0</v>
      </c>
      <c r="T37" s="359">
        <v>2401069.0</v>
      </c>
      <c r="U37" s="368">
        <v>45310.0</v>
      </c>
      <c r="V37" s="368">
        <v>45310.0</v>
      </c>
      <c r="W37" s="359" t="s">
        <v>4538</v>
      </c>
      <c r="X37" s="362" t="s">
        <v>34</v>
      </c>
      <c r="Y37" s="359" t="s">
        <v>3466</v>
      </c>
      <c r="Z37" s="369"/>
      <c r="AA37" s="368" t="s">
        <v>3739</v>
      </c>
      <c r="AB37" s="367">
        <v>45313.0</v>
      </c>
      <c r="AC37" s="370" t="s">
        <v>4477</v>
      </c>
      <c r="AD37" s="371"/>
      <c r="AE37" s="249"/>
      <c r="AF37" s="249"/>
      <c r="AG37" s="249"/>
      <c r="AH37" s="249"/>
      <c r="AI37" s="249"/>
      <c r="AJ37" s="249"/>
      <c r="AK37" s="249"/>
      <c r="AL37" s="249"/>
      <c r="AM37" s="249"/>
      <c r="AN37" s="249"/>
      <c r="AO37" s="249"/>
      <c r="AP37" s="249"/>
      <c r="AQ37" s="249"/>
      <c r="AR37" s="249"/>
      <c r="AS37" s="249"/>
      <c r="AT37" s="249"/>
      <c r="AU37" s="249"/>
      <c r="AV37" s="249"/>
      <c r="AW37" s="249"/>
      <c r="AX37" s="249"/>
    </row>
    <row r="38" ht="15.0" customHeight="1">
      <c r="A38" s="387" t="s">
        <v>4536</v>
      </c>
      <c r="B38" s="359" t="s">
        <v>3460</v>
      </c>
      <c r="C38" s="359" t="s">
        <v>4471</v>
      </c>
      <c r="D38" s="360" t="s">
        <v>585</v>
      </c>
      <c r="E38" s="361" t="s">
        <v>4541</v>
      </c>
      <c r="F38" s="359">
        <v>6.0</v>
      </c>
      <c r="G38" s="362"/>
      <c r="H38" s="363">
        <f t="shared" si="1"/>
        <v>6</v>
      </c>
      <c r="I38" s="359" t="s">
        <v>3465</v>
      </c>
      <c r="J38" s="364">
        <v>900.0</v>
      </c>
      <c r="K38" s="364">
        <f t="shared" si="7"/>
        <v>5400</v>
      </c>
      <c r="L38" s="365"/>
      <c r="M38" s="366">
        <f t="shared" si="3"/>
        <v>0</v>
      </c>
      <c r="N38" s="366">
        <f t="shared" si="4"/>
        <v>900</v>
      </c>
      <c r="O38" s="366">
        <f t="shared" si="5"/>
        <v>900</v>
      </c>
      <c r="P38" s="366">
        <f t="shared" si="8"/>
        <v>5400</v>
      </c>
      <c r="Q38" s="366">
        <v>1.0</v>
      </c>
      <c r="R38" s="359" t="s">
        <v>199</v>
      </c>
      <c r="S38" s="367">
        <v>45310.0</v>
      </c>
      <c r="T38" s="359">
        <v>2401069.0</v>
      </c>
      <c r="U38" s="368">
        <v>45310.0</v>
      </c>
      <c r="V38" s="368">
        <v>45310.0</v>
      </c>
      <c r="W38" s="359" t="s">
        <v>4538</v>
      </c>
      <c r="X38" s="362" t="s">
        <v>34</v>
      </c>
      <c r="Y38" s="359" t="s">
        <v>3466</v>
      </c>
      <c r="Z38" s="369"/>
      <c r="AA38" s="368" t="s">
        <v>3739</v>
      </c>
      <c r="AB38" s="367">
        <v>45313.0</v>
      </c>
      <c r="AC38" s="370" t="s">
        <v>4477</v>
      </c>
      <c r="AD38" s="371"/>
      <c r="AE38" s="249"/>
      <c r="AF38" s="249"/>
      <c r="AG38" s="249"/>
      <c r="AH38" s="249"/>
      <c r="AI38" s="249"/>
      <c r="AJ38" s="249"/>
      <c r="AK38" s="249"/>
      <c r="AL38" s="249"/>
      <c r="AM38" s="249"/>
      <c r="AN38" s="249"/>
      <c r="AO38" s="249"/>
      <c r="AP38" s="249"/>
      <c r="AQ38" s="249"/>
      <c r="AR38" s="249"/>
      <c r="AS38" s="249"/>
      <c r="AT38" s="249"/>
      <c r="AU38" s="249"/>
      <c r="AV38" s="249"/>
      <c r="AW38" s="249"/>
      <c r="AX38" s="249"/>
    </row>
    <row r="39" ht="15.0" customHeight="1">
      <c r="A39" s="387" t="s">
        <v>4536</v>
      </c>
      <c r="B39" s="359" t="s">
        <v>3460</v>
      </c>
      <c r="C39" s="359" t="s">
        <v>4471</v>
      </c>
      <c r="D39" s="360" t="s">
        <v>585</v>
      </c>
      <c r="E39" s="361" t="s">
        <v>4542</v>
      </c>
      <c r="F39" s="359">
        <v>3.0</v>
      </c>
      <c r="G39" s="362"/>
      <c r="H39" s="363">
        <f t="shared" si="1"/>
        <v>3</v>
      </c>
      <c r="I39" s="359" t="s">
        <v>3465</v>
      </c>
      <c r="J39" s="364">
        <v>960.0</v>
      </c>
      <c r="K39" s="364">
        <f t="shared" si="7"/>
        <v>2880</v>
      </c>
      <c r="L39" s="365"/>
      <c r="M39" s="366">
        <f t="shared" si="3"/>
        <v>0</v>
      </c>
      <c r="N39" s="366">
        <f t="shared" si="4"/>
        <v>960</v>
      </c>
      <c r="O39" s="366">
        <f t="shared" si="5"/>
        <v>960</v>
      </c>
      <c r="P39" s="366">
        <f t="shared" si="8"/>
        <v>2880</v>
      </c>
      <c r="Q39" s="366">
        <v>1.0</v>
      </c>
      <c r="R39" s="359" t="s">
        <v>199</v>
      </c>
      <c r="S39" s="367">
        <v>45310.0</v>
      </c>
      <c r="T39" s="359">
        <v>2401069.0</v>
      </c>
      <c r="U39" s="368">
        <v>45310.0</v>
      </c>
      <c r="V39" s="368">
        <v>45310.0</v>
      </c>
      <c r="W39" s="359" t="s">
        <v>4538</v>
      </c>
      <c r="X39" s="362" t="s">
        <v>34</v>
      </c>
      <c r="Y39" s="359" t="s">
        <v>3466</v>
      </c>
      <c r="Z39" s="369"/>
      <c r="AA39" s="368" t="s">
        <v>3739</v>
      </c>
      <c r="AB39" s="367">
        <v>45313.0</v>
      </c>
      <c r="AC39" s="370" t="s">
        <v>4477</v>
      </c>
      <c r="AD39" s="371"/>
      <c r="AE39" s="249"/>
      <c r="AF39" s="249"/>
      <c r="AG39" s="249"/>
      <c r="AH39" s="249"/>
      <c r="AI39" s="249"/>
      <c r="AJ39" s="249"/>
      <c r="AK39" s="249"/>
      <c r="AL39" s="249"/>
      <c r="AM39" s="249"/>
      <c r="AN39" s="249"/>
      <c r="AO39" s="249"/>
      <c r="AP39" s="249"/>
      <c r="AQ39" s="249"/>
      <c r="AR39" s="249"/>
      <c r="AS39" s="249"/>
      <c r="AT39" s="249"/>
      <c r="AU39" s="249"/>
      <c r="AV39" s="249"/>
      <c r="AW39" s="249"/>
      <c r="AX39" s="249"/>
    </row>
    <row r="40" ht="15.0" customHeight="1">
      <c r="A40" s="387" t="s">
        <v>4536</v>
      </c>
      <c r="B40" s="359" t="s">
        <v>3460</v>
      </c>
      <c r="C40" s="359" t="s">
        <v>4471</v>
      </c>
      <c r="D40" s="360" t="s">
        <v>4543</v>
      </c>
      <c r="E40" s="361" t="s">
        <v>4544</v>
      </c>
      <c r="F40" s="359">
        <v>2.0</v>
      </c>
      <c r="G40" s="362"/>
      <c r="H40" s="363">
        <f t="shared" si="1"/>
        <v>2</v>
      </c>
      <c r="I40" s="359" t="s">
        <v>3465</v>
      </c>
      <c r="J40" s="364">
        <v>105.0</v>
      </c>
      <c r="K40" s="364">
        <f t="shared" si="7"/>
        <v>210</v>
      </c>
      <c r="L40" s="365"/>
      <c r="M40" s="366">
        <f t="shared" si="3"/>
        <v>0</v>
      </c>
      <c r="N40" s="366">
        <f t="shared" si="4"/>
        <v>105</v>
      </c>
      <c r="O40" s="366">
        <f t="shared" si="5"/>
        <v>105</v>
      </c>
      <c r="P40" s="366">
        <f t="shared" si="8"/>
        <v>210</v>
      </c>
      <c r="Q40" s="366">
        <v>1.0</v>
      </c>
      <c r="R40" s="359" t="s">
        <v>199</v>
      </c>
      <c r="S40" s="367">
        <v>45310.0</v>
      </c>
      <c r="T40" s="359">
        <v>2401069.0</v>
      </c>
      <c r="U40" s="368">
        <v>45310.0</v>
      </c>
      <c r="V40" s="368">
        <v>45310.0</v>
      </c>
      <c r="W40" s="359" t="s">
        <v>4538</v>
      </c>
      <c r="X40" s="362" t="s">
        <v>34</v>
      </c>
      <c r="Y40" s="359" t="s">
        <v>3466</v>
      </c>
      <c r="Z40" s="369"/>
      <c r="AA40" s="368" t="s">
        <v>3739</v>
      </c>
      <c r="AB40" s="367">
        <v>45313.0</v>
      </c>
      <c r="AC40" s="370" t="s">
        <v>4477</v>
      </c>
      <c r="AD40" s="371"/>
      <c r="AE40" s="249"/>
      <c r="AF40" s="249"/>
      <c r="AG40" s="249"/>
      <c r="AH40" s="249"/>
      <c r="AI40" s="249"/>
      <c r="AJ40" s="249"/>
      <c r="AK40" s="249"/>
      <c r="AL40" s="249"/>
      <c r="AM40" s="249"/>
      <c r="AN40" s="249"/>
      <c r="AO40" s="249"/>
      <c r="AP40" s="249"/>
      <c r="AQ40" s="249"/>
      <c r="AR40" s="249"/>
      <c r="AS40" s="249"/>
      <c r="AT40" s="249"/>
      <c r="AU40" s="249"/>
      <c r="AV40" s="249"/>
      <c r="AW40" s="249"/>
      <c r="AX40" s="249"/>
    </row>
    <row r="41" ht="15.0" customHeight="1">
      <c r="A41" s="387" t="s">
        <v>4536</v>
      </c>
      <c r="B41" s="359" t="s">
        <v>3460</v>
      </c>
      <c r="C41" s="359" t="s">
        <v>4471</v>
      </c>
      <c r="D41" s="360" t="s">
        <v>585</v>
      </c>
      <c r="E41" s="361" t="s">
        <v>4545</v>
      </c>
      <c r="F41" s="359">
        <v>4.0</v>
      </c>
      <c r="G41" s="362"/>
      <c r="H41" s="363">
        <f t="shared" si="1"/>
        <v>4</v>
      </c>
      <c r="I41" s="359" t="s">
        <v>3465</v>
      </c>
      <c r="J41" s="364">
        <v>120.0</v>
      </c>
      <c r="K41" s="364">
        <f t="shared" si="7"/>
        <v>480</v>
      </c>
      <c r="L41" s="365"/>
      <c r="M41" s="366">
        <f t="shared" si="3"/>
        <v>0</v>
      </c>
      <c r="N41" s="366">
        <f t="shared" si="4"/>
        <v>120</v>
      </c>
      <c r="O41" s="366">
        <f t="shared" si="5"/>
        <v>120</v>
      </c>
      <c r="P41" s="366">
        <f t="shared" si="8"/>
        <v>480</v>
      </c>
      <c r="Q41" s="366">
        <v>1.0</v>
      </c>
      <c r="R41" s="359" t="s">
        <v>199</v>
      </c>
      <c r="S41" s="367">
        <v>45310.0</v>
      </c>
      <c r="T41" s="359">
        <v>2401069.0</v>
      </c>
      <c r="U41" s="368">
        <v>45310.0</v>
      </c>
      <c r="V41" s="368">
        <v>45310.0</v>
      </c>
      <c r="W41" s="359" t="s">
        <v>4538</v>
      </c>
      <c r="X41" s="362" t="s">
        <v>34</v>
      </c>
      <c r="Y41" s="359" t="s">
        <v>3466</v>
      </c>
      <c r="Z41" s="369"/>
      <c r="AA41" s="368" t="s">
        <v>3739</v>
      </c>
      <c r="AB41" s="367">
        <v>45313.0</v>
      </c>
      <c r="AC41" s="370" t="s">
        <v>4477</v>
      </c>
      <c r="AD41" s="371"/>
      <c r="AE41" s="249"/>
      <c r="AF41" s="249"/>
      <c r="AG41" s="249"/>
      <c r="AH41" s="249"/>
      <c r="AI41" s="249"/>
      <c r="AJ41" s="249"/>
      <c r="AK41" s="249"/>
      <c r="AL41" s="249"/>
      <c r="AM41" s="249"/>
      <c r="AN41" s="249"/>
      <c r="AO41" s="249"/>
      <c r="AP41" s="249"/>
      <c r="AQ41" s="249"/>
      <c r="AR41" s="249"/>
      <c r="AS41" s="249"/>
      <c r="AT41" s="249"/>
      <c r="AU41" s="249"/>
      <c r="AV41" s="249"/>
      <c r="AW41" s="249"/>
      <c r="AX41" s="249"/>
    </row>
    <row r="42" ht="15.0" customHeight="1">
      <c r="A42" s="390" t="s">
        <v>4536</v>
      </c>
      <c r="B42" s="391" t="s">
        <v>3460</v>
      </c>
      <c r="C42" s="391" t="s">
        <v>4471</v>
      </c>
      <c r="D42" s="392" t="s">
        <v>4546</v>
      </c>
      <c r="E42" s="423" t="s">
        <v>4547</v>
      </c>
      <c r="F42" s="391">
        <v>4.0</v>
      </c>
      <c r="G42" s="394"/>
      <c r="H42" s="395">
        <f t="shared" si="1"/>
        <v>4</v>
      </c>
      <c r="I42" s="391" t="s">
        <v>3465</v>
      </c>
      <c r="J42" s="396">
        <v>95.0</v>
      </c>
      <c r="K42" s="396">
        <f t="shared" si="7"/>
        <v>380</v>
      </c>
      <c r="L42" s="397"/>
      <c r="M42" s="398">
        <f t="shared" si="3"/>
        <v>0</v>
      </c>
      <c r="N42" s="398">
        <f t="shared" si="4"/>
        <v>95</v>
      </c>
      <c r="O42" s="398">
        <f t="shared" si="5"/>
        <v>95</v>
      </c>
      <c r="P42" s="398">
        <f t="shared" si="8"/>
        <v>380</v>
      </c>
      <c r="Q42" s="398">
        <v>1.0</v>
      </c>
      <c r="R42" s="391" t="s">
        <v>199</v>
      </c>
      <c r="S42" s="399">
        <v>45310.0</v>
      </c>
      <c r="T42" s="391">
        <v>2401069.0</v>
      </c>
      <c r="U42" s="400">
        <v>45310.0</v>
      </c>
      <c r="V42" s="400">
        <v>45310.0</v>
      </c>
      <c r="W42" s="391" t="s">
        <v>4538</v>
      </c>
      <c r="X42" s="394" t="s">
        <v>34</v>
      </c>
      <c r="Y42" s="391" t="s">
        <v>3466</v>
      </c>
      <c r="Z42" s="401"/>
      <c r="AA42" s="400" t="s">
        <v>3739</v>
      </c>
      <c r="AB42" s="399">
        <v>45313.0</v>
      </c>
      <c r="AC42" s="402" t="s">
        <v>4477</v>
      </c>
      <c r="AD42" s="403"/>
      <c r="AE42" s="404"/>
      <c r="AF42" s="404"/>
      <c r="AG42" s="404"/>
      <c r="AH42" s="404"/>
      <c r="AI42" s="404"/>
      <c r="AJ42" s="404"/>
      <c r="AK42" s="404"/>
      <c r="AL42" s="404"/>
      <c r="AM42" s="404"/>
      <c r="AN42" s="404"/>
      <c r="AO42" s="404"/>
      <c r="AP42" s="404"/>
      <c r="AQ42" s="404"/>
      <c r="AR42" s="404"/>
      <c r="AS42" s="404"/>
      <c r="AT42" s="404"/>
      <c r="AU42" s="404"/>
      <c r="AV42" s="404"/>
      <c r="AW42" s="404"/>
      <c r="AX42" s="404"/>
    </row>
    <row r="43" ht="15.0" customHeight="1">
      <c r="A43" s="405" t="s">
        <v>4548</v>
      </c>
      <c r="B43" s="406" t="s">
        <v>4549</v>
      </c>
      <c r="C43" s="406" t="s">
        <v>4471</v>
      </c>
      <c r="D43" s="407" t="s">
        <v>4550</v>
      </c>
      <c r="E43" s="421" t="s">
        <v>1228</v>
      </c>
      <c r="F43" s="406">
        <v>1.0</v>
      </c>
      <c r="G43" s="409"/>
      <c r="H43" s="410">
        <f t="shared" si="1"/>
        <v>1</v>
      </c>
      <c r="I43" s="406" t="s">
        <v>3465</v>
      </c>
      <c r="J43" s="411">
        <v>18174.6</v>
      </c>
      <c r="K43" s="411">
        <f t="shared" si="7"/>
        <v>18174.6</v>
      </c>
      <c r="L43" s="412"/>
      <c r="M43" s="413">
        <f t="shared" si="3"/>
        <v>0</v>
      </c>
      <c r="N43" s="413">
        <f t="shared" si="4"/>
        <v>18174.6</v>
      </c>
      <c r="O43" s="413">
        <f t="shared" si="5"/>
        <v>18174.6</v>
      </c>
      <c r="P43" s="413">
        <f t="shared" si="8"/>
        <v>18174.6</v>
      </c>
      <c r="Q43" s="413">
        <v>1.0</v>
      </c>
      <c r="R43" s="406" t="s">
        <v>187</v>
      </c>
      <c r="S43" s="414">
        <v>45303.0</v>
      </c>
      <c r="T43" s="406">
        <v>2401065.0</v>
      </c>
      <c r="U43" s="415">
        <v>45308.0</v>
      </c>
      <c r="V43" s="415">
        <v>45308.0</v>
      </c>
      <c r="W43" s="406" t="s">
        <v>4551</v>
      </c>
      <c r="X43" s="409" t="s">
        <v>4552</v>
      </c>
      <c r="Y43" s="406" t="s">
        <v>3466</v>
      </c>
      <c r="Z43" s="416"/>
      <c r="AA43" s="415" t="s">
        <v>3739</v>
      </c>
      <c r="AB43" s="414">
        <v>45314.0</v>
      </c>
      <c r="AC43" s="417" t="s">
        <v>4477</v>
      </c>
      <c r="AD43" s="418"/>
      <c r="AE43" s="419"/>
      <c r="AF43" s="419"/>
      <c r="AG43" s="419"/>
      <c r="AH43" s="419"/>
      <c r="AI43" s="419"/>
      <c r="AJ43" s="419"/>
      <c r="AK43" s="419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</row>
    <row r="44" ht="15.0" customHeight="1">
      <c r="A44" s="405" t="s">
        <v>4548</v>
      </c>
      <c r="B44" s="406" t="s">
        <v>4549</v>
      </c>
      <c r="C44" s="406" t="s">
        <v>4471</v>
      </c>
      <c r="D44" s="407" t="s">
        <v>4550</v>
      </c>
      <c r="E44" s="421" t="s">
        <v>1228</v>
      </c>
      <c r="F44" s="406">
        <v>1.0</v>
      </c>
      <c r="G44" s="409"/>
      <c r="H44" s="410">
        <f t="shared" si="1"/>
        <v>1</v>
      </c>
      <c r="I44" s="406" t="s">
        <v>3465</v>
      </c>
      <c r="J44" s="411">
        <v>149000.0</v>
      </c>
      <c r="K44" s="411">
        <f t="shared" si="7"/>
        <v>149000</v>
      </c>
      <c r="L44" s="412"/>
      <c r="M44" s="413">
        <f t="shared" si="3"/>
        <v>0</v>
      </c>
      <c r="N44" s="413">
        <f t="shared" si="4"/>
        <v>149000</v>
      </c>
      <c r="O44" s="413">
        <f t="shared" si="5"/>
        <v>149000</v>
      </c>
      <c r="P44" s="413">
        <f t="shared" si="8"/>
        <v>149000</v>
      </c>
      <c r="Q44" s="413">
        <v>1.0</v>
      </c>
      <c r="R44" s="406" t="s">
        <v>191</v>
      </c>
      <c r="S44" s="414">
        <v>45303.0</v>
      </c>
      <c r="T44" s="406">
        <v>2401066.0</v>
      </c>
      <c r="U44" s="415">
        <v>45308.0</v>
      </c>
      <c r="V44" s="415">
        <v>45308.0</v>
      </c>
      <c r="W44" s="406" t="s">
        <v>4553</v>
      </c>
      <c r="X44" s="409" t="s">
        <v>190</v>
      </c>
      <c r="Y44" s="406" t="s">
        <v>3466</v>
      </c>
      <c r="Z44" s="416"/>
      <c r="AA44" s="415" t="s">
        <v>3739</v>
      </c>
      <c r="AB44" s="414">
        <v>45314.0</v>
      </c>
      <c r="AC44" s="417" t="s">
        <v>4477</v>
      </c>
      <c r="AD44" s="418"/>
      <c r="AE44" s="419"/>
      <c r="AF44" s="419"/>
      <c r="AG44" s="419"/>
      <c r="AH44" s="419"/>
      <c r="AI44" s="419"/>
      <c r="AJ44" s="419"/>
      <c r="AK44" s="419"/>
      <c r="AL44" s="419"/>
      <c r="AM44" s="419"/>
      <c r="AN44" s="419"/>
      <c r="AO44" s="419"/>
      <c r="AP44" s="419"/>
      <c r="AQ44" s="419"/>
      <c r="AR44" s="419"/>
      <c r="AS44" s="419"/>
      <c r="AT44" s="419"/>
      <c r="AU44" s="419"/>
      <c r="AV44" s="419"/>
      <c r="AW44" s="419"/>
      <c r="AX44" s="419"/>
    </row>
    <row r="45" ht="15.0" customHeight="1">
      <c r="A45" s="405" t="s">
        <v>4548</v>
      </c>
      <c r="B45" s="406" t="s">
        <v>4549</v>
      </c>
      <c r="C45" s="406" t="s">
        <v>4471</v>
      </c>
      <c r="D45" s="407" t="s">
        <v>4550</v>
      </c>
      <c r="E45" s="421" t="s">
        <v>1228</v>
      </c>
      <c r="F45" s="406">
        <v>1.0</v>
      </c>
      <c r="G45" s="409"/>
      <c r="H45" s="410">
        <f t="shared" si="1"/>
        <v>1</v>
      </c>
      <c r="I45" s="406" t="s">
        <v>3465</v>
      </c>
      <c r="J45" s="411">
        <v>30000.0</v>
      </c>
      <c r="K45" s="411">
        <f t="shared" si="7"/>
        <v>30000</v>
      </c>
      <c r="L45" s="412"/>
      <c r="M45" s="413">
        <f t="shared" si="3"/>
        <v>0</v>
      </c>
      <c r="N45" s="413">
        <f t="shared" si="4"/>
        <v>30000</v>
      </c>
      <c r="O45" s="413">
        <f t="shared" si="5"/>
        <v>30000</v>
      </c>
      <c r="P45" s="413">
        <f t="shared" si="8"/>
        <v>30000</v>
      </c>
      <c r="Q45" s="413">
        <v>1.0</v>
      </c>
      <c r="R45" s="406" t="s">
        <v>195</v>
      </c>
      <c r="S45" s="414">
        <v>45303.0</v>
      </c>
      <c r="T45" s="406">
        <v>2401067.0</v>
      </c>
      <c r="U45" s="415">
        <v>45308.0</v>
      </c>
      <c r="V45" s="415">
        <v>45308.0</v>
      </c>
      <c r="W45" s="406" t="s">
        <v>4553</v>
      </c>
      <c r="X45" s="409"/>
      <c r="Y45" s="406" t="s">
        <v>4476</v>
      </c>
      <c r="Z45" s="416"/>
      <c r="AA45" s="415" t="s">
        <v>3739</v>
      </c>
      <c r="AB45" s="414">
        <v>45313.0</v>
      </c>
      <c r="AC45" s="417" t="s">
        <v>4477</v>
      </c>
      <c r="AD45" s="418"/>
      <c r="AE45" s="419"/>
      <c r="AF45" s="419"/>
      <c r="AG45" s="419"/>
      <c r="AH45" s="419"/>
      <c r="AI45" s="419"/>
      <c r="AJ45" s="419"/>
      <c r="AK45" s="419"/>
      <c r="AL45" s="419"/>
      <c r="AM45" s="419"/>
      <c r="AN45" s="419"/>
      <c r="AO45" s="419"/>
      <c r="AP45" s="419"/>
      <c r="AQ45" s="419"/>
      <c r="AR45" s="419"/>
      <c r="AS45" s="419"/>
      <c r="AT45" s="419"/>
      <c r="AU45" s="419"/>
      <c r="AV45" s="419"/>
      <c r="AW45" s="419"/>
      <c r="AX45" s="419"/>
    </row>
    <row r="46" ht="15.0" customHeight="1">
      <c r="A46" s="424" t="s">
        <v>4469</v>
      </c>
      <c r="B46" s="406" t="s">
        <v>3734</v>
      </c>
      <c r="C46" s="406" t="s">
        <v>4471</v>
      </c>
      <c r="D46" s="407" t="s">
        <v>1228</v>
      </c>
      <c r="E46" s="421" t="s">
        <v>4554</v>
      </c>
      <c r="F46" s="406">
        <v>2.0</v>
      </c>
      <c r="G46" s="409"/>
      <c r="H46" s="410">
        <f t="shared" si="1"/>
        <v>2</v>
      </c>
      <c r="I46" s="406" t="s">
        <v>3465</v>
      </c>
      <c r="J46" s="411">
        <v>19404.0</v>
      </c>
      <c r="K46" s="411">
        <f t="shared" si="7"/>
        <v>38808</v>
      </c>
      <c r="L46" s="412"/>
      <c r="M46" s="413">
        <f t="shared" si="3"/>
        <v>0</v>
      </c>
      <c r="N46" s="413">
        <f t="shared" si="4"/>
        <v>19404</v>
      </c>
      <c r="O46" s="413">
        <f t="shared" si="5"/>
        <v>19404</v>
      </c>
      <c r="P46" s="413">
        <f t="shared" si="8"/>
        <v>38808</v>
      </c>
      <c r="Q46" s="413">
        <v>1.0</v>
      </c>
      <c r="R46" s="406" t="s">
        <v>225</v>
      </c>
      <c r="S46" s="414">
        <v>45314.0</v>
      </c>
      <c r="T46" s="406">
        <v>2401080.0</v>
      </c>
      <c r="U46" s="415">
        <v>45314.0</v>
      </c>
      <c r="V46" s="415">
        <v>45320.0</v>
      </c>
      <c r="W46" s="406" t="s">
        <v>4555</v>
      </c>
      <c r="X46" s="409" t="s">
        <v>4556</v>
      </c>
      <c r="Y46" s="406" t="s">
        <v>3466</v>
      </c>
      <c r="Z46" s="416"/>
      <c r="AA46" s="415" t="s">
        <v>3739</v>
      </c>
      <c r="AB46" s="414">
        <v>45377.0</v>
      </c>
      <c r="AC46" s="417" t="s">
        <v>4477</v>
      </c>
      <c r="AD46" s="418"/>
      <c r="AE46" s="419"/>
      <c r="AF46" s="419"/>
      <c r="AG46" s="419"/>
      <c r="AH46" s="419"/>
      <c r="AI46" s="419"/>
      <c r="AJ46" s="419"/>
      <c r="AK46" s="419"/>
      <c r="AL46" s="419"/>
      <c r="AM46" s="419"/>
      <c r="AN46" s="419"/>
      <c r="AO46" s="419"/>
      <c r="AP46" s="419"/>
      <c r="AQ46" s="419"/>
      <c r="AR46" s="419"/>
      <c r="AS46" s="419"/>
      <c r="AT46" s="419"/>
      <c r="AU46" s="419"/>
      <c r="AV46" s="419"/>
      <c r="AW46" s="419"/>
      <c r="AX46" s="419"/>
    </row>
    <row r="47" ht="15.0" customHeight="1">
      <c r="A47" s="358" t="s">
        <v>4469</v>
      </c>
      <c r="B47" s="359" t="s">
        <v>3734</v>
      </c>
      <c r="C47" s="359" t="s">
        <v>4471</v>
      </c>
      <c r="D47" s="360" t="s">
        <v>1228</v>
      </c>
      <c r="E47" s="361" t="s">
        <v>4557</v>
      </c>
      <c r="F47" s="359">
        <v>1.0</v>
      </c>
      <c r="G47" s="362"/>
      <c r="H47" s="363">
        <f t="shared" si="1"/>
        <v>1</v>
      </c>
      <c r="I47" s="359" t="s">
        <v>3465</v>
      </c>
      <c r="J47" s="364">
        <v>17507.85</v>
      </c>
      <c r="K47" s="364">
        <f t="shared" si="7"/>
        <v>17507.85</v>
      </c>
      <c r="L47" s="365"/>
      <c r="M47" s="366">
        <f t="shared" si="3"/>
        <v>0</v>
      </c>
      <c r="N47" s="366">
        <f t="shared" si="4"/>
        <v>17507.85</v>
      </c>
      <c r="O47" s="366">
        <f t="shared" si="5"/>
        <v>17507.85</v>
      </c>
      <c r="P47" s="366">
        <f t="shared" si="8"/>
        <v>17507.85</v>
      </c>
      <c r="Q47" s="366">
        <v>1.0</v>
      </c>
      <c r="R47" s="359" t="s">
        <v>221</v>
      </c>
      <c r="S47" s="367">
        <v>45314.0</v>
      </c>
      <c r="T47" s="359">
        <v>2401079.0</v>
      </c>
      <c r="U47" s="368">
        <v>45314.0</v>
      </c>
      <c r="V47" s="368">
        <v>45315.0</v>
      </c>
      <c r="W47" s="359"/>
      <c r="X47" s="362" t="s">
        <v>220</v>
      </c>
      <c r="Y47" s="359" t="s">
        <v>4558</v>
      </c>
      <c r="Z47" s="369"/>
      <c r="AA47" s="368" t="s">
        <v>3739</v>
      </c>
      <c r="AB47" s="367">
        <v>45310.0</v>
      </c>
      <c r="AC47" s="370" t="s">
        <v>4477</v>
      </c>
      <c r="AD47" s="371"/>
      <c r="AE47" s="249"/>
      <c r="AF47" s="249"/>
      <c r="AG47" s="249"/>
      <c r="AH47" s="249"/>
      <c r="AI47" s="249"/>
      <c r="AJ47" s="249"/>
      <c r="AK47" s="249"/>
      <c r="AL47" s="249"/>
      <c r="AM47" s="249"/>
      <c r="AN47" s="249"/>
      <c r="AO47" s="249"/>
      <c r="AP47" s="249"/>
      <c r="AQ47" s="249"/>
      <c r="AR47" s="249"/>
      <c r="AS47" s="249"/>
      <c r="AT47" s="249"/>
      <c r="AU47" s="249"/>
      <c r="AV47" s="249"/>
      <c r="AW47" s="249"/>
      <c r="AX47" s="249"/>
    </row>
    <row r="48" ht="15.0" customHeight="1">
      <c r="A48" s="425" t="s">
        <v>4469</v>
      </c>
      <c r="B48" s="391" t="s">
        <v>3734</v>
      </c>
      <c r="C48" s="391" t="s">
        <v>4471</v>
      </c>
      <c r="D48" s="392" t="s">
        <v>1228</v>
      </c>
      <c r="E48" s="423" t="s">
        <v>4559</v>
      </c>
      <c r="F48" s="391">
        <v>1.0</v>
      </c>
      <c r="G48" s="394"/>
      <c r="H48" s="395">
        <f t="shared" si="1"/>
        <v>1</v>
      </c>
      <c r="I48" s="391" t="s">
        <v>3465</v>
      </c>
      <c r="J48" s="396">
        <v>105029.1</v>
      </c>
      <c r="K48" s="396">
        <f t="shared" si="7"/>
        <v>105029.1</v>
      </c>
      <c r="L48" s="397"/>
      <c r="M48" s="398">
        <f t="shared" si="3"/>
        <v>0</v>
      </c>
      <c r="N48" s="398">
        <f t="shared" si="4"/>
        <v>105029.1</v>
      </c>
      <c r="O48" s="398">
        <f t="shared" si="5"/>
        <v>105029.1</v>
      </c>
      <c r="P48" s="398">
        <f t="shared" si="8"/>
        <v>105029.1</v>
      </c>
      <c r="Q48" s="398">
        <v>1.0</v>
      </c>
      <c r="R48" s="391" t="s">
        <v>221</v>
      </c>
      <c r="S48" s="399">
        <v>45314.0</v>
      </c>
      <c r="T48" s="391">
        <v>2401079.0</v>
      </c>
      <c r="U48" s="400">
        <v>45314.0</v>
      </c>
      <c r="V48" s="400">
        <v>45315.0</v>
      </c>
      <c r="W48" s="391"/>
      <c r="X48" s="394" t="s">
        <v>220</v>
      </c>
      <c r="Y48" s="391" t="s">
        <v>4558</v>
      </c>
      <c r="Z48" s="401"/>
      <c r="AA48" s="400" t="s">
        <v>3739</v>
      </c>
      <c r="AB48" s="399">
        <v>45310.0</v>
      </c>
      <c r="AC48" s="402" t="s">
        <v>4477</v>
      </c>
      <c r="AD48" s="403"/>
      <c r="AE48" s="404"/>
      <c r="AF48" s="404"/>
      <c r="AG48" s="404"/>
      <c r="AH48" s="404"/>
      <c r="AI48" s="404"/>
      <c r="AJ48" s="404"/>
      <c r="AK48" s="404"/>
      <c r="AL48" s="404"/>
      <c r="AM48" s="404"/>
      <c r="AN48" s="404"/>
      <c r="AO48" s="404"/>
      <c r="AP48" s="404"/>
      <c r="AQ48" s="404"/>
      <c r="AR48" s="404"/>
      <c r="AS48" s="404"/>
      <c r="AT48" s="404"/>
      <c r="AU48" s="404"/>
      <c r="AV48" s="404"/>
      <c r="AW48" s="404"/>
      <c r="AX48" s="404"/>
    </row>
    <row r="49" ht="15.0" customHeight="1">
      <c r="A49" s="372" t="s">
        <v>4469</v>
      </c>
      <c r="B49" s="373" t="s">
        <v>4470</v>
      </c>
      <c r="C49" s="373" t="s">
        <v>4471</v>
      </c>
      <c r="D49" s="374" t="s">
        <v>4528</v>
      </c>
      <c r="E49" s="375" t="s">
        <v>4560</v>
      </c>
      <c r="F49" s="373">
        <v>10.0</v>
      </c>
      <c r="G49" s="376"/>
      <c r="H49" s="377">
        <f t="shared" si="1"/>
        <v>10</v>
      </c>
      <c r="I49" s="373" t="s">
        <v>3465</v>
      </c>
      <c r="J49" s="378">
        <v>89.0</v>
      </c>
      <c r="K49" s="378">
        <f t="shared" si="7"/>
        <v>890</v>
      </c>
      <c r="L49" s="379"/>
      <c r="M49" s="380">
        <f t="shared" si="3"/>
        <v>0</v>
      </c>
      <c r="N49" s="380">
        <f t="shared" si="4"/>
        <v>89</v>
      </c>
      <c r="O49" s="380">
        <f t="shared" si="5"/>
        <v>89</v>
      </c>
      <c r="P49" s="380">
        <f t="shared" si="8"/>
        <v>890</v>
      </c>
      <c r="Q49" s="380">
        <v>1.0</v>
      </c>
      <c r="R49" s="373" t="s">
        <v>236</v>
      </c>
      <c r="S49" s="381">
        <v>45316.0</v>
      </c>
      <c r="T49" s="373">
        <v>2401083.0</v>
      </c>
      <c r="U49" s="382">
        <v>45316.0</v>
      </c>
      <c r="V49" s="382">
        <v>45316.0</v>
      </c>
      <c r="W49" s="373" t="s">
        <v>4538</v>
      </c>
      <c r="X49" s="376" t="s">
        <v>34</v>
      </c>
      <c r="Y49" s="373" t="s">
        <v>3466</v>
      </c>
      <c r="Z49" s="383"/>
      <c r="AA49" s="382" t="s">
        <v>3739</v>
      </c>
      <c r="AB49" s="381">
        <v>45321.0</v>
      </c>
      <c r="AC49" s="384" t="s">
        <v>4477</v>
      </c>
      <c r="AD49" s="385"/>
      <c r="AE49" s="386"/>
      <c r="AF49" s="386"/>
      <c r="AG49" s="386"/>
      <c r="AH49" s="386"/>
      <c r="AI49" s="386"/>
      <c r="AJ49" s="386"/>
      <c r="AK49" s="386"/>
      <c r="AL49" s="386"/>
      <c r="AM49" s="386"/>
      <c r="AN49" s="386"/>
      <c r="AO49" s="386"/>
      <c r="AP49" s="386"/>
      <c r="AQ49" s="386"/>
      <c r="AR49" s="386"/>
      <c r="AS49" s="386"/>
      <c r="AT49" s="386"/>
      <c r="AU49" s="386"/>
      <c r="AV49" s="386"/>
      <c r="AW49" s="386"/>
      <c r="AX49" s="386"/>
    </row>
    <row r="50" ht="15.0" customHeight="1">
      <c r="A50" s="387" t="s">
        <v>4469</v>
      </c>
      <c r="B50" s="359" t="s">
        <v>4470</v>
      </c>
      <c r="C50" s="359" t="s">
        <v>4471</v>
      </c>
      <c r="D50" s="360" t="s">
        <v>4528</v>
      </c>
      <c r="E50" s="388" t="s">
        <v>4539</v>
      </c>
      <c r="F50" s="359">
        <v>10.0</v>
      </c>
      <c r="G50" s="362"/>
      <c r="H50" s="363">
        <f t="shared" si="1"/>
        <v>10</v>
      </c>
      <c r="I50" s="359" t="s">
        <v>3465</v>
      </c>
      <c r="J50" s="364">
        <v>114.0</v>
      </c>
      <c r="K50" s="364">
        <f t="shared" si="7"/>
        <v>1140</v>
      </c>
      <c r="L50" s="365"/>
      <c r="M50" s="366">
        <f t="shared" si="3"/>
        <v>0</v>
      </c>
      <c r="N50" s="366">
        <f t="shared" si="4"/>
        <v>114</v>
      </c>
      <c r="O50" s="366">
        <f t="shared" si="5"/>
        <v>114</v>
      </c>
      <c r="P50" s="366">
        <f t="shared" si="8"/>
        <v>1140</v>
      </c>
      <c r="Q50" s="366">
        <v>1.0</v>
      </c>
      <c r="R50" s="359" t="s">
        <v>236</v>
      </c>
      <c r="S50" s="367">
        <v>45316.0</v>
      </c>
      <c r="T50" s="359">
        <v>2401083.0</v>
      </c>
      <c r="U50" s="368">
        <v>45316.0</v>
      </c>
      <c r="V50" s="368">
        <v>45316.0</v>
      </c>
      <c r="W50" s="359" t="s">
        <v>4538</v>
      </c>
      <c r="X50" s="362" t="s">
        <v>34</v>
      </c>
      <c r="Y50" s="359" t="s">
        <v>3466</v>
      </c>
      <c r="Z50" s="369"/>
      <c r="AA50" s="368" t="s">
        <v>3739</v>
      </c>
      <c r="AB50" s="367">
        <v>45321.0</v>
      </c>
      <c r="AC50" s="370" t="s">
        <v>4477</v>
      </c>
      <c r="AD50" s="371"/>
      <c r="AE50" s="249"/>
      <c r="AF50" s="249"/>
      <c r="AG50" s="249"/>
      <c r="AH50" s="249"/>
      <c r="AI50" s="249"/>
      <c r="AJ50" s="249"/>
      <c r="AK50" s="249"/>
      <c r="AL50" s="249"/>
      <c r="AM50" s="249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</row>
    <row r="51" ht="15.0" customHeight="1">
      <c r="A51" s="387" t="s">
        <v>4469</v>
      </c>
      <c r="B51" s="359" t="s">
        <v>4470</v>
      </c>
      <c r="C51" s="359" t="s">
        <v>4471</v>
      </c>
      <c r="D51" s="360" t="s">
        <v>4481</v>
      </c>
      <c r="E51" s="389" t="s">
        <v>4561</v>
      </c>
      <c r="F51" s="359">
        <v>2.0</v>
      </c>
      <c r="G51" s="362"/>
      <c r="H51" s="363">
        <f t="shared" si="1"/>
        <v>2</v>
      </c>
      <c r="I51" s="359" t="s">
        <v>3465</v>
      </c>
      <c r="J51" s="364">
        <v>115.0</v>
      </c>
      <c r="K51" s="364">
        <f t="shared" si="7"/>
        <v>230</v>
      </c>
      <c r="L51" s="365"/>
      <c r="M51" s="366">
        <f t="shared" si="3"/>
        <v>0</v>
      </c>
      <c r="N51" s="366">
        <f t="shared" si="4"/>
        <v>115</v>
      </c>
      <c r="O51" s="366">
        <f t="shared" si="5"/>
        <v>115</v>
      </c>
      <c r="P51" s="366">
        <f t="shared" si="8"/>
        <v>230</v>
      </c>
      <c r="Q51" s="366">
        <v>1.0</v>
      </c>
      <c r="R51" s="359" t="s">
        <v>236</v>
      </c>
      <c r="S51" s="367">
        <v>45316.0</v>
      </c>
      <c r="T51" s="359">
        <v>2401083.0</v>
      </c>
      <c r="U51" s="368">
        <v>45316.0</v>
      </c>
      <c r="V51" s="368">
        <v>45316.0</v>
      </c>
      <c r="W51" s="359" t="s">
        <v>4538</v>
      </c>
      <c r="X51" s="362" t="s">
        <v>34</v>
      </c>
      <c r="Y51" s="359" t="s">
        <v>3466</v>
      </c>
      <c r="Z51" s="369"/>
      <c r="AA51" s="368" t="s">
        <v>3739</v>
      </c>
      <c r="AB51" s="367">
        <v>45321.0</v>
      </c>
      <c r="AC51" s="370" t="s">
        <v>4477</v>
      </c>
      <c r="AD51" s="371"/>
      <c r="AE51" s="249"/>
      <c r="AF51" s="249"/>
      <c r="AG51" s="249"/>
      <c r="AH51" s="249"/>
      <c r="AI51" s="249"/>
      <c r="AJ51" s="249"/>
      <c r="AK51" s="249"/>
      <c r="AL51" s="249"/>
      <c r="AM51" s="249"/>
      <c r="AN51" s="249"/>
      <c r="AO51" s="249"/>
      <c r="AP51" s="249"/>
      <c r="AQ51" s="249"/>
      <c r="AR51" s="249"/>
      <c r="AS51" s="249"/>
      <c r="AT51" s="249"/>
      <c r="AU51" s="249"/>
      <c r="AV51" s="249"/>
      <c r="AW51" s="249"/>
      <c r="AX51" s="249"/>
    </row>
    <row r="52" ht="15.0" customHeight="1">
      <c r="A52" s="390" t="s">
        <v>4469</v>
      </c>
      <c r="B52" s="391" t="s">
        <v>4470</v>
      </c>
      <c r="C52" s="391" t="s">
        <v>4471</v>
      </c>
      <c r="D52" s="392" t="s">
        <v>4562</v>
      </c>
      <c r="E52" s="393" t="s">
        <v>4563</v>
      </c>
      <c r="F52" s="391">
        <v>3.0</v>
      </c>
      <c r="G52" s="394"/>
      <c r="H52" s="395">
        <f t="shared" si="1"/>
        <v>3</v>
      </c>
      <c r="I52" s="391" t="s">
        <v>3465</v>
      </c>
      <c r="J52" s="396">
        <v>49.0</v>
      </c>
      <c r="K52" s="396">
        <f t="shared" si="7"/>
        <v>147</v>
      </c>
      <c r="L52" s="397"/>
      <c r="M52" s="398">
        <f t="shared" si="3"/>
        <v>0</v>
      </c>
      <c r="N52" s="398">
        <f t="shared" si="4"/>
        <v>49</v>
      </c>
      <c r="O52" s="398">
        <f t="shared" si="5"/>
        <v>49</v>
      </c>
      <c r="P52" s="398">
        <f t="shared" si="8"/>
        <v>147</v>
      </c>
      <c r="Q52" s="398">
        <v>1.0</v>
      </c>
      <c r="R52" s="391" t="s">
        <v>236</v>
      </c>
      <c r="S52" s="399">
        <v>45316.0</v>
      </c>
      <c r="T52" s="391">
        <v>2401083.0</v>
      </c>
      <c r="U52" s="400">
        <v>45316.0</v>
      </c>
      <c r="V52" s="400">
        <v>45316.0</v>
      </c>
      <c r="W52" s="391" t="s">
        <v>4538</v>
      </c>
      <c r="X52" s="394" t="s">
        <v>34</v>
      </c>
      <c r="Y52" s="391" t="s">
        <v>3466</v>
      </c>
      <c r="Z52" s="401"/>
      <c r="AA52" s="400" t="s">
        <v>3739</v>
      </c>
      <c r="AB52" s="399">
        <v>45321.0</v>
      </c>
      <c r="AC52" s="402" t="s">
        <v>4477</v>
      </c>
      <c r="AD52" s="403"/>
      <c r="AE52" s="404"/>
      <c r="AF52" s="404"/>
      <c r="AG52" s="404"/>
      <c r="AH52" s="404"/>
      <c r="AI52" s="404"/>
      <c r="AJ52" s="404"/>
      <c r="AK52" s="404"/>
      <c r="AL52" s="404"/>
      <c r="AM52" s="404"/>
      <c r="AN52" s="404"/>
      <c r="AO52" s="404"/>
      <c r="AP52" s="404"/>
      <c r="AQ52" s="404"/>
      <c r="AR52" s="404"/>
      <c r="AS52" s="404"/>
      <c r="AT52" s="404"/>
      <c r="AU52" s="404"/>
      <c r="AV52" s="404"/>
      <c r="AW52" s="404"/>
      <c r="AX52" s="404"/>
    </row>
    <row r="53" ht="15.0" customHeight="1">
      <c r="A53" s="372" t="s">
        <v>4469</v>
      </c>
      <c r="B53" s="373" t="s">
        <v>4470</v>
      </c>
      <c r="C53" s="373" t="s">
        <v>4471</v>
      </c>
      <c r="D53" s="374" t="s">
        <v>4564</v>
      </c>
      <c r="E53" s="375" t="s">
        <v>4565</v>
      </c>
      <c r="F53" s="373">
        <v>1.0</v>
      </c>
      <c r="G53" s="376"/>
      <c r="H53" s="377">
        <f t="shared" si="1"/>
        <v>1</v>
      </c>
      <c r="I53" s="373" t="s">
        <v>3465</v>
      </c>
      <c r="J53" s="378">
        <v>2571.0</v>
      </c>
      <c r="K53" s="378">
        <f t="shared" si="7"/>
        <v>2571</v>
      </c>
      <c r="L53" s="379"/>
      <c r="M53" s="380">
        <f t="shared" si="3"/>
        <v>0</v>
      </c>
      <c r="N53" s="380">
        <f t="shared" si="4"/>
        <v>2571</v>
      </c>
      <c r="O53" s="380">
        <f t="shared" si="5"/>
        <v>2571</v>
      </c>
      <c r="P53" s="380">
        <f t="shared" si="8"/>
        <v>2571</v>
      </c>
      <c r="Q53" s="380">
        <v>1.0</v>
      </c>
      <c r="R53" s="373" t="s">
        <v>258</v>
      </c>
      <c r="S53" s="381">
        <v>45317.0</v>
      </c>
      <c r="T53" s="373">
        <v>2401094.0</v>
      </c>
      <c r="U53" s="382">
        <v>45320.0</v>
      </c>
      <c r="V53" s="382">
        <v>45320.0</v>
      </c>
      <c r="W53" s="373" t="s">
        <v>4566</v>
      </c>
      <c r="X53" s="376" t="s">
        <v>102</v>
      </c>
      <c r="Y53" s="373" t="s">
        <v>3466</v>
      </c>
      <c r="Z53" s="383"/>
      <c r="AA53" s="382" t="s">
        <v>3739</v>
      </c>
      <c r="AB53" s="381">
        <v>45321.0</v>
      </c>
      <c r="AC53" s="384" t="s">
        <v>4477</v>
      </c>
      <c r="AD53" s="385"/>
      <c r="AE53" s="386"/>
      <c r="AF53" s="386"/>
      <c r="AG53" s="386"/>
      <c r="AH53" s="386"/>
      <c r="AI53" s="386"/>
      <c r="AJ53" s="386"/>
      <c r="AK53" s="386"/>
      <c r="AL53" s="386"/>
      <c r="AM53" s="386"/>
      <c r="AN53" s="386"/>
      <c r="AO53" s="386"/>
      <c r="AP53" s="386"/>
      <c r="AQ53" s="386"/>
      <c r="AR53" s="386"/>
      <c r="AS53" s="386"/>
      <c r="AT53" s="386"/>
      <c r="AU53" s="386"/>
      <c r="AV53" s="386"/>
      <c r="AW53" s="386"/>
      <c r="AX53" s="386"/>
    </row>
    <row r="54" ht="15.0" customHeight="1">
      <c r="A54" s="390" t="s">
        <v>4469</v>
      </c>
      <c r="B54" s="391" t="s">
        <v>4470</v>
      </c>
      <c r="C54" s="391" t="s">
        <v>4471</v>
      </c>
      <c r="D54" s="392" t="s">
        <v>4567</v>
      </c>
      <c r="E54" s="393" t="s">
        <v>4568</v>
      </c>
      <c r="F54" s="391">
        <v>4.0</v>
      </c>
      <c r="G54" s="394"/>
      <c r="H54" s="395">
        <f t="shared" si="1"/>
        <v>4</v>
      </c>
      <c r="I54" s="391" t="s">
        <v>3465</v>
      </c>
      <c r="J54" s="396">
        <v>263.0</v>
      </c>
      <c r="K54" s="396">
        <f t="shared" si="7"/>
        <v>1052</v>
      </c>
      <c r="L54" s="397"/>
      <c r="M54" s="398">
        <f t="shared" si="3"/>
        <v>0</v>
      </c>
      <c r="N54" s="398">
        <f t="shared" si="4"/>
        <v>263</v>
      </c>
      <c r="O54" s="398">
        <f t="shared" si="5"/>
        <v>263</v>
      </c>
      <c r="P54" s="398">
        <f t="shared" si="8"/>
        <v>1052</v>
      </c>
      <c r="Q54" s="398">
        <v>1.0</v>
      </c>
      <c r="R54" s="391" t="s">
        <v>258</v>
      </c>
      <c r="S54" s="399">
        <v>45317.0</v>
      </c>
      <c r="T54" s="391">
        <v>2401094.0</v>
      </c>
      <c r="U54" s="400">
        <v>45320.0</v>
      </c>
      <c r="V54" s="400">
        <v>45320.0</v>
      </c>
      <c r="W54" s="391" t="s">
        <v>4566</v>
      </c>
      <c r="X54" s="394" t="s">
        <v>102</v>
      </c>
      <c r="Y54" s="391" t="s">
        <v>3466</v>
      </c>
      <c r="Z54" s="401"/>
      <c r="AA54" s="400" t="s">
        <v>3739</v>
      </c>
      <c r="AB54" s="399">
        <v>45321.0</v>
      </c>
      <c r="AC54" s="402" t="s">
        <v>4477</v>
      </c>
      <c r="AD54" s="403"/>
      <c r="AE54" s="404"/>
      <c r="AF54" s="404"/>
      <c r="AG54" s="404"/>
      <c r="AH54" s="404"/>
      <c r="AI54" s="404"/>
      <c r="AJ54" s="404"/>
      <c r="AK54" s="404"/>
      <c r="AL54" s="404"/>
      <c r="AM54" s="404"/>
      <c r="AN54" s="404"/>
      <c r="AO54" s="404"/>
      <c r="AP54" s="404"/>
      <c r="AQ54" s="404"/>
      <c r="AR54" s="404"/>
      <c r="AS54" s="404"/>
      <c r="AT54" s="404"/>
      <c r="AU54" s="404"/>
      <c r="AV54" s="404"/>
      <c r="AW54" s="404"/>
      <c r="AX54" s="404"/>
    </row>
    <row r="55" ht="15.0" customHeight="1">
      <c r="A55" s="405" t="s">
        <v>4505</v>
      </c>
      <c r="B55" s="406" t="s">
        <v>4506</v>
      </c>
      <c r="C55" s="406" t="s">
        <v>4471</v>
      </c>
      <c r="D55" s="407" t="s">
        <v>50</v>
      </c>
      <c r="E55" s="408" t="s">
        <v>4569</v>
      </c>
      <c r="F55" s="406">
        <v>1.0</v>
      </c>
      <c r="G55" s="409"/>
      <c r="H55" s="410">
        <f t="shared" si="1"/>
        <v>1</v>
      </c>
      <c r="I55" s="406" t="s">
        <v>3465</v>
      </c>
      <c r="J55" s="411">
        <v>2700.0</v>
      </c>
      <c r="K55" s="411">
        <f t="shared" si="7"/>
        <v>2700</v>
      </c>
      <c r="L55" s="412"/>
      <c r="M55" s="413">
        <f t="shared" si="3"/>
        <v>0</v>
      </c>
      <c r="N55" s="413">
        <f t="shared" si="4"/>
        <v>2700</v>
      </c>
      <c r="O55" s="413">
        <f t="shared" si="5"/>
        <v>2700</v>
      </c>
      <c r="P55" s="413">
        <f t="shared" si="8"/>
        <v>2700</v>
      </c>
      <c r="Q55" s="413">
        <v>1.0</v>
      </c>
      <c r="R55" s="406" t="s">
        <v>269</v>
      </c>
      <c r="S55" s="414">
        <v>45316.0</v>
      </c>
      <c r="T55" s="406">
        <v>2401098.0</v>
      </c>
      <c r="U55" s="415">
        <v>45322.0</v>
      </c>
      <c r="V55" s="415">
        <v>45328.0</v>
      </c>
      <c r="W55" s="406" t="s">
        <v>4570</v>
      </c>
      <c r="X55" s="409" t="s">
        <v>268</v>
      </c>
      <c r="Y55" s="406" t="s">
        <v>4476</v>
      </c>
      <c r="Z55" s="416"/>
      <c r="AA55" s="415" t="s">
        <v>3739</v>
      </c>
      <c r="AB55" s="414">
        <v>45329.0</v>
      </c>
      <c r="AC55" s="417" t="s">
        <v>4477</v>
      </c>
      <c r="AD55" s="418"/>
      <c r="AE55" s="419"/>
      <c r="AF55" s="419"/>
      <c r="AG55" s="419"/>
      <c r="AH55" s="419"/>
      <c r="AI55" s="419"/>
      <c r="AJ55" s="419"/>
      <c r="AK55" s="419"/>
      <c r="AL55" s="419"/>
      <c r="AM55" s="419"/>
      <c r="AN55" s="419"/>
      <c r="AO55" s="419"/>
      <c r="AP55" s="419"/>
      <c r="AQ55" s="419"/>
      <c r="AR55" s="419"/>
      <c r="AS55" s="419"/>
      <c r="AT55" s="419"/>
      <c r="AU55" s="419"/>
      <c r="AV55" s="419"/>
      <c r="AW55" s="419"/>
      <c r="AX55" s="419"/>
    </row>
    <row r="56" ht="15.0" customHeight="1">
      <c r="A56" s="405" t="s">
        <v>4571</v>
      </c>
      <c r="B56" s="406" t="s">
        <v>4572</v>
      </c>
      <c r="C56" s="406" t="s">
        <v>4471</v>
      </c>
      <c r="D56" s="407" t="s">
        <v>604</v>
      </c>
      <c r="E56" s="421" t="s">
        <v>4573</v>
      </c>
      <c r="F56" s="406">
        <v>900.0</v>
      </c>
      <c r="G56" s="409"/>
      <c r="H56" s="410">
        <f t="shared" si="1"/>
        <v>900</v>
      </c>
      <c r="I56" s="406" t="s">
        <v>3465</v>
      </c>
      <c r="J56" s="411">
        <v>3.5</v>
      </c>
      <c r="K56" s="411">
        <f t="shared" si="7"/>
        <v>3150</v>
      </c>
      <c r="L56" s="412"/>
      <c r="M56" s="413">
        <f t="shared" si="3"/>
        <v>0</v>
      </c>
      <c r="N56" s="413">
        <f t="shared" si="4"/>
        <v>3.5</v>
      </c>
      <c r="O56" s="413">
        <f t="shared" si="5"/>
        <v>3.5</v>
      </c>
      <c r="P56" s="413">
        <f t="shared" si="8"/>
        <v>3150</v>
      </c>
      <c r="Q56" s="413">
        <v>1.0</v>
      </c>
      <c r="R56" s="406" t="s">
        <v>272</v>
      </c>
      <c r="S56" s="414">
        <v>45322.0</v>
      </c>
      <c r="T56" s="406">
        <v>2401099.0</v>
      </c>
      <c r="U56" s="415">
        <v>45322.0</v>
      </c>
      <c r="V56" s="415">
        <v>45324.0</v>
      </c>
      <c r="W56" s="406" t="s">
        <v>4574</v>
      </c>
      <c r="X56" s="409" t="s">
        <v>1431</v>
      </c>
      <c r="Y56" s="406" t="s">
        <v>4575</v>
      </c>
      <c r="Z56" s="416"/>
      <c r="AA56" s="415" t="s">
        <v>3739</v>
      </c>
      <c r="AB56" s="414">
        <v>45328.0</v>
      </c>
      <c r="AC56" s="417" t="s">
        <v>4477</v>
      </c>
      <c r="AD56" s="418"/>
      <c r="AE56" s="419"/>
      <c r="AF56" s="419"/>
      <c r="AG56" s="419"/>
      <c r="AH56" s="419"/>
      <c r="AI56" s="419"/>
      <c r="AJ56" s="419"/>
      <c r="AK56" s="419"/>
      <c r="AL56" s="419"/>
      <c r="AM56" s="419"/>
      <c r="AN56" s="419"/>
      <c r="AO56" s="419"/>
      <c r="AP56" s="419"/>
      <c r="AQ56" s="419"/>
      <c r="AR56" s="419"/>
      <c r="AS56" s="419"/>
      <c r="AT56" s="419"/>
      <c r="AU56" s="419"/>
      <c r="AV56" s="419"/>
      <c r="AW56" s="419"/>
      <c r="AX56" s="419"/>
    </row>
    <row r="57" ht="15.0" customHeight="1">
      <c r="A57" s="358" t="s">
        <v>4469</v>
      </c>
      <c r="B57" s="359" t="s">
        <v>3734</v>
      </c>
      <c r="C57" s="359" t="s">
        <v>4471</v>
      </c>
      <c r="D57" s="360" t="s">
        <v>331</v>
      </c>
      <c r="E57" s="361" t="s">
        <v>3524</v>
      </c>
      <c r="F57" s="359">
        <v>1.0</v>
      </c>
      <c r="G57" s="362"/>
      <c r="H57" s="377">
        <f t="shared" si="1"/>
        <v>1</v>
      </c>
      <c r="I57" s="373" t="s">
        <v>3465</v>
      </c>
      <c r="J57" s="364"/>
      <c r="K57" s="364">
        <f t="shared" si="7"/>
        <v>0</v>
      </c>
      <c r="L57" s="365"/>
      <c r="M57" s="366">
        <f t="shared" si="3"/>
        <v>0</v>
      </c>
      <c r="N57" s="366">
        <f t="shared" si="4"/>
        <v>0</v>
      </c>
      <c r="O57" s="366">
        <f t="shared" si="5"/>
        <v>0</v>
      </c>
      <c r="P57" s="366">
        <f t="shared" si="8"/>
        <v>0</v>
      </c>
      <c r="Q57" s="366">
        <v>1.0</v>
      </c>
      <c r="R57" s="359" t="s">
        <v>330</v>
      </c>
      <c r="S57" s="367">
        <v>45329.0</v>
      </c>
      <c r="T57" s="359">
        <v>2402017.0</v>
      </c>
      <c r="U57" s="368">
        <v>45329.0</v>
      </c>
      <c r="V57" s="368">
        <v>45329.0</v>
      </c>
      <c r="W57" s="359" t="s">
        <v>3696</v>
      </c>
      <c r="X57" s="362" t="s">
        <v>197</v>
      </c>
      <c r="Y57" s="359" t="s">
        <v>3466</v>
      </c>
      <c r="Z57" s="369"/>
      <c r="AA57" s="368" t="s">
        <v>3734</v>
      </c>
      <c r="AB57" s="367">
        <v>45391.0</v>
      </c>
      <c r="AC57" s="370" t="s">
        <v>4477</v>
      </c>
      <c r="AD57" s="371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</row>
    <row r="58" ht="15.0" customHeight="1">
      <c r="A58" s="358" t="s">
        <v>4469</v>
      </c>
      <c r="B58" s="359" t="s">
        <v>3734</v>
      </c>
      <c r="C58" s="359" t="s">
        <v>4471</v>
      </c>
      <c r="D58" s="360" t="s">
        <v>4576</v>
      </c>
      <c r="E58" s="361" t="s">
        <v>3534</v>
      </c>
      <c r="F58" s="359">
        <v>2.0</v>
      </c>
      <c r="G58" s="362"/>
      <c r="H58" s="363">
        <f t="shared" si="1"/>
        <v>2</v>
      </c>
      <c r="I58" s="359" t="s">
        <v>3465</v>
      </c>
      <c r="J58" s="364">
        <v>7260.0</v>
      </c>
      <c r="K58" s="364">
        <f t="shared" si="7"/>
        <v>14520</v>
      </c>
      <c r="L58" s="365"/>
      <c r="M58" s="366">
        <f t="shared" si="3"/>
        <v>0</v>
      </c>
      <c r="N58" s="366">
        <f t="shared" si="4"/>
        <v>7260</v>
      </c>
      <c r="O58" s="366">
        <f t="shared" si="5"/>
        <v>7260</v>
      </c>
      <c r="P58" s="366">
        <f t="shared" si="8"/>
        <v>14520</v>
      </c>
      <c r="Q58" s="366">
        <v>1.0</v>
      </c>
      <c r="R58" s="359" t="s">
        <v>330</v>
      </c>
      <c r="S58" s="367">
        <v>45329.0</v>
      </c>
      <c r="T58" s="359">
        <v>2402017.0</v>
      </c>
      <c r="U58" s="368">
        <v>45329.0</v>
      </c>
      <c r="V58" s="368">
        <v>45329.0</v>
      </c>
      <c r="W58" s="359" t="s">
        <v>3696</v>
      </c>
      <c r="X58" s="362" t="s">
        <v>197</v>
      </c>
      <c r="Y58" s="359" t="s">
        <v>3466</v>
      </c>
      <c r="Z58" s="369"/>
      <c r="AA58" s="368" t="s">
        <v>3734</v>
      </c>
      <c r="AB58" s="367">
        <v>45391.0</v>
      </c>
      <c r="AC58" s="370"/>
      <c r="AD58" s="371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</row>
    <row r="59" ht="15.0" customHeight="1">
      <c r="A59" s="358" t="s">
        <v>4469</v>
      </c>
      <c r="B59" s="359" t="s">
        <v>3734</v>
      </c>
      <c r="C59" s="359" t="s">
        <v>4471</v>
      </c>
      <c r="D59" s="360" t="s">
        <v>4577</v>
      </c>
      <c r="E59" s="361" t="s">
        <v>4578</v>
      </c>
      <c r="F59" s="359">
        <v>2.0</v>
      </c>
      <c r="G59" s="362"/>
      <c r="H59" s="363">
        <f t="shared" si="1"/>
        <v>2</v>
      </c>
      <c r="I59" s="359" t="s">
        <v>3465</v>
      </c>
      <c r="J59" s="364">
        <v>10710.0</v>
      </c>
      <c r="K59" s="364">
        <f t="shared" si="7"/>
        <v>21420</v>
      </c>
      <c r="L59" s="365"/>
      <c r="M59" s="366">
        <f t="shared" si="3"/>
        <v>0</v>
      </c>
      <c r="N59" s="366">
        <f t="shared" si="4"/>
        <v>10710</v>
      </c>
      <c r="O59" s="366">
        <f t="shared" si="5"/>
        <v>10710</v>
      </c>
      <c r="P59" s="366">
        <f t="shared" si="8"/>
        <v>21420</v>
      </c>
      <c r="Q59" s="366">
        <v>1.0</v>
      </c>
      <c r="R59" s="359" t="s">
        <v>330</v>
      </c>
      <c r="S59" s="367">
        <v>45329.0</v>
      </c>
      <c r="T59" s="359">
        <v>2402017.0</v>
      </c>
      <c r="U59" s="368">
        <v>45329.0</v>
      </c>
      <c r="V59" s="368">
        <v>45329.0</v>
      </c>
      <c r="W59" s="359" t="s">
        <v>3696</v>
      </c>
      <c r="X59" s="362" t="s">
        <v>197</v>
      </c>
      <c r="Y59" s="359" t="s">
        <v>3466</v>
      </c>
      <c r="Z59" s="369"/>
      <c r="AA59" s="368" t="s">
        <v>3734</v>
      </c>
      <c r="AB59" s="367">
        <v>45391.0</v>
      </c>
      <c r="AC59" s="370"/>
      <c r="AD59" s="371"/>
      <c r="AE59" s="249"/>
      <c r="AF59" s="249"/>
      <c r="AG59" s="249"/>
      <c r="AH59" s="249"/>
      <c r="AI59" s="249"/>
      <c r="AJ59" s="249"/>
      <c r="AK59" s="249"/>
      <c r="AL59" s="249"/>
      <c r="AM59" s="249"/>
      <c r="AN59" s="249"/>
      <c r="AO59" s="249"/>
      <c r="AP59" s="249"/>
      <c r="AQ59" s="249"/>
      <c r="AR59" s="249"/>
      <c r="AS59" s="249"/>
      <c r="AT59" s="249"/>
      <c r="AU59" s="249"/>
      <c r="AV59" s="249"/>
      <c r="AW59" s="249"/>
      <c r="AX59" s="249"/>
    </row>
    <row r="60" ht="15.0" customHeight="1">
      <c r="A60" s="358" t="s">
        <v>4469</v>
      </c>
      <c r="B60" s="359" t="s">
        <v>3734</v>
      </c>
      <c r="C60" s="359" t="s">
        <v>4471</v>
      </c>
      <c r="D60" s="360" t="s">
        <v>4579</v>
      </c>
      <c r="E60" s="361" t="s">
        <v>4580</v>
      </c>
      <c r="F60" s="359">
        <v>2.0</v>
      </c>
      <c r="G60" s="362"/>
      <c r="H60" s="363">
        <f t="shared" si="1"/>
        <v>2</v>
      </c>
      <c r="I60" s="359" t="s">
        <v>3465</v>
      </c>
      <c r="J60" s="364"/>
      <c r="K60" s="364">
        <f t="shared" si="7"/>
        <v>0</v>
      </c>
      <c r="L60" s="365"/>
      <c r="M60" s="366">
        <f t="shared" si="3"/>
        <v>0</v>
      </c>
      <c r="N60" s="366">
        <f t="shared" si="4"/>
        <v>0</v>
      </c>
      <c r="O60" s="366">
        <f t="shared" si="5"/>
        <v>0</v>
      </c>
      <c r="P60" s="366">
        <f t="shared" si="8"/>
        <v>0</v>
      </c>
      <c r="Q60" s="366">
        <v>1.0</v>
      </c>
      <c r="R60" s="359" t="s">
        <v>330</v>
      </c>
      <c r="S60" s="367">
        <v>45329.0</v>
      </c>
      <c r="T60" s="359">
        <v>2402017.0</v>
      </c>
      <c r="U60" s="368">
        <v>45329.0</v>
      </c>
      <c r="V60" s="368">
        <v>45329.0</v>
      </c>
      <c r="W60" s="359" t="s">
        <v>3696</v>
      </c>
      <c r="X60" s="362" t="s">
        <v>197</v>
      </c>
      <c r="Y60" s="359" t="s">
        <v>3466</v>
      </c>
      <c r="Z60" s="369"/>
      <c r="AA60" s="368" t="s">
        <v>3734</v>
      </c>
      <c r="AB60" s="367">
        <v>45391.0</v>
      </c>
      <c r="AC60" s="370"/>
      <c r="AD60" s="371"/>
      <c r="AE60" s="249"/>
      <c r="AF60" s="249"/>
      <c r="AG60" s="249"/>
      <c r="AH60" s="249"/>
      <c r="AI60" s="249"/>
      <c r="AJ60" s="249"/>
      <c r="AK60" s="249"/>
      <c r="AL60" s="249"/>
      <c r="AM60" s="249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</row>
    <row r="61" ht="15.0" customHeight="1">
      <c r="A61" s="358" t="s">
        <v>4469</v>
      </c>
      <c r="B61" s="359" t="s">
        <v>3734</v>
      </c>
      <c r="C61" s="359" t="s">
        <v>4471</v>
      </c>
      <c r="D61" s="360" t="s">
        <v>4581</v>
      </c>
      <c r="E61" s="361" t="s">
        <v>3528</v>
      </c>
      <c r="F61" s="359">
        <v>1.0</v>
      </c>
      <c r="G61" s="362"/>
      <c r="H61" s="363">
        <f t="shared" si="1"/>
        <v>1</v>
      </c>
      <c r="I61" s="359" t="s">
        <v>3465</v>
      </c>
      <c r="J61" s="364"/>
      <c r="K61" s="364">
        <f t="shared" si="7"/>
        <v>0</v>
      </c>
      <c r="L61" s="365"/>
      <c r="M61" s="366">
        <f t="shared" si="3"/>
        <v>0</v>
      </c>
      <c r="N61" s="366">
        <f t="shared" si="4"/>
        <v>0</v>
      </c>
      <c r="O61" s="366">
        <f t="shared" si="5"/>
        <v>0</v>
      </c>
      <c r="P61" s="366">
        <f t="shared" si="8"/>
        <v>0</v>
      </c>
      <c r="Q61" s="366">
        <v>1.0</v>
      </c>
      <c r="R61" s="359" t="s">
        <v>330</v>
      </c>
      <c r="S61" s="367">
        <v>45329.0</v>
      </c>
      <c r="T61" s="359">
        <v>2402017.0</v>
      </c>
      <c r="U61" s="368">
        <v>45329.0</v>
      </c>
      <c r="V61" s="368">
        <v>45329.0</v>
      </c>
      <c r="W61" s="359" t="s">
        <v>3696</v>
      </c>
      <c r="X61" s="362" t="s">
        <v>197</v>
      </c>
      <c r="Y61" s="359" t="s">
        <v>3466</v>
      </c>
      <c r="Z61" s="369"/>
      <c r="AA61" s="368" t="s">
        <v>3734</v>
      </c>
      <c r="AB61" s="367">
        <v>45391.0</v>
      </c>
      <c r="AC61" s="370"/>
      <c r="AD61" s="371"/>
      <c r="AE61" s="249"/>
      <c r="AF61" s="249"/>
      <c r="AG61" s="249"/>
      <c r="AH61" s="249"/>
      <c r="AI61" s="249"/>
      <c r="AJ61" s="249"/>
      <c r="AK61" s="249"/>
      <c r="AL61" s="249"/>
      <c r="AM61" s="249"/>
      <c r="AN61" s="249"/>
      <c r="AO61" s="249"/>
      <c r="AP61" s="249"/>
      <c r="AQ61" s="249"/>
      <c r="AR61" s="249"/>
      <c r="AS61" s="249"/>
      <c r="AT61" s="249"/>
      <c r="AU61" s="249"/>
      <c r="AV61" s="249"/>
      <c r="AW61" s="249"/>
      <c r="AX61" s="249"/>
    </row>
    <row r="62" ht="15.0" customHeight="1">
      <c r="A62" s="358" t="s">
        <v>4469</v>
      </c>
      <c r="B62" s="359" t="s">
        <v>3734</v>
      </c>
      <c r="C62" s="359" t="s">
        <v>4471</v>
      </c>
      <c r="D62" s="360" t="s">
        <v>4582</v>
      </c>
      <c r="E62" s="361" t="s">
        <v>4583</v>
      </c>
      <c r="F62" s="359">
        <v>1.0</v>
      </c>
      <c r="G62" s="362"/>
      <c r="H62" s="363">
        <f t="shared" si="1"/>
        <v>1</v>
      </c>
      <c r="I62" s="359" t="s">
        <v>3465</v>
      </c>
      <c r="J62" s="364"/>
      <c r="K62" s="364">
        <f t="shared" si="7"/>
        <v>0</v>
      </c>
      <c r="L62" s="365"/>
      <c r="M62" s="366">
        <f t="shared" si="3"/>
        <v>0</v>
      </c>
      <c r="N62" s="366">
        <f t="shared" si="4"/>
        <v>0</v>
      </c>
      <c r="O62" s="366">
        <f t="shared" si="5"/>
        <v>0</v>
      </c>
      <c r="P62" s="366">
        <f t="shared" si="8"/>
        <v>0</v>
      </c>
      <c r="Q62" s="366">
        <v>1.0</v>
      </c>
      <c r="R62" s="359" t="s">
        <v>330</v>
      </c>
      <c r="S62" s="367">
        <v>45329.0</v>
      </c>
      <c r="T62" s="359">
        <v>2402017.0</v>
      </c>
      <c r="U62" s="368">
        <v>45329.0</v>
      </c>
      <c r="V62" s="368">
        <v>45329.0</v>
      </c>
      <c r="W62" s="359" t="s">
        <v>3696</v>
      </c>
      <c r="X62" s="362" t="s">
        <v>197</v>
      </c>
      <c r="Y62" s="359" t="s">
        <v>3466</v>
      </c>
      <c r="Z62" s="369"/>
      <c r="AA62" s="368" t="s">
        <v>3734</v>
      </c>
      <c r="AB62" s="367">
        <v>45391.0</v>
      </c>
      <c r="AC62" s="370"/>
      <c r="AD62" s="371"/>
      <c r="AE62" s="249"/>
      <c r="AF62" s="249"/>
      <c r="AG62" s="249"/>
      <c r="AH62" s="249"/>
      <c r="AI62" s="249"/>
      <c r="AJ62" s="249"/>
      <c r="AK62" s="249"/>
      <c r="AL62" s="249"/>
      <c r="AM62" s="249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</row>
    <row r="63" ht="15.0" customHeight="1">
      <c r="A63" s="358" t="s">
        <v>4469</v>
      </c>
      <c r="B63" s="359" t="s">
        <v>3734</v>
      </c>
      <c r="C63" s="359" t="s">
        <v>4471</v>
      </c>
      <c r="D63" s="360" t="s">
        <v>4584</v>
      </c>
      <c r="E63" s="361" t="s">
        <v>4585</v>
      </c>
      <c r="F63" s="359">
        <v>2.0</v>
      </c>
      <c r="G63" s="362"/>
      <c r="H63" s="363">
        <f t="shared" si="1"/>
        <v>2</v>
      </c>
      <c r="I63" s="359" t="s">
        <v>3465</v>
      </c>
      <c r="J63" s="364"/>
      <c r="K63" s="364">
        <f t="shared" si="7"/>
        <v>0</v>
      </c>
      <c r="L63" s="365"/>
      <c r="M63" s="366">
        <f t="shared" si="3"/>
        <v>0</v>
      </c>
      <c r="N63" s="366">
        <f t="shared" si="4"/>
        <v>0</v>
      </c>
      <c r="O63" s="366">
        <f t="shared" si="5"/>
        <v>0</v>
      </c>
      <c r="P63" s="366">
        <f t="shared" si="8"/>
        <v>0</v>
      </c>
      <c r="Q63" s="366">
        <v>1.0</v>
      </c>
      <c r="R63" s="359" t="s">
        <v>330</v>
      </c>
      <c r="S63" s="367">
        <v>45329.0</v>
      </c>
      <c r="T63" s="359">
        <v>2402017.0</v>
      </c>
      <c r="U63" s="368">
        <v>45329.0</v>
      </c>
      <c r="V63" s="368">
        <v>45329.0</v>
      </c>
      <c r="W63" s="359" t="s">
        <v>3696</v>
      </c>
      <c r="X63" s="362" t="s">
        <v>197</v>
      </c>
      <c r="Y63" s="359" t="s">
        <v>3466</v>
      </c>
      <c r="Z63" s="369"/>
      <c r="AA63" s="368" t="s">
        <v>3734</v>
      </c>
      <c r="AB63" s="367">
        <v>45391.0</v>
      </c>
      <c r="AC63" s="370"/>
      <c r="AD63" s="371"/>
      <c r="AE63" s="249"/>
      <c r="AF63" s="249"/>
      <c r="AG63" s="249"/>
      <c r="AH63" s="249"/>
      <c r="AI63" s="249"/>
      <c r="AJ63" s="249"/>
      <c r="AK63" s="249"/>
      <c r="AL63" s="249"/>
      <c r="AM63" s="249"/>
      <c r="AN63" s="249"/>
      <c r="AO63" s="249"/>
      <c r="AP63" s="249"/>
      <c r="AQ63" s="249"/>
      <c r="AR63" s="249"/>
      <c r="AS63" s="249"/>
      <c r="AT63" s="249"/>
      <c r="AU63" s="249"/>
      <c r="AV63" s="249"/>
      <c r="AW63" s="249"/>
      <c r="AX63" s="249"/>
    </row>
    <row r="64" ht="15.0" customHeight="1">
      <c r="A64" s="358" t="s">
        <v>4469</v>
      </c>
      <c r="B64" s="359" t="s">
        <v>3734</v>
      </c>
      <c r="C64" s="359" t="s">
        <v>4471</v>
      </c>
      <c r="D64" s="360" t="s">
        <v>4586</v>
      </c>
      <c r="E64" s="361" t="s">
        <v>4587</v>
      </c>
      <c r="F64" s="359">
        <v>2.0</v>
      </c>
      <c r="G64" s="362"/>
      <c r="H64" s="363">
        <f t="shared" si="1"/>
        <v>2</v>
      </c>
      <c r="I64" s="359" t="s">
        <v>3465</v>
      </c>
      <c r="J64" s="364"/>
      <c r="K64" s="364">
        <f t="shared" si="7"/>
        <v>0</v>
      </c>
      <c r="L64" s="365"/>
      <c r="M64" s="366">
        <f t="shared" si="3"/>
        <v>0</v>
      </c>
      <c r="N64" s="366">
        <f t="shared" si="4"/>
        <v>0</v>
      </c>
      <c r="O64" s="366">
        <f t="shared" si="5"/>
        <v>0</v>
      </c>
      <c r="P64" s="366">
        <f t="shared" si="8"/>
        <v>0</v>
      </c>
      <c r="Q64" s="366">
        <v>1.0</v>
      </c>
      <c r="R64" s="359" t="s">
        <v>330</v>
      </c>
      <c r="S64" s="367">
        <v>45329.0</v>
      </c>
      <c r="T64" s="359">
        <v>2402017.0</v>
      </c>
      <c r="U64" s="368">
        <v>45329.0</v>
      </c>
      <c r="V64" s="368">
        <v>45329.0</v>
      </c>
      <c r="W64" s="359" t="s">
        <v>3696</v>
      </c>
      <c r="X64" s="362" t="s">
        <v>197</v>
      </c>
      <c r="Y64" s="359" t="s">
        <v>3466</v>
      </c>
      <c r="Z64" s="369"/>
      <c r="AA64" s="368" t="s">
        <v>3734</v>
      </c>
      <c r="AB64" s="367">
        <v>45391.0</v>
      </c>
      <c r="AC64" s="370"/>
      <c r="AD64" s="371"/>
      <c r="AE64" s="249"/>
      <c r="AF64" s="249"/>
      <c r="AG64" s="249"/>
      <c r="AH64" s="249"/>
      <c r="AI64" s="249"/>
      <c r="AJ64" s="249"/>
      <c r="AK64" s="249"/>
      <c r="AL64" s="249"/>
      <c r="AM64" s="249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</row>
    <row r="65" ht="15.0" customHeight="1">
      <c r="A65" s="358" t="s">
        <v>4469</v>
      </c>
      <c r="B65" s="359" t="s">
        <v>3734</v>
      </c>
      <c r="C65" s="359" t="s">
        <v>4471</v>
      </c>
      <c r="D65" s="360" t="s">
        <v>4588</v>
      </c>
      <c r="E65" s="361" t="s">
        <v>3540</v>
      </c>
      <c r="F65" s="359">
        <v>2.0</v>
      </c>
      <c r="G65" s="362"/>
      <c r="H65" s="363">
        <f t="shared" si="1"/>
        <v>2</v>
      </c>
      <c r="I65" s="359" t="s">
        <v>3465</v>
      </c>
      <c r="J65" s="364"/>
      <c r="K65" s="364">
        <f t="shared" si="7"/>
        <v>0</v>
      </c>
      <c r="L65" s="365"/>
      <c r="M65" s="366">
        <f t="shared" si="3"/>
        <v>0</v>
      </c>
      <c r="N65" s="366">
        <f t="shared" si="4"/>
        <v>0</v>
      </c>
      <c r="O65" s="366">
        <f t="shared" si="5"/>
        <v>0</v>
      </c>
      <c r="P65" s="366">
        <f t="shared" si="8"/>
        <v>0</v>
      </c>
      <c r="Q65" s="366">
        <v>1.0</v>
      </c>
      <c r="R65" s="359" t="s">
        <v>330</v>
      </c>
      <c r="S65" s="367">
        <v>45329.0</v>
      </c>
      <c r="T65" s="359">
        <v>2402017.0</v>
      </c>
      <c r="U65" s="368">
        <v>45329.0</v>
      </c>
      <c r="V65" s="368">
        <v>45329.0</v>
      </c>
      <c r="W65" s="359" t="s">
        <v>3696</v>
      </c>
      <c r="X65" s="362" t="s">
        <v>197</v>
      </c>
      <c r="Y65" s="359" t="s">
        <v>3466</v>
      </c>
      <c r="Z65" s="369"/>
      <c r="AA65" s="368" t="s">
        <v>3734</v>
      </c>
      <c r="AB65" s="367">
        <v>45391.0</v>
      </c>
      <c r="AC65" s="370"/>
      <c r="AD65" s="371"/>
      <c r="AE65" s="249"/>
      <c r="AF65" s="249"/>
      <c r="AG65" s="249"/>
      <c r="AH65" s="249"/>
      <c r="AI65" s="249"/>
      <c r="AJ65" s="249"/>
      <c r="AK65" s="249"/>
      <c r="AL65" s="249"/>
      <c r="AM65" s="249"/>
      <c r="AN65" s="249"/>
      <c r="AO65" s="249"/>
      <c r="AP65" s="249"/>
      <c r="AQ65" s="249"/>
      <c r="AR65" s="249"/>
      <c r="AS65" s="249"/>
      <c r="AT65" s="249"/>
      <c r="AU65" s="249"/>
      <c r="AV65" s="249"/>
      <c r="AW65" s="249"/>
      <c r="AX65" s="249"/>
    </row>
    <row r="66" ht="15.0" customHeight="1">
      <c r="A66" s="358" t="s">
        <v>4469</v>
      </c>
      <c r="B66" s="359" t="s">
        <v>3734</v>
      </c>
      <c r="C66" s="359" t="s">
        <v>4471</v>
      </c>
      <c r="D66" s="360" t="s">
        <v>4589</v>
      </c>
      <c r="E66" s="361" t="s">
        <v>3538</v>
      </c>
      <c r="F66" s="359">
        <v>2.0</v>
      </c>
      <c r="G66" s="362"/>
      <c r="H66" s="363">
        <f t="shared" si="1"/>
        <v>2</v>
      </c>
      <c r="I66" s="359" t="s">
        <v>3465</v>
      </c>
      <c r="J66" s="364"/>
      <c r="K66" s="364">
        <f t="shared" si="7"/>
        <v>0</v>
      </c>
      <c r="L66" s="365"/>
      <c r="M66" s="366">
        <f t="shared" si="3"/>
        <v>0</v>
      </c>
      <c r="N66" s="366">
        <f t="shared" si="4"/>
        <v>0</v>
      </c>
      <c r="O66" s="366">
        <f t="shared" si="5"/>
        <v>0</v>
      </c>
      <c r="P66" s="366">
        <f t="shared" si="8"/>
        <v>0</v>
      </c>
      <c r="Q66" s="366">
        <v>1.0</v>
      </c>
      <c r="R66" s="359" t="s">
        <v>330</v>
      </c>
      <c r="S66" s="367">
        <v>45329.0</v>
      </c>
      <c r="T66" s="359">
        <v>2402017.0</v>
      </c>
      <c r="U66" s="368">
        <v>45329.0</v>
      </c>
      <c r="V66" s="368">
        <v>45329.0</v>
      </c>
      <c r="W66" s="359" t="s">
        <v>3696</v>
      </c>
      <c r="X66" s="362" t="s">
        <v>197</v>
      </c>
      <c r="Y66" s="359" t="s">
        <v>3466</v>
      </c>
      <c r="Z66" s="369"/>
      <c r="AA66" s="368" t="s">
        <v>3734</v>
      </c>
      <c r="AB66" s="367">
        <v>45391.0</v>
      </c>
      <c r="AC66" s="370"/>
      <c r="AD66" s="371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</row>
    <row r="67" ht="15.0" customHeight="1">
      <c r="A67" s="358" t="s">
        <v>4469</v>
      </c>
      <c r="B67" s="359" t="s">
        <v>3734</v>
      </c>
      <c r="C67" s="359" t="s">
        <v>4471</v>
      </c>
      <c r="D67" s="360" t="s">
        <v>4590</v>
      </c>
      <c r="E67" s="361" t="s">
        <v>3530</v>
      </c>
      <c r="F67" s="359">
        <v>40.0</v>
      </c>
      <c r="G67" s="362"/>
      <c r="H67" s="363">
        <f t="shared" si="1"/>
        <v>40</v>
      </c>
      <c r="I67" s="359" t="s">
        <v>3465</v>
      </c>
      <c r="J67" s="364"/>
      <c r="K67" s="364">
        <f t="shared" si="7"/>
        <v>0</v>
      </c>
      <c r="L67" s="365"/>
      <c r="M67" s="366">
        <f t="shared" si="3"/>
        <v>0</v>
      </c>
      <c r="N67" s="366">
        <f t="shared" si="4"/>
        <v>0</v>
      </c>
      <c r="O67" s="366">
        <f t="shared" si="5"/>
        <v>0</v>
      </c>
      <c r="P67" s="366">
        <f t="shared" si="8"/>
        <v>0</v>
      </c>
      <c r="Q67" s="366">
        <v>1.0</v>
      </c>
      <c r="R67" s="359" t="s">
        <v>330</v>
      </c>
      <c r="S67" s="367">
        <v>45329.0</v>
      </c>
      <c r="T67" s="359">
        <v>2402017.0</v>
      </c>
      <c r="U67" s="368">
        <v>45329.0</v>
      </c>
      <c r="V67" s="368">
        <v>45329.0</v>
      </c>
      <c r="W67" s="359" t="s">
        <v>3696</v>
      </c>
      <c r="X67" s="362" t="s">
        <v>197</v>
      </c>
      <c r="Y67" s="359" t="s">
        <v>3466</v>
      </c>
      <c r="Z67" s="369"/>
      <c r="AA67" s="368" t="s">
        <v>3734</v>
      </c>
      <c r="AB67" s="367">
        <v>45391.0</v>
      </c>
      <c r="AC67" s="370"/>
      <c r="AD67" s="371"/>
      <c r="AE67" s="249"/>
      <c r="AF67" s="249"/>
      <c r="AG67" s="249"/>
      <c r="AH67" s="249"/>
      <c r="AI67" s="249"/>
      <c r="AJ67" s="249"/>
      <c r="AK67" s="249"/>
      <c r="AL67" s="249"/>
      <c r="AM67" s="249"/>
      <c r="AN67" s="249"/>
      <c r="AO67" s="249"/>
      <c r="AP67" s="249"/>
      <c r="AQ67" s="249"/>
      <c r="AR67" s="249"/>
      <c r="AS67" s="249"/>
      <c r="AT67" s="249"/>
      <c r="AU67" s="249"/>
      <c r="AV67" s="249"/>
      <c r="AW67" s="249"/>
      <c r="AX67" s="249"/>
    </row>
    <row r="68" ht="15.0" customHeight="1">
      <c r="A68" s="358" t="s">
        <v>4469</v>
      </c>
      <c r="B68" s="359" t="s">
        <v>3734</v>
      </c>
      <c r="C68" s="359" t="s">
        <v>4471</v>
      </c>
      <c r="D68" s="360" t="s">
        <v>4591</v>
      </c>
      <c r="E68" s="361" t="s">
        <v>4592</v>
      </c>
      <c r="F68" s="359">
        <v>2.0</v>
      </c>
      <c r="G68" s="362"/>
      <c r="H68" s="363">
        <f t="shared" si="1"/>
        <v>2</v>
      </c>
      <c r="I68" s="359" t="s">
        <v>3465</v>
      </c>
      <c r="J68" s="364"/>
      <c r="K68" s="364">
        <f t="shared" si="7"/>
        <v>0</v>
      </c>
      <c r="L68" s="365"/>
      <c r="M68" s="366">
        <f t="shared" si="3"/>
        <v>0</v>
      </c>
      <c r="N68" s="366">
        <f t="shared" si="4"/>
        <v>0</v>
      </c>
      <c r="O68" s="366">
        <f t="shared" si="5"/>
        <v>0</v>
      </c>
      <c r="P68" s="366">
        <f t="shared" si="8"/>
        <v>0</v>
      </c>
      <c r="Q68" s="366">
        <v>1.0</v>
      </c>
      <c r="R68" s="359" t="s">
        <v>330</v>
      </c>
      <c r="S68" s="367">
        <v>45329.0</v>
      </c>
      <c r="T68" s="359">
        <v>2402017.0</v>
      </c>
      <c r="U68" s="368">
        <v>45329.0</v>
      </c>
      <c r="V68" s="368">
        <v>45329.0</v>
      </c>
      <c r="W68" s="359" t="s">
        <v>3696</v>
      </c>
      <c r="X68" s="362" t="s">
        <v>197</v>
      </c>
      <c r="Y68" s="359" t="s">
        <v>3466</v>
      </c>
      <c r="Z68" s="369"/>
      <c r="AA68" s="368" t="s">
        <v>3734</v>
      </c>
      <c r="AB68" s="367">
        <v>45391.0</v>
      </c>
      <c r="AC68" s="370"/>
      <c r="AD68" s="371"/>
      <c r="AE68" s="249"/>
      <c r="AF68" s="249"/>
      <c r="AG68" s="249"/>
      <c r="AH68" s="249"/>
      <c r="AI68" s="249"/>
      <c r="AJ68" s="249"/>
      <c r="AK68" s="249"/>
      <c r="AL68" s="249"/>
      <c r="AM68" s="249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</row>
    <row r="69" ht="15.0" customHeight="1">
      <c r="A69" s="358" t="s">
        <v>4469</v>
      </c>
      <c r="B69" s="359" t="s">
        <v>3734</v>
      </c>
      <c r="C69" s="359" t="s">
        <v>4471</v>
      </c>
      <c r="D69" s="360" t="s">
        <v>4593</v>
      </c>
      <c r="E69" s="361" t="s">
        <v>3532</v>
      </c>
      <c r="F69" s="359">
        <v>2.0</v>
      </c>
      <c r="G69" s="362"/>
      <c r="H69" s="363">
        <f t="shared" si="1"/>
        <v>2</v>
      </c>
      <c r="I69" s="359" t="s">
        <v>3465</v>
      </c>
      <c r="J69" s="364"/>
      <c r="K69" s="364">
        <f t="shared" si="7"/>
        <v>0</v>
      </c>
      <c r="L69" s="365"/>
      <c r="M69" s="366">
        <f t="shared" si="3"/>
        <v>0</v>
      </c>
      <c r="N69" s="366">
        <f t="shared" si="4"/>
        <v>0</v>
      </c>
      <c r="O69" s="366">
        <f t="shared" si="5"/>
        <v>0</v>
      </c>
      <c r="P69" s="366">
        <f t="shared" si="8"/>
        <v>0</v>
      </c>
      <c r="Q69" s="366">
        <v>1.0</v>
      </c>
      <c r="R69" s="359" t="s">
        <v>330</v>
      </c>
      <c r="S69" s="367">
        <v>45329.0</v>
      </c>
      <c r="T69" s="359">
        <v>2402017.0</v>
      </c>
      <c r="U69" s="368">
        <v>45329.0</v>
      </c>
      <c r="V69" s="368">
        <v>45329.0</v>
      </c>
      <c r="W69" s="359" t="s">
        <v>3696</v>
      </c>
      <c r="X69" s="362" t="s">
        <v>197</v>
      </c>
      <c r="Y69" s="359" t="s">
        <v>3466</v>
      </c>
      <c r="Z69" s="369"/>
      <c r="AA69" s="368" t="s">
        <v>3734</v>
      </c>
      <c r="AB69" s="367">
        <v>45391.0</v>
      </c>
      <c r="AC69" s="370"/>
      <c r="AD69" s="371"/>
      <c r="AE69" s="249"/>
      <c r="AF69" s="249"/>
      <c r="AG69" s="249"/>
      <c r="AH69" s="249"/>
      <c r="AI69" s="249"/>
      <c r="AJ69" s="249"/>
      <c r="AK69" s="249"/>
      <c r="AL69" s="249"/>
      <c r="AM69" s="249"/>
      <c r="AN69" s="249"/>
      <c r="AO69" s="249"/>
      <c r="AP69" s="249"/>
      <c r="AQ69" s="249"/>
      <c r="AR69" s="249"/>
      <c r="AS69" s="249"/>
      <c r="AT69" s="249"/>
      <c r="AU69" s="249"/>
      <c r="AV69" s="249"/>
      <c r="AW69" s="249"/>
      <c r="AX69" s="249"/>
    </row>
    <row r="70" ht="15.0" customHeight="1">
      <c r="A70" s="372" t="s">
        <v>4469</v>
      </c>
      <c r="B70" s="373" t="s">
        <v>4470</v>
      </c>
      <c r="C70" s="373" t="s">
        <v>4471</v>
      </c>
      <c r="D70" s="374" t="s">
        <v>4478</v>
      </c>
      <c r="E70" s="375" t="s">
        <v>4479</v>
      </c>
      <c r="F70" s="373">
        <v>12.0</v>
      </c>
      <c r="G70" s="376"/>
      <c r="H70" s="377">
        <f t="shared" si="1"/>
        <v>12</v>
      </c>
      <c r="I70" s="373" t="s">
        <v>3465</v>
      </c>
      <c r="J70" s="378">
        <v>4.0</v>
      </c>
      <c r="K70" s="378">
        <f t="shared" si="7"/>
        <v>48</v>
      </c>
      <c r="L70" s="379"/>
      <c r="M70" s="380">
        <f t="shared" si="3"/>
        <v>0</v>
      </c>
      <c r="N70" s="380">
        <f t="shared" si="4"/>
        <v>4</v>
      </c>
      <c r="O70" s="380">
        <f t="shared" si="5"/>
        <v>4</v>
      </c>
      <c r="P70" s="380">
        <f t="shared" si="8"/>
        <v>48</v>
      </c>
      <c r="Q70" s="380">
        <v>1.0</v>
      </c>
      <c r="R70" s="373" t="s">
        <v>332</v>
      </c>
      <c r="S70" s="381">
        <v>45328.0</v>
      </c>
      <c r="T70" s="373">
        <v>2402018.0</v>
      </c>
      <c r="U70" s="382">
        <v>45329.0</v>
      </c>
      <c r="V70" s="382">
        <v>45330.0</v>
      </c>
      <c r="W70" s="373" t="s">
        <v>4538</v>
      </c>
      <c r="X70" s="376" t="s">
        <v>34</v>
      </c>
      <c r="Y70" s="373" t="s">
        <v>3466</v>
      </c>
      <c r="Z70" s="383"/>
      <c r="AA70" s="382" t="s">
        <v>3739</v>
      </c>
      <c r="AB70" s="381">
        <v>45335.0</v>
      </c>
      <c r="AC70" s="384" t="s">
        <v>4477</v>
      </c>
      <c r="AD70" s="374"/>
      <c r="AE70" s="374"/>
      <c r="AF70" s="374"/>
      <c r="AG70" s="374"/>
      <c r="AH70" s="374"/>
      <c r="AI70" s="374"/>
      <c r="AJ70" s="374"/>
      <c r="AK70" s="374"/>
      <c r="AL70" s="374"/>
      <c r="AM70" s="374"/>
      <c r="AN70" s="374"/>
      <c r="AO70" s="374"/>
      <c r="AP70" s="374"/>
      <c r="AQ70" s="374"/>
      <c r="AR70" s="374"/>
      <c r="AS70" s="374"/>
      <c r="AT70" s="374"/>
      <c r="AU70" s="374"/>
      <c r="AV70" s="374"/>
      <c r="AW70" s="374"/>
      <c r="AX70" s="374"/>
    </row>
    <row r="71" ht="15.0" customHeight="1">
      <c r="A71" s="387" t="s">
        <v>4469</v>
      </c>
      <c r="B71" s="359" t="s">
        <v>4470</v>
      </c>
      <c r="C71" s="359" t="s">
        <v>4471</v>
      </c>
      <c r="D71" s="360" t="s">
        <v>4481</v>
      </c>
      <c r="E71" s="388" t="s">
        <v>4594</v>
      </c>
      <c r="F71" s="359">
        <v>2.0</v>
      </c>
      <c r="G71" s="362"/>
      <c r="H71" s="363">
        <f t="shared" si="1"/>
        <v>2</v>
      </c>
      <c r="I71" s="359" t="s">
        <v>3465</v>
      </c>
      <c r="J71" s="364">
        <v>240.0</v>
      </c>
      <c r="K71" s="364">
        <f t="shared" si="7"/>
        <v>480</v>
      </c>
      <c r="L71" s="365"/>
      <c r="M71" s="366">
        <f t="shared" si="3"/>
        <v>0</v>
      </c>
      <c r="N71" s="366">
        <f t="shared" si="4"/>
        <v>240</v>
      </c>
      <c r="O71" s="366">
        <f t="shared" si="5"/>
        <v>240</v>
      </c>
      <c r="P71" s="366">
        <f t="shared" si="8"/>
        <v>480</v>
      </c>
      <c r="Q71" s="366">
        <v>1.0</v>
      </c>
      <c r="R71" s="359" t="s">
        <v>332</v>
      </c>
      <c r="S71" s="367">
        <v>45328.0</v>
      </c>
      <c r="T71" s="359">
        <v>2402018.0</v>
      </c>
      <c r="U71" s="368">
        <v>45329.0</v>
      </c>
      <c r="V71" s="368">
        <v>45330.0</v>
      </c>
      <c r="W71" s="359" t="s">
        <v>4538</v>
      </c>
      <c r="X71" s="362" t="s">
        <v>34</v>
      </c>
      <c r="Y71" s="359" t="s">
        <v>3466</v>
      </c>
      <c r="Z71" s="369"/>
      <c r="AA71" s="368" t="s">
        <v>3739</v>
      </c>
      <c r="AB71" s="367">
        <v>45335.0</v>
      </c>
      <c r="AC71" s="370" t="s">
        <v>4477</v>
      </c>
      <c r="AD71" s="360"/>
      <c r="AE71" s="360"/>
      <c r="AF71" s="360"/>
      <c r="AG71" s="360"/>
      <c r="AH71" s="360"/>
      <c r="AI71" s="360"/>
      <c r="AJ71" s="360"/>
      <c r="AK71" s="360"/>
      <c r="AL71" s="360"/>
      <c r="AM71" s="360"/>
      <c r="AN71" s="360"/>
      <c r="AO71" s="360"/>
      <c r="AP71" s="360"/>
      <c r="AQ71" s="360"/>
      <c r="AR71" s="360"/>
      <c r="AS71" s="360"/>
      <c r="AT71" s="360"/>
      <c r="AU71" s="360"/>
      <c r="AV71" s="360"/>
      <c r="AW71" s="360"/>
      <c r="AX71" s="360"/>
    </row>
    <row r="72" ht="15.0" customHeight="1">
      <c r="A72" s="387" t="s">
        <v>4469</v>
      </c>
      <c r="B72" s="359" t="s">
        <v>4470</v>
      </c>
      <c r="C72" s="359" t="s">
        <v>4471</v>
      </c>
      <c r="D72" s="360" t="s">
        <v>4595</v>
      </c>
      <c r="E72" s="389" t="s">
        <v>4596</v>
      </c>
      <c r="F72" s="359">
        <v>3.0</v>
      </c>
      <c r="G72" s="362"/>
      <c r="H72" s="363">
        <f t="shared" si="1"/>
        <v>3</v>
      </c>
      <c r="I72" s="359" t="s">
        <v>3465</v>
      </c>
      <c r="J72" s="364">
        <v>144.0</v>
      </c>
      <c r="K72" s="364">
        <f t="shared" si="7"/>
        <v>432</v>
      </c>
      <c r="L72" s="365"/>
      <c r="M72" s="366">
        <f t="shared" si="3"/>
        <v>0</v>
      </c>
      <c r="N72" s="366">
        <f t="shared" si="4"/>
        <v>144</v>
      </c>
      <c r="O72" s="366">
        <f t="shared" si="5"/>
        <v>144</v>
      </c>
      <c r="P72" s="366">
        <f t="shared" si="8"/>
        <v>432</v>
      </c>
      <c r="Q72" s="366">
        <v>1.0</v>
      </c>
      <c r="R72" s="359" t="s">
        <v>332</v>
      </c>
      <c r="S72" s="367">
        <v>45328.0</v>
      </c>
      <c r="T72" s="359">
        <v>2402018.0</v>
      </c>
      <c r="U72" s="368">
        <v>45329.0</v>
      </c>
      <c r="V72" s="368">
        <v>45330.0</v>
      </c>
      <c r="W72" s="359" t="s">
        <v>4538</v>
      </c>
      <c r="X72" s="362" t="s">
        <v>34</v>
      </c>
      <c r="Y72" s="359" t="s">
        <v>3466</v>
      </c>
      <c r="Z72" s="369"/>
      <c r="AA72" s="368" t="s">
        <v>3739</v>
      </c>
      <c r="AB72" s="367">
        <v>45335.0</v>
      </c>
      <c r="AC72" s="370" t="s">
        <v>4477</v>
      </c>
      <c r="AD72" s="360"/>
      <c r="AE72" s="360"/>
      <c r="AF72" s="360"/>
      <c r="AG72" s="360"/>
      <c r="AH72" s="360"/>
      <c r="AI72" s="360"/>
      <c r="AJ72" s="360"/>
      <c r="AK72" s="360"/>
      <c r="AL72" s="360"/>
      <c r="AM72" s="360"/>
      <c r="AN72" s="360"/>
      <c r="AO72" s="360"/>
      <c r="AP72" s="360"/>
      <c r="AQ72" s="360"/>
      <c r="AR72" s="360"/>
      <c r="AS72" s="360"/>
      <c r="AT72" s="360"/>
      <c r="AU72" s="360"/>
      <c r="AV72" s="360"/>
      <c r="AW72" s="360"/>
      <c r="AX72" s="360"/>
    </row>
    <row r="73" ht="15.0" customHeight="1">
      <c r="A73" s="387" t="s">
        <v>4469</v>
      </c>
      <c r="B73" s="359" t="s">
        <v>4470</v>
      </c>
      <c r="C73" s="359" t="s">
        <v>4471</v>
      </c>
      <c r="D73" s="360" t="s">
        <v>4597</v>
      </c>
      <c r="E73" s="388" t="s">
        <v>4598</v>
      </c>
      <c r="F73" s="359">
        <v>6.0</v>
      </c>
      <c r="G73" s="362"/>
      <c r="H73" s="363">
        <f t="shared" si="1"/>
        <v>6</v>
      </c>
      <c r="I73" s="359" t="s">
        <v>3465</v>
      </c>
      <c r="J73" s="364">
        <v>28.0</v>
      </c>
      <c r="K73" s="364">
        <f t="shared" si="7"/>
        <v>168</v>
      </c>
      <c r="L73" s="365"/>
      <c r="M73" s="366">
        <f t="shared" si="3"/>
        <v>0</v>
      </c>
      <c r="N73" s="366">
        <f t="shared" si="4"/>
        <v>28</v>
      </c>
      <c r="O73" s="366">
        <f t="shared" si="5"/>
        <v>28</v>
      </c>
      <c r="P73" s="366">
        <f t="shared" si="8"/>
        <v>168</v>
      </c>
      <c r="Q73" s="366">
        <v>1.0</v>
      </c>
      <c r="R73" s="359" t="s">
        <v>332</v>
      </c>
      <c r="S73" s="367">
        <v>45328.0</v>
      </c>
      <c r="T73" s="359">
        <v>2402018.0</v>
      </c>
      <c r="U73" s="368">
        <v>45329.0</v>
      </c>
      <c r="V73" s="368">
        <v>45330.0</v>
      </c>
      <c r="W73" s="359" t="s">
        <v>4538</v>
      </c>
      <c r="X73" s="362" t="s">
        <v>34</v>
      </c>
      <c r="Y73" s="359" t="s">
        <v>3466</v>
      </c>
      <c r="Z73" s="369"/>
      <c r="AA73" s="368" t="s">
        <v>3739</v>
      </c>
      <c r="AB73" s="367">
        <v>45335.0</v>
      </c>
      <c r="AC73" s="370" t="s">
        <v>4477</v>
      </c>
      <c r="AD73" s="360"/>
      <c r="AE73" s="360"/>
      <c r="AF73" s="360"/>
      <c r="AG73" s="360"/>
      <c r="AH73" s="360"/>
      <c r="AI73" s="360"/>
      <c r="AJ73" s="360"/>
      <c r="AK73" s="360"/>
      <c r="AL73" s="360"/>
      <c r="AM73" s="360"/>
      <c r="AN73" s="360"/>
      <c r="AO73" s="360"/>
      <c r="AP73" s="360"/>
      <c r="AQ73" s="360"/>
      <c r="AR73" s="360"/>
      <c r="AS73" s="360"/>
      <c r="AT73" s="360"/>
      <c r="AU73" s="360"/>
      <c r="AV73" s="360"/>
      <c r="AW73" s="360"/>
      <c r="AX73" s="360"/>
    </row>
    <row r="74" ht="15.0" customHeight="1">
      <c r="A74" s="387" t="s">
        <v>4469</v>
      </c>
      <c r="B74" s="359" t="s">
        <v>4470</v>
      </c>
      <c r="C74" s="359" t="s">
        <v>4471</v>
      </c>
      <c r="D74" s="360" t="s">
        <v>4485</v>
      </c>
      <c r="E74" s="388" t="s">
        <v>4487</v>
      </c>
      <c r="F74" s="359">
        <v>2.0</v>
      </c>
      <c r="G74" s="362"/>
      <c r="H74" s="363">
        <f t="shared" si="1"/>
        <v>2</v>
      </c>
      <c r="I74" s="359" t="s">
        <v>3465</v>
      </c>
      <c r="J74" s="364">
        <v>30.0</v>
      </c>
      <c r="K74" s="364">
        <f t="shared" si="7"/>
        <v>60</v>
      </c>
      <c r="L74" s="365"/>
      <c r="M74" s="366">
        <f t="shared" si="3"/>
        <v>0</v>
      </c>
      <c r="N74" s="366">
        <f t="shared" si="4"/>
        <v>30</v>
      </c>
      <c r="O74" s="366">
        <f t="shared" si="5"/>
        <v>30</v>
      </c>
      <c r="P74" s="366">
        <f t="shared" si="8"/>
        <v>60</v>
      </c>
      <c r="Q74" s="366">
        <v>1.0</v>
      </c>
      <c r="R74" s="359" t="s">
        <v>332</v>
      </c>
      <c r="S74" s="367">
        <v>45328.0</v>
      </c>
      <c r="T74" s="359">
        <v>2402018.0</v>
      </c>
      <c r="U74" s="368">
        <v>45329.0</v>
      </c>
      <c r="V74" s="368">
        <v>45330.0</v>
      </c>
      <c r="W74" s="359" t="s">
        <v>4538</v>
      </c>
      <c r="X74" s="362" t="s">
        <v>34</v>
      </c>
      <c r="Y74" s="359" t="s">
        <v>3466</v>
      </c>
      <c r="Z74" s="369"/>
      <c r="AA74" s="368" t="s">
        <v>3739</v>
      </c>
      <c r="AB74" s="367">
        <v>45335.0</v>
      </c>
      <c r="AC74" s="370" t="s">
        <v>4477</v>
      </c>
      <c r="AD74" s="360"/>
      <c r="AE74" s="360"/>
      <c r="AF74" s="360"/>
      <c r="AG74" s="360"/>
      <c r="AH74" s="360"/>
      <c r="AI74" s="360"/>
      <c r="AJ74" s="360"/>
      <c r="AK74" s="360"/>
      <c r="AL74" s="360"/>
      <c r="AM74" s="360"/>
      <c r="AN74" s="360"/>
      <c r="AO74" s="360"/>
      <c r="AP74" s="360"/>
      <c r="AQ74" s="360"/>
      <c r="AR74" s="360"/>
      <c r="AS74" s="360"/>
      <c r="AT74" s="360"/>
      <c r="AU74" s="360"/>
      <c r="AV74" s="360"/>
      <c r="AW74" s="360"/>
      <c r="AX74" s="360"/>
    </row>
    <row r="75" ht="15.0" customHeight="1">
      <c r="A75" s="387" t="s">
        <v>4469</v>
      </c>
      <c r="B75" s="359" t="s">
        <v>4470</v>
      </c>
      <c r="C75" s="359" t="s">
        <v>4471</v>
      </c>
      <c r="D75" s="360" t="s">
        <v>4481</v>
      </c>
      <c r="E75" s="388" t="s">
        <v>4599</v>
      </c>
      <c r="F75" s="359">
        <v>5.0</v>
      </c>
      <c r="G75" s="362"/>
      <c r="H75" s="363">
        <f t="shared" si="1"/>
        <v>5</v>
      </c>
      <c r="I75" s="359" t="s">
        <v>3465</v>
      </c>
      <c r="J75" s="364">
        <v>10.0</v>
      </c>
      <c r="K75" s="364">
        <f t="shared" si="7"/>
        <v>50</v>
      </c>
      <c r="L75" s="365"/>
      <c r="M75" s="366">
        <f t="shared" si="3"/>
        <v>0</v>
      </c>
      <c r="N75" s="366">
        <f t="shared" si="4"/>
        <v>10</v>
      </c>
      <c r="O75" s="366">
        <f t="shared" si="5"/>
        <v>10</v>
      </c>
      <c r="P75" s="366">
        <f t="shared" si="8"/>
        <v>50</v>
      </c>
      <c r="Q75" s="366">
        <v>1.0</v>
      </c>
      <c r="R75" s="359" t="s">
        <v>332</v>
      </c>
      <c r="S75" s="367">
        <v>45328.0</v>
      </c>
      <c r="T75" s="359">
        <v>2402018.0</v>
      </c>
      <c r="U75" s="368">
        <v>45329.0</v>
      </c>
      <c r="V75" s="368">
        <v>45330.0</v>
      </c>
      <c r="W75" s="359" t="s">
        <v>4538</v>
      </c>
      <c r="X75" s="362" t="s">
        <v>34</v>
      </c>
      <c r="Y75" s="359" t="s">
        <v>3466</v>
      </c>
      <c r="Z75" s="369"/>
      <c r="AA75" s="368" t="s">
        <v>3739</v>
      </c>
      <c r="AB75" s="367">
        <v>45335.0</v>
      </c>
      <c r="AC75" s="370" t="s">
        <v>4477</v>
      </c>
      <c r="AD75" s="360"/>
      <c r="AE75" s="360"/>
      <c r="AF75" s="360"/>
      <c r="AG75" s="360"/>
      <c r="AH75" s="360"/>
      <c r="AI75" s="360"/>
      <c r="AJ75" s="360"/>
      <c r="AK75" s="360"/>
      <c r="AL75" s="360"/>
      <c r="AM75" s="360"/>
      <c r="AN75" s="360"/>
      <c r="AO75" s="360"/>
      <c r="AP75" s="360"/>
      <c r="AQ75" s="360"/>
      <c r="AR75" s="360"/>
      <c r="AS75" s="360"/>
      <c r="AT75" s="360"/>
      <c r="AU75" s="360"/>
      <c r="AV75" s="360"/>
      <c r="AW75" s="360"/>
      <c r="AX75" s="360"/>
    </row>
    <row r="76" ht="15.0" customHeight="1">
      <c r="A76" s="387" t="s">
        <v>4469</v>
      </c>
      <c r="B76" s="359" t="s">
        <v>4470</v>
      </c>
      <c r="C76" s="359" t="s">
        <v>4471</v>
      </c>
      <c r="D76" s="360" t="s">
        <v>4485</v>
      </c>
      <c r="E76" s="388" t="s">
        <v>4600</v>
      </c>
      <c r="F76" s="359">
        <v>12.0</v>
      </c>
      <c r="G76" s="362"/>
      <c r="H76" s="363">
        <f t="shared" si="1"/>
        <v>12</v>
      </c>
      <c r="I76" s="359" t="s">
        <v>3465</v>
      </c>
      <c r="J76" s="364">
        <v>15.0</v>
      </c>
      <c r="K76" s="364">
        <f t="shared" si="7"/>
        <v>180</v>
      </c>
      <c r="L76" s="365"/>
      <c r="M76" s="366">
        <f t="shared" si="3"/>
        <v>0</v>
      </c>
      <c r="N76" s="366">
        <f t="shared" si="4"/>
        <v>15</v>
      </c>
      <c r="O76" s="366">
        <f t="shared" si="5"/>
        <v>15</v>
      </c>
      <c r="P76" s="366">
        <f t="shared" si="8"/>
        <v>180</v>
      </c>
      <c r="Q76" s="366">
        <v>1.0</v>
      </c>
      <c r="R76" s="359" t="s">
        <v>332</v>
      </c>
      <c r="S76" s="367">
        <v>45328.0</v>
      </c>
      <c r="T76" s="359">
        <v>2402018.0</v>
      </c>
      <c r="U76" s="368">
        <v>45329.0</v>
      </c>
      <c r="V76" s="368">
        <v>45330.0</v>
      </c>
      <c r="W76" s="359" t="s">
        <v>4538</v>
      </c>
      <c r="X76" s="362" t="s">
        <v>34</v>
      </c>
      <c r="Y76" s="359" t="s">
        <v>3466</v>
      </c>
      <c r="Z76" s="369"/>
      <c r="AA76" s="368" t="s">
        <v>3739</v>
      </c>
      <c r="AB76" s="367">
        <v>45335.0</v>
      </c>
      <c r="AC76" s="370" t="s">
        <v>4477</v>
      </c>
      <c r="AD76" s="360"/>
      <c r="AE76" s="360"/>
      <c r="AF76" s="360"/>
      <c r="AG76" s="360"/>
      <c r="AH76" s="360"/>
      <c r="AI76" s="360"/>
      <c r="AJ76" s="360"/>
      <c r="AK76" s="360"/>
      <c r="AL76" s="360"/>
      <c r="AM76" s="360"/>
      <c r="AN76" s="360"/>
      <c r="AO76" s="360"/>
      <c r="AP76" s="360"/>
      <c r="AQ76" s="360"/>
      <c r="AR76" s="360"/>
      <c r="AS76" s="360"/>
      <c r="AT76" s="360"/>
      <c r="AU76" s="360"/>
      <c r="AV76" s="360"/>
      <c r="AW76" s="360"/>
      <c r="AX76" s="360"/>
    </row>
    <row r="77" ht="15.0" customHeight="1">
      <c r="A77" s="387" t="s">
        <v>4469</v>
      </c>
      <c r="B77" s="359" t="s">
        <v>4470</v>
      </c>
      <c r="C77" s="359" t="s">
        <v>4471</v>
      </c>
      <c r="D77" s="360" t="s">
        <v>4481</v>
      </c>
      <c r="E77" s="388" t="s">
        <v>4601</v>
      </c>
      <c r="F77" s="359">
        <v>2.0</v>
      </c>
      <c r="G77" s="362"/>
      <c r="H77" s="363">
        <f t="shared" si="1"/>
        <v>2</v>
      </c>
      <c r="I77" s="359" t="s">
        <v>3465</v>
      </c>
      <c r="J77" s="364">
        <v>115.0</v>
      </c>
      <c r="K77" s="364">
        <f t="shared" si="7"/>
        <v>230</v>
      </c>
      <c r="L77" s="365"/>
      <c r="M77" s="366">
        <f t="shared" si="3"/>
        <v>0</v>
      </c>
      <c r="N77" s="366">
        <f t="shared" si="4"/>
        <v>115</v>
      </c>
      <c r="O77" s="366">
        <f t="shared" si="5"/>
        <v>115</v>
      </c>
      <c r="P77" s="366">
        <f t="shared" si="8"/>
        <v>230</v>
      </c>
      <c r="Q77" s="366">
        <v>1.0</v>
      </c>
      <c r="R77" s="359" t="s">
        <v>332</v>
      </c>
      <c r="S77" s="367">
        <v>45328.0</v>
      </c>
      <c r="T77" s="359">
        <v>2402018.0</v>
      </c>
      <c r="U77" s="368">
        <v>45329.0</v>
      </c>
      <c r="V77" s="368">
        <v>45330.0</v>
      </c>
      <c r="W77" s="359" t="s">
        <v>4538</v>
      </c>
      <c r="X77" s="362" t="s">
        <v>34</v>
      </c>
      <c r="Y77" s="359" t="s">
        <v>3466</v>
      </c>
      <c r="Z77" s="369"/>
      <c r="AA77" s="368" t="s">
        <v>3739</v>
      </c>
      <c r="AB77" s="367">
        <v>45335.0</v>
      </c>
      <c r="AC77" s="370" t="s">
        <v>4477</v>
      </c>
      <c r="AD77" s="360"/>
      <c r="AE77" s="360"/>
      <c r="AF77" s="360"/>
      <c r="AG77" s="360"/>
      <c r="AH77" s="360"/>
      <c r="AI77" s="360"/>
      <c r="AJ77" s="360"/>
      <c r="AK77" s="360"/>
      <c r="AL77" s="360"/>
      <c r="AM77" s="360"/>
      <c r="AN77" s="360"/>
      <c r="AO77" s="360"/>
      <c r="AP77" s="360"/>
      <c r="AQ77" s="360"/>
      <c r="AR77" s="360"/>
      <c r="AS77" s="360"/>
      <c r="AT77" s="360"/>
      <c r="AU77" s="360"/>
      <c r="AV77" s="360"/>
      <c r="AW77" s="360"/>
      <c r="AX77" s="360"/>
    </row>
    <row r="78" ht="15.0" customHeight="1">
      <c r="A78" s="387" t="s">
        <v>4469</v>
      </c>
      <c r="B78" s="359" t="s">
        <v>4470</v>
      </c>
      <c r="C78" s="359" t="s">
        <v>4471</v>
      </c>
      <c r="D78" s="360" t="s">
        <v>4597</v>
      </c>
      <c r="E78" s="388" t="s">
        <v>4602</v>
      </c>
      <c r="F78" s="359">
        <v>1.0</v>
      </c>
      <c r="G78" s="362"/>
      <c r="H78" s="363">
        <f t="shared" si="1"/>
        <v>1</v>
      </c>
      <c r="I78" s="359" t="s">
        <v>3465</v>
      </c>
      <c r="J78" s="364">
        <v>510.0</v>
      </c>
      <c r="K78" s="364">
        <f t="shared" si="7"/>
        <v>510</v>
      </c>
      <c r="L78" s="365"/>
      <c r="M78" s="366">
        <f t="shared" si="3"/>
        <v>0</v>
      </c>
      <c r="N78" s="366">
        <f t="shared" si="4"/>
        <v>510</v>
      </c>
      <c r="O78" s="366">
        <f t="shared" si="5"/>
        <v>510</v>
      </c>
      <c r="P78" s="366">
        <f t="shared" si="8"/>
        <v>510</v>
      </c>
      <c r="Q78" s="366">
        <v>1.0</v>
      </c>
      <c r="R78" s="359" t="s">
        <v>332</v>
      </c>
      <c r="S78" s="367">
        <v>45328.0</v>
      </c>
      <c r="T78" s="359">
        <v>2402018.0</v>
      </c>
      <c r="U78" s="368">
        <v>45329.0</v>
      </c>
      <c r="V78" s="368">
        <v>45330.0</v>
      </c>
      <c r="W78" s="359" t="s">
        <v>4538</v>
      </c>
      <c r="X78" s="362" t="s">
        <v>34</v>
      </c>
      <c r="Y78" s="359" t="s">
        <v>3466</v>
      </c>
      <c r="Z78" s="369"/>
      <c r="AA78" s="368" t="s">
        <v>3739</v>
      </c>
      <c r="AB78" s="367">
        <v>45335.0</v>
      </c>
      <c r="AC78" s="370" t="s">
        <v>4477</v>
      </c>
      <c r="AD78" s="360"/>
      <c r="AE78" s="360"/>
      <c r="AF78" s="360"/>
      <c r="AG78" s="360"/>
      <c r="AH78" s="360"/>
      <c r="AI78" s="360"/>
      <c r="AJ78" s="360"/>
      <c r="AK78" s="360"/>
      <c r="AL78" s="360"/>
      <c r="AM78" s="360"/>
      <c r="AN78" s="360"/>
      <c r="AO78" s="360"/>
      <c r="AP78" s="360"/>
      <c r="AQ78" s="360"/>
      <c r="AR78" s="360"/>
      <c r="AS78" s="360"/>
      <c r="AT78" s="360"/>
      <c r="AU78" s="360"/>
      <c r="AV78" s="360"/>
      <c r="AW78" s="360"/>
      <c r="AX78" s="360"/>
    </row>
    <row r="79" ht="15.0" customHeight="1">
      <c r="A79" s="387" t="s">
        <v>4469</v>
      </c>
      <c r="B79" s="359" t="s">
        <v>4470</v>
      </c>
      <c r="C79" s="359" t="s">
        <v>4471</v>
      </c>
      <c r="D79" s="360" t="s">
        <v>4478</v>
      </c>
      <c r="E79" s="388" t="s">
        <v>4603</v>
      </c>
      <c r="F79" s="359">
        <v>6.0</v>
      </c>
      <c r="G79" s="362"/>
      <c r="H79" s="363">
        <f t="shared" si="1"/>
        <v>6</v>
      </c>
      <c r="I79" s="359" t="s">
        <v>3465</v>
      </c>
      <c r="J79" s="364">
        <v>33.0</v>
      </c>
      <c r="K79" s="364">
        <f t="shared" si="7"/>
        <v>198</v>
      </c>
      <c r="L79" s="365"/>
      <c r="M79" s="366">
        <f t="shared" si="3"/>
        <v>0</v>
      </c>
      <c r="N79" s="366">
        <f t="shared" si="4"/>
        <v>33</v>
      </c>
      <c r="O79" s="366">
        <f t="shared" si="5"/>
        <v>33</v>
      </c>
      <c r="P79" s="366">
        <f t="shared" si="8"/>
        <v>198</v>
      </c>
      <c r="Q79" s="366">
        <v>1.0</v>
      </c>
      <c r="R79" s="359" t="s">
        <v>332</v>
      </c>
      <c r="S79" s="367">
        <v>45328.0</v>
      </c>
      <c r="T79" s="359">
        <v>2402018.0</v>
      </c>
      <c r="U79" s="368">
        <v>45329.0</v>
      </c>
      <c r="V79" s="368">
        <v>45330.0</v>
      </c>
      <c r="W79" s="359" t="s">
        <v>4538</v>
      </c>
      <c r="X79" s="362" t="s">
        <v>34</v>
      </c>
      <c r="Y79" s="359" t="s">
        <v>3466</v>
      </c>
      <c r="Z79" s="369"/>
      <c r="AA79" s="368" t="s">
        <v>3739</v>
      </c>
      <c r="AB79" s="367">
        <v>45335.0</v>
      </c>
      <c r="AC79" s="370" t="s">
        <v>4477</v>
      </c>
      <c r="AD79" s="360"/>
      <c r="AE79" s="360"/>
      <c r="AF79" s="360"/>
      <c r="AG79" s="360"/>
      <c r="AH79" s="360"/>
      <c r="AI79" s="360"/>
      <c r="AJ79" s="360"/>
      <c r="AK79" s="360"/>
      <c r="AL79" s="360"/>
      <c r="AM79" s="360"/>
      <c r="AN79" s="360"/>
      <c r="AO79" s="360"/>
      <c r="AP79" s="360"/>
      <c r="AQ79" s="360"/>
      <c r="AR79" s="360"/>
      <c r="AS79" s="360"/>
      <c r="AT79" s="360"/>
      <c r="AU79" s="360"/>
      <c r="AV79" s="360"/>
      <c r="AW79" s="360"/>
      <c r="AX79" s="360"/>
    </row>
    <row r="80" ht="15.0" customHeight="1">
      <c r="A80" s="387" t="s">
        <v>4469</v>
      </c>
      <c r="B80" s="359" t="s">
        <v>4470</v>
      </c>
      <c r="C80" s="359" t="s">
        <v>4471</v>
      </c>
      <c r="D80" s="360" t="s">
        <v>4495</v>
      </c>
      <c r="E80" s="388" t="s">
        <v>4604</v>
      </c>
      <c r="F80" s="359">
        <v>3.0</v>
      </c>
      <c r="G80" s="362"/>
      <c r="H80" s="363">
        <f t="shared" si="1"/>
        <v>3</v>
      </c>
      <c r="I80" s="359" t="s">
        <v>3465</v>
      </c>
      <c r="J80" s="364">
        <v>6.0</v>
      </c>
      <c r="K80" s="364">
        <f t="shared" si="7"/>
        <v>18</v>
      </c>
      <c r="L80" s="365"/>
      <c r="M80" s="366">
        <f t="shared" si="3"/>
        <v>0</v>
      </c>
      <c r="N80" s="366">
        <f t="shared" si="4"/>
        <v>6</v>
      </c>
      <c r="O80" s="366">
        <f t="shared" si="5"/>
        <v>6</v>
      </c>
      <c r="P80" s="366">
        <f t="shared" si="8"/>
        <v>18</v>
      </c>
      <c r="Q80" s="366">
        <v>1.0</v>
      </c>
      <c r="R80" s="359" t="s">
        <v>332</v>
      </c>
      <c r="S80" s="367">
        <v>45328.0</v>
      </c>
      <c r="T80" s="359">
        <v>2402018.0</v>
      </c>
      <c r="U80" s="368">
        <v>45329.0</v>
      </c>
      <c r="V80" s="368">
        <v>45330.0</v>
      </c>
      <c r="W80" s="359" t="s">
        <v>4538</v>
      </c>
      <c r="X80" s="362" t="s">
        <v>34</v>
      </c>
      <c r="Y80" s="359" t="s">
        <v>3466</v>
      </c>
      <c r="Z80" s="369"/>
      <c r="AA80" s="368" t="s">
        <v>3739</v>
      </c>
      <c r="AB80" s="367">
        <v>45335.0</v>
      </c>
      <c r="AC80" s="370" t="s">
        <v>4477</v>
      </c>
      <c r="AD80" s="360"/>
      <c r="AE80" s="360"/>
      <c r="AF80" s="360"/>
      <c r="AG80" s="360"/>
      <c r="AH80" s="360"/>
      <c r="AI80" s="360"/>
      <c r="AJ80" s="360"/>
      <c r="AK80" s="360"/>
      <c r="AL80" s="360"/>
      <c r="AM80" s="360"/>
      <c r="AN80" s="360"/>
      <c r="AO80" s="360"/>
      <c r="AP80" s="360"/>
      <c r="AQ80" s="360"/>
      <c r="AR80" s="360"/>
      <c r="AS80" s="360"/>
      <c r="AT80" s="360"/>
      <c r="AU80" s="360"/>
      <c r="AV80" s="360"/>
      <c r="AW80" s="360"/>
      <c r="AX80" s="360"/>
    </row>
    <row r="81" ht="15.0" customHeight="1">
      <c r="A81" s="387" t="s">
        <v>4469</v>
      </c>
      <c r="B81" s="359" t="s">
        <v>4470</v>
      </c>
      <c r="C81" s="359" t="s">
        <v>4471</v>
      </c>
      <c r="D81" s="360" t="s">
        <v>4605</v>
      </c>
      <c r="E81" s="388" t="s">
        <v>4606</v>
      </c>
      <c r="F81" s="359">
        <v>2.0</v>
      </c>
      <c r="G81" s="362"/>
      <c r="H81" s="363">
        <f t="shared" si="1"/>
        <v>2</v>
      </c>
      <c r="I81" s="359" t="s">
        <v>3465</v>
      </c>
      <c r="J81" s="364">
        <v>50.0</v>
      </c>
      <c r="K81" s="364">
        <f t="shared" si="7"/>
        <v>100</v>
      </c>
      <c r="L81" s="365"/>
      <c r="M81" s="366">
        <f t="shared" si="3"/>
        <v>0</v>
      </c>
      <c r="N81" s="366">
        <f t="shared" si="4"/>
        <v>50</v>
      </c>
      <c r="O81" s="366">
        <f t="shared" si="5"/>
        <v>50</v>
      </c>
      <c r="P81" s="366">
        <f t="shared" si="8"/>
        <v>100</v>
      </c>
      <c r="Q81" s="366">
        <v>1.0</v>
      </c>
      <c r="R81" s="359" t="s">
        <v>332</v>
      </c>
      <c r="S81" s="367">
        <v>45328.0</v>
      </c>
      <c r="T81" s="359">
        <v>2402018.0</v>
      </c>
      <c r="U81" s="368">
        <v>45329.0</v>
      </c>
      <c r="V81" s="368">
        <v>45330.0</v>
      </c>
      <c r="W81" s="359" t="s">
        <v>4538</v>
      </c>
      <c r="X81" s="362" t="s">
        <v>34</v>
      </c>
      <c r="Y81" s="359" t="s">
        <v>3466</v>
      </c>
      <c r="Z81" s="369"/>
      <c r="AA81" s="368" t="s">
        <v>3739</v>
      </c>
      <c r="AB81" s="367">
        <v>45335.0</v>
      </c>
      <c r="AC81" s="370" t="s">
        <v>4477</v>
      </c>
      <c r="AD81" s="360"/>
      <c r="AE81" s="360"/>
      <c r="AF81" s="360"/>
      <c r="AG81" s="360"/>
      <c r="AH81" s="360"/>
      <c r="AI81" s="360"/>
      <c r="AJ81" s="360"/>
      <c r="AK81" s="360"/>
      <c r="AL81" s="360"/>
      <c r="AM81" s="360"/>
      <c r="AN81" s="360"/>
      <c r="AO81" s="360"/>
      <c r="AP81" s="360"/>
      <c r="AQ81" s="360"/>
      <c r="AR81" s="360"/>
      <c r="AS81" s="360"/>
      <c r="AT81" s="360"/>
      <c r="AU81" s="360"/>
      <c r="AV81" s="360"/>
      <c r="AW81" s="360"/>
      <c r="AX81" s="360"/>
    </row>
    <row r="82" ht="15.0" customHeight="1">
      <c r="A82" s="390" t="s">
        <v>4469</v>
      </c>
      <c r="B82" s="391" t="s">
        <v>4470</v>
      </c>
      <c r="C82" s="391" t="s">
        <v>4471</v>
      </c>
      <c r="D82" s="392" t="s">
        <v>585</v>
      </c>
      <c r="E82" s="393" t="s">
        <v>4607</v>
      </c>
      <c r="F82" s="391">
        <v>2.0</v>
      </c>
      <c r="G82" s="394"/>
      <c r="H82" s="395">
        <f t="shared" si="1"/>
        <v>2</v>
      </c>
      <c r="I82" s="391" t="s">
        <v>3465</v>
      </c>
      <c r="J82" s="396">
        <v>55.0</v>
      </c>
      <c r="K82" s="396">
        <f t="shared" si="7"/>
        <v>110</v>
      </c>
      <c r="L82" s="397"/>
      <c r="M82" s="398">
        <f t="shared" si="3"/>
        <v>0</v>
      </c>
      <c r="N82" s="398">
        <f t="shared" si="4"/>
        <v>55</v>
      </c>
      <c r="O82" s="398">
        <f t="shared" si="5"/>
        <v>55</v>
      </c>
      <c r="P82" s="398">
        <f t="shared" si="8"/>
        <v>110</v>
      </c>
      <c r="Q82" s="398">
        <v>1.0</v>
      </c>
      <c r="R82" s="391" t="s">
        <v>332</v>
      </c>
      <c r="S82" s="399">
        <v>45328.0</v>
      </c>
      <c r="T82" s="391">
        <v>2402018.0</v>
      </c>
      <c r="U82" s="400">
        <v>45329.0</v>
      </c>
      <c r="V82" s="400">
        <v>45330.0</v>
      </c>
      <c r="W82" s="391" t="s">
        <v>4538</v>
      </c>
      <c r="X82" s="394" t="s">
        <v>34</v>
      </c>
      <c r="Y82" s="391" t="s">
        <v>3466</v>
      </c>
      <c r="Z82" s="401"/>
      <c r="AA82" s="400" t="s">
        <v>3739</v>
      </c>
      <c r="AB82" s="399">
        <v>45335.0</v>
      </c>
      <c r="AC82" s="402" t="s">
        <v>4477</v>
      </c>
      <c r="AD82" s="392"/>
      <c r="AE82" s="392"/>
      <c r="AF82" s="392"/>
      <c r="AG82" s="392"/>
      <c r="AH82" s="392"/>
      <c r="AI82" s="392"/>
      <c r="AJ82" s="392"/>
      <c r="AK82" s="392"/>
      <c r="AL82" s="392"/>
      <c r="AM82" s="392"/>
      <c r="AN82" s="392"/>
      <c r="AO82" s="392"/>
      <c r="AP82" s="392"/>
      <c r="AQ82" s="392"/>
      <c r="AR82" s="392"/>
      <c r="AS82" s="392"/>
      <c r="AT82" s="392"/>
      <c r="AU82" s="392"/>
      <c r="AV82" s="392"/>
      <c r="AW82" s="392"/>
      <c r="AX82" s="392"/>
    </row>
    <row r="83" ht="15.0" customHeight="1">
      <c r="A83" s="405" t="s">
        <v>4608</v>
      </c>
      <c r="B83" s="406" t="s">
        <v>4609</v>
      </c>
      <c r="C83" s="406" t="s">
        <v>4471</v>
      </c>
      <c r="D83" s="407" t="s">
        <v>50</v>
      </c>
      <c r="E83" s="421" t="s">
        <v>4610</v>
      </c>
      <c r="F83" s="406">
        <v>1.0</v>
      </c>
      <c r="G83" s="409"/>
      <c r="H83" s="410">
        <f t="shared" si="1"/>
        <v>1</v>
      </c>
      <c r="I83" s="406" t="s">
        <v>3465</v>
      </c>
      <c r="J83" s="411">
        <v>9100.0</v>
      </c>
      <c r="K83" s="411">
        <f t="shared" si="7"/>
        <v>9100</v>
      </c>
      <c r="L83" s="412"/>
      <c r="M83" s="413">
        <f t="shared" si="3"/>
        <v>0</v>
      </c>
      <c r="N83" s="413">
        <f t="shared" si="4"/>
        <v>9100</v>
      </c>
      <c r="O83" s="413">
        <f t="shared" si="5"/>
        <v>9100</v>
      </c>
      <c r="P83" s="413">
        <f t="shared" si="8"/>
        <v>9100</v>
      </c>
      <c r="Q83" s="413">
        <v>1.0</v>
      </c>
      <c r="R83" s="406" t="s">
        <v>334</v>
      </c>
      <c r="S83" s="414">
        <v>45327.0</v>
      </c>
      <c r="T83" s="406">
        <v>2402019.0</v>
      </c>
      <c r="U83" s="415">
        <v>45329.0</v>
      </c>
      <c r="V83" s="415">
        <v>45330.0</v>
      </c>
      <c r="W83" s="406" t="s">
        <v>4611</v>
      </c>
      <c r="X83" s="409" t="s">
        <v>4612</v>
      </c>
      <c r="Y83" s="406" t="s">
        <v>4476</v>
      </c>
      <c r="Z83" s="416"/>
      <c r="AA83" s="415" t="s">
        <v>3739</v>
      </c>
      <c r="AB83" s="414">
        <v>45330.0</v>
      </c>
      <c r="AC83" s="417" t="s">
        <v>4477</v>
      </c>
      <c r="AD83" s="407"/>
      <c r="AE83" s="407"/>
      <c r="AF83" s="407"/>
      <c r="AG83" s="407"/>
      <c r="AH83" s="407"/>
      <c r="AI83" s="407"/>
      <c r="AJ83" s="407"/>
      <c r="AK83" s="407"/>
      <c r="AL83" s="407"/>
      <c r="AM83" s="407"/>
      <c r="AN83" s="407"/>
      <c r="AO83" s="407"/>
      <c r="AP83" s="407"/>
      <c r="AQ83" s="407"/>
      <c r="AR83" s="407"/>
      <c r="AS83" s="407"/>
      <c r="AT83" s="407"/>
      <c r="AU83" s="407"/>
      <c r="AV83" s="407"/>
      <c r="AW83" s="407"/>
      <c r="AX83" s="407"/>
    </row>
    <row r="84" ht="15.0" customHeight="1">
      <c r="A84" s="405" t="s">
        <v>4571</v>
      </c>
      <c r="B84" s="406" t="s">
        <v>4572</v>
      </c>
      <c r="C84" s="406" t="s">
        <v>4471</v>
      </c>
      <c r="D84" s="407" t="s">
        <v>50</v>
      </c>
      <c r="E84" s="426" t="s">
        <v>4613</v>
      </c>
      <c r="F84" s="406">
        <v>1.0</v>
      </c>
      <c r="G84" s="409"/>
      <c r="H84" s="410">
        <f t="shared" si="1"/>
        <v>1</v>
      </c>
      <c r="I84" s="406" t="s">
        <v>3465</v>
      </c>
      <c r="J84" s="411">
        <v>120000.0</v>
      </c>
      <c r="K84" s="411">
        <f t="shared" si="7"/>
        <v>120000</v>
      </c>
      <c r="L84" s="412"/>
      <c r="M84" s="413">
        <f t="shared" si="3"/>
        <v>0</v>
      </c>
      <c r="N84" s="413">
        <f t="shared" si="4"/>
        <v>120000</v>
      </c>
      <c r="O84" s="413">
        <f t="shared" si="5"/>
        <v>120000</v>
      </c>
      <c r="P84" s="413">
        <f t="shared" si="8"/>
        <v>120000</v>
      </c>
      <c r="Q84" s="413">
        <v>1.0</v>
      </c>
      <c r="R84" s="406" t="s">
        <v>366</v>
      </c>
      <c r="S84" s="414">
        <v>45330.0</v>
      </c>
      <c r="T84" s="406">
        <v>2402031.0</v>
      </c>
      <c r="U84" s="415">
        <v>45330.0</v>
      </c>
      <c r="V84" s="415">
        <v>45331.0</v>
      </c>
      <c r="W84" s="406"/>
      <c r="X84" s="409" t="s">
        <v>365</v>
      </c>
      <c r="Y84" s="406" t="s">
        <v>4476</v>
      </c>
      <c r="Z84" s="416"/>
      <c r="AA84" s="415" t="s">
        <v>3739</v>
      </c>
      <c r="AB84" s="414">
        <v>45331.0</v>
      </c>
      <c r="AC84" s="417" t="s">
        <v>4477</v>
      </c>
      <c r="AD84" s="418"/>
      <c r="AE84" s="419"/>
      <c r="AF84" s="419"/>
      <c r="AG84" s="419"/>
      <c r="AH84" s="419"/>
      <c r="AI84" s="419"/>
      <c r="AJ84" s="419"/>
      <c r="AK84" s="419"/>
      <c r="AL84" s="419"/>
      <c r="AM84" s="419"/>
      <c r="AN84" s="419"/>
      <c r="AO84" s="419"/>
      <c r="AP84" s="419"/>
      <c r="AQ84" s="419"/>
      <c r="AR84" s="419"/>
      <c r="AS84" s="419"/>
      <c r="AT84" s="419"/>
      <c r="AU84" s="419"/>
      <c r="AV84" s="419"/>
      <c r="AW84" s="419"/>
      <c r="AX84" s="419"/>
    </row>
    <row r="85" ht="15.0" customHeight="1">
      <c r="A85" s="372" t="s">
        <v>4571</v>
      </c>
      <c r="B85" s="373" t="s">
        <v>4572</v>
      </c>
      <c r="C85" s="373" t="s">
        <v>4471</v>
      </c>
      <c r="D85" s="374" t="s">
        <v>4614</v>
      </c>
      <c r="E85" s="427" t="s">
        <v>4615</v>
      </c>
      <c r="F85" s="373">
        <v>800.0</v>
      </c>
      <c r="G85" s="376"/>
      <c r="H85" s="377">
        <f t="shared" si="1"/>
        <v>800</v>
      </c>
      <c r="I85" s="373" t="s">
        <v>3465</v>
      </c>
      <c r="J85" s="378">
        <v>20.62</v>
      </c>
      <c r="K85" s="378">
        <f t="shared" si="7"/>
        <v>16496</v>
      </c>
      <c r="L85" s="379"/>
      <c r="M85" s="380">
        <f t="shared" si="3"/>
        <v>0</v>
      </c>
      <c r="N85" s="380">
        <f t="shared" si="4"/>
        <v>20.62</v>
      </c>
      <c r="O85" s="380">
        <f t="shared" si="5"/>
        <v>20.62</v>
      </c>
      <c r="P85" s="380">
        <f t="shared" si="8"/>
        <v>16496</v>
      </c>
      <c r="Q85" s="380">
        <v>1.0</v>
      </c>
      <c r="R85" s="373" t="s">
        <v>370</v>
      </c>
      <c r="S85" s="381">
        <v>45330.0</v>
      </c>
      <c r="T85" s="373">
        <v>2402032.0</v>
      </c>
      <c r="U85" s="382">
        <v>45330.0</v>
      </c>
      <c r="V85" s="382">
        <v>45332.0</v>
      </c>
      <c r="W85" s="373" t="s">
        <v>4616</v>
      </c>
      <c r="X85" s="376" t="s">
        <v>4321</v>
      </c>
      <c r="Y85" s="373" t="s">
        <v>4510</v>
      </c>
      <c r="Z85" s="383"/>
      <c r="AA85" s="382" t="s">
        <v>3739</v>
      </c>
      <c r="AB85" s="381">
        <v>45334.0</v>
      </c>
      <c r="AC85" s="384" t="s">
        <v>4477</v>
      </c>
      <c r="AD85" s="385"/>
      <c r="AE85" s="419"/>
      <c r="AF85" s="419"/>
      <c r="AG85" s="419"/>
      <c r="AH85" s="419"/>
      <c r="AI85" s="419"/>
      <c r="AJ85" s="419"/>
      <c r="AK85" s="419"/>
      <c r="AL85" s="419"/>
      <c r="AM85" s="419"/>
      <c r="AN85" s="419"/>
      <c r="AO85" s="419"/>
      <c r="AP85" s="419"/>
      <c r="AQ85" s="419"/>
      <c r="AR85" s="419"/>
      <c r="AS85" s="419"/>
      <c r="AT85" s="419"/>
      <c r="AU85" s="419"/>
      <c r="AV85" s="419"/>
      <c r="AW85" s="419"/>
      <c r="AX85" s="419"/>
    </row>
    <row r="86" ht="15.0" customHeight="1">
      <c r="A86" s="390" t="s">
        <v>4571</v>
      </c>
      <c r="B86" s="391" t="s">
        <v>4572</v>
      </c>
      <c r="C86" s="391" t="s">
        <v>4471</v>
      </c>
      <c r="D86" s="392"/>
      <c r="E86" s="428" t="s">
        <v>4617</v>
      </c>
      <c r="F86" s="391">
        <v>2.0</v>
      </c>
      <c r="G86" s="394"/>
      <c r="H86" s="395">
        <f t="shared" si="1"/>
        <v>2</v>
      </c>
      <c r="I86" s="391" t="s">
        <v>3465</v>
      </c>
      <c r="J86" s="396">
        <v>300.0</v>
      </c>
      <c r="K86" s="396">
        <f t="shared" si="7"/>
        <v>600</v>
      </c>
      <c r="L86" s="397"/>
      <c r="M86" s="398">
        <f t="shared" si="3"/>
        <v>0</v>
      </c>
      <c r="N86" s="398">
        <f t="shared" si="4"/>
        <v>300</v>
      </c>
      <c r="O86" s="398">
        <f t="shared" si="5"/>
        <v>300</v>
      </c>
      <c r="P86" s="398">
        <f t="shared" si="8"/>
        <v>600</v>
      </c>
      <c r="Q86" s="398">
        <v>1.0</v>
      </c>
      <c r="R86" s="391" t="s">
        <v>370</v>
      </c>
      <c r="S86" s="399">
        <v>45330.0</v>
      </c>
      <c r="T86" s="391">
        <v>2402032.0</v>
      </c>
      <c r="U86" s="400">
        <v>45330.0</v>
      </c>
      <c r="V86" s="400">
        <v>45332.0</v>
      </c>
      <c r="W86" s="391" t="s">
        <v>4616</v>
      </c>
      <c r="X86" s="394" t="s">
        <v>4321</v>
      </c>
      <c r="Y86" s="391" t="s">
        <v>4510</v>
      </c>
      <c r="Z86" s="401"/>
      <c r="AA86" s="400" t="s">
        <v>3739</v>
      </c>
      <c r="AB86" s="399">
        <v>45334.0</v>
      </c>
      <c r="AC86" s="402" t="s">
        <v>4477</v>
      </c>
      <c r="AD86" s="403"/>
      <c r="AE86" s="419"/>
      <c r="AF86" s="419"/>
      <c r="AG86" s="419"/>
      <c r="AH86" s="419"/>
      <c r="AI86" s="419"/>
      <c r="AJ86" s="419"/>
      <c r="AK86" s="419"/>
      <c r="AL86" s="419"/>
      <c r="AM86" s="419"/>
      <c r="AN86" s="419"/>
      <c r="AO86" s="419"/>
      <c r="AP86" s="419"/>
      <c r="AQ86" s="419"/>
      <c r="AR86" s="419"/>
      <c r="AS86" s="419"/>
      <c r="AT86" s="419"/>
      <c r="AU86" s="419"/>
      <c r="AV86" s="419"/>
      <c r="AW86" s="419"/>
      <c r="AX86" s="419"/>
    </row>
    <row r="87" ht="15.0" customHeight="1">
      <c r="A87" s="424" t="s">
        <v>4512</v>
      </c>
      <c r="B87" s="406" t="s">
        <v>4618</v>
      </c>
      <c r="C87" s="406" t="s">
        <v>4471</v>
      </c>
      <c r="D87" s="407" t="s">
        <v>4619</v>
      </c>
      <c r="E87" s="421" t="s">
        <v>4620</v>
      </c>
      <c r="F87" s="406">
        <v>12.0</v>
      </c>
      <c r="G87" s="409"/>
      <c r="H87" s="410">
        <f t="shared" si="1"/>
        <v>12</v>
      </c>
      <c r="I87" s="406" t="s">
        <v>3465</v>
      </c>
      <c r="J87" s="411">
        <v>130.92</v>
      </c>
      <c r="K87" s="411">
        <f t="shared" si="7"/>
        <v>1571.04</v>
      </c>
      <c r="L87" s="412"/>
      <c r="M87" s="413">
        <f t="shared" si="3"/>
        <v>0</v>
      </c>
      <c r="N87" s="413">
        <f t="shared" si="4"/>
        <v>130.92</v>
      </c>
      <c r="O87" s="413">
        <f t="shared" si="5"/>
        <v>4844.04</v>
      </c>
      <c r="P87" s="413">
        <f t="shared" si="8"/>
        <v>58128.48</v>
      </c>
      <c r="Q87" s="413">
        <v>37.0</v>
      </c>
      <c r="R87" s="406" t="s">
        <v>373</v>
      </c>
      <c r="S87" s="414">
        <v>45331.0</v>
      </c>
      <c r="T87" s="406">
        <v>2402033.0</v>
      </c>
      <c r="U87" s="415">
        <v>45331.0</v>
      </c>
      <c r="V87" s="415"/>
      <c r="W87" s="406"/>
      <c r="X87" s="409" t="s">
        <v>372</v>
      </c>
      <c r="Y87" s="406" t="s">
        <v>1009</v>
      </c>
      <c r="Z87" s="416"/>
      <c r="AA87" s="415"/>
      <c r="AB87" s="414"/>
      <c r="AC87" s="417"/>
      <c r="AD87" s="429" t="s">
        <v>375</v>
      </c>
      <c r="AE87" s="419"/>
      <c r="AF87" s="419"/>
      <c r="AG87" s="419"/>
      <c r="AH87" s="419"/>
      <c r="AI87" s="419"/>
      <c r="AJ87" s="419"/>
      <c r="AK87" s="419"/>
      <c r="AL87" s="419"/>
      <c r="AM87" s="419"/>
      <c r="AN87" s="419"/>
      <c r="AO87" s="419"/>
      <c r="AP87" s="419"/>
      <c r="AQ87" s="419"/>
      <c r="AR87" s="419"/>
      <c r="AS87" s="419"/>
      <c r="AT87" s="419"/>
      <c r="AU87" s="419"/>
      <c r="AV87" s="419"/>
      <c r="AW87" s="419"/>
      <c r="AX87" s="419"/>
    </row>
    <row r="88" ht="15.0" customHeight="1">
      <c r="A88" s="343" t="s">
        <v>4621</v>
      </c>
      <c r="B88" s="344" t="s">
        <v>4622</v>
      </c>
      <c r="C88" s="344" t="s">
        <v>4471</v>
      </c>
      <c r="D88" s="345" t="s">
        <v>4623</v>
      </c>
      <c r="E88" s="346" t="s">
        <v>4624</v>
      </c>
      <c r="F88" s="344">
        <v>1.0</v>
      </c>
      <c r="G88" s="347"/>
      <c r="H88" s="348">
        <f t="shared" si="1"/>
        <v>1</v>
      </c>
      <c r="I88" s="344" t="s">
        <v>3465</v>
      </c>
      <c r="J88" s="349">
        <v>16800.0</v>
      </c>
      <c r="K88" s="349">
        <f t="shared" si="7"/>
        <v>16800</v>
      </c>
      <c r="L88" s="350"/>
      <c r="M88" s="351">
        <f t="shared" si="3"/>
        <v>0</v>
      </c>
      <c r="N88" s="351">
        <f t="shared" si="4"/>
        <v>16800</v>
      </c>
      <c r="O88" s="351">
        <f t="shared" si="5"/>
        <v>16800</v>
      </c>
      <c r="P88" s="351">
        <f t="shared" si="8"/>
        <v>16800</v>
      </c>
      <c r="Q88" s="351">
        <v>1.0</v>
      </c>
      <c r="R88" s="344" t="s">
        <v>377</v>
      </c>
      <c r="S88" s="352">
        <v>45329.0</v>
      </c>
      <c r="T88" s="344">
        <v>2402034.0</v>
      </c>
      <c r="U88" s="353">
        <v>45331.0</v>
      </c>
      <c r="V88" s="353">
        <v>45334.0</v>
      </c>
      <c r="W88" s="344" t="s">
        <v>4625</v>
      </c>
      <c r="X88" s="347" t="s">
        <v>376</v>
      </c>
      <c r="Y88" s="344" t="s">
        <v>3780</v>
      </c>
      <c r="Z88" s="354"/>
      <c r="AA88" s="353" t="s">
        <v>3739</v>
      </c>
      <c r="AB88" s="352">
        <v>45341.0</v>
      </c>
      <c r="AC88" s="355" t="s">
        <v>4477</v>
      </c>
      <c r="AD88" s="356"/>
      <c r="AE88" s="430"/>
      <c r="AF88" s="430"/>
      <c r="AG88" s="430"/>
      <c r="AH88" s="430"/>
      <c r="AI88" s="430"/>
      <c r="AJ88" s="430"/>
      <c r="AK88" s="430"/>
      <c r="AL88" s="430"/>
      <c r="AM88" s="430"/>
      <c r="AN88" s="430"/>
      <c r="AO88" s="430"/>
      <c r="AP88" s="430"/>
      <c r="AQ88" s="430"/>
      <c r="AR88" s="430"/>
      <c r="AS88" s="430"/>
      <c r="AT88" s="430"/>
      <c r="AU88" s="430"/>
      <c r="AV88" s="430"/>
      <c r="AW88" s="430"/>
      <c r="AX88" s="430"/>
    </row>
    <row r="89" ht="15.0" customHeight="1">
      <c r="A89" s="372" t="s">
        <v>4469</v>
      </c>
      <c r="B89" s="373" t="s">
        <v>4470</v>
      </c>
      <c r="C89" s="373" t="s">
        <v>4471</v>
      </c>
      <c r="D89" s="374" t="s">
        <v>4626</v>
      </c>
      <c r="E89" s="375" t="s">
        <v>4627</v>
      </c>
      <c r="F89" s="373">
        <v>2.0</v>
      </c>
      <c r="G89" s="376"/>
      <c r="H89" s="377">
        <f t="shared" si="1"/>
        <v>2</v>
      </c>
      <c r="I89" s="373" t="s">
        <v>3465</v>
      </c>
      <c r="J89" s="378">
        <v>850.0</v>
      </c>
      <c r="K89" s="378">
        <f t="shared" si="7"/>
        <v>1700</v>
      </c>
      <c r="L89" s="379"/>
      <c r="M89" s="380">
        <f t="shared" si="3"/>
        <v>0</v>
      </c>
      <c r="N89" s="380">
        <f t="shared" si="4"/>
        <v>850</v>
      </c>
      <c r="O89" s="380">
        <f t="shared" si="5"/>
        <v>850</v>
      </c>
      <c r="P89" s="380">
        <f t="shared" si="8"/>
        <v>1700</v>
      </c>
      <c r="Q89" s="380">
        <v>1.0</v>
      </c>
      <c r="R89" s="373" t="s">
        <v>429</v>
      </c>
      <c r="S89" s="381">
        <v>45337.0</v>
      </c>
      <c r="T89" s="373">
        <v>2402057.0</v>
      </c>
      <c r="U89" s="382">
        <v>45338.0</v>
      </c>
      <c r="V89" s="382">
        <v>45338.0</v>
      </c>
      <c r="W89" s="373" t="s">
        <v>4530</v>
      </c>
      <c r="X89" s="376" t="s">
        <v>4531</v>
      </c>
      <c r="Y89" s="373" t="s">
        <v>3466</v>
      </c>
      <c r="Z89" s="383"/>
      <c r="AA89" s="382" t="s">
        <v>3739</v>
      </c>
      <c r="AB89" s="381">
        <v>45342.0</v>
      </c>
      <c r="AC89" s="384" t="s">
        <v>4477</v>
      </c>
      <c r="AD89" s="374"/>
      <c r="AE89" s="374"/>
      <c r="AF89" s="374"/>
      <c r="AG89" s="374"/>
      <c r="AH89" s="374"/>
      <c r="AI89" s="374"/>
      <c r="AJ89" s="374"/>
      <c r="AK89" s="374"/>
      <c r="AL89" s="374"/>
      <c r="AM89" s="374"/>
      <c r="AN89" s="374"/>
      <c r="AO89" s="374"/>
      <c r="AP89" s="374"/>
      <c r="AQ89" s="374"/>
      <c r="AR89" s="374"/>
      <c r="AS89" s="374"/>
      <c r="AT89" s="374"/>
      <c r="AU89" s="374"/>
      <c r="AV89" s="374"/>
      <c r="AW89" s="374"/>
      <c r="AX89" s="374"/>
    </row>
    <row r="90" ht="15.0" customHeight="1">
      <c r="A90" s="387" t="s">
        <v>4469</v>
      </c>
      <c r="B90" s="359" t="s">
        <v>4470</v>
      </c>
      <c r="C90" s="359" t="s">
        <v>4471</v>
      </c>
      <c r="D90" s="360" t="s">
        <v>4628</v>
      </c>
      <c r="E90" s="388" t="s">
        <v>4629</v>
      </c>
      <c r="F90" s="359">
        <v>1.0</v>
      </c>
      <c r="G90" s="362"/>
      <c r="H90" s="363">
        <f t="shared" si="1"/>
        <v>1</v>
      </c>
      <c r="I90" s="359" t="s">
        <v>3465</v>
      </c>
      <c r="J90" s="364">
        <v>180.0</v>
      </c>
      <c r="K90" s="364">
        <f t="shared" si="7"/>
        <v>180</v>
      </c>
      <c r="L90" s="365"/>
      <c r="M90" s="366">
        <f t="shared" si="3"/>
        <v>0</v>
      </c>
      <c r="N90" s="366">
        <f t="shared" si="4"/>
        <v>180</v>
      </c>
      <c r="O90" s="366">
        <f t="shared" si="5"/>
        <v>180</v>
      </c>
      <c r="P90" s="366">
        <f t="shared" si="8"/>
        <v>180</v>
      </c>
      <c r="Q90" s="366">
        <v>1.0</v>
      </c>
      <c r="R90" s="359" t="s">
        <v>429</v>
      </c>
      <c r="S90" s="367">
        <v>45337.0</v>
      </c>
      <c r="T90" s="359">
        <v>2402057.0</v>
      </c>
      <c r="U90" s="368">
        <v>45338.0</v>
      </c>
      <c r="V90" s="368">
        <v>45338.0</v>
      </c>
      <c r="W90" s="359" t="s">
        <v>4530</v>
      </c>
      <c r="X90" s="362" t="s">
        <v>4531</v>
      </c>
      <c r="Y90" s="359" t="s">
        <v>3466</v>
      </c>
      <c r="Z90" s="369"/>
      <c r="AA90" s="368" t="s">
        <v>3739</v>
      </c>
      <c r="AB90" s="367">
        <v>45342.0</v>
      </c>
      <c r="AC90" s="370" t="s">
        <v>4477</v>
      </c>
      <c r="AD90" s="360"/>
      <c r="AE90" s="360"/>
      <c r="AF90" s="360"/>
      <c r="AG90" s="360"/>
      <c r="AH90" s="360"/>
      <c r="AI90" s="360"/>
      <c r="AJ90" s="360"/>
      <c r="AK90" s="360"/>
      <c r="AL90" s="360"/>
      <c r="AM90" s="360"/>
      <c r="AN90" s="360"/>
      <c r="AO90" s="360"/>
      <c r="AP90" s="360"/>
      <c r="AQ90" s="360"/>
      <c r="AR90" s="360"/>
      <c r="AS90" s="360"/>
      <c r="AT90" s="360"/>
      <c r="AU90" s="360"/>
      <c r="AV90" s="360"/>
      <c r="AW90" s="360"/>
      <c r="AX90" s="360"/>
    </row>
    <row r="91" ht="15.0" customHeight="1">
      <c r="A91" s="387" t="s">
        <v>4469</v>
      </c>
      <c r="B91" s="359" t="s">
        <v>4470</v>
      </c>
      <c r="C91" s="359" t="s">
        <v>4471</v>
      </c>
      <c r="D91" s="360" t="s">
        <v>4630</v>
      </c>
      <c r="E91" s="389" t="s">
        <v>4631</v>
      </c>
      <c r="F91" s="359">
        <v>6.0</v>
      </c>
      <c r="G91" s="362"/>
      <c r="H91" s="363">
        <f t="shared" si="1"/>
        <v>6</v>
      </c>
      <c r="I91" s="359" t="s">
        <v>3465</v>
      </c>
      <c r="J91" s="364">
        <v>160.0</v>
      </c>
      <c r="K91" s="364">
        <f t="shared" si="7"/>
        <v>960</v>
      </c>
      <c r="L91" s="365"/>
      <c r="M91" s="366">
        <f t="shared" si="3"/>
        <v>0</v>
      </c>
      <c r="N91" s="366">
        <f t="shared" si="4"/>
        <v>160</v>
      </c>
      <c r="O91" s="366">
        <f t="shared" si="5"/>
        <v>160</v>
      </c>
      <c r="P91" s="366">
        <f t="shared" si="8"/>
        <v>960</v>
      </c>
      <c r="Q91" s="366">
        <v>1.0</v>
      </c>
      <c r="R91" s="359" t="s">
        <v>429</v>
      </c>
      <c r="S91" s="367">
        <v>45337.0</v>
      </c>
      <c r="T91" s="359">
        <v>2402057.0</v>
      </c>
      <c r="U91" s="368">
        <v>45338.0</v>
      </c>
      <c r="V91" s="368">
        <v>45338.0</v>
      </c>
      <c r="W91" s="359" t="s">
        <v>4530</v>
      </c>
      <c r="X91" s="362" t="s">
        <v>4531</v>
      </c>
      <c r="Y91" s="359" t="s">
        <v>3466</v>
      </c>
      <c r="Z91" s="369"/>
      <c r="AA91" s="368" t="s">
        <v>3739</v>
      </c>
      <c r="AB91" s="367">
        <v>45342.0</v>
      </c>
      <c r="AC91" s="370" t="s">
        <v>4477</v>
      </c>
      <c r="AD91" s="360"/>
      <c r="AE91" s="360"/>
      <c r="AF91" s="360"/>
      <c r="AG91" s="360"/>
      <c r="AH91" s="360"/>
      <c r="AI91" s="360"/>
      <c r="AJ91" s="360"/>
      <c r="AK91" s="360"/>
      <c r="AL91" s="360"/>
      <c r="AM91" s="360"/>
      <c r="AN91" s="360"/>
      <c r="AO91" s="360"/>
      <c r="AP91" s="360"/>
      <c r="AQ91" s="360"/>
      <c r="AR91" s="360"/>
      <c r="AS91" s="360"/>
      <c r="AT91" s="360"/>
      <c r="AU91" s="360"/>
      <c r="AV91" s="360"/>
      <c r="AW91" s="360"/>
      <c r="AX91" s="360"/>
    </row>
    <row r="92" ht="15.0" customHeight="1">
      <c r="A92" s="390" t="s">
        <v>4469</v>
      </c>
      <c r="B92" s="391" t="s">
        <v>4470</v>
      </c>
      <c r="C92" s="391" t="s">
        <v>4471</v>
      </c>
      <c r="D92" s="392" t="s">
        <v>4528</v>
      </c>
      <c r="E92" s="393" t="s">
        <v>4632</v>
      </c>
      <c r="F92" s="391">
        <v>1.0</v>
      </c>
      <c r="G92" s="394"/>
      <c r="H92" s="395">
        <f t="shared" si="1"/>
        <v>1</v>
      </c>
      <c r="I92" s="391" t="s">
        <v>3465</v>
      </c>
      <c r="J92" s="396">
        <v>1160.0</v>
      </c>
      <c r="K92" s="396">
        <f t="shared" si="7"/>
        <v>1160</v>
      </c>
      <c r="L92" s="397"/>
      <c r="M92" s="398">
        <f t="shared" si="3"/>
        <v>0</v>
      </c>
      <c r="N92" s="398">
        <f t="shared" si="4"/>
        <v>1160</v>
      </c>
      <c r="O92" s="398">
        <f t="shared" si="5"/>
        <v>1160</v>
      </c>
      <c r="P92" s="398">
        <f t="shared" si="8"/>
        <v>1160</v>
      </c>
      <c r="Q92" s="398">
        <v>1.0</v>
      </c>
      <c r="R92" s="391" t="s">
        <v>429</v>
      </c>
      <c r="S92" s="399">
        <v>45337.0</v>
      </c>
      <c r="T92" s="391">
        <v>2402057.0</v>
      </c>
      <c r="U92" s="400">
        <v>45338.0</v>
      </c>
      <c r="V92" s="400">
        <v>45338.0</v>
      </c>
      <c r="W92" s="391" t="s">
        <v>4530</v>
      </c>
      <c r="X92" s="394" t="s">
        <v>4531</v>
      </c>
      <c r="Y92" s="391" t="s">
        <v>3466</v>
      </c>
      <c r="Z92" s="401"/>
      <c r="AA92" s="400" t="s">
        <v>3739</v>
      </c>
      <c r="AB92" s="399">
        <v>45342.0</v>
      </c>
      <c r="AC92" s="402" t="s">
        <v>4477</v>
      </c>
      <c r="AD92" s="392"/>
      <c r="AE92" s="392"/>
      <c r="AF92" s="392"/>
      <c r="AG92" s="392"/>
      <c r="AH92" s="392"/>
      <c r="AI92" s="392"/>
      <c r="AJ92" s="392"/>
      <c r="AK92" s="392"/>
      <c r="AL92" s="392"/>
      <c r="AM92" s="392"/>
      <c r="AN92" s="392"/>
      <c r="AO92" s="392"/>
      <c r="AP92" s="392"/>
      <c r="AQ92" s="392"/>
      <c r="AR92" s="392"/>
      <c r="AS92" s="392"/>
      <c r="AT92" s="392"/>
      <c r="AU92" s="392"/>
      <c r="AV92" s="392"/>
      <c r="AW92" s="392"/>
      <c r="AX92" s="392"/>
    </row>
    <row r="93" ht="15.0" customHeight="1">
      <c r="A93" s="387" t="s">
        <v>4469</v>
      </c>
      <c r="B93" s="359" t="s">
        <v>4470</v>
      </c>
      <c r="C93" s="359" t="s">
        <v>4633</v>
      </c>
      <c r="D93" s="360" t="s">
        <v>4634</v>
      </c>
      <c r="E93" s="388" t="s">
        <v>448</v>
      </c>
      <c r="F93" s="359">
        <v>2.0</v>
      </c>
      <c r="G93" s="362"/>
      <c r="H93" s="363">
        <f t="shared" si="1"/>
        <v>2</v>
      </c>
      <c r="I93" s="359" t="s">
        <v>3465</v>
      </c>
      <c r="J93" s="364">
        <v>10550.0</v>
      </c>
      <c r="K93" s="364">
        <f t="shared" si="7"/>
        <v>21100</v>
      </c>
      <c r="L93" s="365"/>
      <c r="M93" s="366">
        <f t="shared" si="3"/>
        <v>0</v>
      </c>
      <c r="N93" s="366">
        <f t="shared" si="4"/>
        <v>10550</v>
      </c>
      <c r="O93" s="366">
        <f t="shared" si="5"/>
        <v>10550</v>
      </c>
      <c r="P93" s="366">
        <f t="shared" si="8"/>
        <v>21100</v>
      </c>
      <c r="Q93" s="366">
        <v>1.0</v>
      </c>
      <c r="R93" s="359" t="s">
        <v>447</v>
      </c>
      <c r="S93" s="367">
        <v>45341.0</v>
      </c>
      <c r="T93" s="359">
        <v>2402068.0</v>
      </c>
      <c r="U93" s="368">
        <v>45342.0</v>
      </c>
      <c r="V93" s="368">
        <v>45343.0</v>
      </c>
      <c r="W93" s="359" t="s">
        <v>4635</v>
      </c>
      <c r="X93" s="362" t="s">
        <v>4636</v>
      </c>
      <c r="Y93" s="359" t="s">
        <v>3466</v>
      </c>
      <c r="Z93" s="369"/>
      <c r="AA93" s="368" t="s">
        <v>3739</v>
      </c>
      <c r="AB93" s="367">
        <v>45366.0</v>
      </c>
      <c r="AC93" s="370" t="s">
        <v>4477</v>
      </c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360"/>
      <c r="AQ93" s="360"/>
      <c r="AR93" s="360"/>
      <c r="AS93" s="360"/>
      <c r="AT93" s="360"/>
      <c r="AU93" s="360"/>
      <c r="AV93" s="360"/>
      <c r="AW93" s="360"/>
      <c r="AX93" s="360"/>
    </row>
    <row r="94" ht="15.0" customHeight="1">
      <c r="A94" s="372" t="s">
        <v>4469</v>
      </c>
      <c r="B94" s="373" t="s">
        <v>4470</v>
      </c>
      <c r="C94" s="373" t="s">
        <v>4471</v>
      </c>
      <c r="D94" s="374" t="s">
        <v>4637</v>
      </c>
      <c r="E94" s="375" t="s">
        <v>4638</v>
      </c>
      <c r="F94" s="373">
        <v>1.0</v>
      </c>
      <c r="G94" s="376"/>
      <c r="H94" s="377">
        <f t="shared" si="1"/>
        <v>1</v>
      </c>
      <c r="I94" s="373" t="s">
        <v>3465</v>
      </c>
      <c r="J94" s="378">
        <v>42000.0</v>
      </c>
      <c r="K94" s="378">
        <f t="shared" si="7"/>
        <v>42000</v>
      </c>
      <c r="L94" s="379"/>
      <c r="M94" s="380">
        <f t="shared" si="3"/>
        <v>0</v>
      </c>
      <c r="N94" s="380">
        <f t="shared" si="4"/>
        <v>42000</v>
      </c>
      <c r="O94" s="380">
        <f t="shared" si="5"/>
        <v>42000</v>
      </c>
      <c r="P94" s="380">
        <f t="shared" si="8"/>
        <v>42000</v>
      </c>
      <c r="Q94" s="380">
        <v>1.0</v>
      </c>
      <c r="R94" s="373" t="s">
        <v>480</v>
      </c>
      <c r="S94" s="381">
        <v>45344.0</v>
      </c>
      <c r="T94" s="373">
        <v>2402084.0</v>
      </c>
      <c r="U94" s="382">
        <v>45344.0</v>
      </c>
      <c r="V94" s="382"/>
      <c r="W94" s="373"/>
      <c r="X94" s="376" t="s">
        <v>479</v>
      </c>
      <c r="Y94" s="373" t="s">
        <v>4476</v>
      </c>
      <c r="Z94" s="383"/>
      <c r="AA94" s="382"/>
      <c r="AB94" s="381"/>
      <c r="AC94" s="384"/>
      <c r="AD94" s="374"/>
      <c r="AE94" s="374"/>
      <c r="AF94" s="374"/>
      <c r="AG94" s="374"/>
      <c r="AH94" s="374"/>
      <c r="AI94" s="374"/>
      <c r="AJ94" s="374"/>
      <c r="AK94" s="374"/>
      <c r="AL94" s="374"/>
      <c r="AM94" s="374"/>
      <c r="AN94" s="374"/>
      <c r="AO94" s="374"/>
      <c r="AP94" s="374"/>
      <c r="AQ94" s="374"/>
      <c r="AR94" s="374"/>
      <c r="AS94" s="374"/>
      <c r="AT94" s="374"/>
      <c r="AU94" s="374"/>
      <c r="AV94" s="374"/>
      <c r="AW94" s="374"/>
      <c r="AX94" s="374"/>
    </row>
    <row r="95" ht="15.0" customHeight="1">
      <c r="A95" s="387" t="s">
        <v>4469</v>
      </c>
      <c r="B95" s="359" t="s">
        <v>4470</v>
      </c>
      <c r="C95" s="359" t="s">
        <v>4471</v>
      </c>
      <c r="D95" s="360" t="s">
        <v>4639</v>
      </c>
      <c r="E95" s="388" t="s">
        <v>4640</v>
      </c>
      <c r="F95" s="359">
        <v>1.0</v>
      </c>
      <c r="G95" s="362"/>
      <c r="H95" s="363">
        <f t="shared" si="1"/>
        <v>1</v>
      </c>
      <c r="I95" s="359" t="s">
        <v>3465</v>
      </c>
      <c r="J95" s="364">
        <v>0.0</v>
      </c>
      <c r="K95" s="364">
        <f t="shared" si="7"/>
        <v>0</v>
      </c>
      <c r="L95" s="365"/>
      <c r="M95" s="366">
        <f t="shared" si="3"/>
        <v>0</v>
      </c>
      <c r="N95" s="366">
        <f t="shared" si="4"/>
        <v>0</v>
      </c>
      <c r="O95" s="366">
        <f t="shared" si="5"/>
        <v>0</v>
      </c>
      <c r="P95" s="366">
        <f t="shared" si="8"/>
        <v>0</v>
      </c>
      <c r="Q95" s="366">
        <v>1.0</v>
      </c>
      <c r="R95" s="359" t="s">
        <v>480</v>
      </c>
      <c r="S95" s="367">
        <v>45344.0</v>
      </c>
      <c r="T95" s="359">
        <v>2402084.0</v>
      </c>
      <c r="U95" s="368">
        <v>45344.0</v>
      </c>
      <c r="V95" s="368"/>
      <c r="W95" s="359"/>
      <c r="X95" s="362" t="s">
        <v>479</v>
      </c>
      <c r="Y95" s="359" t="s">
        <v>4476</v>
      </c>
      <c r="Z95" s="369"/>
      <c r="AA95" s="368"/>
      <c r="AB95" s="367"/>
      <c r="AC95" s="37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  <c r="AP95" s="360"/>
      <c r="AQ95" s="360"/>
      <c r="AR95" s="360"/>
      <c r="AS95" s="360"/>
      <c r="AT95" s="360"/>
      <c r="AU95" s="360"/>
      <c r="AV95" s="360"/>
      <c r="AW95" s="360"/>
      <c r="AX95" s="360"/>
    </row>
    <row r="96" ht="15.0" customHeight="1">
      <c r="A96" s="390" t="s">
        <v>4469</v>
      </c>
      <c r="B96" s="391" t="s">
        <v>4470</v>
      </c>
      <c r="C96" s="391" t="s">
        <v>4471</v>
      </c>
      <c r="D96" s="392" t="s">
        <v>4641</v>
      </c>
      <c r="E96" s="420" t="s">
        <v>4642</v>
      </c>
      <c r="F96" s="391">
        <v>1.0</v>
      </c>
      <c r="G96" s="394"/>
      <c r="H96" s="395">
        <f t="shared" si="1"/>
        <v>1</v>
      </c>
      <c r="I96" s="391" t="s">
        <v>3465</v>
      </c>
      <c r="J96" s="396">
        <v>0.0</v>
      </c>
      <c r="K96" s="396">
        <f t="shared" si="7"/>
        <v>0</v>
      </c>
      <c r="L96" s="397"/>
      <c r="M96" s="398">
        <f t="shared" si="3"/>
        <v>0</v>
      </c>
      <c r="N96" s="398">
        <f t="shared" si="4"/>
        <v>0</v>
      </c>
      <c r="O96" s="398">
        <f t="shared" si="5"/>
        <v>0</v>
      </c>
      <c r="P96" s="398">
        <f t="shared" si="8"/>
        <v>0</v>
      </c>
      <c r="Q96" s="398">
        <v>1.0</v>
      </c>
      <c r="R96" s="391" t="s">
        <v>480</v>
      </c>
      <c r="S96" s="399">
        <v>45344.0</v>
      </c>
      <c r="T96" s="391">
        <v>2402084.0</v>
      </c>
      <c r="U96" s="400">
        <v>45344.0</v>
      </c>
      <c r="V96" s="400"/>
      <c r="W96" s="391"/>
      <c r="X96" s="394" t="s">
        <v>479</v>
      </c>
      <c r="Y96" s="391" t="s">
        <v>4476</v>
      </c>
      <c r="Z96" s="401"/>
      <c r="AA96" s="400"/>
      <c r="AB96" s="399"/>
      <c r="AC96" s="402"/>
      <c r="AD96" s="392"/>
      <c r="AE96" s="392"/>
      <c r="AF96" s="392"/>
      <c r="AG96" s="392"/>
      <c r="AH96" s="392"/>
      <c r="AI96" s="392"/>
      <c r="AJ96" s="392"/>
      <c r="AK96" s="392"/>
      <c r="AL96" s="392"/>
      <c r="AM96" s="392"/>
      <c r="AN96" s="392"/>
      <c r="AO96" s="392"/>
      <c r="AP96" s="392"/>
      <c r="AQ96" s="392"/>
      <c r="AR96" s="392"/>
      <c r="AS96" s="392"/>
      <c r="AT96" s="392"/>
      <c r="AU96" s="392"/>
      <c r="AV96" s="392"/>
      <c r="AW96" s="392"/>
      <c r="AX96" s="392"/>
    </row>
    <row r="97" ht="15.0" customHeight="1">
      <c r="A97" s="405" t="s">
        <v>4571</v>
      </c>
      <c r="B97" s="406" t="s">
        <v>4643</v>
      </c>
      <c r="C97" s="406" t="s">
        <v>4471</v>
      </c>
      <c r="D97" s="407" t="s">
        <v>4644</v>
      </c>
      <c r="E97" s="426" t="s">
        <v>4645</v>
      </c>
      <c r="F97" s="406">
        <v>20.0</v>
      </c>
      <c r="G97" s="409"/>
      <c r="H97" s="410">
        <f t="shared" si="1"/>
        <v>20</v>
      </c>
      <c r="I97" s="406" t="s">
        <v>3465</v>
      </c>
      <c r="J97" s="411">
        <v>150.0</v>
      </c>
      <c r="K97" s="411">
        <f t="shared" si="7"/>
        <v>3000</v>
      </c>
      <c r="L97" s="412"/>
      <c r="M97" s="413">
        <f t="shared" si="3"/>
        <v>0</v>
      </c>
      <c r="N97" s="413">
        <f t="shared" si="4"/>
        <v>150</v>
      </c>
      <c r="O97" s="413">
        <f t="shared" si="5"/>
        <v>150</v>
      </c>
      <c r="P97" s="413">
        <f t="shared" si="8"/>
        <v>3000</v>
      </c>
      <c r="Q97" s="413">
        <v>1.0</v>
      </c>
      <c r="R97" s="406" t="s">
        <v>482</v>
      </c>
      <c r="S97" s="414">
        <v>45345.0</v>
      </c>
      <c r="T97" s="406">
        <v>2402085.0</v>
      </c>
      <c r="U97" s="415">
        <v>45345.0</v>
      </c>
      <c r="V97" s="415">
        <v>45345.0</v>
      </c>
      <c r="W97" s="406" t="s">
        <v>3696</v>
      </c>
      <c r="X97" s="409" t="s">
        <v>197</v>
      </c>
      <c r="Y97" s="406" t="s">
        <v>3466</v>
      </c>
      <c r="Z97" s="416"/>
      <c r="AA97" s="415" t="s">
        <v>3739</v>
      </c>
      <c r="AB97" s="414">
        <v>45349.0</v>
      </c>
      <c r="AC97" s="417" t="s">
        <v>4646</v>
      </c>
      <c r="AD97" s="418"/>
      <c r="AE97" s="419"/>
      <c r="AF97" s="419"/>
      <c r="AG97" s="419"/>
      <c r="AH97" s="419"/>
      <c r="AI97" s="419"/>
      <c r="AJ97" s="419"/>
      <c r="AK97" s="419"/>
      <c r="AL97" s="419"/>
      <c r="AM97" s="419"/>
      <c r="AN97" s="419"/>
      <c r="AO97" s="419"/>
      <c r="AP97" s="419"/>
      <c r="AQ97" s="419"/>
      <c r="AR97" s="419"/>
      <c r="AS97" s="419"/>
      <c r="AT97" s="419"/>
      <c r="AU97" s="419"/>
      <c r="AV97" s="419"/>
      <c r="AW97" s="419"/>
      <c r="AX97" s="419"/>
    </row>
    <row r="98" ht="15.0" customHeight="1">
      <c r="A98" s="405" t="s">
        <v>4469</v>
      </c>
      <c r="B98" s="406" t="s">
        <v>4647</v>
      </c>
      <c r="C98" s="406" t="s">
        <v>4471</v>
      </c>
      <c r="D98" s="407" t="s">
        <v>4648</v>
      </c>
      <c r="E98" s="426" t="s">
        <v>4649</v>
      </c>
      <c r="F98" s="406">
        <v>4.0</v>
      </c>
      <c r="G98" s="409"/>
      <c r="H98" s="410">
        <f t="shared" si="1"/>
        <v>4</v>
      </c>
      <c r="I98" s="406" t="s">
        <v>3465</v>
      </c>
      <c r="J98" s="411">
        <v>1000.0</v>
      </c>
      <c r="K98" s="411">
        <f t="shared" si="7"/>
        <v>4000</v>
      </c>
      <c r="L98" s="412"/>
      <c r="M98" s="413">
        <f t="shared" si="3"/>
        <v>0</v>
      </c>
      <c r="N98" s="413">
        <f t="shared" si="4"/>
        <v>1000</v>
      </c>
      <c r="O98" s="413">
        <f t="shared" si="5"/>
        <v>1000</v>
      </c>
      <c r="P98" s="413">
        <f t="shared" si="8"/>
        <v>4000</v>
      </c>
      <c r="Q98" s="413">
        <v>1.0</v>
      </c>
      <c r="R98" s="406" t="s">
        <v>484</v>
      </c>
      <c r="S98" s="414">
        <v>45343.0</v>
      </c>
      <c r="T98" s="406">
        <v>2402086.0</v>
      </c>
      <c r="U98" s="415">
        <v>45345.0</v>
      </c>
      <c r="V98" s="415">
        <v>45349.0</v>
      </c>
      <c r="W98" s="406" t="s">
        <v>4555</v>
      </c>
      <c r="X98" s="409" t="s">
        <v>4556</v>
      </c>
      <c r="Y98" s="406" t="s">
        <v>3466</v>
      </c>
      <c r="Z98" s="416"/>
      <c r="AA98" s="415" t="s">
        <v>3739</v>
      </c>
      <c r="AB98" s="414">
        <v>45345.0</v>
      </c>
      <c r="AC98" s="417" t="s">
        <v>4646</v>
      </c>
      <c r="AD98" s="418"/>
      <c r="AE98" s="419"/>
      <c r="AF98" s="419"/>
      <c r="AG98" s="419"/>
      <c r="AH98" s="419"/>
      <c r="AI98" s="419"/>
      <c r="AJ98" s="419"/>
      <c r="AK98" s="419"/>
      <c r="AL98" s="419"/>
      <c r="AM98" s="419"/>
      <c r="AN98" s="419"/>
      <c r="AO98" s="419"/>
      <c r="AP98" s="419"/>
      <c r="AQ98" s="419"/>
      <c r="AR98" s="419"/>
      <c r="AS98" s="419"/>
      <c r="AT98" s="419"/>
      <c r="AU98" s="419"/>
      <c r="AV98" s="419"/>
      <c r="AW98" s="419"/>
      <c r="AX98" s="419"/>
    </row>
    <row r="99" ht="15.0" customHeight="1">
      <c r="A99" s="405" t="s">
        <v>4469</v>
      </c>
      <c r="B99" s="406" t="s">
        <v>4647</v>
      </c>
      <c r="C99" s="406" t="s">
        <v>4471</v>
      </c>
      <c r="D99" s="407" t="s">
        <v>1228</v>
      </c>
      <c r="E99" s="426" t="s">
        <v>4650</v>
      </c>
      <c r="F99" s="406">
        <v>1.0</v>
      </c>
      <c r="G99" s="409"/>
      <c r="H99" s="410">
        <f t="shared" si="1"/>
        <v>1</v>
      </c>
      <c r="I99" s="406" t="s">
        <v>3465</v>
      </c>
      <c r="J99" s="411">
        <v>3000.0</v>
      </c>
      <c r="K99" s="411">
        <f t="shared" si="7"/>
        <v>3000</v>
      </c>
      <c r="L99" s="412"/>
      <c r="M99" s="413">
        <f t="shared" si="3"/>
        <v>0</v>
      </c>
      <c r="N99" s="413">
        <f t="shared" si="4"/>
        <v>3000</v>
      </c>
      <c r="O99" s="413">
        <f t="shared" si="5"/>
        <v>3000</v>
      </c>
      <c r="P99" s="413">
        <f t="shared" si="8"/>
        <v>3000</v>
      </c>
      <c r="Q99" s="413">
        <v>1.0</v>
      </c>
      <c r="R99" s="406" t="s">
        <v>488</v>
      </c>
      <c r="S99" s="414">
        <v>45350.0</v>
      </c>
      <c r="T99" s="406">
        <v>2402088.0</v>
      </c>
      <c r="U99" s="415">
        <v>45350.0</v>
      </c>
      <c r="V99" s="415">
        <v>45350.0</v>
      </c>
      <c r="W99" s="406" t="s">
        <v>4651</v>
      </c>
      <c r="X99" s="409" t="s">
        <v>487</v>
      </c>
      <c r="Y99" s="406" t="s">
        <v>3780</v>
      </c>
      <c r="Z99" s="416"/>
      <c r="AA99" s="415" t="s">
        <v>3739</v>
      </c>
      <c r="AB99" s="414">
        <v>45371.0</v>
      </c>
      <c r="AC99" s="417" t="s">
        <v>4646</v>
      </c>
      <c r="AD99" s="418"/>
      <c r="AE99" s="419"/>
      <c r="AF99" s="419"/>
      <c r="AG99" s="419"/>
      <c r="AH99" s="419"/>
      <c r="AI99" s="419"/>
      <c r="AJ99" s="419"/>
      <c r="AK99" s="419"/>
      <c r="AL99" s="419"/>
      <c r="AM99" s="419"/>
      <c r="AN99" s="419"/>
      <c r="AO99" s="419"/>
      <c r="AP99" s="419"/>
      <c r="AQ99" s="419"/>
      <c r="AR99" s="419"/>
      <c r="AS99" s="419"/>
      <c r="AT99" s="419"/>
      <c r="AU99" s="419"/>
      <c r="AV99" s="419"/>
      <c r="AW99" s="419"/>
      <c r="AX99" s="419"/>
    </row>
    <row r="100" ht="15.0" customHeight="1">
      <c r="A100" s="424" t="s">
        <v>4512</v>
      </c>
      <c r="B100" s="406" t="s">
        <v>4652</v>
      </c>
      <c r="C100" s="406" t="s">
        <v>4471</v>
      </c>
      <c r="D100" s="407" t="s">
        <v>4653</v>
      </c>
      <c r="E100" s="421" t="s">
        <v>4654</v>
      </c>
      <c r="F100" s="406">
        <v>7.0</v>
      </c>
      <c r="G100" s="409"/>
      <c r="H100" s="410">
        <f t="shared" si="1"/>
        <v>7</v>
      </c>
      <c r="I100" s="406" t="s">
        <v>3465</v>
      </c>
      <c r="J100" s="411">
        <v>200.0</v>
      </c>
      <c r="K100" s="411">
        <f t="shared" si="7"/>
        <v>1400</v>
      </c>
      <c r="L100" s="412"/>
      <c r="M100" s="413">
        <f t="shared" si="3"/>
        <v>0</v>
      </c>
      <c r="N100" s="413">
        <f t="shared" si="4"/>
        <v>200</v>
      </c>
      <c r="O100" s="413">
        <f t="shared" si="5"/>
        <v>200</v>
      </c>
      <c r="P100" s="413">
        <f t="shared" si="8"/>
        <v>1400</v>
      </c>
      <c r="Q100" s="413">
        <v>1.0</v>
      </c>
      <c r="R100" s="406" t="s">
        <v>519</v>
      </c>
      <c r="S100" s="414">
        <v>45355.0</v>
      </c>
      <c r="T100" s="406">
        <v>2403001.0</v>
      </c>
      <c r="U100" s="415">
        <v>45356.0</v>
      </c>
      <c r="V100" s="415">
        <v>45356.0</v>
      </c>
      <c r="W100" s="406" t="s">
        <v>3675</v>
      </c>
      <c r="X100" s="409" t="s">
        <v>304</v>
      </c>
      <c r="Y100" s="406" t="s">
        <v>3466</v>
      </c>
      <c r="Z100" s="416"/>
      <c r="AA100" s="415" t="s">
        <v>3739</v>
      </c>
      <c r="AB100" s="414">
        <v>45357.0</v>
      </c>
      <c r="AC100" s="417" t="s">
        <v>4477</v>
      </c>
      <c r="AD100" s="429"/>
      <c r="AE100" s="419"/>
      <c r="AF100" s="419"/>
      <c r="AG100" s="419"/>
      <c r="AH100" s="419"/>
      <c r="AI100" s="419"/>
      <c r="AJ100" s="419"/>
      <c r="AK100" s="419"/>
      <c r="AL100" s="419"/>
      <c r="AM100" s="419"/>
      <c r="AN100" s="419"/>
      <c r="AO100" s="419"/>
      <c r="AP100" s="419"/>
      <c r="AQ100" s="419"/>
      <c r="AR100" s="419"/>
      <c r="AS100" s="419"/>
      <c r="AT100" s="419"/>
      <c r="AU100" s="419"/>
      <c r="AV100" s="419"/>
      <c r="AW100" s="419"/>
      <c r="AX100" s="419"/>
    </row>
    <row r="101" ht="15.0" customHeight="1">
      <c r="A101" s="405" t="s">
        <v>4536</v>
      </c>
      <c r="B101" s="406" t="s">
        <v>3460</v>
      </c>
      <c r="C101" s="406" t="s">
        <v>4471</v>
      </c>
      <c r="D101" s="407" t="s">
        <v>4655</v>
      </c>
      <c r="E101" s="421" t="s">
        <v>4656</v>
      </c>
      <c r="F101" s="406">
        <v>2.0</v>
      </c>
      <c r="G101" s="409"/>
      <c r="H101" s="410">
        <f t="shared" si="1"/>
        <v>2</v>
      </c>
      <c r="I101" s="406" t="s">
        <v>3465</v>
      </c>
      <c r="J101" s="411">
        <v>26500.0</v>
      </c>
      <c r="K101" s="411">
        <f t="shared" si="7"/>
        <v>53000</v>
      </c>
      <c r="L101" s="412"/>
      <c r="M101" s="413">
        <f t="shared" si="3"/>
        <v>0</v>
      </c>
      <c r="N101" s="413">
        <f t="shared" si="4"/>
        <v>26500</v>
      </c>
      <c r="O101" s="413">
        <f t="shared" si="5"/>
        <v>26500</v>
      </c>
      <c r="P101" s="413">
        <f t="shared" si="8"/>
        <v>53000</v>
      </c>
      <c r="Q101" s="413">
        <v>1.0</v>
      </c>
      <c r="R101" s="406" t="s">
        <v>522</v>
      </c>
      <c r="S101" s="414">
        <v>45349.0</v>
      </c>
      <c r="T101" s="406">
        <v>2403002.0</v>
      </c>
      <c r="U101" s="415">
        <v>45356.0</v>
      </c>
      <c r="V101" s="415">
        <v>45356.0</v>
      </c>
      <c r="W101" s="406" t="s">
        <v>4657</v>
      </c>
      <c r="X101" s="409" t="s">
        <v>521</v>
      </c>
      <c r="Y101" s="406" t="s">
        <v>3466</v>
      </c>
      <c r="Z101" s="416"/>
      <c r="AA101" s="415" t="s">
        <v>3739</v>
      </c>
      <c r="AB101" s="414">
        <v>45384.0</v>
      </c>
      <c r="AC101" s="417" t="s">
        <v>4646</v>
      </c>
      <c r="AD101" s="418"/>
      <c r="AE101" s="419"/>
      <c r="AF101" s="419"/>
      <c r="AG101" s="419"/>
      <c r="AH101" s="419"/>
      <c r="AI101" s="419"/>
      <c r="AJ101" s="419"/>
      <c r="AK101" s="419"/>
      <c r="AL101" s="419"/>
      <c r="AM101" s="419"/>
      <c r="AN101" s="419"/>
      <c r="AO101" s="419"/>
      <c r="AP101" s="419"/>
      <c r="AQ101" s="419"/>
      <c r="AR101" s="419"/>
      <c r="AS101" s="419"/>
      <c r="AT101" s="419"/>
      <c r="AU101" s="419"/>
      <c r="AV101" s="419"/>
      <c r="AW101" s="419"/>
      <c r="AX101" s="419"/>
    </row>
    <row r="102" ht="15.0" customHeight="1">
      <c r="A102" s="424" t="s">
        <v>4512</v>
      </c>
      <c r="B102" s="406" t="s">
        <v>4618</v>
      </c>
      <c r="C102" s="406" t="s">
        <v>4471</v>
      </c>
      <c r="D102" s="407" t="s">
        <v>1751</v>
      </c>
      <c r="E102" s="408" t="s">
        <v>4658</v>
      </c>
      <c r="F102" s="406">
        <v>1.0</v>
      </c>
      <c r="G102" s="409"/>
      <c r="H102" s="410">
        <f t="shared" si="1"/>
        <v>1</v>
      </c>
      <c r="I102" s="406" t="s">
        <v>3465</v>
      </c>
      <c r="J102" s="411">
        <v>96580.0</v>
      </c>
      <c r="K102" s="411">
        <f t="shared" si="7"/>
        <v>96580</v>
      </c>
      <c r="L102" s="412"/>
      <c r="M102" s="413">
        <f t="shared" si="3"/>
        <v>0</v>
      </c>
      <c r="N102" s="413">
        <f t="shared" si="4"/>
        <v>96580</v>
      </c>
      <c r="O102" s="413">
        <f t="shared" si="5"/>
        <v>96580</v>
      </c>
      <c r="P102" s="413">
        <f t="shared" si="8"/>
        <v>96580</v>
      </c>
      <c r="Q102" s="413">
        <v>1.0</v>
      </c>
      <c r="R102" s="406" t="s">
        <v>525</v>
      </c>
      <c r="S102" s="414">
        <v>45350.0</v>
      </c>
      <c r="T102" s="406">
        <v>2403003.0</v>
      </c>
      <c r="U102" s="415">
        <v>45357.0</v>
      </c>
      <c r="V102" s="415">
        <v>45357.0</v>
      </c>
      <c r="W102" s="406" t="s">
        <v>4625</v>
      </c>
      <c r="X102" s="409" t="s">
        <v>376</v>
      </c>
      <c r="Y102" s="406" t="s">
        <v>3780</v>
      </c>
      <c r="Z102" s="416"/>
      <c r="AA102" s="415" t="s">
        <v>3739</v>
      </c>
      <c r="AB102" s="414">
        <v>45415.0</v>
      </c>
      <c r="AC102" s="417" t="s">
        <v>4477</v>
      </c>
      <c r="AD102" s="429"/>
      <c r="AE102" s="419"/>
      <c r="AF102" s="419"/>
      <c r="AG102" s="419"/>
      <c r="AH102" s="419"/>
      <c r="AI102" s="419"/>
      <c r="AJ102" s="419"/>
      <c r="AK102" s="419"/>
      <c r="AL102" s="419"/>
      <c r="AM102" s="419"/>
      <c r="AN102" s="419"/>
      <c r="AO102" s="419"/>
      <c r="AP102" s="419"/>
      <c r="AQ102" s="419"/>
      <c r="AR102" s="419"/>
      <c r="AS102" s="419"/>
      <c r="AT102" s="419"/>
      <c r="AU102" s="419"/>
      <c r="AV102" s="419"/>
      <c r="AW102" s="419"/>
      <c r="AX102" s="419"/>
    </row>
    <row r="103" ht="15.0" customHeight="1">
      <c r="A103" s="372" t="s">
        <v>4469</v>
      </c>
      <c r="B103" s="373" t="s">
        <v>4470</v>
      </c>
      <c r="C103" s="373" t="s">
        <v>4471</v>
      </c>
      <c r="D103" s="374" t="s">
        <v>4528</v>
      </c>
      <c r="E103" s="375" t="s">
        <v>4659</v>
      </c>
      <c r="F103" s="373">
        <v>15.0</v>
      </c>
      <c r="G103" s="376"/>
      <c r="H103" s="377">
        <f t="shared" si="1"/>
        <v>15</v>
      </c>
      <c r="I103" s="373" t="s">
        <v>3465</v>
      </c>
      <c r="J103" s="378">
        <v>89.0</v>
      </c>
      <c r="K103" s="378">
        <f t="shared" si="7"/>
        <v>1335</v>
      </c>
      <c r="L103" s="379"/>
      <c r="M103" s="380">
        <f t="shared" si="3"/>
        <v>0</v>
      </c>
      <c r="N103" s="380">
        <f t="shared" si="4"/>
        <v>89</v>
      </c>
      <c r="O103" s="380">
        <f t="shared" si="5"/>
        <v>89</v>
      </c>
      <c r="P103" s="380">
        <f t="shared" si="8"/>
        <v>1335</v>
      </c>
      <c r="Q103" s="380">
        <v>1.0</v>
      </c>
      <c r="R103" s="373" t="s">
        <v>566</v>
      </c>
      <c r="S103" s="381">
        <v>45358.0</v>
      </c>
      <c r="T103" s="373">
        <v>2403026.0</v>
      </c>
      <c r="U103" s="382">
        <v>45358.0</v>
      </c>
      <c r="V103" s="382">
        <v>45358.0</v>
      </c>
      <c r="W103" s="373" t="s">
        <v>4480</v>
      </c>
      <c r="X103" s="376" t="s">
        <v>34</v>
      </c>
      <c r="Y103" s="373" t="s">
        <v>3466</v>
      </c>
      <c r="Z103" s="383"/>
      <c r="AA103" s="382" t="s">
        <v>3739</v>
      </c>
      <c r="AB103" s="381">
        <v>45366.0</v>
      </c>
      <c r="AC103" s="384" t="s">
        <v>4477</v>
      </c>
      <c r="AD103" s="374"/>
      <c r="AE103" s="374"/>
      <c r="AF103" s="374"/>
      <c r="AG103" s="374"/>
      <c r="AH103" s="374"/>
      <c r="AI103" s="374"/>
      <c r="AJ103" s="374"/>
      <c r="AK103" s="374"/>
      <c r="AL103" s="374"/>
      <c r="AM103" s="374"/>
      <c r="AN103" s="374"/>
      <c r="AO103" s="374"/>
      <c r="AP103" s="374"/>
      <c r="AQ103" s="374"/>
      <c r="AR103" s="374"/>
      <c r="AS103" s="374"/>
      <c r="AT103" s="374"/>
      <c r="AU103" s="374"/>
      <c r="AV103" s="374"/>
      <c r="AW103" s="374"/>
      <c r="AX103" s="374"/>
    </row>
    <row r="104" ht="15.0" customHeight="1">
      <c r="A104" s="387" t="s">
        <v>4469</v>
      </c>
      <c r="B104" s="359" t="s">
        <v>4470</v>
      </c>
      <c r="C104" s="359" t="s">
        <v>4471</v>
      </c>
      <c r="D104" s="360" t="s">
        <v>4660</v>
      </c>
      <c r="E104" s="388" t="s">
        <v>4661</v>
      </c>
      <c r="F104" s="359">
        <v>1.0</v>
      </c>
      <c r="G104" s="362"/>
      <c r="H104" s="363">
        <f t="shared" si="1"/>
        <v>1</v>
      </c>
      <c r="I104" s="359" t="s">
        <v>3465</v>
      </c>
      <c r="J104" s="364">
        <v>100.0</v>
      </c>
      <c r="K104" s="364">
        <f t="shared" si="7"/>
        <v>100</v>
      </c>
      <c r="L104" s="365"/>
      <c r="M104" s="366">
        <f t="shared" si="3"/>
        <v>0</v>
      </c>
      <c r="N104" s="366">
        <f t="shared" si="4"/>
        <v>100</v>
      </c>
      <c r="O104" s="366">
        <f t="shared" si="5"/>
        <v>100</v>
      </c>
      <c r="P104" s="366">
        <f t="shared" si="8"/>
        <v>100</v>
      </c>
      <c r="Q104" s="366">
        <v>1.0</v>
      </c>
      <c r="R104" s="359" t="s">
        <v>566</v>
      </c>
      <c r="S104" s="367">
        <v>45358.0</v>
      </c>
      <c r="T104" s="359">
        <v>2403026.0</v>
      </c>
      <c r="U104" s="368">
        <v>45358.0</v>
      </c>
      <c r="V104" s="368">
        <v>45358.0</v>
      </c>
      <c r="W104" s="359" t="s">
        <v>4480</v>
      </c>
      <c r="X104" s="362" t="s">
        <v>34</v>
      </c>
      <c r="Y104" s="359" t="s">
        <v>3466</v>
      </c>
      <c r="Z104" s="369"/>
      <c r="AA104" s="368" t="s">
        <v>3739</v>
      </c>
      <c r="AB104" s="367">
        <v>45366.0</v>
      </c>
      <c r="AC104" s="370" t="s">
        <v>4477</v>
      </c>
      <c r="AD104" s="360"/>
      <c r="AE104" s="360"/>
      <c r="AF104" s="360"/>
      <c r="AG104" s="360"/>
      <c r="AH104" s="360"/>
      <c r="AI104" s="360"/>
      <c r="AJ104" s="360"/>
      <c r="AK104" s="360"/>
      <c r="AL104" s="360"/>
      <c r="AM104" s="360"/>
      <c r="AN104" s="360"/>
      <c r="AO104" s="360"/>
      <c r="AP104" s="360"/>
      <c r="AQ104" s="360"/>
      <c r="AR104" s="360"/>
      <c r="AS104" s="360"/>
      <c r="AT104" s="360"/>
      <c r="AU104" s="360"/>
      <c r="AV104" s="360"/>
      <c r="AW104" s="360"/>
      <c r="AX104" s="360"/>
    </row>
    <row r="105" ht="15.0" customHeight="1">
      <c r="A105" s="387" t="s">
        <v>4469</v>
      </c>
      <c r="B105" s="359" t="s">
        <v>4470</v>
      </c>
      <c r="C105" s="359" t="s">
        <v>4471</v>
      </c>
      <c r="D105" s="360" t="s">
        <v>4660</v>
      </c>
      <c r="E105" s="389" t="s">
        <v>4662</v>
      </c>
      <c r="F105" s="359">
        <v>1.0</v>
      </c>
      <c r="G105" s="362"/>
      <c r="H105" s="363">
        <f t="shared" si="1"/>
        <v>1</v>
      </c>
      <c r="I105" s="359" t="s">
        <v>3465</v>
      </c>
      <c r="J105" s="364">
        <v>204.0</v>
      </c>
      <c r="K105" s="364">
        <f t="shared" si="7"/>
        <v>204</v>
      </c>
      <c r="L105" s="365"/>
      <c r="M105" s="366">
        <f t="shared" si="3"/>
        <v>0</v>
      </c>
      <c r="N105" s="366">
        <f t="shared" si="4"/>
        <v>204</v>
      </c>
      <c r="O105" s="366">
        <f t="shared" si="5"/>
        <v>204</v>
      </c>
      <c r="P105" s="366">
        <f t="shared" si="8"/>
        <v>204</v>
      </c>
      <c r="Q105" s="366">
        <v>1.0</v>
      </c>
      <c r="R105" s="359" t="s">
        <v>566</v>
      </c>
      <c r="S105" s="367">
        <v>45358.0</v>
      </c>
      <c r="T105" s="359">
        <v>2403026.0</v>
      </c>
      <c r="U105" s="368">
        <v>45358.0</v>
      </c>
      <c r="V105" s="368">
        <v>45358.0</v>
      </c>
      <c r="W105" s="359" t="s">
        <v>4480</v>
      </c>
      <c r="X105" s="362" t="s">
        <v>34</v>
      </c>
      <c r="Y105" s="359" t="s">
        <v>3466</v>
      </c>
      <c r="Z105" s="369"/>
      <c r="AA105" s="368" t="s">
        <v>3739</v>
      </c>
      <c r="AB105" s="367">
        <v>45366.0</v>
      </c>
      <c r="AC105" s="370" t="s">
        <v>4477</v>
      </c>
      <c r="AD105" s="360"/>
      <c r="AE105" s="360"/>
      <c r="AF105" s="360"/>
      <c r="AG105" s="360"/>
      <c r="AH105" s="360"/>
      <c r="AI105" s="360"/>
      <c r="AJ105" s="360"/>
      <c r="AK105" s="360"/>
      <c r="AL105" s="360"/>
      <c r="AM105" s="360"/>
      <c r="AN105" s="360"/>
      <c r="AO105" s="360"/>
      <c r="AP105" s="360"/>
      <c r="AQ105" s="360"/>
      <c r="AR105" s="360"/>
      <c r="AS105" s="360"/>
      <c r="AT105" s="360"/>
      <c r="AU105" s="360"/>
      <c r="AV105" s="360"/>
      <c r="AW105" s="360"/>
      <c r="AX105" s="360"/>
    </row>
    <row r="106" ht="15.0" customHeight="1">
      <c r="A106" s="390" t="s">
        <v>4469</v>
      </c>
      <c r="B106" s="391" t="s">
        <v>4470</v>
      </c>
      <c r="C106" s="391" t="s">
        <v>4471</v>
      </c>
      <c r="D106" s="392" t="s">
        <v>4660</v>
      </c>
      <c r="E106" s="393" t="s">
        <v>4663</v>
      </c>
      <c r="F106" s="391">
        <v>1.0</v>
      </c>
      <c r="G106" s="394"/>
      <c r="H106" s="395">
        <f t="shared" si="1"/>
        <v>1</v>
      </c>
      <c r="I106" s="391" t="s">
        <v>3465</v>
      </c>
      <c r="J106" s="396">
        <v>312.0</v>
      </c>
      <c r="K106" s="396">
        <f t="shared" si="7"/>
        <v>312</v>
      </c>
      <c r="L106" s="397"/>
      <c r="M106" s="398">
        <f t="shared" si="3"/>
        <v>0</v>
      </c>
      <c r="N106" s="398">
        <f t="shared" si="4"/>
        <v>312</v>
      </c>
      <c r="O106" s="398">
        <f t="shared" si="5"/>
        <v>312</v>
      </c>
      <c r="P106" s="398">
        <f t="shared" si="8"/>
        <v>312</v>
      </c>
      <c r="Q106" s="398">
        <v>1.0</v>
      </c>
      <c r="R106" s="391" t="s">
        <v>566</v>
      </c>
      <c r="S106" s="399">
        <v>45358.0</v>
      </c>
      <c r="T106" s="391">
        <v>2403026.0</v>
      </c>
      <c r="U106" s="400">
        <v>45358.0</v>
      </c>
      <c r="V106" s="400">
        <v>45358.0</v>
      </c>
      <c r="W106" s="391" t="s">
        <v>4480</v>
      </c>
      <c r="X106" s="394" t="s">
        <v>34</v>
      </c>
      <c r="Y106" s="391" t="s">
        <v>3466</v>
      </c>
      <c r="Z106" s="401"/>
      <c r="AA106" s="400" t="s">
        <v>3739</v>
      </c>
      <c r="AB106" s="399">
        <v>45366.0</v>
      </c>
      <c r="AC106" s="402" t="s">
        <v>4477</v>
      </c>
      <c r="AD106" s="392"/>
      <c r="AE106" s="392"/>
      <c r="AF106" s="392"/>
      <c r="AG106" s="392"/>
      <c r="AH106" s="392"/>
      <c r="AI106" s="392"/>
      <c r="AJ106" s="392"/>
      <c r="AK106" s="392"/>
      <c r="AL106" s="392"/>
      <c r="AM106" s="392"/>
      <c r="AN106" s="392"/>
      <c r="AO106" s="392"/>
      <c r="AP106" s="392"/>
      <c r="AQ106" s="392"/>
      <c r="AR106" s="392"/>
      <c r="AS106" s="392"/>
      <c r="AT106" s="392"/>
      <c r="AU106" s="392"/>
      <c r="AV106" s="392"/>
      <c r="AW106" s="392"/>
      <c r="AX106" s="392"/>
    </row>
    <row r="107" ht="15.0" customHeight="1">
      <c r="A107" s="405" t="s">
        <v>4571</v>
      </c>
      <c r="B107" s="406" t="s">
        <v>4572</v>
      </c>
      <c r="C107" s="406" t="s">
        <v>4471</v>
      </c>
      <c r="D107" s="407" t="s">
        <v>4528</v>
      </c>
      <c r="E107" s="426" t="s">
        <v>4664</v>
      </c>
      <c r="F107" s="406">
        <v>1.0</v>
      </c>
      <c r="G107" s="409"/>
      <c r="H107" s="410">
        <f t="shared" si="1"/>
        <v>1</v>
      </c>
      <c r="I107" s="406" t="s">
        <v>3465</v>
      </c>
      <c r="J107" s="411">
        <v>100.0</v>
      </c>
      <c r="K107" s="411">
        <f t="shared" si="7"/>
        <v>100</v>
      </c>
      <c r="L107" s="412"/>
      <c r="M107" s="413">
        <f t="shared" si="3"/>
        <v>0</v>
      </c>
      <c r="N107" s="413">
        <f t="shared" si="4"/>
        <v>100</v>
      </c>
      <c r="O107" s="413">
        <f t="shared" si="5"/>
        <v>100</v>
      </c>
      <c r="P107" s="413">
        <f t="shared" si="8"/>
        <v>100</v>
      </c>
      <c r="Q107" s="413">
        <v>1.0</v>
      </c>
      <c r="R107" s="406" t="s">
        <v>567</v>
      </c>
      <c r="S107" s="414">
        <v>45359.0</v>
      </c>
      <c r="T107" s="406">
        <v>2403027.0</v>
      </c>
      <c r="U107" s="415">
        <v>45361.0</v>
      </c>
      <c r="V107" s="415">
        <v>45363.0</v>
      </c>
      <c r="W107" s="406" t="s">
        <v>4480</v>
      </c>
      <c r="X107" s="409" t="s">
        <v>34</v>
      </c>
      <c r="Y107" s="406" t="s">
        <v>3466</v>
      </c>
      <c r="Z107" s="416"/>
      <c r="AA107" s="415" t="s">
        <v>3739</v>
      </c>
      <c r="AB107" s="414">
        <v>45369.0</v>
      </c>
      <c r="AC107" s="417" t="s">
        <v>4477</v>
      </c>
      <c r="AD107" s="418"/>
      <c r="AE107" s="419"/>
      <c r="AF107" s="419"/>
      <c r="AG107" s="419"/>
      <c r="AH107" s="419"/>
      <c r="AI107" s="419"/>
      <c r="AJ107" s="419"/>
      <c r="AK107" s="419"/>
      <c r="AL107" s="419"/>
      <c r="AM107" s="419"/>
      <c r="AN107" s="419"/>
      <c r="AO107" s="419"/>
      <c r="AP107" s="419"/>
      <c r="AQ107" s="419"/>
      <c r="AR107" s="419"/>
      <c r="AS107" s="419"/>
      <c r="AT107" s="419"/>
      <c r="AU107" s="419"/>
      <c r="AV107" s="419"/>
      <c r="AW107" s="419"/>
      <c r="AX107" s="419"/>
    </row>
    <row r="108" ht="15.0" customHeight="1">
      <c r="A108" s="372" t="s">
        <v>4469</v>
      </c>
      <c r="B108" s="373" t="s">
        <v>4470</v>
      </c>
      <c r="C108" s="373" t="s">
        <v>4471</v>
      </c>
      <c r="D108" s="374" t="s">
        <v>4626</v>
      </c>
      <c r="E108" s="375" t="s">
        <v>4665</v>
      </c>
      <c r="F108" s="373">
        <v>1.0</v>
      </c>
      <c r="G108" s="376"/>
      <c r="H108" s="377">
        <f t="shared" si="1"/>
        <v>1</v>
      </c>
      <c r="I108" s="373" t="s">
        <v>3465</v>
      </c>
      <c r="J108" s="378">
        <v>850.0</v>
      </c>
      <c r="K108" s="378">
        <f t="shared" si="7"/>
        <v>850</v>
      </c>
      <c r="L108" s="379"/>
      <c r="M108" s="380">
        <f t="shared" si="3"/>
        <v>0</v>
      </c>
      <c r="N108" s="380">
        <f t="shared" si="4"/>
        <v>850</v>
      </c>
      <c r="O108" s="380">
        <f t="shared" si="5"/>
        <v>850</v>
      </c>
      <c r="P108" s="380">
        <f t="shared" si="8"/>
        <v>850</v>
      </c>
      <c r="Q108" s="380">
        <v>1.0</v>
      </c>
      <c r="R108" s="373" t="s">
        <v>568</v>
      </c>
      <c r="S108" s="381">
        <v>45363.0</v>
      </c>
      <c r="T108" s="373">
        <v>2403028.0</v>
      </c>
      <c r="U108" s="382">
        <v>45363.0</v>
      </c>
      <c r="V108" s="382">
        <v>45364.0</v>
      </c>
      <c r="W108" s="373" t="s">
        <v>4530</v>
      </c>
      <c r="X108" s="376" t="s">
        <v>4531</v>
      </c>
      <c r="Y108" s="373" t="s">
        <v>3466</v>
      </c>
      <c r="Z108" s="383"/>
      <c r="AA108" s="382" t="s">
        <v>3739</v>
      </c>
      <c r="AB108" s="381">
        <v>45376.0</v>
      </c>
      <c r="AC108" s="384" t="s">
        <v>4477</v>
      </c>
      <c r="AD108" s="374"/>
      <c r="AE108" s="374"/>
      <c r="AF108" s="374"/>
      <c r="AG108" s="374"/>
      <c r="AH108" s="374"/>
      <c r="AI108" s="374"/>
      <c r="AJ108" s="374"/>
      <c r="AK108" s="374"/>
      <c r="AL108" s="374"/>
      <c r="AM108" s="374"/>
      <c r="AN108" s="374"/>
      <c r="AO108" s="374"/>
      <c r="AP108" s="374"/>
      <c r="AQ108" s="374"/>
      <c r="AR108" s="374"/>
      <c r="AS108" s="374"/>
      <c r="AT108" s="374"/>
      <c r="AU108" s="374"/>
      <c r="AV108" s="374"/>
      <c r="AW108" s="374"/>
      <c r="AX108" s="374"/>
    </row>
    <row r="109" ht="15.0" customHeight="1">
      <c r="A109" s="387" t="s">
        <v>4469</v>
      </c>
      <c r="B109" s="359" t="s">
        <v>4470</v>
      </c>
      <c r="C109" s="359" t="s">
        <v>4471</v>
      </c>
      <c r="D109" s="360" t="s">
        <v>4528</v>
      </c>
      <c r="E109" s="388" t="s">
        <v>4666</v>
      </c>
      <c r="F109" s="359">
        <v>1.0</v>
      </c>
      <c r="G109" s="362"/>
      <c r="H109" s="363">
        <f t="shared" si="1"/>
        <v>1</v>
      </c>
      <c r="I109" s="359" t="s">
        <v>3465</v>
      </c>
      <c r="J109" s="364">
        <v>990.0</v>
      </c>
      <c r="K109" s="364">
        <f t="shared" si="7"/>
        <v>990</v>
      </c>
      <c r="L109" s="365"/>
      <c r="M109" s="366">
        <f t="shared" si="3"/>
        <v>0</v>
      </c>
      <c r="N109" s="366">
        <f t="shared" si="4"/>
        <v>990</v>
      </c>
      <c r="O109" s="366">
        <f t="shared" si="5"/>
        <v>990</v>
      </c>
      <c r="P109" s="366">
        <f t="shared" si="8"/>
        <v>990</v>
      </c>
      <c r="Q109" s="366">
        <v>1.0</v>
      </c>
      <c r="R109" s="359" t="s">
        <v>568</v>
      </c>
      <c r="S109" s="367">
        <v>45363.0</v>
      </c>
      <c r="T109" s="359">
        <v>2403028.0</v>
      </c>
      <c r="U109" s="368">
        <v>45363.0</v>
      </c>
      <c r="V109" s="368">
        <v>45364.0</v>
      </c>
      <c r="W109" s="359" t="s">
        <v>4530</v>
      </c>
      <c r="X109" s="362" t="s">
        <v>4531</v>
      </c>
      <c r="Y109" s="359" t="s">
        <v>3466</v>
      </c>
      <c r="Z109" s="369"/>
      <c r="AA109" s="368" t="s">
        <v>3739</v>
      </c>
      <c r="AB109" s="367">
        <v>45376.0</v>
      </c>
      <c r="AC109" s="370" t="s">
        <v>4477</v>
      </c>
      <c r="AD109" s="360"/>
      <c r="AE109" s="360"/>
      <c r="AF109" s="360"/>
      <c r="AG109" s="360"/>
      <c r="AH109" s="360"/>
      <c r="AI109" s="360"/>
      <c r="AJ109" s="360"/>
      <c r="AK109" s="360"/>
      <c r="AL109" s="360"/>
      <c r="AM109" s="360"/>
      <c r="AN109" s="360"/>
      <c r="AO109" s="360"/>
      <c r="AP109" s="360"/>
      <c r="AQ109" s="360"/>
      <c r="AR109" s="360"/>
      <c r="AS109" s="360"/>
      <c r="AT109" s="360"/>
      <c r="AU109" s="360"/>
      <c r="AV109" s="360"/>
      <c r="AW109" s="360"/>
      <c r="AX109" s="360"/>
    </row>
    <row r="110" ht="15.0" customHeight="1">
      <c r="A110" s="390" t="s">
        <v>4469</v>
      </c>
      <c r="B110" s="391" t="s">
        <v>4470</v>
      </c>
      <c r="C110" s="391" t="s">
        <v>4471</v>
      </c>
      <c r="D110" s="392" t="s">
        <v>4628</v>
      </c>
      <c r="E110" s="420" t="s">
        <v>4667</v>
      </c>
      <c r="F110" s="391">
        <v>1.0</v>
      </c>
      <c r="G110" s="394"/>
      <c r="H110" s="395">
        <f t="shared" si="1"/>
        <v>1</v>
      </c>
      <c r="I110" s="391" t="s">
        <v>3465</v>
      </c>
      <c r="J110" s="396">
        <v>180.0</v>
      </c>
      <c r="K110" s="396">
        <f t="shared" si="7"/>
        <v>180</v>
      </c>
      <c r="L110" s="397"/>
      <c r="M110" s="398">
        <f t="shared" si="3"/>
        <v>0</v>
      </c>
      <c r="N110" s="398">
        <f t="shared" si="4"/>
        <v>180</v>
      </c>
      <c r="O110" s="398">
        <f t="shared" si="5"/>
        <v>180</v>
      </c>
      <c r="P110" s="398">
        <f t="shared" si="8"/>
        <v>180</v>
      </c>
      <c r="Q110" s="398">
        <v>1.0</v>
      </c>
      <c r="R110" s="391" t="s">
        <v>568</v>
      </c>
      <c r="S110" s="399">
        <v>45363.0</v>
      </c>
      <c r="T110" s="391">
        <v>2403028.0</v>
      </c>
      <c r="U110" s="400">
        <v>45363.0</v>
      </c>
      <c r="V110" s="400">
        <v>45364.0</v>
      </c>
      <c r="W110" s="391" t="s">
        <v>4530</v>
      </c>
      <c r="X110" s="394" t="s">
        <v>4531</v>
      </c>
      <c r="Y110" s="391" t="s">
        <v>3466</v>
      </c>
      <c r="Z110" s="401"/>
      <c r="AA110" s="400" t="s">
        <v>3739</v>
      </c>
      <c r="AB110" s="399">
        <v>45376.0</v>
      </c>
      <c r="AC110" s="402" t="s">
        <v>4477</v>
      </c>
      <c r="AD110" s="392"/>
      <c r="AE110" s="392"/>
      <c r="AF110" s="392"/>
      <c r="AG110" s="392"/>
      <c r="AH110" s="392"/>
      <c r="AI110" s="392"/>
      <c r="AJ110" s="392"/>
      <c r="AK110" s="392"/>
      <c r="AL110" s="392"/>
      <c r="AM110" s="392"/>
      <c r="AN110" s="392"/>
      <c r="AO110" s="392"/>
      <c r="AP110" s="392"/>
      <c r="AQ110" s="392"/>
      <c r="AR110" s="392"/>
      <c r="AS110" s="392"/>
      <c r="AT110" s="392"/>
      <c r="AU110" s="392"/>
      <c r="AV110" s="392"/>
      <c r="AW110" s="392"/>
      <c r="AX110" s="392"/>
    </row>
    <row r="111" ht="15.0" customHeight="1">
      <c r="A111" s="405" t="s">
        <v>4571</v>
      </c>
      <c r="B111" s="406" t="s">
        <v>4572</v>
      </c>
      <c r="C111" s="406" t="s">
        <v>4471</v>
      </c>
      <c r="D111" s="408">
        <v>4006999.0</v>
      </c>
      <c r="E111" s="426" t="s">
        <v>4668</v>
      </c>
      <c r="F111" s="406">
        <v>3.0</v>
      </c>
      <c r="G111" s="409"/>
      <c r="H111" s="410">
        <f t="shared" si="1"/>
        <v>3</v>
      </c>
      <c r="I111" s="406" t="s">
        <v>3465</v>
      </c>
      <c r="J111" s="411">
        <v>2196.26</v>
      </c>
      <c r="K111" s="411">
        <f t="shared" si="7"/>
        <v>6588.78</v>
      </c>
      <c r="L111" s="412"/>
      <c r="M111" s="413">
        <f t="shared" si="3"/>
        <v>0</v>
      </c>
      <c r="N111" s="413">
        <f t="shared" si="4"/>
        <v>2196.26</v>
      </c>
      <c r="O111" s="413">
        <f t="shared" si="5"/>
        <v>2196.26</v>
      </c>
      <c r="P111" s="413">
        <f t="shared" si="8"/>
        <v>6588.78</v>
      </c>
      <c r="Q111" s="413">
        <v>1.0</v>
      </c>
      <c r="R111" s="406" t="s">
        <v>573</v>
      </c>
      <c r="S111" s="414">
        <v>45364.0</v>
      </c>
      <c r="T111" s="406">
        <v>2403030.0</v>
      </c>
      <c r="U111" s="415">
        <v>45364.0</v>
      </c>
      <c r="V111" s="415">
        <v>45365.0</v>
      </c>
      <c r="W111" s="406" t="s">
        <v>4669</v>
      </c>
      <c r="X111" s="409" t="s">
        <v>880</v>
      </c>
      <c r="Y111" s="406" t="s">
        <v>3466</v>
      </c>
      <c r="Z111" s="416"/>
      <c r="AA111" s="415" t="s">
        <v>3739</v>
      </c>
      <c r="AB111" s="414">
        <v>45365.0</v>
      </c>
      <c r="AC111" s="417" t="s">
        <v>4477</v>
      </c>
      <c r="AD111" s="418"/>
      <c r="AE111" s="419"/>
      <c r="AF111" s="419"/>
      <c r="AG111" s="419"/>
      <c r="AH111" s="419"/>
      <c r="AI111" s="419"/>
      <c r="AJ111" s="419"/>
      <c r="AK111" s="419"/>
      <c r="AL111" s="419"/>
      <c r="AM111" s="419"/>
      <c r="AN111" s="419"/>
      <c r="AO111" s="419"/>
      <c r="AP111" s="419"/>
      <c r="AQ111" s="419"/>
      <c r="AR111" s="419"/>
      <c r="AS111" s="419"/>
      <c r="AT111" s="419"/>
      <c r="AU111" s="419"/>
      <c r="AV111" s="419"/>
      <c r="AW111" s="419"/>
      <c r="AX111" s="419"/>
    </row>
    <row r="112" ht="15.0" customHeight="1">
      <c r="A112" s="372" t="s">
        <v>4512</v>
      </c>
      <c r="B112" s="373" t="s">
        <v>4513</v>
      </c>
      <c r="C112" s="373" t="s">
        <v>4471</v>
      </c>
      <c r="D112" s="374" t="s">
        <v>4528</v>
      </c>
      <c r="E112" s="375" t="s">
        <v>4539</v>
      </c>
      <c r="F112" s="373">
        <v>60.0</v>
      </c>
      <c r="G112" s="376"/>
      <c r="H112" s="377">
        <f t="shared" si="1"/>
        <v>60</v>
      </c>
      <c r="I112" s="373" t="s">
        <v>3465</v>
      </c>
      <c r="J112" s="378">
        <v>114.0</v>
      </c>
      <c r="K112" s="378">
        <f t="shared" si="7"/>
        <v>6840</v>
      </c>
      <c r="L112" s="379"/>
      <c r="M112" s="380">
        <f t="shared" si="3"/>
        <v>0</v>
      </c>
      <c r="N112" s="380">
        <f t="shared" si="4"/>
        <v>114</v>
      </c>
      <c r="O112" s="380">
        <f t="shared" si="5"/>
        <v>114</v>
      </c>
      <c r="P112" s="380">
        <f t="shared" si="8"/>
        <v>6840</v>
      </c>
      <c r="Q112" s="380">
        <v>1.0</v>
      </c>
      <c r="R112" s="373" t="s">
        <v>593</v>
      </c>
      <c r="S112" s="381">
        <v>45364.0</v>
      </c>
      <c r="T112" s="373">
        <v>2403037.0</v>
      </c>
      <c r="U112" s="382">
        <v>45365.0</v>
      </c>
      <c r="V112" s="382">
        <v>45365.0</v>
      </c>
      <c r="W112" s="373" t="s">
        <v>4538</v>
      </c>
      <c r="X112" s="376" t="s">
        <v>34</v>
      </c>
      <c r="Y112" s="373" t="s">
        <v>3466</v>
      </c>
      <c r="Z112" s="383"/>
      <c r="AA112" s="382" t="s">
        <v>3739</v>
      </c>
      <c r="AB112" s="381">
        <v>45366.0</v>
      </c>
      <c r="AC112" s="384" t="s">
        <v>4477</v>
      </c>
      <c r="AD112" s="431"/>
      <c r="AE112" s="386"/>
      <c r="AF112" s="386"/>
      <c r="AG112" s="386"/>
      <c r="AH112" s="386"/>
      <c r="AI112" s="386"/>
      <c r="AJ112" s="386"/>
      <c r="AK112" s="386"/>
      <c r="AL112" s="386"/>
      <c r="AM112" s="386"/>
      <c r="AN112" s="386"/>
      <c r="AO112" s="386"/>
      <c r="AP112" s="386"/>
      <c r="AQ112" s="386"/>
      <c r="AR112" s="386"/>
      <c r="AS112" s="386"/>
      <c r="AT112" s="386"/>
      <c r="AU112" s="386"/>
      <c r="AV112" s="386"/>
      <c r="AW112" s="386"/>
      <c r="AX112" s="386"/>
    </row>
    <row r="113" ht="15.0" customHeight="1">
      <c r="A113" s="390" t="s">
        <v>4512</v>
      </c>
      <c r="B113" s="391" t="s">
        <v>4513</v>
      </c>
      <c r="C113" s="391" t="s">
        <v>4471</v>
      </c>
      <c r="D113" s="392" t="s">
        <v>585</v>
      </c>
      <c r="E113" s="393" t="s">
        <v>4670</v>
      </c>
      <c r="F113" s="391">
        <v>2.0</v>
      </c>
      <c r="G113" s="394"/>
      <c r="H113" s="395">
        <f t="shared" si="1"/>
        <v>2</v>
      </c>
      <c r="I113" s="391" t="s">
        <v>3465</v>
      </c>
      <c r="J113" s="396">
        <v>240.0</v>
      </c>
      <c r="K113" s="396">
        <f t="shared" si="7"/>
        <v>480</v>
      </c>
      <c r="L113" s="397"/>
      <c r="M113" s="398">
        <f t="shared" si="3"/>
        <v>0</v>
      </c>
      <c r="N113" s="398">
        <f t="shared" si="4"/>
        <v>240</v>
      </c>
      <c r="O113" s="398">
        <f t="shared" si="5"/>
        <v>240</v>
      </c>
      <c r="P113" s="398">
        <f t="shared" si="8"/>
        <v>480</v>
      </c>
      <c r="Q113" s="398">
        <v>1.0</v>
      </c>
      <c r="R113" s="391" t="s">
        <v>593</v>
      </c>
      <c r="S113" s="399">
        <v>45364.0</v>
      </c>
      <c r="T113" s="391">
        <v>2403037.0</v>
      </c>
      <c r="U113" s="400">
        <v>45365.0</v>
      </c>
      <c r="V113" s="400">
        <v>45365.0</v>
      </c>
      <c r="W113" s="391" t="s">
        <v>4538</v>
      </c>
      <c r="X113" s="394" t="s">
        <v>34</v>
      </c>
      <c r="Y113" s="391" t="s">
        <v>3466</v>
      </c>
      <c r="Z113" s="401"/>
      <c r="AA113" s="400" t="s">
        <v>3739</v>
      </c>
      <c r="AB113" s="399">
        <v>45366.0</v>
      </c>
      <c r="AC113" s="402" t="s">
        <v>4477</v>
      </c>
      <c r="AD113" s="432"/>
      <c r="AE113" s="404"/>
      <c r="AF113" s="404"/>
      <c r="AG113" s="404"/>
      <c r="AH113" s="404"/>
      <c r="AI113" s="404"/>
      <c r="AJ113" s="404"/>
      <c r="AK113" s="404"/>
      <c r="AL113" s="404"/>
      <c r="AM113" s="404"/>
      <c r="AN113" s="404"/>
      <c r="AO113" s="404"/>
      <c r="AP113" s="404"/>
      <c r="AQ113" s="404"/>
      <c r="AR113" s="404"/>
      <c r="AS113" s="404"/>
      <c r="AT113" s="404"/>
      <c r="AU113" s="404"/>
      <c r="AV113" s="404"/>
      <c r="AW113" s="404"/>
      <c r="AX113" s="404"/>
    </row>
    <row r="114" ht="15.0" customHeight="1">
      <c r="A114" s="405" t="s">
        <v>4608</v>
      </c>
      <c r="B114" s="406" t="s">
        <v>4609</v>
      </c>
      <c r="C114" s="406" t="s">
        <v>4471</v>
      </c>
      <c r="D114" s="407" t="s">
        <v>50</v>
      </c>
      <c r="E114" s="421" t="s">
        <v>4671</v>
      </c>
      <c r="F114" s="406">
        <v>1.0</v>
      </c>
      <c r="G114" s="409"/>
      <c r="H114" s="410">
        <f t="shared" si="1"/>
        <v>1</v>
      </c>
      <c r="I114" s="406" t="s">
        <v>3465</v>
      </c>
      <c r="J114" s="411">
        <v>9252.34</v>
      </c>
      <c r="K114" s="411">
        <f t="shared" si="7"/>
        <v>9252.34</v>
      </c>
      <c r="L114" s="412"/>
      <c r="M114" s="413">
        <f t="shared" si="3"/>
        <v>0</v>
      </c>
      <c r="N114" s="413">
        <f t="shared" si="4"/>
        <v>9252.34</v>
      </c>
      <c r="O114" s="413">
        <f t="shared" si="5"/>
        <v>9252.34</v>
      </c>
      <c r="P114" s="413">
        <f t="shared" si="8"/>
        <v>9252.34</v>
      </c>
      <c r="Q114" s="413">
        <v>1.0</v>
      </c>
      <c r="R114" s="406" t="s">
        <v>595</v>
      </c>
      <c r="S114" s="414">
        <v>45364.0</v>
      </c>
      <c r="T114" s="406">
        <v>2403038.0</v>
      </c>
      <c r="U114" s="415">
        <v>45366.0</v>
      </c>
      <c r="V114" s="415"/>
      <c r="W114" s="406"/>
      <c r="X114" s="409"/>
      <c r="Y114" s="406" t="s">
        <v>4476</v>
      </c>
      <c r="Z114" s="416"/>
      <c r="AA114" s="415"/>
      <c r="AB114" s="414"/>
      <c r="AC114" s="41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</row>
    <row r="115" ht="15.0" customHeight="1">
      <c r="A115" s="424" t="s">
        <v>4512</v>
      </c>
      <c r="B115" s="406" t="s">
        <v>4618</v>
      </c>
      <c r="C115" s="406" t="s">
        <v>4471</v>
      </c>
      <c r="D115" s="407" t="s">
        <v>4672</v>
      </c>
      <c r="E115" s="408" t="s">
        <v>4673</v>
      </c>
      <c r="F115" s="406">
        <v>1.0</v>
      </c>
      <c r="G115" s="409"/>
      <c r="H115" s="410">
        <f t="shared" si="1"/>
        <v>1</v>
      </c>
      <c r="I115" s="406" t="s">
        <v>3465</v>
      </c>
      <c r="J115" s="411">
        <v>13500.0</v>
      </c>
      <c r="K115" s="411">
        <f t="shared" si="7"/>
        <v>13500</v>
      </c>
      <c r="L115" s="412"/>
      <c r="M115" s="413">
        <f t="shared" si="3"/>
        <v>0</v>
      </c>
      <c r="N115" s="413">
        <f t="shared" si="4"/>
        <v>13500</v>
      </c>
      <c r="O115" s="413">
        <f t="shared" si="5"/>
        <v>13500</v>
      </c>
      <c r="P115" s="413">
        <f t="shared" si="8"/>
        <v>13500</v>
      </c>
      <c r="Q115" s="413">
        <v>1.0</v>
      </c>
      <c r="R115" s="406" t="s">
        <v>598</v>
      </c>
      <c r="S115" s="414">
        <v>45365.0</v>
      </c>
      <c r="T115" s="406">
        <v>2403039.0</v>
      </c>
      <c r="U115" s="415">
        <v>45366.0</v>
      </c>
      <c r="V115" s="415">
        <v>45366.0</v>
      </c>
      <c r="W115" s="406" t="s">
        <v>4674</v>
      </c>
      <c r="X115" s="409" t="s">
        <v>597</v>
      </c>
      <c r="Y115" s="406" t="s">
        <v>4675</v>
      </c>
      <c r="Z115" s="416"/>
      <c r="AA115" s="415" t="s">
        <v>3739</v>
      </c>
      <c r="AB115" s="414">
        <v>45373.0</v>
      </c>
      <c r="AC115" s="417" t="s">
        <v>4646</v>
      </c>
      <c r="AD115" s="429"/>
      <c r="AE115" s="419"/>
      <c r="AF115" s="419"/>
      <c r="AG115" s="419"/>
      <c r="AH115" s="419"/>
      <c r="AI115" s="419"/>
      <c r="AJ115" s="419"/>
      <c r="AK115" s="419"/>
      <c r="AL115" s="419"/>
      <c r="AM115" s="419"/>
      <c r="AN115" s="419"/>
      <c r="AO115" s="419"/>
      <c r="AP115" s="419"/>
      <c r="AQ115" s="419"/>
      <c r="AR115" s="419"/>
      <c r="AS115" s="419"/>
      <c r="AT115" s="419"/>
      <c r="AU115" s="419"/>
      <c r="AV115" s="419"/>
      <c r="AW115" s="419"/>
      <c r="AX115" s="419"/>
    </row>
    <row r="116" ht="15.0" customHeight="1">
      <c r="A116" s="372" t="s">
        <v>4571</v>
      </c>
      <c r="B116" s="373" t="s">
        <v>4676</v>
      </c>
      <c r="C116" s="373" t="s">
        <v>4471</v>
      </c>
      <c r="D116" s="374" t="s">
        <v>331</v>
      </c>
      <c r="E116" s="375" t="s">
        <v>3524</v>
      </c>
      <c r="F116" s="373">
        <v>1.0</v>
      </c>
      <c r="G116" s="376"/>
      <c r="H116" s="377">
        <f t="shared" si="1"/>
        <v>1</v>
      </c>
      <c r="I116" s="373" t="s">
        <v>3465</v>
      </c>
      <c r="J116" s="378">
        <v>0.0</v>
      </c>
      <c r="K116" s="378">
        <f t="shared" si="7"/>
        <v>0</v>
      </c>
      <c r="L116" s="379"/>
      <c r="M116" s="380">
        <f t="shared" si="3"/>
        <v>0</v>
      </c>
      <c r="N116" s="380">
        <f t="shared" si="4"/>
        <v>0</v>
      </c>
      <c r="O116" s="380">
        <f t="shared" si="5"/>
        <v>0</v>
      </c>
      <c r="P116" s="380">
        <f t="shared" si="8"/>
        <v>0</v>
      </c>
      <c r="Q116" s="380">
        <v>1.0</v>
      </c>
      <c r="R116" s="373" t="s">
        <v>600</v>
      </c>
      <c r="S116" s="381">
        <v>45350.0</v>
      </c>
      <c r="T116" s="373">
        <v>2403040.0</v>
      </c>
      <c r="U116" s="382">
        <v>45366.0</v>
      </c>
      <c r="V116" s="382">
        <v>45366.0</v>
      </c>
      <c r="W116" s="373" t="s">
        <v>3696</v>
      </c>
      <c r="X116" s="376" t="s">
        <v>197</v>
      </c>
      <c r="Y116" s="373" t="s">
        <v>3466</v>
      </c>
      <c r="Z116" s="383"/>
      <c r="AA116" s="382" t="s">
        <v>3739</v>
      </c>
      <c r="AB116" s="381">
        <v>45384.0</v>
      </c>
      <c r="AC116" s="384" t="s">
        <v>4477</v>
      </c>
      <c r="AD116" s="374"/>
      <c r="AE116" s="374"/>
      <c r="AF116" s="374"/>
      <c r="AG116" s="374"/>
      <c r="AH116" s="374"/>
      <c r="AI116" s="374"/>
      <c r="AJ116" s="374"/>
      <c r="AK116" s="374"/>
      <c r="AL116" s="374"/>
      <c r="AM116" s="374"/>
      <c r="AN116" s="374"/>
      <c r="AO116" s="374"/>
      <c r="AP116" s="374"/>
      <c r="AQ116" s="374"/>
      <c r="AR116" s="374"/>
      <c r="AS116" s="374"/>
      <c r="AT116" s="374"/>
      <c r="AU116" s="374"/>
      <c r="AV116" s="374"/>
      <c r="AW116" s="374"/>
      <c r="AX116" s="374"/>
    </row>
    <row r="117" ht="15.0" customHeight="1">
      <c r="A117" s="387" t="s">
        <v>4571</v>
      </c>
      <c r="B117" s="359" t="s">
        <v>4676</v>
      </c>
      <c r="C117" s="359" t="s">
        <v>4471</v>
      </c>
      <c r="D117" s="360" t="s">
        <v>4576</v>
      </c>
      <c r="E117" s="388" t="s">
        <v>3534</v>
      </c>
      <c r="F117" s="359">
        <v>1.0</v>
      </c>
      <c r="G117" s="362"/>
      <c r="H117" s="363">
        <f t="shared" si="1"/>
        <v>1</v>
      </c>
      <c r="I117" s="359" t="s">
        <v>3465</v>
      </c>
      <c r="J117" s="364">
        <v>0.0</v>
      </c>
      <c r="K117" s="364">
        <f t="shared" si="7"/>
        <v>0</v>
      </c>
      <c r="L117" s="365"/>
      <c r="M117" s="366">
        <f t="shared" si="3"/>
        <v>0</v>
      </c>
      <c r="N117" s="366">
        <f t="shared" si="4"/>
        <v>0</v>
      </c>
      <c r="O117" s="366">
        <f t="shared" si="5"/>
        <v>0</v>
      </c>
      <c r="P117" s="366">
        <f t="shared" si="8"/>
        <v>0</v>
      </c>
      <c r="Q117" s="366">
        <v>1.0</v>
      </c>
      <c r="R117" s="359" t="s">
        <v>600</v>
      </c>
      <c r="S117" s="367">
        <v>45350.0</v>
      </c>
      <c r="T117" s="359">
        <v>2403040.0</v>
      </c>
      <c r="U117" s="368">
        <v>45366.0</v>
      </c>
      <c r="V117" s="368">
        <v>45366.0</v>
      </c>
      <c r="W117" s="359" t="s">
        <v>3696</v>
      </c>
      <c r="X117" s="362" t="s">
        <v>197</v>
      </c>
      <c r="Y117" s="359" t="s">
        <v>3466</v>
      </c>
      <c r="Z117" s="369"/>
      <c r="AA117" s="368" t="s">
        <v>3739</v>
      </c>
      <c r="AB117" s="367">
        <v>45384.0</v>
      </c>
      <c r="AC117" s="370" t="s">
        <v>4477</v>
      </c>
      <c r="AD117" s="360"/>
      <c r="AE117" s="360"/>
      <c r="AF117" s="360"/>
      <c r="AG117" s="360"/>
      <c r="AH117" s="360"/>
      <c r="AI117" s="360"/>
      <c r="AJ117" s="360"/>
      <c r="AK117" s="360"/>
      <c r="AL117" s="360"/>
      <c r="AM117" s="360"/>
      <c r="AN117" s="360"/>
      <c r="AO117" s="360"/>
      <c r="AP117" s="360"/>
      <c r="AQ117" s="360"/>
      <c r="AR117" s="360"/>
      <c r="AS117" s="360"/>
      <c r="AT117" s="360"/>
      <c r="AU117" s="360"/>
      <c r="AV117" s="360"/>
      <c r="AW117" s="360"/>
      <c r="AX117" s="360"/>
    </row>
    <row r="118" ht="15.0" customHeight="1">
      <c r="A118" s="387" t="s">
        <v>4571</v>
      </c>
      <c r="B118" s="359" t="s">
        <v>4676</v>
      </c>
      <c r="C118" s="359" t="s">
        <v>4471</v>
      </c>
      <c r="D118" s="360" t="s">
        <v>4577</v>
      </c>
      <c r="E118" s="389" t="s">
        <v>4578</v>
      </c>
      <c r="F118" s="359">
        <v>1.0</v>
      </c>
      <c r="G118" s="362"/>
      <c r="H118" s="363">
        <f t="shared" si="1"/>
        <v>1</v>
      </c>
      <c r="I118" s="359" t="s">
        <v>3465</v>
      </c>
      <c r="J118" s="364">
        <v>7260.0</v>
      </c>
      <c r="K118" s="364">
        <f t="shared" si="7"/>
        <v>7260</v>
      </c>
      <c r="L118" s="365"/>
      <c r="M118" s="366">
        <f t="shared" si="3"/>
        <v>0</v>
      </c>
      <c r="N118" s="366">
        <f t="shared" si="4"/>
        <v>7260</v>
      </c>
      <c r="O118" s="366">
        <f t="shared" si="5"/>
        <v>7260</v>
      </c>
      <c r="P118" s="366">
        <f t="shared" si="8"/>
        <v>7260</v>
      </c>
      <c r="Q118" s="366">
        <v>1.0</v>
      </c>
      <c r="R118" s="359" t="s">
        <v>600</v>
      </c>
      <c r="S118" s="367">
        <v>45350.0</v>
      </c>
      <c r="T118" s="359">
        <v>2403040.0</v>
      </c>
      <c r="U118" s="368">
        <v>45366.0</v>
      </c>
      <c r="V118" s="368">
        <v>45366.0</v>
      </c>
      <c r="W118" s="359" t="s">
        <v>3696</v>
      </c>
      <c r="X118" s="362" t="s">
        <v>197</v>
      </c>
      <c r="Y118" s="359" t="s">
        <v>3466</v>
      </c>
      <c r="Z118" s="369"/>
      <c r="AA118" s="368" t="s">
        <v>3739</v>
      </c>
      <c r="AB118" s="367">
        <v>45384.0</v>
      </c>
      <c r="AC118" s="370" t="s">
        <v>4477</v>
      </c>
      <c r="AD118" s="360"/>
      <c r="AE118" s="360"/>
      <c r="AF118" s="360"/>
      <c r="AG118" s="360"/>
      <c r="AH118" s="360"/>
      <c r="AI118" s="360"/>
      <c r="AJ118" s="360"/>
      <c r="AK118" s="360"/>
      <c r="AL118" s="360"/>
      <c r="AM118" s="360"/>
      <c r="AN118" s="360"/>
      <c r="AO118" s="360"/>
      <c r="AP118" s="360"/>
      <c r="AQ118" s="360"/>
      <c r="AR118" s="360"/>
      <c r="AS118" s="360"/>
      <c r="AT118" s="360"/>
      <c r="AU118" s="360"/>
      <c r="AV118" s="360"/>
      <c r="AW118" s="360"/>
      <c r="AX118" s="360"/>
    </row>
    <row r="119" ht="15.0" customHeight="1">
      <c r="A119" s="387" t="s">
        <v>4571</v>
      </c>
      <c r="B119" s="359" t="s">
        <v>4676</v>
      </c>
      <c r="C119" s="359" t="s">
        <v>4471</v>
      </c>
      <c r="D119" s="360" t="s">
        <v>4581</v>
      </c>
      <c r="E119" s="388" t="s">
        <v>3528</v>
      </c>
      <c r="F119" s="359">
        <v>1.0</v>
      </c>
      <c r="G119" s="362"/>
      <c r="H119" s="363">
        <f t="shared" si="1"/>
        <v>1</v>
      </c>
      <c r="I119" s="359" t="s">
        <v>3465</v>
      </c>
      <c r="J119" s="364">
        <v>0.0</v>
      </c>
      <c r="K119" s="364">
        <f t="shared" si="7"/>
        <v>0</v>
      </c>
      <c r="L119" s="365"/>
      <c r="M119" s="366">
        <f t="shared" si="3"/>
        <v>0</v>
      </c>
      <c r="N119" s="366">
        <f t="shared" si="4"/>
        <v>0</v>
      </c>
      <c r="O119" s="366">
        <f t="shared" si="5"/>
        <v>0</v>
      </c>
      <c r="P119" s="366">
        <f t="shared" si="8"/>
        <v>0</v>
      </c>
      <c r="Q119" s="366">
        <v>1.0</v>
      </c>
      <c r="R119" s="359" t="s">
        <v>600</v>
      </c>
      <c r="S119" s="367">
        <v>45350.0</v>
      </c>
      <c r="T119" s="359">
        <v>2403040.0</v>
      </c>
      <c r="U119" s="368">
        <v>45366.0</v>
      </c>
      <c r="V119" s="368">
        <v>45366.0</v>
      </c>
      <c r="W119" s="359" t="s">
        <v>3696</v>
      </c>
      <c r="X119" s="362" t="s">
        <v>197</v>
      </c>
      <c r="Y119" s="359" t="s">
        <v>3466</v>
      </c>
      <c r="Z119" s="369"/>
      <c r="AA119" s="368" t="s">
        <v>3739</v>
      </c>
      <c r="AB119" s="367">
        <v>45384.0</v>
      </c>
      <c r="AC119" s="370" t="s">
        <v>4477</v>
      </c>
      <c r="AD119" s="360"/>
      <c r="AE119" s="360"/>
      <c r="AF119" s="360"/>
      <c r="AG119" s="360"/>
      <c r="AH119" s="360"/>
      <c r="AI119" s="360"/>
      <c r="AJ119" s="360"/>
      <c r="AK119" s="360"/>
      <c r="AL119" s="360"/>
      <c r="AM119" s="360"/>
      <c r="AN119" s="360"/>
      <c r="AO119" s="360"/>
      <c r="AP119" s="360"/>
      <c r="AQ119" s="360"/>
      <c r="AR119" s="360"/>
      <c r="AS119" s="360"/>
      <c r="AT119" s="360"/>
      <c r="AU119" s="360"/>
      <c r="AV119" s="360"/>
      <c r="AW119" s="360"/>
      <c r="AX119" s="360"/>
    </row>
    <row r="120" ht="15.0" customHeight="1">
      <c r="A120" s="387" t="s">
        <v>4571</v>
      </c>
      <c r="B120" s="359" t="s">
        <v>4676</v>
      </c>
      <c r="C120" s="359" t="s">
        <v>4471</v>
      </c>
      <c r="D120" s="360" t="s">
        <v>4588</v>
      </c>
      <c r="E120" s="388" t="s">
        <v>3540</v>
      </c>
      <c r="F120" s="359">
        <v>1.0</v>
      </c>
      <c r="G120" s="362"/>
      <c r="H120" s="363">
        <f t="shared" si="1"/>
        <v>1</v>
      </c>
      <c r="I120" s="359" t="s">
        <v>3465</v>
      </c>
      <c r="J120" s="364">
        <v>0.0</v>
      </c>
      <c r="K120" s="364">
        <f t="shared" si="7"/>
        <v>0</v>
      </c>
      <c r="L120" s="365"/>
      <c r="M120" s="366">
        <f t="shared" si="3"/>
        <v>0</v>
      </c>
      <c r="N120" s="366">
        <f t="shared" si="4"/>
        <v>0</v>
      </c>
      <c r="O120" s="366">
        <f t="shared" si="5"/>
        <v>0</v>
      </c>
      <c r="P120" s="366">
        <f t="shared" si="8"/>
        <v>0</v>
      </c>
      <c r="Q120" s="366">
        <v>1.0</v>
      </c>
      <c r="R120" s="359" t="s">
        <v>600</v>
      </c>
      <c r="S120" s="367">
        <v>45350.0</v>
      </c>
      <c r="T120" s="359">
        <v>2403040.0</v>
      </c>
      <c r="U120" s="368">
        <v>45366.0</v>
      </c>
      <c r="V120" s="368">
        <v>45366.0</v>
      </c>
      <c r="W120" s="359" t="s">
        <v>3696</v>
      </c>
      <c r="X120" s="362" t="s">
        <v>197</v>
      </c>
      <c r="Y120" s="359" t="s">
        <v>3466</v>
      </c>
      <c r="Z120" s="369"/>
      <c r="AA120" s="368" t="s">
        <v>3739</v>
      </c>
      <c r="AB120" s="367">
        <v>45384.0</v>
      </c>
      <c r="AC120" s="370" t="s">
        <v>4477</v>
      </c>
      <c r="AD120" s="360"/>
      <c r="AE120" s="360"/>
      <c r="AF120" s="360"/>
      <c r="AG120" s="360"/>
      <c r="AH120" s="360"/>
      <c r="AI120" s="360"/>
      <c r="AJ120" s="360"/>
      <c r="AK120" s="360"/>
      <c r="AL120" s="360"/>
      <c r="AM120" s="360"/>
      <c r="AN120" s="360"/>
      <c r="AO120" s="360"/>
      <c r="AP120" s="360"/>
      <c r="AQ120" s="360"/>
      <c r="AR120" s="360"/>
      <c r="AS120" s="360"/>
      <c r="AT120" s="360"/>
      <c r="AU120" s="360"/>
      <c r="AV120" s="360"/>
      <c r="AW120" s="360"/>
      <c r="AX120" s="360"/>
    </row>
    <row r="121" ht="15.0" customHeight="1">
      <c r="A121" s="387" t="s">
        <v>4571</v>
      </c>
      <c r="B121" s="359" t="s">
        <v>4676</v>
      </c>
      <c r="C121" s="359" t="s">
        <v>4471</v>
      </c>
      <c r="D121" s="360" t="s">
        <v>4589</v>
      </c>
      <c r="E121" s="388" t="s">
        <v>3538</v>
      </c>
      <c r="F121" s="359">
        <v>1.0</v>
      </c>
      <c r="G121" s="362"/>
      <c r="H121" s="363">
        <f t="shared" si="1"/>
        <v>1</v>
      </c>
      <c r="I121" s="359" t="s">
        <v>3465</v>
      </c>
      <c r="J121" s="364">
        <v>0.0</v>
      </c>
      <c r="K121" s="364">
        <f t="shared" si="7"/>
        <v>0</v>
      </c>
      <c r="L121" s="365"/>
      <c r="M121" s="366">
        <f t="shared" si="3"/>
        <v>0</v>
      </c>
      <c r="N121" s="366">
        <f t="shared" si="4"/>
        <v>0</v>
      </c>
      <c r="O121" s="366">
        <f t="shared" si="5"/>
        <v>0</v>
      </c>
      <c r="P121" s="366">
        <f t="shared" si="8"/>
        <v>0</v>
      </c>
      <c r="Q121" s="366">
        <v>1.0</v>
      </c>
      <c r="R121" s="359" t="s">
        <v>600</v>
      </c>
      <c r="S121" s="367">
        <v>45350.0</v>
      </c>
      <c r="T121" s="359">
        <v>2403040.0</v>
      </c>
      <c r="U121" s="368">
        <v>45366.0</v>
      </c>
      <c r="V121" s="368">
        <v>45366.0</v>
      </c>
      <c r="W121" s="359" t="s">
        <v>3696</v>
      </c>
      <c r="X121" s="362" t="s">
        <v>197</v>
      </c>
      <c r="Y121" s="359" t="s">
        <v>3466</v>
      </c>
      <c r="Z121" s="369"/>
      <c r="AA121" s="368" t="s">
        <v>3739</v>
      </c>
      <c r="AB121" s="367">
        <v>45384.0</v>
      </c>
      <c r="AC121" s="370" t="s">
        <v>4477</v>
      </c>
      <c r="AD121" s="360"/>
      <c r="AE121" s="360"/>
      <c r="AF121" s="360"/>
      <c r="AG121" s="360"/>
      <c r="AH121" s="360"/>
      <c r="AI121" s="360"/>
      <c r="AJ121" s="360"/>
      <c r="AK121" s="360"/>
      <c r="AL121" s="360"/>
      <c r="AM121" s="360"/>
      <c r="AN121" s="360"/>
      <c r="AO121" s="360"/>
      <c r="AP121" s="360"/>
      <c r="AQ121" s="360"/>
      <c r="AR121" s="360"/>
      <c r="AS121" s="360"/>
      <c r="AT121" s="360"/>
      <c r="AU121" s="360"/>
      <c r="AV121" s="360"/>
      <c r="AW121" s="360"/>
      <c r="AX121" s="360"/>
    </row>
    <row r="122" ht="15.0" customHeight="1">
      <c r="A122" s="387" t="s">
        <v>4571</v>
      </c>
      <c r="B122" s="359" t="s">
        <v>4676</v>
      </c>
      <c r="C122" s="359" t="s">
        <v>4471</v>
      </c>
      <c r="D122" s="360" t="s">
        <v>4590</v>
      </c>
      <c r="E122" s="388" t="s">
        <v>3530</v>
      </c>
      <c r="F122" s="359">
        <v>20.0</v>
      </c>
      <c r="G122" s="362"/>
      <c r="H122" s="363">
        <f t="shared" si="1"/>
        <v>20</v>
      </c>
      <c r="I122" s="359" t="s">
        <v>3465</v>
      </c>
      <c r="J122" s="364">
        <v>0.0</v>
      </c>
      <c r="K122" s="364">
        <f t="shared" si="7"/>
        <v>0</v>
      </c>
      <c r="L122" s="365"/>
      <c r="M122" s="366">
        <f t="shared" si="3"/>
        <v>0</v>
      </c>
      <c r="N122" s="366">
        <f t="shared" si="4"/>
        <v>0</v>
      </c>
      <c r="O122" s="366">
        <f t="shared" si="5"/>
        <v>0</v>
      </c>
      <c r="P122" s="366">
        <f t="shared" si="8"/>
        <v>0</v>
      </c>
      <c r="Q122" s="366">
        <v>1.0</v>
      </c>
      <c r="R122" s="359" t="s">
        <v>600</v>
      </c>
      <c r="S122" s="367">
        <v>45350.0</v>
      </c>
      <c r="T122" s="359">
        <v>2403040.0</v>
      </c>
      <c r="U122" s="368">
        <v>45366.0</v>
      </c>
      <c r="V122" s="368">
        <v>45366.0</v>
      </c>
      <c r="W122" s="359" t="s">
        <v>3696</v>
      </c>
      <c r="X122" s="362" t="s">
        <v>197</v>
      </c>
      <c r="Y122" s="359" t="s">
        <v>3466</v>
      </c>
      <c r="Z122" s="369"/>
      <c r="AA122" s="368" t="s">
        <v>3739</v>
      </c>
      <c r="AB122" s="367">
        <v>45384.0</v>
      </c>
      <c r="AC122" s="370" t="s">
        <v>4477</v>
      </c>
      <c r="AD122" s="360"/>
      <c r="AE122" s="360"/>
      <c r="AF122" s="360"/>
      <c r="AG122" s="360"/>
      <c r="AH122" s="360"/>
      <c r="AI122" s="360"/>
      <c r="AJ122" s="360"/>
      <c r="AK122" s="360"/>
      <c r="AL122" s="360"/>
      <c r="AM122" s="360"/>
      <c r="AN122" s="360"/>
      <c r="AO122" s="360"/>
      <c r="AP122" s="360"/>
      <c r="AQ122" s="360"/>
      <c r="AR122" s="360"/>
      <c r="AS122" s="360"/>
      <c r="AT122" s="360"/>
      <c r="AU122" s="360"/>
      <c r="AV122" s="360"/>
      <c r="AW122" s="360"/>
      <c r="AX122" s="360"/>
    </row>
    <row r="123" ht="15.0" customHeight="1">
      <c r="A123" s="387" t="s">
        <v>4571</v>
      </c>
      <c r="B123" s="359" t="s">
        <v>4676</v>
      </c>
      <c r="C123" s="359" t="s">
        <v>4471</v>
      </c>
      <c r="D123" s="360" t="s">
        <v>4591</v>
      </c>
      <c r="E123" s="388" t="s">
        <v>4592</v>
      </c>
      <c r="F123" s="359">
        <v>1.0</v>
      </c>
      <c r="G123" s="362"/>
      <c r="H123" s="363">
        <f t="shared" si="1"/>
        <v>1</v>
      </c>
      <c r="I123" s="359" t="s">
        <v>3465</v>
      </c>
      <c r="J123" s="364">
        <v>0.0</v>
      </c>
      <c r="K123" s="364">
        <f t="shared" si="7"/>
        <v>0</v>
      </c>
      <c r="L123" s="365"/>
      <c r="M123" s="366">
        <f t="shared" si="3"/>
        <v>0</v>
      </c>
      <c r="N123" s="366">
        <f t="shared" si="4"/>
        <v>0</v>
      </c>
      <c r="O123" s="366">
        <f t="shared" si="5"/>
        <v>0</v>
      </c>
      <c r="P123" s="366">
        <f t="shared" si="8"/>
        <v>0</v>
      </c>
      <c r="Q123" s="366">
        <v>1.0</v>
      </c>
      <c r="R123" s="359" t="s">
        <v>600</v>
      </c>
      <c r="S123" s="367">
        <v>45350.0</v>
      </c>
      <c r="T123" s="359">
        <v>2403040.0</v>
      </c>
      <c r="U123" s="368">
        <v>45366.0</v>
      </c>
      <c r="V123" s="368">
        <v>45366.0</v>
      </c>
      <c r="W123" s="359" t="s">
        <v>3696</v>
      </c>
      <c r="X123" s="362" t="s">
        <v>197</v>
      </c>
      <c r="Y123" s="359" t="s">
        <v>3466</v>
      </c>
      <c r="Z123" s="369"/>
      <c r="AA123" s="368" t="s">
        <v>3739</v>
      </c>
      <c r="AB123" s="367">
        <v>45384.0</v>
      </c>
      <c r="AC123" s="370" t="s">
        <v>4477</v>
      </c>
      <c r="AD123" s="360"/>
      <c r="AE123" s="360"/>
      <c r="AF123" s="360"/>
      <c r="AG123" s="360"/>
      <c r="AH123" s="360"/>
      <c r="AI123" s="360"/>
      <c r="AJ123" s="360"/>
      <c r="AK123" s="360"/>
      <c r="AL123" s="360"/>
      <c r="AM123" s="360"/>
      <c r="AN123" s="360"/>
      <c r="AO123" s="360"/>
      <c r="AP123" s="360"/>
      <c r="AQ123" s="360"/>
      <c r="AR123" s="360"/>
      <c r="AS123" s="360"/>
      <c r="AT123" s="360"/>
      <c r="AU123" s="360"/>
      <c r="AV123" s="360"/>
      <c r="AW123" s="360"/>
      <c r="AX123" s="360"/>
    </row>
    <row r="124" ht="15.0" customHeight="1">
      <c r="A124" s="390" t="s">
        <v>4571</v>
      </c>
      <c r="B124" s="391" t="s">
        <v>4676</v>
      </c>
      <c r="C124" s="391" t="s">
        <v>4471</v>
      </c>
      <c r="D124" s="392" t="s">
        <v>4593</v>
      </c>
      <c r="E124" s="393" t="s">
        <v>3532</v>
      </c>
      <c r="F124" s="391">
        <v>1.0</v>
      </c>
      <c r="G124" s="394"/>
      <c r="H124" s="395">
        <f t="shared" si="1"/>
        <v>1</v>
      </c>
      <c r="I124" s="391" t="s">
        <v>3465</v>
      </c>
      <c r="J124" s="396">
        <v>0.0</v>
      </c>
      <c r="K124" s="396">
        <f t="shared" si="7"/>
        <v>0</v>
      </c>
      <c r="L124" s="397"/>
      <c r="M124" s="398">
        <f t="shared" si="3"/>
        <v>0</v>
      </c>
      <c r="N124" s="398">
        <f t="shared" si="4"/>
        <v>0</v>
      </c>
      <c r="O124" s="398">
        <f t="shared" si="5"/>
        <v>0</v>
      </c>
      <c r="P124" s="398">
        <f t="shared" si="8"/>
        <v>0</v>
      </c>
      <c r="Q124" s="398">
        <v>1.0</v>
      </c>
      <c r="R124" s="391" t="s">
        <v>600</v>
      </c>
      <c r="S124" s="399">
        <v>45350.0</v>
      </c>
      <c r="T124" s="391">
        <v>2403040.0</v>
      </c>
      <c r="U124" s="400">
        <v>45366.0</v>
      </c>
      <c r="V124" s="400">
        <v>45366.0</v>
      </c>
      <c r="W124" s="391" t="s">
        <v>3696</v>
      </c>
      <c r="X124" s="394" t="s">
        <v>197</v>
      </c>
      <c r="Y124" s="391" t="s">
        <v>3466</v>
      </c>
      <c r="Z124" s="401"/>
      <c r="AA124" s="400" t="s">
        <v>3739</v>
      </c>
      <c r="AB124" s="399">
        <v>45384.0</v>
      </c>
      <c r="AC124" s="402" t="s">
        <v>4477</v>
      </c>
      <c r="AD124" s="392"/>
      <c r="AE124" s="392"/>
      <c r="AF124" s="392"/>
      <c r="AG124" s="392"/>
      <c r="AH124" s="392"/>
      <c r="AI124" s="392"/>
      <c r="AJ124" s="392"/>
      <c r="AK124" s="392"/>
      <c r="AL124" s="392"/>
      <c r="AM124" s="392"/>
      <c r="AN124" s="392"/>
      <c r="AO124" s="392"/>
      <c r="AP124" s="392"/>
      <c r="AQ124" s="392"/>
      <c r="AR124" s="392"/>
      <c r="AS124" s="392"/>
      <c r="AT124" s="392"/>
      <c r="AU124" s="392"/>
      <c r="AV124" s="392"/>
      <c r="AW124" s="392"/>
      <c r="AX124" s="392"/>
    </row>
    <row r="125" ht="15.0" customHeight="1">
      <c r="A125" s="372" t="s">
        <v>4469</v>
      </c>
      <c r="B125" s="373" t="s">
        <v>4470</v>
      </c>
      <c r="C125" s="373" t="s">
        <v>4471</v>
      </c>
      <c r="D125" s="374" t="s">
        <v>4495</v>
      </c>
      <c r="E125" s="375" t="s">
        <v>4677</v>
      </c>
      <c r="F125" s="373">
        <v>1.0</v>
      </c>
      <c r="G125" s="376"/>
      <c r="H125" s="377">
        <f t="shared" si="1"/>
        <v>1</v>
      </c>
      <c r="I125" s="373" t="s">
        <v>3465</v>
      </c>
      <c r="J125" s="378">
        <v>170.0</v>
      </c>
      <c r="K125" s="378">
        <f t="shared" si="7"/>
        <v>170</v>
      </c>
      <c r="L125" s="379"/>
      <c r="M125" s="380">
        <f t="shared" si="3"/>
        <v>0</v>
      </c>
      <c r="N125" s="380">
        <f t="shared" si="4"/>
        <v>170</v>
      </c>
      <c r="O125" s="380">
        <f t="shared" si="5"/>
        <v>170</v>
      </c>
      <c r="P125" s="380">
        <f t="shared" si="8"/>
        <v>170</v>
      </c>
      <c r="Q125" s="380">
        <v>1.0</v>
      </c>
      <c r="R125" s="373" t="s">
        <v>602</v>
      </c>
      <c r="S125" s="381">
        <v>45366.0</v>
      </c>
      <c r="T125" s="373">
        <v>2403041.0</v>
      </c>
      <c r="U125" s="382">
        <v>45366.0</v>
      </c>
      <c r="V125" s="382">
        <v>45366.0</v>
      </c>
      <c r="W125" s="373" t="s">
        <v>4538</v>
      </c>
      <c r="X125" s="376" t="s">
        <v>34</v>
      </c>
      <c r="Y125" s="373" t="s">
        <v>3466</v>
      </c>
      <c r="Z125" s="383"/>
      <c r="AA125" s="382" t="s">
        <v>3739</v>
      </c>
      <c r="AB125" s="381">
        <v>45373.0</v>
      </c>
      <c r="AC125" s="384" t="s">
        <v>4477</v>
      </c>
      <c r="AD125" s="374"/>
      <c r="AE125" s="374"/>
      <c r="AF125" s="374"/>
      <c r="AG125" s="374"/>
      <c r="AH125" s="374"/>
      <c r="AI125" s="374"/>
      <c r="AJ125" s="374"/>
      <c r="AK125" s="374"/>
      <c r="AL125" s="374"/>
      <c r="AM125" s="374"/>
      <c r="AN125" s="374"/>
      <c r="AO125" s="374"/>
      <c r="AP125" s="374"/>
      <c r="AQ125" s="374"/>
      <c r="AR125" s="374"/>
      <c r="AS125" s="374"/>
      <c r="AT125" s="374"/>
      <c r="AU125" s="374"/>
      <c r="AV125" s="374"/>
      <c r="AW125" s="374"/>
      <c r="AX125" s="374"/>
    </row>
    <row r="126" ht="15.0" customHeight="1">
      <c r="A126" s="387" t="s">
        <v>4469</v>
      </c>
      <c r="B126" s="359" t="s">
        <v>4470</v>
      </c>
      <c r="C126" s="359" t="s">
        <v>4471</v>
      </c>
      <c r="D126" s="360" t="s">
        <v>4481</v>
      </c>
      <c r="E126" s="388" t="s">
        <v>4678</v>
      </c>
      <c r="F126" s="359">
        <v>2.0</v>
      </c>
      <c r="G126" s="362"/>
      <c r="H126" s="363">
        <f t="shared" si="1"/>
        <v>2</v>
      </c>
      <c r="I126" s="359" t="s">
        <v>3465</v>
      </c>
      <c r="J126" s="364">
        <v>240.0</v>
      </c>
      <c r="K126" s="364">
        <f t="shared" si="7"/>
        <v>480</v>
      </c>
      <c r="L126" s="365"/>
      <c r="M126" s="366">
        <f t="shared" si="3"/>
        <v>0</v>
      </c>
      <c r="N126" s="366">
        <f t="shared" si="4"/>
        <v>240</v>
      </c>
      <c r="O126" s="366">
        <f t="shared" si="5"/>
        <v>240</v>
      </c>
      <c r="P126" s="366">
        <f t="shared" si="8"/>
        <v>480</v>
      </c>
      <c r="Q126" s="366">
        <v>1.0</v>
      </c>
      <c r="R126" s="359" t="s">
        <v>602</v>
      </c>
      <c r="S126" s="367">
        <v>45366.0</v>
      </c>
      <c r="T126" s="359">
        <v>2403041.0</v>
      </c>
      <c r="U126" s="368">
        <v>45366.0</v>
      </c>
      <c r="V126" s="368">
        <v>45366.0</v>
      </c>
      <c r="W126" s="359" t="s">
        <v>4538</v>
      </c>
      <c r="X126" s="362" t="s">
        <v>34</v>
      </c>
      <c r="Y126" s="359" t="s">
        <v>3466</v>
      </c>
      <c r="Z126" s="369"/>
      <c r="AA126" s="368" t="s">
        <v>3739</v>
      </c>
      <c r="AB126" s="367">
        <v>45373.0</v>
      </c>
      <c r="AC126" s="370" t="s">
        <v>4477</v>
      </c>
      <c r="AD126" s="360"/>
      <c r="AE126" s="360"/>
      <c r="AF126" s="360"/>
      <c r="AG126" s="360"/>
      <c r="AH126" s="360"/>
      <c r="AI126" s="360"/>
      <c r="AJ126" s="360"/>
      <c r="AK126" s="360"/>
      <c r="AL126" s="360"/>
      <c r="AM126" s="360"/>
      <c r="AN126" s="360"/>
      <c r="AO126" s="360"/>
      <c r="AP126" s="360"/>
      <c r="AQ126" s="360"/>
      <c r="AR126" s="360"/>
      <c r="AS126" s="360"/>
      <c r="AT126" s="360"/>
      <c r="AU126" s="360"/>
      <c r="AV126" s="360"/>
      <c r="AW126" s="360"/>
      <c r="AX126" s="360"/>
    </row>
    <row r="127" ht="15.0" customHeight="1">
      <c r="A127" s="387" t="s">
        <v>4469</v>
      </c>
      <c r="B127" s="359" t="s">
        <v>4470</v>
      </c>
      <c r="C127" s="359" t="s">
        <v>4471</v>
      </c>
      <c r="D127" s="360" t="s">
        <v>4485</v>
      </c>
      <c r="E127" s="389" t="s">
        <v>4679</v>
      </c>
      <c r="F127" s="359">
        <v>3.0</v>
      </c>
      <c r="G127" s="362"/>
      <c r="H127" s="363">
        <f t="shared" si="1"/>
        <v>3</v>
      </c>
      <c r="I127" s="359" t="s">
        <v>3465</v>
      </c>
      <c r="J127" s="364">
        <v>30.0</v>
      </c>
      <c r="K127" s="364">
        <f t="shared" si="7"/>
        <v>90</v>
      </c>
      <c r="L127" s="365"/>
      <c r="M127" s="366">
        <f t="shared" si="3"/>
        <v>0</v>
      </c>
      <c r="N127" s="366">
        <f t="shared" si="4"/>
        <v>30</v>
      </c>
      <c r="O127" s="366">
        <f t="shared" si="5"/>
        <v>30</v>
      </c>
      <c r="P127" s="366">
        <f t="shared" si="8"/>
        <v>90</v>
      </c>
      <c r="Q127" s="366">
        <v>1.0</v>
      </c>
      <c r="R127" s="359" t="s">
        <v>602</v>
      </c>
      <c r="S127" s="367">
        <v>45366.0</v>
      </c>
      <c r="T127" s="359">
        <v>2403041.0</v>
      </c>
      <c r="U127" s="368">
        <v>45366.0</v>
      </c>
      <c r="V127" s="368">
        <v>45366.0</v>
      </c>
      <c r="W127" s="359" t="s">
        <v>4538</v>
      </c>
      <c r="X127" s="362" t="s">
        <v>34</v>
      </c>
      <c r="Y127" s="359" t="s">
        <v>3466</v>
      </c>
      <c r="Z127" s="369"/>
      <c r="AA127" s="368" t="s">
        <v>3739</v>
      </c>
      <c r="AB127" s="367">
        <v>45373.0</v>
      </c>
      <c r="AC127" s="370" t="s">
        <v>4477</v>
      </c>
      <c r="AD127" s="360"/>
      <c r="AE127" s="360"/>
      <c r="AF127" s="360"/>
      <c r="AG127" s="360"/>
      <c r="AH127" s="360"/>
      <c r="AI127" s="360"/>
      <c r="AJ127" s="360"/>
      <c r="AK127" s="360"/>
      <c r="AL127" s="360"/>
      <c r="AM127" s="360"/>
      <c r="AN127" s="360"/>
      <c r="AO127" s="360"/>
      <c r="AP127" s="360"/>
      <c r="AQ127" s="360"/>
      <c r="AR127" s="360"/>
      <c r="AS127" s="360"/>
      <c r="AT127" s="360"/>
      <c r="AU127" s="360"/>
      <c r="AV127" s="360"/>
      <c r="AW127" s="360"/>
      <c r="AX127" s="360"/>
    </row>
    <row r="128" ht="15.0" customHeight="1">
      <c r="A128" s="387" t="s">
        <v>4469</v>
      </c>
      <c r="B128" s="359" t="s">
        <v>4470</v>
      </c>
      <c r="C128" s="359" t="s">
        <v>4471</v>
      </c>
      <c r="D128" s="360" t="s">
        <v>4595</v>
      </c>
      <c r="E128" s="388" t="s">
        <v>4680</v>
      </c>
      <c r="F128" s="359">
        <v>1.0</v>
      </c>
      <c r="G128" s="362"/>
      <c r="H128" s="363">
        <f t="shared" si="1"/>
        <v>1</v>
      </c>
      <c r="I128" s="359" t="s">
        <v>3465</v>
      </c>
      <c r="J128" s="364">
        <v>144.0</v>
      </c>
      <c r="K128" s="364">
        <f t="shared" si="7"/>
        <v>144</v>
      </c>
      <c r="L128" s="365"/>
      <c r="M128" s="366">
        <f t="shared" si="3"/>
        <v>0</v>
      </c>
      <c r="N128" s="366">
        <f t="shared" si="4"/>
        <v>144</v>
      </c>
      <c r="O128" s="366">
        <f t="shared" si="5"/>
        <v>144</v>
      </c>
      <c r="P128" s="366">
        <f t="shared" si="8"/>
        <v>144</v>
      </c>
      <c r="Q128" s="366">
        <v>1.0</v>
      </c>
      <c r="R128" s="359" t="s">
        <v>602</v>
      </c>
      <c r="S128" s="367">
        <v>45366.0</v>
      </c>
      <c r="T128" s="359">
        <v>2403041.0</v>
      </c>
      <c r="U128" s="368">
        <v>45366.0</v>
      </c>
      <c r="V128" s="368">
        <v>45366.0</v>
      </c>
      <c r="W128" s="359" t="s">
        <v>4538</v>
      </c>
      <c r="X128" s="362" t="s">
        <v>34</v>
      </c>
      <c r="Y128" s="359" t="s">
        <v>3466</v>
      </c>
      <c r="Z128" s="369"/>
      <c r="AA128" s="368" t="s">
        <v>3739</v>
      </c>
      <c r="AB128" s="367">
        <v>45373.0</v>
      </c>
      <c r="AC128" s="370" t="s">
        <v>4477</v>
      </c>
      <c r="AD128" s="360"/>
      <c r="AE128" s="360"/>
      <c r="AF128" s="360"/>
      <c r="AG128" s="360"/>
      <c r="AH128" s="360"/>
      <c r="AI128" s="360"/>
      <c r="AJ128" s="360"/>
      <c r="AK128" s="360"/>
      <c r="AL128" s="360"/>
      <c r="AM128" s="360"/>
      <c r="AN128" s="360"/>
      <c r="AO128" s="360"/>
      <c r="AP128" s="360"/>
      <c r="AQ128" s="360"/>
      <c r="AR128" s="360"/>
      <c r="AS128" s="360"/>
      <c r="AT128" s="360"/>
      <c r="AU128" s="360"/>
      <c r="AV128" s="360"/>
      <c r="AW128" s="360"/>
      <c r="AX128" s="360"/>
    </row>
    <row r="129" ht="15.0" customHeight="1">
      <c r="A129" s="387" t="s">
        <v>4469</v>
      </c>
      <c r="B129" s="359" t="s">
        <v>4470</v>
      </c>
      <c r="C129" s="359" t="s">
        <v>4471</v>
      </c>
      <c r="D129" s="360" t="s">
        <v>4595</v>
      </c>
      <c r="E129" s="388" t="s">
        <v>4681</v>
      </c>
      <c r="F129" s="359">
        <v>2.0</v>
      </c>
      <c r="G129" s="362"/>
      <c r="H129" s="363">
        <f t="shared" si="1"/>
        <v>2</v>
      </c>
      <c r="I129" s="359" t="s">
        <v>3465</v>
      </c>
      <c r="J129" s="364">
        <v>78.0</v>
      </c>
      <c r="K129" s="364">
        <f t="shared" si="7"/>
        <v>156</v>
      </c>
      <c r="L129" s="365"/>
      <c r="M129" s="366">
        <f t="shared" si="3"/>
        <v>0</v>
      </c>
      <c r="N129" s="366">
        <f t="shared" si="4"/>
        <v>78</v>
      </c>
      <c r="O129" s="366">
        <f t="shared" si="5"/>
        <v>78</v>
      </c>
      <c r="P129" s="366">
        <f t="shared" si="8"/>
        <v>156</v>
      </c>
      <c r="Q129" s="366">
        <v>1.0</v>
      </c>
      <c r="R129" s="359" t="s">
        <v>602</v>
      </c>
      <c r="S129" s="367">
        <v>45366.0</v>
      </c>
      <c r="T129" s="359">
        <v>2403041.0</v>
      </c>
      <c r="U129" s="368">
        <v>45366.0</v>
      </c>
      <c r="V129" s="368">
        <v>45366.0</v>
      </c>
      <c r="W129" s="359" t="s">
        <v>4538</v>
      </c>
      <c r="X129" s="362" t="s">
        <v>34</v>
      </c>
      <c r="Y129" s="359" t="s">
        <v>3466</v>
      </c>
      <c r="Z129" s="369"/>
      <c r="AA129" s="368" t="s">
        <v>3739</v>
      </c>
      <c r="AB129" s="367">
        <v>45373.0</v>
      </c>
      <c r="AC129" s="370" t="s">
        <v>4477</v>
      </c>
      <c r="AD129" s="360"/>
      <c r="AE129" s="360"/>
      <c r="AF129" s="360"/>
      <c r="AG129" s="360"/>
      <c r="AH129" s="360"/>
      <c r="AI129" s="360"/>
      <c r="AJ129" s="360"/>
      <c r="AK129" s="360"/>
      <c r="AL129" s="360"/>
      <c r="AM129" s="360"/>
      <c r="AN129" s="360"/>
      <c r="AO129" s="360"/>
      <c r="AP129" s="360"/>
      <c r="AQ129" s="360"/>
      <c r="AR129" s="360"/>
      <c r="AS129" s="360"/>
      <c r="AT129" s="360"/>
      <c r="AU129" s="360"/>
      <c r="AV129" s="360"/>
      <c r="AW129" s="360"/>
      <c r="AX129" s="360"/>
    </row>
    <row r="130" ht="15.0" customHeight="1">
      <c r="A130" s="387" t="s">
        <v>4469</v>
      </c>
      <c r="B130" s="359" t="s">
        <v>4470</v>
      </c>
      <c r="C130" s="359" t="s">
        <v>4471</v>
      </c>
      <c r="D130" s="360" t="s">
        <v>4597</v>
      </c>
      <c r="E130" s="433" t="s">
        <v>4682</v>
      </c>
      <c r="F130" s="359">
        <v>4.0</v>
      </c>
      <c r="G130" s="362"/>
      <c r="H130" s="363">
        <f t="shared" si="1"/>
        <v>4</v>
      </c>
      <c r="I130" s="359" t="s">
        <v>3465</v>
      </c>
      <c r="J130" s="364">
        <v>28.0</v>
      </c>
      <c r="K130" s="364">
        <f t="shared" si="7"/>
        <v>112</v>
      </c>
      <c r="L130" s="365"/>
      <c r="M130" s="366">
        <f t="shared" si="3"/>
        <v>0</v>
      </c>
      <c r="N130" s="366">
        <f t="shared" si="4"/>
        <v>28</v>
      </c>
      <c r="O130" s="366">
        <f t="shared" si="5"/>
        <v>28</v>
      </c>
      <c r="P130" s="366">
        <f t="shared" si="8"/>
        <v>112</v>
      </c>
      <c r="Q130" s="366">
        <v>1.0</v>
      </c>
      <c r="R130" s="359" t="s">
        <v>602</v>
      </c>
      <c r="S130" s="367">
        <v>45366.0</v>
      </c>
      <c r="T130" s="359">
        <v>2403041.0</v>
      </c>
      <c r="U130" s="368">
        <v>45366.0</v>
      </c>
      <c r="V130" s="368">
        <v>45366.0</v>
      </c>
      <c r="W130" s="359" t="s">
        <v>4538</v>
      </c>
      <c r="X130" s="362" t="s">
        <v>34</v>
      </c>
      <c r="Y130" s="359" t="s">
        <v>3466</v>
      </c>
      <c r="Z130" s="369"/>
      <c r="AA130" s="368" t="s">
        <v>3739</v>
      </c>
      <c r="AB130" s="367">
        <v>45373.0</v>
      </c>
      <c r="AC130" s="370" t="s">
        <v>4477</v>
      </c>
      <c r="AD130" s="360"/>
      <c r="AE130" s="360"/>
      <c r="AF130" s="360"/>
      <c r="AG130" s="360"/>
      <c r="AH130" s="360"/>
      <c r="AI130" s="360"/>
      <c r="AJ130" s="360"/>
      <c r="AK130" s="360"/>
      <c r="AL130" s="360"/>
      <c r="AM130" s="360"/>
      <c r="AN130" s="360"/>
      <c r="AO130" s="360"/>
      <c r="AP130" s="360"/>
      <c r="AQ130" s="360"/>
      <c r="AR130" s="360"/>
      <c r="AS130" s="360"/>
      <c r="AT130" s="360"/>
      <c r="AU130" s="360"/>
      <c r="AV130" s="360"/>
      <c r="AW130" s="360"/>
      <c r="AX130" s="360"/>
    </row>
    <row r="131" ht="15.0" customHeight="1">
      <c r="A131" s="387" t="s">
        <v>4469</v>
      </c>
      <c r="B131" s="359" t="s">
        <v>4470</v>
      </c>
      <c r="C131" s="359" t="s">
        <v>4471</v>
      </c>
      <c r="D131" s="360" t="s">
        <v>4605</v>
      </c>
      <c r="E131" s="388" t="s">
        <v>4683</v>
      </c>
      <c r="F131" s="359">
        <v>2.0</v>
      </c>
      <c r="G131" s="362"/>
      <c r="H131" s="363">
        <f t="shared" si="1"/>
        <v>2</v>
      </c>
      <c r="I131" s="359" t="s">
        <v>3465</v>
      </c>
      <c r="J131" s="364">
        <v>50.0</v>
      </c>
      <c r="K131" s="364">
        <f t="shared" si="7"/>
        <v>100</v>
      </c>
      <c r="L131" s="365"/>
      <c r="M131" s="366">
        <f t="shared" si="3"/>
        <v>0</v>
      </c>
      <c r="N131" s="366">
        <f t="shared" si="4"/>
        <v>50</v>
      </c>
      <c r="O131" s="366">
        <f t="shared" si="5"/>
        <v>50</v>
      </c>
      <c r="P131" s="366">
        <f t="shared" si="8"/>
        <v>100</v>
      </c>
      <c r="Q131" s="366">
        <v>1.0</v>
      </c>
      <c r="R131" s="359" t="s">
        <v>602</v>
      </c>
      <c r="S131" s="367">
        <v>45366.0</v>
      </c>
      <c r="T131" s="359">
        <v>2403041.0</v>
      </c>
      <c r="U131" s="368">
        <v>45366.0</v>
      </c>
      <c r="V131" s="368">
        <v>45366.0</v>
      </c>
      <c r="W131" s="359" t="s">
        <v>4538</v>
      </c>
      <c r="X131" s="362" t="s">
        <v>34</v>
      </c>
      <c r="Y131" s="359" t="s">
        <v>3466</v>
      </c>
      <c r="Z131" s="369"/>
      <c r="AA131" s="368" t="s">
        <v>3739</v>
      </c>
      <c r="AB131" s="367">
        <v>45373.0</v>
      </c>
      <c r="AC131" s="370" t="s">
        <v>4477</v>
      </c>
      <c r="AD131" s="360"/>
      <c r="AE131" s="360"/>
      <c r="AF131" s="360"/>
      <c r="AG131" s="360"/>
      <c r="AH131" s="360"/>
      <c r="AI131" s="360"/>
      <c r="AJ131" s="360"/>
      <c r="AK131" s="360"/>
      <c r="AL131" s="360"/>
      <c r="AM131" s="360"/>
      <c r="AN131" s="360"/>
      <c r="AO131" s="360"/>
      <c r="AP131" s="360"/>
      <c r="AQ131" s="360"/>
      <c r="AR131" s="360"/>
      <c r="AS131" s="360"/>
      <c r="AT131" s="360"/>
      <c r="AU131" s="360"/>
      <c r="AV131" s="360"/>
      <c r="AW131" s="360"/>
      <c r="AX131" s="360"/>
    </row>
    <row r="132" ht="15.0" customHeight="1">
      <c r="A132" s="387" t="s">
        <v>4469</v>
      </c>
      <c r="B132" s="359" t="s">
        <v>4470</v>
      </c>
      <c r="C132" s="359" t="s">
        <v>4471</v>
      </c>
      <c r="D132" s="360" t="s">
        <v>585</v>
      </c>
      <c r="E132" s="388" t="s">
        <v>4684</v>
      </c>
      <c r="F132" s="359">
        <v>4.0</v>
      </c>
      <c r="G132" s="362"/>
      <c r="H132" s="363">
        <f t="shared" si="1"/>
        <v>4</v>
      </c>
      <c r="I132" s="359" t="s">
        <v>3465</v>
      </c>
      <c r="J132" s="364">
        <v>36.0</v>
      </c>
      <c r="K132" s="364">
        <f t="shared" si="7"/>
        <v>144</v>
      </c>
      <c r="L132" s="365"/>
      <c r="M132" s="366">
        <f t="shared" si="3"/>
        <v>0</v>
      </c>
      <c r="N132" s="366">
        <f t="shared" si="4"/>
        <v>36</v>
      </c>
      <c r="O132" s="366">
        <f t="shared" si="5"/>
        <v>36</v>
      </c>
      <c r="P132" s="366">
        <f t="shared" si="8"/>
        <v>144</v>
      </c>
      <c r="Q132" s="366">
        <v>1.0</v>
      </c>
      <c r="R132" s="359" t="s">
        <v>602</v>
      </c>
      <c r="S132" s="367">
        <v>45366.0</v>
      </c>
      <c r="T132" s="359">
        <v>2403041.0</v>
      </c>
      <c r="U132" s="368">
        <v>45366.0</v>
      </c>
      <c r="V132" s="368">
        <v>45366.0</v>
      </c>
      <c r="W132" s="359" t="s">
        <v>4538</v>
      </c>
      <c r="X132" s="362" t="s">
        <v>34</v>
      </c>
      <c r="Y132" s="359" t="s">
        <v>3466</v>
      </c>
      <c r="Z132" s="369"/>
      <c r="AA132" s="368" t="s">
        <v>3739</v>
      </c>
      <c r="AB132" s="367">
        <v>45373.0</v>
      </c>
      <c r="AC132" s="370" t="s">
        <v>4477</v>
      </c>
      <c r="AD132" s="360"/>
      <c r="AE132" s="360"/>
      <c r="AF132" s="360"/>
      <c r="AG132" s="360"/>
      <c r="AH132" s="360"/>
      <c r="AI132" s="360"/>
      <c r="AJ132" s="360"/>
      <c r="AK132" s="360"/>
      <c r="AL132" s="360"/>
      <c r="AM132" s="360"/>
      <c r="AN132" s="360"/>
      <c r="AO132" s="360"/>
      <c r="AP132" s="360"/>
      <c r="AQ132" s="360"/>
      <c r="AR132" s="360"/>
      <c r="AS132" s="360"/>
      <c r="AT132" s="360"/>
      <c r="AU132" s="360"/>
      <c r="AV132" s="360"/>
      <c r="AW132" s="360"/>
      <c r="AX132" s="360"/>
    </row>
    <row r="133" ht="15.0" customHeight="1">
      <c r="A133" s="387" t="s">
        <v>4469</v>
      </c>
      <c r="B133" s="359" t="s">
        <v>4470</v>
      </c>
      <c r="C133" s="359" t="s">
        <v>4471</v>
      </c>
      <c r="D133" s="360" t="s">
        <v>4481</v>
      </c>
      <c r="E133" s="388" t="s">
        <v>4685</v>
      </c>
      <c r="F133" s="359">
        <v>1.0</v>
      </c>
      <c r="G133" s="362"/>
      <c r="H133" s="363">
        <f t="shared" si="1"/>
        <v>1</v>
      </c>
      <c r="I133" s="359" t="s">
        <v>3465</v>
      </c>
      <c r="J133" s="364">
        <v>240.0</v>
      </c>
      <c r="K133" s="364">
        <f t="shared" si="7"/>
        <v>240</v>
      </c>
      <c r="L133" s="365"/>
      <c r="M133" s="366">
        <f t="shared" si="3"/>
        <v>0</v>
      </c>
      <c r="N133" s="366">
        <f t="shared" si="4"/>
        <v>240</v>
      </c>
      <c r="O133" s="366">
        <f t="shared" si="5"/>
        <v>240</v>
      </c>
      <c r="P133" s="366">
        <f t="shared" si="8"/>
        <v>240</v>
      </c>
      <c r="Q133" s="366">
        <v>1.0</v>
      </c>
      <c r="R133" s="359" t="s">
        <v>602</v>
      </c>
      <c r="S133" s="367">
        <v>45366.0</v>
      </c>
      <c r="T133" s="359">
        <v>2403041.0</v>
      </c>
      <c r="U133" s="368">
        <v>45366.0</v>
      </c>
      <c r="V133" s="368">
        <v>45366.0</v>
      </c>
      <c r="W133" s="359" t="s">
        <v>4538</v>
      </c>
      <c r="X133" s="362" t="s">
        <v>34</v>
      </c>
      <c r="Y133" s="359" t="s">
        <v>3466</v>
      </c>
      <c r="Z133" s="369"/>
      <c r="AA133" s="368" t="s">
        <v>3739</v>
      </c>
      <c r="AB133" s="367">
        <v>45373.0</v>
      </c>
      <c r="AC133" s="370" t="s">
        <v>4477</v>
      </c>
      <c r="AD133" s="360"/>
      <c r="AE133" s="360"/>
      <c r="AF133" s="360"/>
      <c r="AG133" s="360"/>
      <c r="AH133" s="360"/>
      <c r="AI133" s="360"/>
      <c r="AJ133" s="360"/>
      <c r="AK133" s="360"/>
      <c r="AL133" s="360"/>
      <c r="AM133" s="360"/>
      <c r="AN133" s="360"/>
      <c r="AO133" s="360"/>
      <c r="AP133" s="360"/>
      <c r="AQ133" s="360"/>
      <c r="AR133" s="360"/>
      <c r="AS133" s="360"/>
      <c r="AT133" s="360"/>
      <c r="AU133" s="360"/>
      <c r="AV133" s="360"/>
      <c r="AW133" s="360"/>
      <c r="AX133" s="360"/>
    </row>
    <row r="134" ht="15.0" customHeight="1">
      <c r="A134" s="405" t="s">
        <v>4621</v>
      </c>
      <c r="B134" s="406" t="s">
        <v>4622</v>
      </c>
      <c r="C134" s="406" t="s">
        <v>4471</v>
      </c>
      <c r="D134" s="407" t="s">
        <v>604</v>
      </c>
      <c r="E134" s="421" t="s">
        <v>4573</v>
      </c>
      <c r="F134" s="406">
        <v>600.0</v>
      </c>
      <c r="G134" s="409"/>
      <c r="H134" s="410">
        <f t="shared" si="1"/>
        <v>600</v>
      </c>
      <c r="I134" s="406" t="s">
        <v>3465</v>
      </c>
      <c r="J134" s="411">
        <v>3.5</v>
      </c>
      <c r="K134" s="411">
        <f t="shared" si="7"/>
        <v>2100</v>
      </c>
      <c r="L134" s="412"/>
      <c r="M134" s="413">
        <f t="shared" si="3"/>
        <v>0</v>
      </c>
      <c r="N134" s="413">
        <f t="shared" si="4"/>
        <v>3.5</v>
      </c>
      <c r="O134" s="413">
        <f t="shared" si="5"/>
        <v>3.5</v>
      </c>
      <c r="P134" s="413">
        <f t="shared" si="8"/>
        <v>2100</v>
      </c>
      <c r="Q134" s="413">
        <v>1.0</v>
      </c>
      <c r="R134" s="406" t="s">
        <v>603</v>
      </c>
      <c r="S134" s="414">
        <v>45366.0</v>
      </c>
      <c r="T134" s="406">
        <v>2403042.0</v>
      </c>
      <c r="U134" s="415">
        <v>45366.0</v>
      </c>
      <c r="V134" s="415">
        <v>45369.0</v>
      </c>
      <c r="W134" s="406" t="s">
        <v>4686</v>
      </c>
      <c r="X134" s="409" t="s">
        <v>1431</v>
      </c>
      <c r="Y134" s="406" t="s">
        <v>4476</v>
      </c>
      <c r="Z134" s="416"/>
      <c r="AA134" s="415" t="s">
        <v>3739</v>
      </c>
      <c r="AB134" s="414">
        <v>45377.0</v>
      </c>
      <c r="AC134" s="417" t="s">
        <v>4477</v>
      </c>
      <c r="AD134" s="418"/>
      <c r="AE134" s="434"/>
      <c r="AF134" s="434"/>
      <c r="AG134" s="434"/>
      <c r="AH134" s="434"/>
      <c r="AI134" s="434"/>
      <c r="AJ134" s="434"/>
      <c r="AK134" s="434"/>
      <c r="AL134" s="434"/>
      <c r="AM134" s="434"/>
      <c r="AN134" s="434"/>
      <c r="AO134" s="434"/>
      <c r="AP134" s="434"/>
      <c r="AQ134" s="434"/>
      <c r="AR134" s="434"/>
      <c r="AS134" s="434"/>
      <c r="AT134" s="434"/>
      <c r="AU134" s="434"/>
      <c r="AV134" s="434"/>
      <c r="AW134" s="434"/>
      <c r="AX134" s="434"/>
    </row>
    <row r="135" ht="15.0" customHeight="1">
      <c r="A135" s="424" t="s">
        <v>4519</v>
      </c>
      <c r="B135" s="406" t="s">
        <v>4520</v>
      </c>
      <c r="C135" s="406" t="s">
        <v>4471</v>
      </c>
      <c r="D135" s="407" t="s">
        <v>1751</v>
      </c>
      <c r="E135" s="408" t="s">
        <v>4687</v>
      </c>
      <c r="F135" s="406">
        <v>1.0</v>
      </c>
      <c r="G135" s="409"/>
      <c r="H135" s="410">
        <f t="shared" si="1"/>
        <v>1</v>
      </c>
      <c r="I135" s="406" t="s">
        <v>3465</v>
      </c>
      <c r="J135" s="411">
        <v>8900.0</v>
      </c>
      <c r="K135" s="411">
        <f t="shared" si="7"/>
        <v>8900</v>
      </c>
      <c r="L135" s="412"/>
      <c r="M135" s="413">
        <f t="shared" si="3"/>
        <v>0</v>
      </c>
      <c r="N135" s="413">
        <f t="shared" si="4"/>
        <v>8900</v>
      </c>
      <c r="O135" s="413">
        <f t="shared" si="5"/>
        <v>8900</v>
      </c>
      <c r="P135" s="413">
        <f t="shared" si="8"/>
        <v>8900</v>
      </c>
      <c r="Q135" s="413">
        <v>1.0</v>
      </c>
      <c r="R135" s="406" t="s">
        <v>614</v>
      </c>
      <c r="S135" s="414">
        <v>45369.0</v>
      </c>
      <c r="T135" s="406">
        <v>2403046.0</v>
      </c>
      <c r="U135" s="415">
        <v>45371.0</v>
      </c>
      <c r="V135" s="415">
        <v>45371.0</v>
      </c>
      <c r="W135" s="406" t="s">
        <v>613</v>
      </c>
      <c r="X135" s="409" t="s">
        <v>3010</v>
      </c>
      <c r="Y135" s="406" t="s">
        <v>4688</v>
      </c>
      <c r="Z135" s="416"/>
      <c r="AA135" s="415" t="s">
        <v>3739</v>
      </c>
      <c r="AB135" s="414">
        <v>45371.0</v>
      </c>
      <c r="AC135" s="417" t="s">
        <v>4477</v>
      </c>
      <c r="AD135" s="429"/>
      <c r="AE135" s="419"/>
      <c r="AF135" s="419"/>
      <c r="AG135" s="419"/>
      <c r="AH135" s="419"/>
      <c r="AI135" s="419"/>
      <c r="AJ135" s="419"/>
      <c r="AK135" s="419"/>
      <c r="AL135" s="419"/>
      <c r="AM135" s="419"/>
      <c r="AN135" s="419"/>
      <c r="AO135" s="419"/>
      <c r="AP135" s="419"/>
      <c r="AQ135" s="419"/>
      <c r="AR135" s="419"/>
      <c r="AS135" s="419"/>
      <c r="AT135" s="419"/>
      <c r="AU135" s="419"/>
      <c r="AV135" s="419"/>
      <c r="AW135" s="419"/>
      <c r="AX135" s="419"/>
    </row>
    <row r="136" ht="15.0" customHeight="1">
      <c r="A136" s="405" t="s">
        <v>4512</v>
      </c>
      <c r="B136" s="406" t="s">
        <v>4513</v>
      </c>
      <c r="C136" s="406" t="s">
        <v>4471</v>
      </c>
      <c r="D136" s="407" t="s">
        <v>4689</v>
      </c>
      <c r="E136" s="408" t="s">
        <v>4690</v>
      </c>
      <c r="F136" s="406">
        <v>20.0</v>
      </c>
      <c r="G136" s="409"/>
      <c r="H136" s="410">
        <f t="shared" si="1"/>
        <v>20</v>
      </c>
      <c r="I136" s="406" t="s">
        <v>3465</v>
      </c>
      <c r="J136" s="411">
        <v>99.0</v>
      </c>
      <c r="K136" s="411">
        <f t="shared" si="7"/>
        <v>1980</v>
      </c>
      <c r="L136" s="412"/>
      <c r="M136" s="413">
        <f t="shared" si="3"/>
        <v>0</v>
      </c>
      <c r="N136" s="413">
        <f t="shared" si="4"/>
        <v>99</v>
      </c>
      <c r="O136" s="413">
        <f t="shared" si="5"/>
        <v>99</v>
      </c>
      <c r="P136" s="413">
        <f t="shared" si="8"/>
        <v>1980</v>
      </c>
      <c r="Q136" s="413">
        <v>1.0</v>
      </c>
      <c r="R136" s="406" t="s">
        <v>653</v>
      </c>
      <c r="S136" s="414">
        <v>45372.0</v>
      </c>
      <c r="T136" s="406">
        <v>2403063.0</v>
      </c>
      <c r="U136" s="415">
        <v>45373.0</v>
      </c>
      <c r="V136" s="415">
        <v>45377.0</v>
      </c>
      <c r="W136" s="406" t="s">
        <v>4538</v>
      </c>
      <c r="X136" s="409" t="s">
        <v>34</v>
      </c>
      <c r="Y136" s="406" t="s">
        <v>3466</v>
      </c>
      <c r="Z136" s="416"/>
      <c r="AA136" s="415" t="s">
        <v>3739</v>
      </c>
      <c r="AB136" s="414">
        <v>45384.0</v>
      </c>
      <c r="AC136" s="417" t="s">
        <v>4477</v>
      </c>
      <c r="AD136" s="429"/>
      <c r="AE136" s="419"/>
      <c r="AF136" s="419"/>
      <c r="AG136" s="419"/>
      <c r="AH136" s="419"/>
      <c r="AI136" s="419"/>
      <c r="AJ136" s="419"/>
      <c r="AK136" s="419"/>
      <c r="AL136" s="419"/>
      <c r="AM136" s="419"/>
      <c r="AN136" s="419"/>
      <c r="AO136" s="419"/>
      <c r="AP136" s="419"/>
      <c r="AQ136" s="419"/>
      <c r="AR136" s="419"/>
      <c r="AS136" s="419"/>
      <c r="AT136" s="419"/>
      <c r="AU136" s="419"/>
      <c r="AV136" s="419"/>
      <c r="AW136" s="419"/>
      <c r="AX136" s="419"/>
    </row>
    <row r="137" ht="15.0" customHeight="1">
      <c r="A137" s="424" t="s">
        <v>4519</v>
      </c>
      <c r="B137" s="406" t="s">
        <v>4520</v>
      </c>
      <c r="C137" s="406" t="s">
        <v>4691</v>
      </c>
      <c r="D137" s="407" t="s">
        <v>1751</v>
      </c>
      <c r="E137" s="408" t="s">
        <v>4692</v>
      </c>
      <c r="F137" s="406">
        <v>1.0</v>
      </c>
      <c r="G137" s="409"/>
      <c r="H137" s="410">
        <f t="shared" si="1"/>
        <v>1</v>
      </c>
      <c r="I137" s="406" t="s">
        <v>3465</v>
      </c>
      <c r="J137" s="411">
        <v>7300.0</v>
      </c>
      <c r="K137" s="411">
        <f t="shared" si="7"/>
        <v>7300</v>
      </c>
      <c r="L137" s="412"/>
      <c r="M137" s="413">
        <f t="shared" si="3"/>
        <v>0</v>
      </c>
      <c r="N137" s="413">
        <f t="shared" si="4"/>
        <v>7300</v>
      </c>
      <c r="O137" s="413">
        <f t="shared" si="5"/>
        <v>7300</v>
      </c>
      <c r="P137" s="413">
        <f t="shared" si="8"/>
        <v>7300</v>
      </c>
      <c r="Q137" s="413">
        <v>1.0</v>
      </c>
      <c r="R137" s="406" t="s">
        <v>721</v>
      </c>
      <c r="S137" s="414">
        <v>45376.0</v>
      </c>
      <c r="T137" s="406">
        <v>2403099.0</v>
      </c>
      <c r="U137" s="415">
        <v>45379.0</v>
      </c>
      <c r="V137" s="415">
        <v>45380.0</v>
      </c>
      <c r="W137" s="406" t="s">
        <v>4693</v>
      </c>
      <c r="X137" s="409" t="s">
        <v>3010</v>
      </c>
      <c r="Y137" s="406" t="s">
        <v>4575</v>
      </c>
      <c r="Z137" s="416"/>
      <c r="AA137" s="415" t="s">
        <v>3739</v>
      </c>
      <c r="AB137" s="414">
        <v>45380.0</v>
      </c>
      <c r="AC137" s="417" t="s">
        <v>4477</v>
      </c>
      <c r="AD137" s="429"/>
      <c r="AE137" s="419"/>
      <c r="AF137" s="419"/>
      <c r="AG137" s="419"/>
      <c r="AH137" s="419"/>
      <c r="AI137" s="419"/>
      <c r="AJ137" s="419"/>
      <c r="AK137" s="419"/>
      <c r="AL137" s="419"/>
      <c r="AM137" s="419"/>
      <c r="AN137" s="419"/>
      <c r="AO137" s="419"/>
      <c r="AP137" s="419"/>
      <c r="AQ137" s="419"/>
      <c r="AR137" s="419"/>
      <c r="AS137" s="419"/>
      <c r="AT137" s="419"/>
      <c r="AU137" s="419"/>
      <c r="AV137" s="419"/>
      <c r="AW137" s="419"/>
      <c r="AX137" s="419"/>
    </row>
    <row r="138" ht="15.0" customHeight="1">
      <c r="A138" s="405" t="s">
        <v>4505</v>
      </c>
      <c r="B138" s="406" t="s">
        <v>4506</v>
      </c>
      <c r="C138" s="406" t="s">
        <v>4471</v>
      </c>
      <c r="D138" s="407" t="s">
        <v>4694</v>
      </c>
      <c r="E138" s="408" t="s">
        <v>4695</v>
      </c>
      <c r="F138" s="406">
        <v>8.0</v>
      </c>
      <c r="G138" s="409"/>
      <c r="H138" s="410">
        <f t="shared" si="1"/>
        <v>8</v>
      </c>
      <c r="I138" s="406" t="s">
        <v>3465</v>
      </c>
      <c r="J138" s="411">
        <v>11882.22</v>
      </c>
      <c r="K138" s="411">
        <f t="shared" si="7"/>
        <v>95057.76</v>
      </c>
      <c r="L138" s="412"/>
      <c r="M138" s="413">
        <f t="shared" si="3"/>
        <v>0</v>
      </c>
      <c r="N138" s="413">
        <f t="shared" si="4"/>
        <v>11882.22</v>
      </c>
      <c r="O138" s="413">
        <f t="shared" si="5"/>
        <v>11882.22</v>
      </c>
      <c r="P138" s="413">
        <f t="shared" si="8"/>
        <v>95057.76</v>
      </c>
      <c r="Q138" s="413">
        <v>1.0</v>
      </c>
      <c r="R138" s="406" t="s">
        <v>730</v>
      </c>
      <c r="S138" s="414">
        <v>45379.0</v>
      </c>
      <c r="T138" s="406">
        <v>2403103.0</v>
      </c>
      <c r="U138" s="415">
        <v>45380.0</v>
      </c>
      <c r="V138" s="415">
        <v>45383.0</v>
      </c>
      <c r="W138" s="406" t="s">
        <v>4696</v>
      </c>
      <c r="X138" s="409"/>
      <c r="Y138" s="406" t="s">
        <v>4575</v>
      </c>
      <c r="Z138" s="416"/>
      <c r="AA138" s="415" t="s">
        <v>3739</v>
      </c>
      <c r="AB138" s="414">
        <v>45449.0</v>
      </c>
      <c r="AC138" s="417" t="s">
        <v>4477</v>
      </c>
      <c r="AD138" s="418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</row>
    <row r="139" ht="15.0" customHeight="1">
      <c r="A139" s="372" t="s">
        <v>4469</v>
      </c>
      <c r="B139" s="373" t="s">
        <v>4470</v>
      </c>
      <c r="C139" s="373" t="s">
        <v>4471</v>
      </c>
      <c r="D139" s="374" t="s">
        <v>4528</v>
      </c>
      <c r="E139" s="375" t="s">
        <v>4697</v>
      </c>
      <c r="F139" s="373">
        <v>2.0</v>
      </c>
      <c r="G139" s="376"/>
      <c r="H139" s="377">
        <f t="shared" si="1"/>
        <v>2</v>
      </c>
      <c r="I139" s="373" t="s">
        <v>3465</v>
      </c>
      <c r="J139" s="378">
        <v>110.0</v>
      </c>
      <c r="K139" s="378">
        <f t="shared" si="7"/>
        <v>220</v>
      </c>
      <c r="L139" s="379"/>
      <c r="M139" s="380">
        <f t="shared" si="3"/>
        <v>0</v>
      </c>
      <c r="N139" s="380">
        <f t="shared" si="4"/>
        <v>110</v>
      </c>
      <c r="O139" s="380">
        <f t="shared" si="5"/>
        <v>110</v>
      </c>
      <c r="P139" s="380">
        <f t="shared" si="8"/>
        <v>220</v>
      </c>
      <c r="Q139" s="380">
        <v>1.0</v>
      </c>
      <c r="R139" s="373" t="s">
        <v>746</v>
      </c>
      <c r="S139" s="381">
        <v>45384.0</v>
      </c>
      <c r="T139" s="373">
        <v>2404005.0</v>
      </c>
      <c r="U139" s="382">
        <v>45384.0</v>
      </c>
      <c r="V139" s="382">
        <v>45385.0</v>
      </c>
      <c r="W139" s="373" t="s">
        <v>4480</v>
      </c>
      <c r="X139" s="376" t="s">
        <v>34</v>
      </c>
      <c r="Y139" s="373" t="s">
        <v>3466</v>
      </c>
      <c r="Z139" s="383"/>
      <c r="AA139" s="382" t="s">
        <v>3739</v>
      </c>
      <c r="AB139" s="381">
        <v>45393.0</v>
      </c>
      <c r="AC139" s="384" t="s">
        <v>4477</v>
      </c>
      <c r="AD139" s="431"/>
      <c r="AE139" s="386"/>
      <c r="AF139" s="386"/>
      <c r="AG139" s="386"/>
      <c r="AH139" s="386"/>
      <c r="AI139" s="386"/>
      <c r="AJ139" s="386"/>
      <c r="AK139" s="386"/>
      <c r="AL139" s="386"/>
      <c r="AM139" s="386"/>
      <c r="AN139" s="386"/>
      <c r="AO139" s="386"/>
      <c r="AP139" s="386"/>
      <c r="AQ139" s="386"/>
      <c r="AR139" s="386"/>
      <c r="AS139" s="386"/>
      <c r="AT139" s="386"/>
      <c r="AU139" s="386"/>
      <c r="AV139" s="386"/>
      <c r="AW139" s="386"/>
      <c r="AX139" s="386"/>
    </row>
    <row r="140" ht="15.0" customHeight="1">
      <c r="A140" s="387" t="s">
        <v>4469</v>
      </c>
      <c r="B140" s="359" t="s">
        <v>4470</v>
      </c>
      <c r="C140" s="359" t="s">
        <v>4471</v>
      </c>
      <c r="D140" s="360" t="s">
        <v>4597</v>
      </c>
      <c r="E140" s="388" t="s">
        <v>4602</v>
      </c>
      <c r="F140" s="359">
        <v>1.0</v>
      </c>
      <c r="G140" s="362"/>
      <c r="H140" s="363">
        <f t="shared" si="1"/>
        <v>1</v>
      </c>
      <c r="I140" s="359" t="s">
        <v>3465</v>
      </c>
      <c r="J140" s="364">
        <v>570.0</v>
      </c>
      <c r="K140" s="364">
        <f t="shared" si="7"/>
        <v>570</v>
      </c>
      <c r="L140" s="365"/>
      <c r="M140" s="366">
        <f t="shared" si="3"/>
        <v>0</v>
      </c>
      <c r="N140" s="366">
        <f t="shared" si="4"/>
        <v>570</v>
      </c>
      <c r="O140" s="366">
        <f t="shared" si="5"/>
        <v>570</v>
      </c>
      <c r="P140" s="366">
        <f t="shared" si="8"/>
        <v>570</v>
      </c>
      <c r="Q140" s="366">
        <v>1.0</v>
      </c>
      <c r="R140" s="359" t="s">
        <v>746</v>
      </c>
      <c r="S140" s="367">
        <v>45384.0</v>
      </c>
      <c r="T140" s="359">
        <v>2404005.0</v>
      </c>
      <c r="U140" s="368">
        <v>45384.0</v>
      </c>
      <c r="V140" s="368">
        <v>45385.0</v>
      </c>
      <c r="W140" s="359" t="s">
        <v>4480</v>
      </c>
      <c r="X140" s="362" t="s">
        <v>34</v>
      </c>
      <c r="Y140" s="359" t="s">
        <v>3466</v>
      </c>
      <c r="Z140" s="369"/>
      <c r="AA140" s="368" t="s">
        <v>3739</v>
      </c>
      <c r="AB140" s="367">
        <v>45393.0</v>
      </c>
      <c r="AC140" s="370" t="s">
        <v>4477</v>
      </c>
      <c r="AD140" s="435"/>
      <c r="AE140" s="386"/>
      <c r="AF140" s="386"/>
      <c r="AG140" s="386"/>
      <c r="AH140" s="386"/>
      <c r="AI140" s="386"/>
      <c r="AJ140" s="386"/>
      <c r="AK140" s="386"/>
      <c r="AL140" s="386"/>
      <c r="AM140" s="386"/>
      <c r="AN140" s="386"/>
      <c r="AO140" s="386"/>
      <c r="AP140" s="386"/>
      <c r="AQ140" s="386"/>
      <c r="AR140" s="386"/>
      <c r="AS140" s="386"/>
      <c r="AT140" s="386"/>
      <c r="AU140" s="386"/>
      <c r="AV140" s="386"/>
      <c r="AW140" s="386"/>
      <c r="AX140" s="386"/>
    </row>
    <row r="141" ht="15.0" customHeight="1">
      <c r="A141" s="390" t="s">
        <v>4469</v>
      </c>
      <c r="B141" s="391" t="s">
        <v>4470</v>
      </c>
      <c r="C141" s="391" t="s">
        <v>4471</v>
      </c>
      <c r="D141" s="392" t="s">
        <v>4660</v>
      </c>
      <c r="E141" s="393" t="s">
        <v>4698</v>
      </c>
      <c r="F141" s="391">
        <v>2.0</v>
      </c>
      <c r="G141" s="394"/>
      <c r="H141" s="395">
        <f t="shared" si="1"/>
        <v>2</v>
      </c>
      <c r="I141" s="391" t="s">
        <v>3465</v>
      </c>
      <c r="J141" s="396">
        <v>80.0</v>
      </c>
      <c r="K141" s="396">
        <f t="shared" si="7"/>
        <v>160</v>
      </c>
      <c r="L141" s="397"/>
      <c r="M141" s="398">
        <f t="shared" si="3"/>
        <v>0</v>
      </c>
      <c r="N141" s="398">
        <f t="shared" si="4"/>
        <v>80</v>
      </c>
      <c r="O141" s="398">
        <f t="shared" si="5"/>
        <v>80</v>
      </c>
      <c r="P141" s="398">
        <f t="shared" si="8"/>
        <v>160</v>
      </c>
      <c r="Q141" s="398">
        <v>1.0</v>
      </c>
      <c r="R141" s="391" t="s">
        <v>746</v>
      </c>
      <c r="S141" s="399">
        <v>45384.0</v>
      </c>
      <c r="T141" s="391">
        <v>2404005.0</v>
      </c>
      <c r="U141" s="400">
        <v>45384.0</v>
      </c>
      <c r="V141" s="400">
        <v>45385.0</v>
      </c>
      <c r="W141" s="391" t="s">
        <v>4480</v>
      </c>
      <c r="X141" s="394" t="s">
        <v>34</v>
      </c>
      <c r="Y141" s="391" t="s">
        <v>3466</v>
      </c>
      <c r="Z141" s="401"/>
      <c r="AA141" s="400" t="s">
        <v>3739</v>
      </c>
      <c r="AB141" s="399">
        <v>45393.0</v>
      </c>
      <c r="AC141" s="402" t="s">
        <v>4477</v>
      </c>
      <c r="AD141" s="432"/>
      <c r="AE141" s="404"/>
      <c r="AF141" s="404"/>
      <c r="AG141" s="404"/>
      <c r="AH141" s="404"/>
      <c r="AI141" s="404"/>
      <c r="AJ141" s="404"/>
      <c r="AK141" s="404"/>
      <c r="AL141" s="404"/>
      <c r="AM141" s="404"/>
      <c r="AN141" s="404"/>
      <c r="AO141" s="404"/>
      <c r="AP141" s="404"/>
      <c r="AQ141" s="404"/>
      <c r="AR141" s="404"/>
      <c r="AS141" s="404"/>
      <c r="AT141" s="404"/>
      <c r="AU141" s="404"/>
      <c r="AV141" s="404"/>
      <c r="AW141" s="404"/>
      <c r="AX141" s="404"/>
    </row>
    <row r="142" ht="15.0" customHeight="1">
      <c r="A142" s="372" t="s">
        <v>4505</v>
      </c>
      <c r="B142" s="373" t="s">
        <v>4506</v>
      </c>
      <c r="C142" s="373" t="s">
        <v>4471</v>
      </c>
      <c r="D142" s="374" t="s">
        <v>4699</v>
      </c>
      <c r="E142" s="375" t="s">
        <v>4700</v>
      </c>
      <c r="F142" s="373">
        <v>50.0</v>
      </c>
      <c r="G142" s="376"/>
      <c r="H142" s="377">
        <f t="shared" si="1"/>
        <v>50</v>
      </c>
      <c r="I142" s="373" t="s">
        <v>3465</v>
      </c>
      <c r="J142" s="378">
        <v>160.0</v>
      </c>
      <c r="K142" s="378">
        <f t="shared" si="7"/>
        <v>8000</v>
      </c>
      <c r="L142" s="379"/>
      <c r="M142" s="380">
        <f t="shared" si="3"/>
        <v>0</v>
      </c>
      <c r="N142" s="380">
        <f t="shared" si="4"/>
        <v>160</v>
      </c>
      <c r="O142" s="380">
        <f t="shared" si="5"/>
        <v>160</v>
      </c>
      <c r="P142" s="380">
        <f t="shared" si="8"/>
        <v>8000</v>
      </c>
      <c r="Q142" s="380">
        <v>1.0</v>
      </c>
      <c r="R142" s="373" t="s">
        <v>781</v>
      </c>
      <c r="S142" s="381">
        <v>45384.0</v>
      </c>
      <c r="T142" s="373">
        <v>2404020.0</v>
      </c>
      <c r="U142" s="382">
        <v>45385.0</v>
      </c>
      <c r="V142" s="382"/>
      <c r="W142" s="373"/>
      <c r="X142" s="376" t="s">
        <v>4701</v>
      </c>
      <c r="Y142" s="373" t="s">
        <v>3466</v>
      </c>
      <c r="Z142" s="383"/>
      <c r="AA142" s="382" t="s">
        <v>3739</v>
      </c>
      <c r="AB142" s="381">
        <v>45450.0</v>
      </c>
      <c r="AC142" s="384" t="s">
        <v>4477</v>
      </c>
      <c r="AD142" s="385"/>
      <c r="AE142" s="386"/>
      <c r="AF142" s="386"/>
      <c r="AG142" s="386"/>
      <c r="AH142" s="386"/>
      <c r="AI142" s="386"/>
      <c r="AJ142" s="386"/>
      <c r="AK142" s="386"/>
      <c r="AL142" s="386"/>
      <c r="AM142" s="386"/>
      <c r="AN142" s="386"/>
      <c r="AO142" s="386"/>
      <c r="AP142" s="386"/>
      <c r="AQ142" s="386"/>
      <c r="AR142" s="386"/>
      <c r="AS142" s="386"/>
      <c r="AT142" s="386"/>
      <c r="AU142" s="386"/>
      <c r="AV142" s="386"/>
      <c r="AW142" s="386"/>
      <c r="AX142" s="386"/>
    </row>
    <row r="143" ht="15.0" customHeight="1">
      <c r="A143" s="390" t="s">
        <v>4505</v>
      </c>
      <c r="B143" s="391" t="s">
        <v>4506</v>
      </c>
      <c r="C143" s="391" t="s">
        <v>4471</v>
      </c>
      <c r="D143" s="392" t="s">
        <v>4702</v>
      </c>
      <c r="E143" s="393" t="s">
        <v>4703</v>
      </c>
      <c r="F143" s="391">
        <v>50.0</v>
      </c>
      <c r="G143" s="394"/>
      <c r="H143" s="395">
        <f t="shared" si="1"/>
        <v>50</v>
      </c>
      <c r="I143" s="391" t="s">
        <v>3465</v>
      </c>
      <c r="J143" s="396">
        <v>10.0</v>
      </c>
      <c r="K143" s="396">
        <f t="shared" si="7"/>
        <v>500</v>
      </c>
      <c r="L143" s="397"/>
      <c r="M143" s="398">
        <f t="shared" si="3"/>
        <v>0</v>
      </c>
      <c r="N143" s="398">
        <f t="shared" si="4"/>
        <v>10</v>
      </c>
      <c r="O143" s="398">
        <f t="shared" si="5"/>
        <v>10</v>
      </c>
      <c r="P143" s="398">
        <f t="shared" si="8"/>
        <v>500</v>
      </c>
      <c r="Q143" s="398">
        <v>1.0</v>
      </c>
      <c r="R143" s="391" t="s">
        <v>781</v>
      </c>
      <c r="S143" s="399">
        <v>45384.0</v>
      </c>
      <c r="T143" s="391">
        <v>2404020.0</v>
      </c>
      <c r="U143" s="400">
        <v>45385.0</v>
      </c>
      <c r="V143" s="400"/>
      <c r="W143" s="391"/>
      <c r="X143" s="394" t="s">
        <v>4701</v>
      </c>
      <c r="Y143" s="391" t="s">
        <v>3466</v>
      </c>
      <c r="Z143" s="401"/>
      <c r="AA143" s="400" t="s">
        <v>3739</v>
      </c>
      <c r="AB143" s="399">
        <v>45358.0</v>
      </c>
      <c r="AC143" s="402" t="s">
        <v>4477</v>
      </c>
      <c r="AD143" s="403"/>
      <c r="AE143" s="404"/>
      <c r="AF143" s="404"/>
      <c r="AG143" s="404"/>
      <c r="AH143" s="404"/>
      <c r="AI143" s="404"/>
      <c r="AJ143" s="404"/>
      <c r="AK143" s="404"/>
      <c r="AL143" s="404"/>
      <c r="AM143" s="404"/>
      <c r="AN143" s="404"/>
      <c r="AO143" s="404"/>
      <c r="AP143" s="404"/>
      <c r="AQ143" s="404"/>
      <c r="AR143" s="404"/>
      <c r="AS143" s="404"/>
      <c r="AT143" s="404"/>
      <c r="AU143" s="404"/>
      <c r="AV143" s="404"/>
      <c r="AW143" s="404"/>
      <c r="AX143" s="404"/>
    </row>
    <row r="144" ht="15.0" customHeight="1">
      <c r="A144" s="405" t="s">
        <v>4512</v>
      </c>
      <c r="B144" s="406" t="s">
        <v>4513</v>
      </c>
      <c r="C144" s="406" t="s">
        <v>4471</v>
      </c>
      <c r="D144" s="407" t="s">
        <v>4704</v>
      </c>
      <c r="E144" s="408" t="s">
        <v>4705</v>
      </c>
      <c r="F144" s="406">
        <v>50.0</v>
      </c>
      <c r="G144" s="409"/>
      <c r="H144" s="410">
        <f t="shared" si="1"/>
        <v>50</v>
      </c>
      <c r="I144" s="406" t="s">
        <v>3465</v>
      </c>
      <c r="J144" s="411">
        <v>145.0</v>
      </c>
      <c r="K144" s="411">
        <f t="shared" si="7"/>
        <v>7250</v>
      </c>
      <c r="L144" s="412"/>
      <c r="M144" s="413">
        <f t="shared" si="3"/>
        <v>0</v>
      </c>
      <c r="N144" s="413">
        <f t="shared" si="4"/>
        <v>145</v>
      </c>
      <c r="O144" s="413">
        <f t="shared" si="5"/>
        <v>145</v>
      </c>
      <c r="P144" s="413">
        <f t="shared" si="8"/>
        <v>7250</v>
      </c>
      <c r="Q144" s="413">
        <v>1.0</v>
      </c>
      <c r="R144" s="406" t="s">
        <v>783</v>
      </c>
      <c r="S144" s="414">
        <v>45384.0</v>
      </c>
      <c r="T144" s="406">
        <v>2404021.0</v>
      </c>
      <c r="U144" s="415">
        <v>45385.0</v>
      </c>
      <c r="V144" s="415">
        <v>45386.0</v>
      </c>
      <c r="W144" s="406" t="s">
        <v>3696</v>
      </c>
      <c r="X144" s="409" t="s">
        <v>197</v>
      </c>
      <c r="Y144" s="406" t="s">
        <v>3466</v>
      </c>
      <c r="Z144" s="416"/>
      <c r="AA144" s="415" t="s">
        <v>3739</v>
      </c>
      <c r="AB144" s="414">
        <v>45387.0</v>
      </c>
      <c r="AC144" s="417" t="s">
        <v>4477</v>
      </c>
      <c r="AD144" s="429"/>
      <c r="AE144" s="419"/>
      <c r="AF144" s="419"/>
      <c r="AG144" s="419"/>
      <c r="AH144" s="419"/>
      <c r="AI144" s="419"/>
      <c r="AJ144" s="419"/>
      <c r="AK144" s="419"/>
      <c r="AL144" s="419"/>
      <c r="AM144" s="419"/>
      <c r="AN144" s="419"/>
      <c r="AO144" s="419"/>
      <c r="AP144" s="419"/>
      <c r="AQ144" s="419"/>
      <c r="AR144" s="419"/>
      <c r="AS144" s="419"/>
      <c r="AT144" s="419"/>
      <c r="AU144" s="419"/>
      <c r="AV144" s="419"/>
      <c r="AW144" s="419"/>
      <c r="AX144" s="419"/>
    </row>
    <row r="145" ht="15.0" customHeight="1">
      <c r="A145" s="372" t="s">
        <v>4512</v>
      </c>
      <c r="B145" s="373" t="s">
        <v>4513</v>
      </c>
      <c r="C145" s="373" t="s">
        <v>4471</v>
      </c>
      <c r="D145" s="374" t="s">
        <v>4528</v>
      </c>
      <c r="E145" s="375" t="s">
        <v>4706</v>
      </c>
      <c r="F145" s="373">
        <v>5.0</v>
      </c>
      <c r="G145" s="376"/>
      <c r="H145" s="377">
        <f t="shared" si="1"/>
        <v>5</v>
      </c>
      <c r="I145" s="373" t="s">
        <v>3465</v>
      </c>
      <c r="J145" s="378">
        <v>185.0</v>
      </c>
      <c r="K145" s="378">
        <f t="shared" si="7"/>
        <v>925</v>
      </c>
      <c r="L145" s="379"/>
      <c r="M145" s="380">
        <f t="shared" si="3"/>
        <v>0</v>
      </c>
      <c r="N145" s="380">
        <f t="shared" si="4"/>
        <v>185</v>
      </c>
      <c r="O145" s="380">
        <f t="shared" si="5"/>
        <v>185</v>
      </c>
      <c r="P145" s="380">
        <f t="shared" si="8"/>
        <v>925</v>
      </c>
      <c r="Q145" s="380">
        <v>1.0</v>
      </c>
      <c r="R145" s="373" t="s">
        <v>785</v>
      </c>
      <c r="S145" s="381">
        <v>45384.0</v>
      </c>
      <c r="T145" s="373">
        <v>2404022.0</v>
      </c>
      <c r="U145" s="382">
        <v>45385.0</v>
      </c>
      <c r="V145" s="382">
        <v>45386.0</v>
      </c>
      <c r="W145" s="373" t="s">
        <v>4480</v>
      </c>
      <c r="X145" s="376" t="s">
        <v>34</v>
      </c>
      <c r="Y145" s="373" t="s">
        <v>3466</v>
      </c>
      <c r="Z145" s="383"/>
      <c r="AA145" s="382" t="s">
        <v>3739</v>
      </c>
      <c r="AB145" s="381">
        <v>45393.0</v>
      </c>
      <c r="AC145" s="384" t="s">
        <v>4477</v>
      </c>
      <c r="AD145" s="431"/>
      <c r="AE145" s="386"/>
      <c r="AF145" s="386"/>
      <c r="AG145" s="386"/>
      <c r="AH145" s="386"/>
      <c r="AI145" s="386"/>
      <c r="AJ145" s="386"/>
      <c r="AK145" s="386"/>
      <c r="AL145" s="386"/>
      <c r="AM145" s="386"/>
      <c r="AN145" s="386"/>
      <c r="AO145" s="386"/>
      <c r="AP145" s="386"/>
      <c r="AQ145" s="386"/>
      <c r="AR145" s="386"/>
      <c r="AS145" s="386"/>
      <c r="AT145" s="386"/>
      <c r="AU145" s="386"/>
      <c r="AV145" s="386"/>
      <c r="AW145" s="386"/>
      <c r="AX145" s="386"/>
    </row>
    <row r="146" ht="15.0" customHeight="1">
      <c r="A146" s="390" t="s">
        <v>4512</v>
      </c>
      <c r="B146" s="391" t="s">
        <v>4513</v>
      </c>
      <c r="C146" s="391" t="s">
        <v>4471</v>
      </c>
      <c r="D146" s="392" t="s">
        <v>4528</v>
      </c>
      <c r="E146" s="393" t="s">
        <v>4707</v>
      </c>
      <c r="F146" s="391">
        <v>2.0</v>
      </c>
      <c r="G146" s="394"/>
      <c r="H146" s="395">
        <f t="shared" si="1"/>
        <v>2</v>
      </c>
      <c r="I146" s="391" t="s">
        <v>3465</v>
      </c>
      <c r="J146" s="396">
        <v>105.0</v>
      </c>
      <c r="K146" s="396">
        <f t="shared" si="7"/>
        <v>210</v>
      </c>
      <c r="L146" s="397"/>
      <c r="M146" s="398">
        <f t="shared" si="3"/>
        <v>0</v>
      </c>
      <c r="N146" s="398">
        <f t="shared" si="4"/>
        <v>105</v>
      </c>
      <c r="O146" s="398">
        <f t="shared" si="5"/>
        <v>105</v>
      </c>
      <c r="P146" s="398">
        <f t="shared" si="8"/>
        <v>210</v>
      </c>
      <c r="Q146" s="398">
        <v>1.0</v>
      </c>
      <c r="R146" s="391" t="s">
        <v>785</v>
      </c>
      <c r="S146" s="399">
        <v>45384.0</v>
      </c>
      <c r="T146" s="391">
        <v>2404022.0</v>
      </c>
      <c r="U146" s="400">
        <v>45385.0</v>
      </c>
      <c r="V146" s="400">
        <v>45386.0</v>
      </c>
      <c r="W146" s="391" t="s">
        <v>4480</v>
      </c>
      <c r="X146" s="394" t="s">
        <v>34</v>
      </c>
      <c r="Y146" s="391" t="s">
        <v>3466</v>
      </c>
      <c r="Z146" s="401"/>
      <c r="AA146" s="400" t="s">
        <v>3739</v>
      </c>
      <c r="AB146" s="399">
        <v>45393.0</v>
      </c>
      <c r="AC146" s="402" t="s">
        <v>4477</v>
      </c>
      <c r="AD146" s="432"/>
      <c r="AE146" s="404"/>
      <c r="AF146" s="404"/>
      <c r="AG146" s="404"/>
      <c r="AH146" s="404"/>
      <c r="AI146" s="404"/>
      <c r="AJ146" s="404"/>
      <c r="AK146" s="404"/>
      <c r="AL146" s="404"/>
      <c r="AM146" s="404"/>
      <c r="AN146" s="404"/>
      <c r="AO146" s="404"/>
      <c r="AP146" s="404"/>
      <c r="AQ146" s="404"/>
      <c r="AR146" s="404"/>
      <c r="AS146" s="404"/>
      <c r="AT146" s="404"/>
      <c r="AU146" s="404"/>
      <c r="AV146" s="404"/>
      <c r="AW146" s="404"/>
      <c r="AX146" s="404"/>
    </row>
    <row r="147" ht="15.0" customHeight="1">
      <c r="A147" s="405" t="s">
        <v>4505</v>
      </c>
      <c r="B147" s="406" t="s">
        <v>4506</v>
      </c>
      <c r="C147" s="406" t="s">
        <v>4471</v>
      </c>
      <c r="D147" s="407" t="s">
        <v>50</v>
      </c>
      <c r="E147" s="408" t="s">
        <v>4708</v>
      </c>
      <c r="F147" s="406">
        <v>1.0</v>
      </c>
      <c r="G147" s="409"/>
      <c r="H147" s="410">
        <f t="shared" si="1"/>
        <v>1</v>
      </c>
      <c r="I147" s="406" t="s">
        <v>3465</v>
      </c>
      <c r="J147" s="411">
        <v>65000.0</v>
      </c>
      <c r="K147" s="411">
        <f t="shared" si="7"/>
        <v>65000</v>
      </c>
      <c r="L147" s="412"/>
      <c r="M147" s="413">
        <f t="shared" si="3"/>
        <v>0</v>
      </c>
      <c r="N147" s="413">
        <f t="shared" si="4"/>
        <v>65000</v>
      </c>
      <c r="O147" s="413">
        <f t="shared" si="5"/>
        <v>65000</v>
      </c>
      <c r="P147" s="413">
        <f t="shared" si="8"/>
        <v>65000</v>
      </c>
      <c r="Q147" s="413">
        <v>1.0</v>
      </c>
      <c r="R147" s="406" t="s">
        <v>787</v>
      </c>
      <c r="S147" s="414">
        <v>45384.0</v>
      </c>
      <c r="T147" s="406">
        <v>2404023.0</v>
      </c>
      <c r="U147" s="415">
        <v>45385.0</v>
      </c>
      <c r="V147" s="415">
        <v>45386.0</v>
      </c>
      <c r="W147" s="406" t="s">
        <v>4509</v>
      </c>
      <c r="X147" s="409" t="s">
        <v>786</v>
      </c>
      <c r="Y147" s="406" t="s">
        <v>4476</v>
      </c>
      <c r="Z147" s="416"/>
      <c r="AA147" s="415" t="s">
        <v>3739</v>
      </c>
      <c r="AB147" s="414">
        <v>45405.0</v>
      </c>
      <c r="AC147" s="417" t="s">
        <v>4477</v>
      </c>
      <c r="AD147" s="418"/>
      <c r="AE147" s="419"/>
      <c r="AF147" s="419"/>
      <c r="AG147" s="419"/>
      <c r="AH147" s="419"/>
      <c r="AI147" s="419"/>
      <c r="AJ147" s="419"/>
      <c r="AK147" s="419"/>
      <c r="AL147" s="419"/>
      <c r="AM147" s="419"/>
      <c r="AN147" s="419"/>
      <c r="AO147" s="419"/>
      <c r="AP147" s="419"/>
      <c r="AQ147" s="419"/>
      <c r="AR147" s="419"/>
      <c r="AS147" s="419"/>
      <c r="AT147" s="419"/>
      <c r="AU147" s="419"/>
      <c r="AV147" s="419"/>
      <c r="AW147" s="419"/>
      <c r="AX147" s="419"/>
    </row>
    <row r="148" ht="15.0" customHeight="1">
      <c r="A148" s="372" t="s">
        <v>4469</v>
      </c>
      <c r="B148" s="373" t="s">
        <v>4470</v>
      </c>
      <c r="C148" s="373" t="s">
        <v>4471</v>
      </c>
      <c r="D148" s="374" t="s">
        <v>4626</v>
      </c>
      <c r="E148" s="375" t="s">
        <v>4665</v>
      </c>
      <c r="F148" s="373">
        <v>2.0</v>
      </c>
      <c r="G148" s="376"/>
      <c r="H148" s="377">
        <f t="shared" si="1"/>
        <v>2</v>
      </c>
      <c r="I148" s="373" t="s">
        <v>3465</v>
      </c>
      <c r="J148" s="378">
        <v>850.0</v>
      </c>
      <c r="K148" s="378">
        <f t="shared" si="7"/>
        <v>1700</v>
      </c>
      <c r="L148" s="379"/>
      <c r="M148" s="380">
        <f t="shared" si="3"/>
        <v>0</v>
      </c>
      <c r="N148" s="380">
        <f t="shared" si="4"/>
        <v>850</v>
      </c>
      <c r="O148" s="380">
        <f t="shared" si="5"/>
        <v>850</v>
      </c>
      <c r="P148" s="380">
        <f t="shared" si="8"/>
        <v>1700</v>
      </c>
      <c r="Q148" s="380">
        <v>1.0</v>
      </c>
      <c r="R148" s="373" t="s">
        <v>824</v>
      </c>
      <c r="S148" s="381">
        <v>45391.0</v>
      </c>
      <c r="T148" s="373">
        <v>2404039.0</v>
      </c>
      <c r="U148" s="382">
        <v>45391.0</v>
      </c>
      <c r="V148" s="382">
        <v>45392.0</v>
      </c>
      <c r="W148" s="373" t="s">
        <v>4530</v>
      </c>
      <c r="X148" s="376" t="s">
        <v>4531</v>
      </c>
      <c r="Y148" s="373" t="s">
        <v>3466</v>
      </c>
      <c r="Z148" s="383"/>
      <c r="AA148" s="382" t="s">
        <v>3739</v>
      </c>
      <c r="AB148" s="381">
        <v>45404.0</v>
      </c>
      <c r="AC148" s="384" t="s">
        <v>4477</v>
      </c>
      <c r="AD148" s="374"/>
      <c r="AE148" s="374"/>
      <c r="AF148" s="374"/>
      <c r="AG148" s="374"/>
      <c r="AH148" s="374"/>
      <c r="AI148" s="374"/>
      <c r="AJ148" s="374"/>
      <c r="AK148" s="374"/>
      <c r="AL148" s="374"/>
      <c r="AM148" s="374"/>
      <c r="AN148" s="374"/>
      <c r="AO148" s="374"/>
      <c r="AP148" s="374"/>
      <c r="AQ148" s="374"/>
      <c r="AR148" s="374"/>
      <c r="AS148" s="374"/>
      <c r="AT148" s="374"/>
      <c r="AU148" s="374"/>
      <c r="AV148" s="374"/>
      <c r="AW148" s="374"/>
      <c r="AX148" s="374"/>
    </row>
    <row r="149" ht="15.0" customHeight="1">
      <c r="A149" s="390" t="s">
        <v>4469</v>
      </c>
      <c r="B149" s="391" t="s">
        <v>4470</v>
      </c>
      <c r="C149" s="391" t="s">
        <v>4471</v>
      </c>
      <c r="D149" s="392" t="s">
        <v>4709</v>
      </c>
      <c r="E149" s="420" t="s">
        <v>4710</v>
      </c>
      <c r="F149" s="391">
        <v>1.0</v>
      </c>
      <c r="G149" s="394"/>
      <c r="H149" s="395">
        <f t="shared" si="1"/>
        <v>1</v>
      </c>
      <c r="I149" s="391" t="s">
        <v>3465</v>
      </c>
      <c r="J149" s="396">
        <v>250.0</v>
      </c>
      <c r="K149" s="396">
        <f t="shared" si="7"/>
        <v>250</v>
      </c>
      <c r="L149" s="397"/>
      <c r="M149" s="398">
        <f t="shared" si="3"/>
        <v>0</v>
      </c>
      <c r="N149" s="398">
        <f t="shared" si="4"/>
        <v>250</v>
      </c>
      <c r="O149" s="398">
        <f t="shared" si="5"/>
        <v>250</v>
      </c>
      <c r="P149" s="398">
        <f t="shared" si="8"/>
        <v>250</v>
      </c>
      <c r="Q149" s="398">
        <v>1.0</v>
      </c>
      <c r="R149" s="391" t="s">
        <v>824</v>
      </c>
      <c r="S149" s="399">
        <v>45391.0</v>
      </c>
      <c r="T149" s="391">
        <v>2404039.0</v>
      </c>
      <c r="U149" s="400">
        <v>45391.0</v>
      </c>
      <c r="V149" s="400">
        <v>45392.0</v>
      </c>
      <c r="W149" s="391" t="s">
        <v>4530</v>
      </c>
      <c r="X149" s="394" t="s">
        <v>4531</v>
      </c>
      <c r="Y149" s="391" t="s">
        <v>3466</v>
      </c>
      <c r="Z149" s="401"/>
      <c r="AA149" s="400" t="s">
        <v>3739</v>
      </c>
      <c r="AB149" s="399">
        <v>45404.0</v>
      </c>
      <c r="AC149" s="402" t="s">
        <v>4477</v>
      </c>
      <c r="AD149" s="392"/>
      <c r="AE149" s="392"/>
      <c r="AF149" s="392"/>
      <c r="AG149" s="392"/>
      <c r="AH149" s="392"/>
      <c r="AI149" s="392"/>
      <c r="AJ149" s="392"/>
      <c r="AK149" s="392"/>
      <c r="AL149" s="392"/>
      <c r="AM149" s="392"/>
      <c r="AN149" s="392"/>
      <c r="AO149" s="392"/>
      <c r="AP149" s="392"/>
      <c r="AQ149" s="392"/>
      <c r="AR149" s="392"/>
      <c r="AS149" s="392"/>
      <c r="AT149" s="392"/>
      <c r="AU149" s="392"/>
      <c r="AV149" s="392"/>
      <c r="AW149" s="392"/>
      <c r="AX149" s="392"/>
    </row>
    <row r="150" ht="15.0" customHeight="1">
      <c r="A150" s="372" t="s">
        <v>4621</v>
      </c>
      <c r="B150" s="373" t="s">
        <v>4622</v>
      </c>
      <c r="C150" s="373" t="s">
        <v>4471</v>
      </c>
      <c r="D150" s="374" t="s">
        <v>4711</v>
      </c>
      <c r="E150" s="375" t="s">
        <v>4712</v>
      </c>
      <c r="F150" s="373">
        <v>1.0</v>
      </c>
      <c r="G150" s="376"/>
      <c r="H150" s="377">
        <f t="shared" si="1"/>
        <v>1</v>
      </c>
      <c r="I150" s="373" t="s">
        <v>3465</v>
      </c>
      <c r="J150" s="378">
        <v>46000.0</v>
      </c>
      <c r="K150" s="378">
        <f t="shared" si="7"/>
        <v>46000</v>
      </c>
      <c r="L150" s="379"/>
      <c r="M150" s="380">
        <f t="shared" si="3"/>
        <v>0</v>
      </c>
      <c r="N150" s="380">
        <f t="shared" si="4"/>
        <v>46000</v>
      </c>
      <c r="O150" s="380">
        <f t="shared" si="5"/>
        <v>46000</v>
      </c>
      <c r="P150" s="380">
        <f t="shared" si="8"/>
        <v>46000</v>
      </c>
      <c r="Q150" s="380">
        <v>1.0</v>
      </c>
      <c r="R150" s="373" t="s">
        <v>853</v>
      </c>
      <c r="S150" s="381">
        <v>45386.0</v>
      </c>
      <c r="T150" s="373">
        <v>2404058.0</v>
      </c>
      <c r="U150" s="382">
        <v>45386.0</v>
      </c>
      <c r="V150" s="382">
        <v>45399.0</v>
      </c>
      <c r="W150" s="373" t="s">
        <v>4713</v>
      </c>
      <c r="X150" s="376" t="s">
        <v>852</v>
      </c>
      <c r="Y150" s="373" t="s">
        <v>3466</v>
      </c>
      <c r="Z150" s="383"/>
      <c r="AA150" s="382" t="s">
        <v>3739</v>
      </c>
      <c r="AB150" s="381">
        <v>45454.0</v>
      </c>
      <c r="AC150" s="384" t="s">
        <v>4477</v>
      </c>
      <c r="AD150" s="374"/>
      <c r="AE150" s="374"/>
      <c r="AF150" s="374"/>
      <c r="AG150" s="374"/>
      <c r="AH150" s="374"/>
      <c r="AI150" s="374"/>
      <c r="AJ150" s="374"/>
      <c r="AK150" s="374"/>
      <c r="AL150" s="374"/>
      <c r="AM150" s="374"/>
      <c r="AN150" s="374"/>
      <c r="AO150" s="374"/>
      <c r="AP150" s="374"/>
      <c r="AQ150" s="374"/>
      <c r="AR150" s="374"/>
      <c r="AS150" s="374"/>
      <c r="AT150" s="374"/>
      <c r="AU150" s="374"/>
      <c r="AV150" s="374"/>
      <c r="AW150" s="374"/>
      <c r="AX150" s="374"/>
    </row>
    <row r="151" ht="15.0" customHeight="1">
      <c r="A151" s="390" t="s">
        <v>4621</v>
      </c>
      <c r="B151" s="391" t="s">
        <v>4622</v>
      </c>
      <c r="C151" s="391" t="s">
        <v>4471</v>
      </c>
      <c r="D151" s="392" t="s">
        <v>4714</v>
      </c>
      <c r="E151" s="420" t="s">
        <v>4715</v>
      </c>
      <c r="F151" s="391">
        <v>1.0</v>
      </c>
      <c r="G151" s="394"/>
      <c r="H151" s="395">
        <f t="shared" si="1"/>
        <v>1</v>
      </c>
      <c r="I151" s="391" t="s">
        <v>3465</v>
      </c>
      <c r="J151" s="396">
        <v>28500.0</v>
      </c>
      <c r="K151" s="396">
        <f t="shared" si="7"/>
        <v>28500</v>
      </c>
      <c r="L151" s="397"/>
      <c r="M151" s="398">
        <f t="shared" si="3"/>
        <v>0</v>
      </c>
      <c r="N151" s="398">
        <f t="shared" si="4"/>
        <v>28500</v>
      </c>
      <c r="O151" s="398">
        <f t="shared" si="5"/>
        <v>28500</v>
      </c>
      <c r="P151" s="398">
        <f t="shared" si="8"/>
        <v>28500</v>
      </c>
      <c r="Q151" s="398">
        <v>1.0</v>
      </c>
      <c r="R151" s="391" t="s">
        <v>853</v>
      </c>
      <c r="S151" s="399">
        <v>45386.0</v>
      </c>
      <c r="T151" s="391">
        <v>2404058.0</v>
      </c>
      <c r="U151" s="400">
        <v>45386.0</v>
      </c>
      <c r="V151" s="400">
        <v>45399.0</v>
      </c>
      <c r="W151" s="391" t="s">
        <v>4713</v>
      </c>
      <c r="X151" s="394" t="s">
        <v>852</v>
      </c>
      <c r="Y151" s="391" t="s">
        <v>3466</v>
      </c>
      <c r="Z151" s="401"/>
      <c r="AA151" s="400" t="s">
        <v>3739</v>
      </c>
      <c r="AB151" s="399">
        <v>45454.0</v>
      </c>
      <c r="AC151" s="402" t="s">
        <v>4477</v>
      </c>
      <c r="AD151" s="392"/>
      <c r="AE151" s="392"/>
      <c r="AF151" s="392"/>
      <c r="AG151" s="392"/>
      <c r="AH151" s="392"/>
      <c r="AI151" s="392"/>
      <c r="AJ151" s="392"/>
      <c r="AK151" s="392"/>
      <c r="AL151" s="392"/>
      <c r="AM151" s="392"/>
      <c r="AN151" s="392"/>
      <c r="AO151" s="392"/>
      <c r="AP151" s="392"/>
      <c r="AQ151" s="392"/>
      <c r="AR151" s="392"/>
      <c r="AS151" s="392"/>
      <c r="AT151" s="392"/>
      <c r="AU151" s="392"/>
      <c r="AV151" s="392"/>
      <c r="AW151" s="392"/>
      <c r="AX151" s="392"/>
    </row>
    <row r="152" ht="15.0" customHeight="1">
      <c r="A152" s="405" t="s">
        <v>4505</v>
      </c>
      <c r="B152" s="406" t="s">
        <v>4506</v>
      </c>
      <c r="C152" s="406" t="s">
        <v>4471</v>
      </c>
      <c r="D152" s="407" t="s">
        <v>4716</v>
      </c>
      <c r="E152" s="408" t="s">
        <v>870</v>
      </c>
      <c r="F152" s="406">
        <v>1.0</v>
      </c>
      <c r="G152" s="409"/>
      <c r="H152" s="410">
        <f t="shared" si="1"/>
        <v>1</v>
      </c>
      <c r="I152" s="406" t="s">
        <v>3465</v>
      </c>
      <c r="J152" s="411">
        <v>28000.0</v>
      </c>
      <c r="K152" s="411">
        <f t="shared" si="7"/>
        <v>28000</v>
      </c>
      <c r="L152" s="412"/>
      <c r="M152" s="413">
        <f t="shared" si="3"/>
        <v>0</v>
      </c>
      <c r="N152" s="413">
        <f t="shared" si="4"/>
        <v>28000</v>
      </c>
      <c r="O152" s="413">
        <f t="shared" si="5"/>
        <v>28000</v>
      </c>
      <c r="P152" s="413">
        <f t="shared" si="8"/>
        <v>28000</v>
      </c>
      <c r="Q152" s="413">
        <v>1.0</v>
      </c>
      <c r="R152" s="406" t="s">
        <v>869</v>
      </c>
      <c r="S152" s="414">
        <v>45393.0</v>
      </c>
      <c r="T152" s="406">
        <v>2404064.0</v>
      </c>
      <c r="U152" s="415">
        <v>45393.0</v>
      </c>
      <c r="V152" s="415">
        <v>45394.0</v>
      </c>
      <c r="W152" s="406" t="s">
        <v>4717</v>
      </c>
      <c r="X152" s="409" t="s">
        <v>4718</v>
      </c>
      <c r="Y152" s="406" t="s">
        <v>4575</v>
      </c>
      <c r="Z152" s="416"/>
      <c r="AA152" s="415" t="s">
        <v>3739</v>
      </c>
      <c r="AB152" s="414">
        <v>45401.0</v>
      </c>
      <c r="AC152" s="417" t="s">
        <v>4477</v>
      </c>
      <c r="AD152" s="418"/>
      <c r="AE152" s="419"/>
      <c r="AF152" s="419"/>
      <c r="AG152" s="419"/>
      <c r="AH152" s="419"/>
      <c r="AI152" s="419"/>
      <c r="AJ152" s="419"/>
      <c r="AK152" s="419"/>
      <c r="AL152" s="419"/>
      <c r="AM152" s="419"/>
      <c r="AN152" s="419"/>
      <c r="AO152" s="419"/>
      <c r="AP152" s="419"/>
      <c r="AQ152" s="419"/>
      <c r="AR152" s="419"/>
      <c r="AS152" s="419"/>
      <c r="AT152" s="419"/>
      <c r="AU152" s="419"/>
      <c r="AV152" s="419"/>
      <c r="AW152" s="419"/>
      <c r="AX152" s="419"/>
    </row>
    <row r="153" ht="15.0" customHeight="1">
      <c r="A153" s="372" t="s">
        <v>4505</v>
      </c>
      <c r="B153" s="373" t="s">
        <v>4506</v>
      </c>
      <c r="C153" s="373" t="s">
        <v>4471</v>
      </c>
      <c r="D153" s="374" t="s">
        <v>4716</v>
      </c>
      <c r="E153" s="375" t="s">
        <v>4719</v>
      </c>
      <c r="F153" s="373">
        <v>2.0</v>
      </c>
      <c r="G153" s="376"/>
      <c r="H153" s="377">
        <f t="shared" si="1"/>
        <v>2</v>
      </c>
      <c r="I153" s="373" t="s">
        <v>3465</v>
      </c>
      <c r="J153" s="378">
        <v>1500.0</v>
      </c>
      <c r="K153" s="378">
        <f t="shared" si="7"/>
        <v>3000</v>
      </c>
      <c r="L153" s="379"/>
      <c r="M153" s="380">
        <f t="shared" si="3"/>
        <v>0</v>
      </c>
      <c r="N153" s="380">
        <f t="shared" si="4"/>
        <v>1500</v>
      </c>
      <c r="O153" s="380">
        <f t="shared" si="5"/>
        <v>1500</v>
      </c>
      <c r="P153" s="380">
        <f t="shared" si="8"/>
        <v>3000</v>
      </c>
      <c r="Q153" s="380">
        <v>1.0</v>
      </c>
      <c r="R153" s="373" t="s">
        <v>941</v>
      </c>
      <c r="S153" s="381">
        <v>45405.0</v>
      </c>
      <c r="T153" s="373">
        <v>2404096.0</v>
      </c>
      <c r="U153" s="382">
        <v>45406.0</v>
      </c>
      <c r="V153" s="382">
        <v>45406.0</v>
      </c>
      <c r="W153" s="373" t="s">
        <v>4509</v>
      </c>
      <c r="X153" s="376" t="s">
        <v>786</v>
      </c>
      <c r="Y153" s="373" t="s">
        <v>4476</v>
      </c>
      <c r="Z153" s="383"/>
      <c r="AA153" s="382" t="s">
        <v>3739</v>
      </c>
      <c r="AB153" s="381">
        <v>45408.0</v>
      </c>
      <c r="AC153" s="384" t="s">
        <v>4477</v>
      </c>
      <c r="AD153" s="385"/>
      <c r="AE153" s="386"/>
      <c r="AF153" s="386"/>
      <c r="AG153" s="386"/>
      <c r="AH153" s="386"/>
      <c r="AI153" s="386"/>
      <c r="AJ153" s="386"/>
      <c r="AK153" s="386"/>
      <c r="AL153" s="386"/>
      <c r="AM153" s="386"/>
      <c r="AN153" s="386"/>
      <c r="AO153" s="386"/>
      <c r="AP153" s="386"/>
      <c r="AQ153" s="386"/>
      <c r="AR153" s="386"/>
      <c r="AS153" s="386"/>
      <c r="AT153" s="386"/>
      <c r="AU153" s="386"/>
      <c r="AV153" s="386"/>
      <c r="AW153" s="386"/>
      <c r="AX153" s="386"/>
    </row>
    <row r="154" ht="15.0" customHeight="1">
      <c r="A154" s="390" t="s">
        <v>4505</v>
      </c>
      <c r="B154" s="391" t="s">
        <v>4506</v>
      </c>
      <c r="C154" s="391" t="s">
        <v>4471</v>
      </c>
      <c r="D154" s="392" t="s">
        <v>4716</v>
      </c>
      <c r="E154" s="393" t="s">
        <v>4720</v>
      </c>
      <c r="F154" s="391">
        <v>2.0</v>
      </c>
      <c r="G154" s="394"/>
      <c r="H154" s="395">
        <f t="shared" si="1"/>
        <v>2</v>
      </c>
      <c r="I154" s="391" t="s">
        <v>3465</v>
      </c>
      <c r="J154" s="396">
        <v>2500.0</v>
      </c>
      <c r="K154" s="396">
        <f t="shared" si="7"/>
        <v>5000</v>
      </c>
      <c r="L154" s="397"/>
      <c r="M154" s="398">
        <f t="shared" si="3"/>
        <v>0</v>
      </c>
      <c r="N154" s="398">
        <f t="shared" si="4"/>
        <v>2500</v>
      </c>
      <c r="O154" s="398">
        <f t="shared" si="5"/>
        <v>2500</v>
      </c>
      <c r="P154" s="398">
        <f t="shared" si="8"/>
        <v>5000</v>
      </c>
      <c r="Q154" s="398">
        <v>1.0</v>
      </c>
      <c r="R154" s="391" t="s">
        <v>941</v>
      </c>
      <c r="S154" s="399">
        <v>45405.0</v>
      </c>
      <c r="T154" s="391">
        <v>2404096.0</v>
      </c>
      <c r="U154" s="400">
        <v>45406.0</v>
      </c>
      <c r="V154" s="400">
        <v>45406.0</v>
      </c>
      <c r="W154" s="391" t="s">
        <v>4509</v>
      </c>
      <c r="X154" s="394" t="s">
        <v>786</v>
      </c>
      <c r="Y154" s="391" t="s">
        <v>4476</v>
      </c>
      <c r="Z154" s="401"/>
      <c r="AA154" s="400" t="s">
        <v>3739</v>
      </c>
      <c r="AB154" s="399">
        <v>45408.0</v>
      </c>
      <c r="AC154" s="402" t="s">
        <v>4477</v>
      </c>
      <c r="AD154" s="403"/>
      <c r="AE154" s="404"/>
      <c r="AF154" s="404"/>
      <c r="AG154" s="404"/>
      <c r="AH154" s="404"/>
      <c r="AI154" s="404"/>
      <c r="AJ154" s="404"/>
      <c r="AK154" s="404"/>
      <c r="AL154" s="404"/>
      <c r="AM154" s="404"/>
      <c r="AN154" s="404"/>
      <c r="AO154" s="404"/>
      <c r="AP154" s="404"/>
      <c r="AQ154" s="404"/>
      <c r="AR154" s="404"/>
      <c r="AS154" s="404"/>
      <c r="AT154" s="404"/>
      <c r="AU154" s="404"/>
      <c r="AV154" s="404"/>
      <c r="AW154" s="404"/>
      <c r="AX154" s="404"/>
    </row>
    <row r="155" ht="15.0" customHeight="1">
      <c r="A155" s="405" t="s">
        <v>4469</v>
      </c>
      <c r="B155" s="406" t="s">
        <v>4647</v>
      </c>
      <c r="C155" s="406" t="s">
        <v>4471</v>
      </c>
      <c r="D155" s="407" t="s">
        <v>1228</v>
      </c>
      <c r="E155" s="408" t="s">
        <v>4721</v>
      </c>
      <c r="F155" s="406">
        <v>1.0</v>
      </c>
      <c r="G155" s="409"/>
      <c r="H155" s="410">
        <f t="shared" si="1"/>
        <v>1</v>
      </c>
      <c r="I155" s="406" t="s">
        <v>3465</v>
      </c>
      <c r="J155" s="411">
        <v>31490.0</v>
      </c>
      <c r="K155" s="411">
        <f t="shared" si="7"/>
        <v>31490</v>
      </c>
      <c r="L155" s="412"/>
      <c r="M155" s="413">
        <f t="shared" si="3"/>
        <v>0</v>
      </c>
      <c r="N155" s="413">
        <f t="shared" si="4"/>
        <v>31490</v>
      </c>
      <c r="O155" s="413">
        <f t="shared" si="5"/>
        <v>31490</v>
      </c>
      <c r="P155" s="413">
        <f t="shared" si="8"/>
        <v>31490</v>
      </c>
      <c r="Q155" s="413">
        <v>1.0</v>
      </c>
      <c r="R155" s="406" t="s">
        <v>943</v>
      </c>
      <c r="S155" s="414">
        <v>45405.0</v>
      </c>
      <c r="T155" s="406">
        <v>2404097.0</v>
      </c>
      <c r="U155" s="415">
        <v>45406.0</v>
      </c>
      <c r="V155" s="415">
        <v>45407.0</v>
      </c>
      <c r="W155" s="406" t="s">
        <v>4722</v>
      </c>
      <c r="X155" s="409" t="s">
        <v>4556</v>
      </c>
      <c r="Y155" s="406" t="s">
        <v>3466</v>
      </c>
      <c r="Z155" s="416"/>
      <c r="AA155" s="415" t="s">
        <v>3739</v>
      </c>
      <c r="AB155" s="414">
        <v>45452.0</v>
      </c>
      <c r="AC155" s="417" t="s">
        <v>4477</v>
      </c>
      <c r="AD155" s="429"/>
      <c r="AE155" s="419"/>
      <c r="AF155" s="419"/>
      <c r="AG155" s="419"/>
      <c r="AH155" s="419"/>
      <c r="AI155" s="419"/>
      <c r="AJ155" s="419"/>
      <c r="AK155" s="419"/>
      <c r="AL155" s="419"/>
      <c r="AM155" s="419"/>
      <c r="AN155" s="419"/>
      <c r="AO155" s="419"/>
      <c r="AP155" s="419"/>
      <c r="AQ155" s="419"/>
      <c r="AR155" s="419"/>
      <c r="AS155" s="419"/>
      <c r="AT155" s="419"/>
      <c r="AU155" s="419"/>
      <c r="AV155" s="419"/>
      <c r="AW155" s="419"/>
      <c r="AX155" s="419"/>
    </row>
    <row r="156" ht="15.0" customHeight="1">
      <c r="A156" s="372" t="s">
        <v>4571</v>
      </c>
      <c r="B156" s="373" t="s">
        <v>4643</v>
      </c>
      <c r="C156" s="373" t="s">
        <v>4471</v>
      </c>
      <c r="D156" s="374" t="s">
        <v>4528</v>
      </c>
      <c r="E156" s="375" t="s">
        <v>4539</v>
      </c>
      <c r="F156" s="373">
        <v>50.0</v>
      </c>
      <c r="G156" s="376"/>
      <c r="H156" s="377">
        <f t="shared" si="1"/>
        <v>50</v>
      </c>
      <c r="I156" s="373" t="s">
        <v>3465</v>
      </c>
      <c r="J156" s="378">
        <v>114.0</v>
      </c>
      <c r="K156" s="378">
        <f t="shared" si="7"/>
        <v>5700</v>
      </c>
      <c r="L156" s="379"/>
      <c r="M156" s="380">
        <f t="shared" si="3"/>
        <v>0</v>
      </c>
      <c r="N156" s="380">
        <f t="shared" si="4"/>
        <v>114</v>
      </c>
      <c r="O156" s="380">
        <f t="shared" si="5"/>
        <v>114</v>
      </c>
      <c r="P156" s="380">
        <f t="shared" si="8"/>
        <v>5700</v>
      </c>
      <c r="Q156" s="380">
        <v>1.0</v>
      </c>
      <c r="R156" s="373" t="s">
        <v>966</v>
      </c>
      <c r="S156" s="381">
        <v>45407.0</v>
      </c>
      <c r="T156" s="373">
        <v>2404108.0</v>
      </c>
      <c r="U156" s="382">
        <v>45407.0</v>
      </c>
      <c r="V156" s="382">
        <v>45408.0</v>
      </c>
      <c r="W156" s="373" t="s">
        <v>4538</v>
      </c>
      <c r="X156" s="376" t="s">
        <v>34</v>
      </c>
      <c r="Y156" s="373" t="s">
        <v>3466</v>
      </c>
      <c r="Z156" s="383"/>
      <c r="AA156" s="382" t="s">
        <v>3739</v>
      </c>
      <c r="AB156" s="381">
        <v>45414.0</v>
      </c>
      <c r="AC156" s="384" t="s">
        <v>4477</v>
      </c>
      <c r="AD156" s="374"/>
      <c r="AE156" s="374"/>
      <c r="AF156" s="374"/>
      <c r="AG156" s="374"/>
      <c r="AH156" s="374"/>
      <c r="AI156" s="374"/>
      <c r="AJ156" s="374"/>
      <c r="AK156" s="374"/>
      <c r="AL156" s="374"/>
      <c r="AM156" s="374"/>
      <c r="AN156" s="374"/>
      <c r="AO156" s="374"/>
      <c r="AP156" s="374"/>
      <c r="AQ156" s="374"/>
      <c r="AR156" s="374"/>
      <c r="AS156" s="374"/>
      <c r="AT156" s="374"/>
      <c r="AU156" s="374"/>
      <c r="AV156" s="374"/>
      <c r="AW156" s="374"/>
      <c r="AX156" s="374"/>
    </row>
    <row r="157" ht="15.0" customHeight="1">
      <c r="A157" s="387" t="s">
        <v>4571</v>
      </c>
      <c r="B157" s="359" t="s">
        <v>4643</v>
      </c>
      <c r="C157" s="359" t="s">
        <v>4471</v>
      </c>
      <c r="D157" s="360" t="s">
        <v>585</v>
      </c>
      <c r="E157" s="388" t="s">
        <v>4723</v>
      </c>
      <c r="F157" s="359">
        <v>2.0</v>
      </c>
      <c r="G157" s="362"/>
      <c r="H157" s="363">
        <f t="shared" si="1"/>
        <v>2</v>
      </c>
      <c r="I157" s="359" t="s">
        <v>3465</v>
      </c>
      <c r="J157" s="364">
        <v>144.0</v>
      </c>
      <c r="K157" s="364">
        <f t="shared" si="7"/>
        <v>288</v>
      </c>
      <c r="L157" s="365"/>
      <c r="M157" s="366">
        <f t="shared" si="3"/>
        <v>0</v>
      </c>
      <c r="N157" s="366">
        <f t="shared" si="4"/>
        <v>144</v>
      </c>
      <c r="O157" s="366">
        <f t="shared" si="5"/>
        <v>144</v>
      </c>
      <c r="P157" s="366">
        <f t="shared" si="8"/>
        <v>288</v>
      </c>
      <c r="Q157" s="366">
        <v>1.0</v>
      </c>
      <c r="R157" s="359" t="s">
        <v>966</v>
      </c>
      <c r="S157" s="367">
        <v>45407.0</v>
      </c>
      <c r="T157" s="359">
        <v>2404108.0</v>
      </c>
      <c r="U157" s="368">
        <v>45407.0</v>
      </c>
      <c r="V157" s="368">
        <v>45408.0</v>
      </c>
      <c r="W157" s="359" t="s">
        <v>4538</v>
      </c>
      <c r="X157" s="362" t="s">
        <v>34</v>
      </c>
      <c r="Y157" s="359" t="s">
        <v>3466</v>
      </c>
      <c r="Z157" s="369"/>
      <c r="AA157" s="368" t="s">
        <v>3739</v>
      </c>
      <c r="AB157" s="367">
        <v>45414.0</v>
      </c>
      <c r="AC157" s="370" t="s">
        <v>4477</v>
      </c>
      <c r="AD157" s="360"/>
      <c r="AE157" s="360"/>
      <c r="AF157" s="360"/>
      <c r="AG157" s="360"/>
      <c r="AH157" s="360"/>
      <c r="AI157" s="360"/>
      <c r="AJ157" s="360"/>
      <c r="AK157" s="360"/>
      <c r="AL157" s="360"/>
      <c r="AM157" s="360"/>
      <c r="AN157" s="360"/>
      <c r="AO157" s="360"/>
      <c r="AP157" s="360"/>
      <c r="AQ157" s="360"/>
      <c r="AR157" s="360"/>
      <c r="AS157" s="360"/>
      <c r="AT157" s="360"/>
      <c r="AU157" s="360"/>
      <c r="AV157" s="360"/>
      <c r="AW157" s="360"/>
      <c r="AX157" s="360"/>
    </row>
    <row r="158" ht="15.0" customHeight="1">
      <c r="A158" s="387" t="s">
        <v>4571</v>
      </c>
      <c r="B158" s="359" t="s">
        <v>4643</v>
      </c>
      <c r="C158" s="359" t="s">
        <v>4471</v>
      </c>
      <c r="D158" s="360" t="s">
        <v>4543</v>
      </c>
      <c r="E158" s="389" t="s">
        <v>4724</v>
      </c>
      <c r="F158" s="359">
        <v>4.0</v>
      </c>
      <c r="G158" s="362"/>
      <c r="H158" s="363">
        <f t="shared" si="1"/>
        <v>4</v>
      </c>
      <c r="I158" s="359" t="s">
        <v>3465</v>
      </c>
      <c r="J158" s="364">
        <v>105.0</v>
      </c>
      <c r="K158" s="364">
        <f t="shared" si="7"/>
        <v>420</v>
      </c>
      <c r="L158" s="365"/>
      <c r="M158" s="366">
        <f t="shared" si="3"/>
        <v>0</v>
      </c>
      <c r="N158" s="366">
        <f t="shared" si="4"/>
        <v>105</v>
      </c>
      <c r="O158" s="366">
        <f t="shared" si="5"/>
        <v>105</v>
      </c>
      <c r="P158" s="366">
        <f t="shared" si="8"/>
        <v>420</v>
      </c>
      <c r="Q158" s="366">
        <v>1.0</v>
      </c>
      <c r="R158" s="359" t="s">
        <v>966</v>
      </c>
      <c r="S158" s="367">
        <v>45407.0</v>
      </c>
      <c r="T158" s="359">
        <v>2404108.0</v>
      </c>
      <c r="U158" s="368">
        <v>45407.0</v>
      </c>
      <c r="V158" s="368">
        <v>45408.0</v>
      </c>
      <c r="W158" s="359" t="s">
        <v>4538</v>
      </c>
      <c r="X158" s="362" t="s">
        <v>34</v>
      </c>
      <c r="Y158" s="359" t="s">
        <v>3466</v>
      </c>
      <c r="Z158" s="369"/>
      <c r="AA158" s="368" t="s">
        <v>3739</v>
      </c>
      <c r="AB158" s="367">
        <v>45414.0</v>
      </c>
      <c r="AC158" s="370" t="s">
        <v>4477</v>
      </c>
      <c r="AD158" s="360"/>
      <c r="AE158" s="360"/>
      <c r="AF158" s="360"/>
      <c r="AG158" s="360"/>
      <c r="AH158" s="360"/>
      <c r="AI158" s="360"/>
      <c r="AJ158" s="360"/>
      <c r="AK158" s="360"/>
      <c r="AL158" s="360"/>
      <c r="AM158" s="360"/>
      <c r="AN158" s="360"/>
      <c r="AO158" s="360"/>
      <c r="AP158" s="360"/>
      <c r="AQ158" s="360"/>
      <c r="AR158" s="360"/>
      <c r="AS158" s="360"/>
      <c r="AT158" s="360"/>
      <c r="AU158" s="360"/>
      <c r="AV158" s="360"/>
      <c r="AW158" s="360"/>
      <c r="AX158" s="360"/>
    </row>
    <row r="159" ht="15.0" customHeight="1">
      <c r="A159" s="387" t="s">
        <v>4571</v>
      </c>
      <c r="B159" s="359" t="s">
        <v>4643</v>
      </c>
      <c r="C159" s="359" t="s">
        <v>4471</v>
      </c>
      <c r="D159" s="360" t="s">
        <v>4534</v>
      </c>
      <c r="E159" s="388" t="s">
        <v>4725</v>
      </c>
      <c r="F159" s="359">
        <v>1.0</v>
      </c>
      <c r="G159" s="362"/>
      <c r="H159" s="363">
        <f t="shared" si="1"/>
        <v>1</v>
      </c>
      <c r="I159" s="359" t="s">
        <v>3465</v>
      </c>
      <c r="J159" s="364">
        <v>200.0</v>
      </c>
      <c r="K159" s="364">
        <f t="shared" si="7"/>
        <v>200</v>
      </c>
      <c r="L159" s="365"/>
      <c r="M159" s="366">
        <f t="shared" si="3"/>
        <v>0</v>
      </c>
      <c r="N159" s="366">
        <f t="shared" si="4"/>
        <v>200</v>
      </c>
      <c r="O159" s="366">
        <f t="shared" si="5"/>
        <v>200</v>
      </c>
      <c r="P159" s="366">
        <f t="shared" si="8"/>
        <v>200</v>
      </c>
      <c r="Q159" s="366">
        <v>1.0</v>
      </c>
      <c r="R159" s="359" t="s">
        <v>966</v>
      </c>
      <c r="S159" s="367">
        <v>45407.0</v>
      </c>
      <c r="T159" s="359">
        <v>2404108.0</v>
      </c>
      <c r="U159" s="368">
        <v>45407.0</v>
      </c>
      <c r="V159" s="368">
        <v>45408.0</v>
      </c>
      <c r="W159" s="359" t="s">
        <v>4538</v>
      </c>
      <c r="X159" s="362" t="s">
        <v>34</v>
      </c>
      <c r="Y159" s="359" t="s">
        <v>3466</v>
      </c>
      <c r="Z159" s="369"/>
      <c r="AA159" s="368" t="s">
        <v>3739</v>
      </c>
      <c r="AB159" s="367">
        <v>45414.0</v>
      </c>
      <c r="AC159" s="370" t="s">
        <v>4477</v>
      </c>
      <c r="AD159" s="360"/>
      <c r="AE159" s="360"/>
      <c r="AF159" s="360"/>
      <c r="AG159" s="360"/>
      <c r="AH159" s="360"/>
      <c r="AI159" s="360"/>
      <c r="AJ159" s="360"/>
      <c r="AK159" s="360"/>
      <c r="AL159" s="360"/>
      <c r="AM159" s="360"/>
      <c r="AN159" s="360"/>
      <c r="AO159" s="360"/>
      <c r="AP159" s="360"/>
      <c r="AQ159" s="360"/>
      <c r="AR159" s="360"/>
      <c r="AS159" s="360"/>
      <c r="AT159" s="360"/>
      <c r="AU159" s="360"/>
      <c r="AV159" s="360"/>
      <c r="AW159" s="360"/>
      <c r="AX159" s="360"/>
    </row>
    <row r="160" ht="15.0" customHeight="1">
      <c r="A160" s="390" t="s">
        <v>4571</v>
      </c>
      <c r="B160" s="391" t="s">
        <v>4643</v>
      </c>
      <c r="C160" s="391" t="s">
        <v>4471</v>
      </c>
      <c r="D160" s="392" t="s">
        <v>585</v>
      </c>
      <c r="E160" s="393" t="s">
        <v>4726</v>
      </c>
      <c r="F160" s="391">
        <v>2.0</v>
      </c>
      <c r="G160" s="394"/>
      <c r="H160" s="395">
        <f t="shared" si="1"/>
        <v>2</v>
      </c>
      <c r="I160" s="391" t="s">
        <v>3465</v>
      </c>
      <c r="J160" s="396">
        <v>42.0</v>
      </c>
      <c r="K160" s="396">
        <f t="shared" si="7"/>
        <v>84</v>
      </c>
      <c r="L160" s="397"/>
      <c r="M160" s="398">
        <f t="shared" si="3"/>
        <v>0</v>
      </c>
      <c r="N160" s="398">
        <f t="shared" si="4"/>
        <v>42</v>
      </c>
      <c r="O160" s="398">
        <f t="shared" si="5"/>
        <v>42</v>
      </c>
      <c r="P160" s="398">
        <f t="shared" si="8"/>
        <v>84</v>
      </c>
      <c r="Q160" s="398">
        <v>1.0</v>
      </c>
      <c r="R160" s="391" t="s">
        <v>966</v>
      </c>
      <c r="S160" s="399">
        <v>45407.0</v>
      </c>
      <c r="T160" s="391">
        <v>2404108.0</v>
      </c>
      <c r="U160" s="400">
        <v>45407.0</v>
      </c>
      <c r="V160" s="400">
        <v>45408.0</v>
      </c>
      <c r="W160" s="391" t="s">
        <v>4538</v>
      </c>
      <c r="X160" s="394" t="s">
        <v>34</v>
      </c>
      <c r="Y160" s="391" t="s">
        <v>3466</v>
      </c>
      <c r="Z160" s="401"/>
      <c r="AA160" s="400" t="s">
        <v>3739</v>
      </c>
      <c r="AB160" s="399">
        <v>45414.0</v>
      </c>
      <c r="AC160" s="402" t="s">
        <v>4477</v>
      </c>
      <c r="AD160" s="392"/>
      <c r="AE160" s="392"/>
      <c r="AF160" s="392"/>
      <c r="AG160" s="392"/>
      <c r="AH160" s="392"/>
      <c r="AI160" s="392"/>
      <c r="AJ160" s="392"/>
      <c r="AK160" s="392"/>
      <c r="AL160" s="392"/>
      <c r="AM160" s="392"/>
      <c r="AN160" s="392"/>
      <c r="AO160" s="392"/>
      <c r="AP160" s="392"/>
      <c r="AQ160" s="392"/>
      <c r="AR160" s="392"/>
      <c r="AS160" s="392"/>
      <c r="AT160" s="392"/>
      <c r="AU160" s="392"/>
      <c r="AV160" s="392"/>
      <c r="AW160" s="392"/>
      <c r="AX160" s="392"/>
    </row>
    <row r="161" ht="15.0" customHeight="1">
      <c r="A161" s="372" t="s">
        <v>4469</v>
      </c>
      <c r="B161" s="373" t="s">
        <v>4470</v>
      </c>
      <c r="C161" s="373" t="s">
        <v>4471</v>
      </c>
      <c r="D161" s="374" t="s">
        <v>4478</v>
      </c>
      <c r="E161" s="375" t="s">
        <v>4727</v>
      </c>
      <c r="F161" s="373">
        <v>3.0</v>
      </c>
      <c r="G161" s="376"/>
      <c r="H161" s="377">
        <f t="shared" si="1"/>
        <v>3</v>
      </c>
      <c r="I161" s="373" t="s">
        <v>3465</v>
      </c>
      <c r="J161" s="378">
        <v>16.0</v>
      </c>
      <c r="K161" s="378">
        <f t="shared" si="7"/>
        <v>48</v>
      </c>
      <c r="L161" s="379"/>
      <c r="M161" s="380">
        <f t="shared" si="3"/>
        <v>0</v>
      </c>
      <c r="N161" s="380">
        <f t="shared" si="4"/>
        <v>16</v>
      </c>
      <c r="O161" s="380">
        <f t="shared" si="5"/>
        <v>16</v>
      </c>
      <c r="P161" s="380">
        <f t="shared" si="8"/>
        <v>48</v>
      </c>
      <c r="Q161" s="380">
        <v>1.0</v>
      </c>
      <c r="R161" s="373" t="s">
        <v>967</v>
      </c>
      <c r="S161" s="381">
        <v>45406.0</v>
      </c>
      <c r="T161" s="373">
        <v>2404109.0</v>
      </c>
      <c r="U161" s="382">
        <v>45407.0</v>
      </c>
      <c r="V161" s="382">
        <v>45408.0</v>
      </c>
      <c r="W161" s="373" t="s">
        <v>4538</v>
      </c>
      <c r="X161" s="376" t="s">
        <v>34</v>
      </c>
      <c r="Y161" s="373" t="s">
        <v>3466</v>
      </c>
      <c r="Z161" s="383"/>
      <c r="AA161" s="382" t="s">
        <v>3739</v>
      </c>
      <c r="AB161" s="381">
        <v>45414.0</v>
      </c>
      <c r="AC161" s="384" t="s">
        <v>4477</v>
      </c>
      <c r="AD161" s="374"/>
      <c r="AE161" s="374"/>
      <c r="AF161" s="374"/>
      <c r="AG161" s="374"/>
      <c r="AH161" s="374"/>
      <c r="AI161" s="374"/>
      <c r="AJ161" s="374"/>
      <c r="AK161" s="374"/>
      <c r="AL161" s="374"/>
      <c r="AM161" s="374"/>
      <c r="AN161" s="374"/>
      <c r="AO161" s="374"/>
      <c r="AP161" s="374"/>
      <c r="AQ161" s="374"/>
      <c r="AR161" s="374"/>
      <c r="AS161" s="374"/>
      <c r="AT161" s="374"/>
      <c r="AU161" s="374"/>
      <c r="AV161" s="374"/>
      <c r="AW161" s="374"/>
      <c r="AX161" s="374"/>
    </row>
    <row r="162" ht="15.0" customHeight="1">
      <c r="A162" s="387" t="s">
        <v>4469</v>
      </c>
      <c r="B162" s="359" t="s">
        <v>4470</v>
      </c>
      <c r="C162" s="359" t="s">
        <v>4471</v>
      </c>
      <c r="D162" s="360" t="s">
        <v>4478</v>
      </c>
      <c r="E162" s="388" t="s">
        <v>4728</v>
      </c>
      <c r="F162" s="359">
        <v>12.0</v>
      </c>
      <c r="G162" s="362"/>
      <c r="H162" s="363">
        <f t="shared" si="1"/>
        <v>12</v>
      </c>
      <c r="I162" s="359" t="s">
        <v>3465</v>
      </c>
      <c r="J162" s="364">
        <v>33.0</v>
      </c>
      <c r="K162" s="364">
        <f t="shared" si="7"/>
        <v>396</v>
      </c>
      <c r="L162" s="365"/>
      <c r="M162" s="366">
        <f t="shared" si="3"/>
        <v>0</v>
      </c>
      <c r="N162" s="366">
        <f t="shared" si="4"/>
        <v>33</v>
      </c>
      <c r="O162" s="366">
        <f t="shared" si="5"/>
        <v>33</v>
      </c>
      <c r="P162" s="366">
        <f t="shared" si="8"/>
        <v>396</v>
      </c>
      <c r="Q162" s="366">
        <v>1.0</v>
      </c>
      <c r="R162" s="359" t="s">
        <v>967</v>
      </c>
      <c r="S162" s="367">
        <v>45406.0</v>
      </c>
      <c r="T162" s="359">
        <v>2404109.0</v>
      </c>
      <c r="U162" s="368">
        <v>45407.0</v>
      </c>
      <c r="V162" s="368">
        <v>45408.0</v>
      </c>
      <c r="W162" s="359" t="s">
        <v>4538</v>
      </c>
      <c r="X162" s="362" t="s">
        <v>34</v>
      </c>
      <c r="Y162" s="359" t="s">
        <v>3466</v>
      </c>
      <c r="Z162" s="369"/>
      <c r="AA162" s="368" t="s">
        <v>3739</v>
      </c>
      <c r="AB162" s="367">
        <v>45414.0</v>
      </c>
      <c r="AC162" s="370" t="s">
        <v>4477</v>
      </c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360"/>
      <c r="AN162" s="360"/>
      <c r="AO162" s="360"/>
      <c r="AP162" s="360"/>
      <c r="AQ162" s="360"/>
      <c r="AR162" s="360"/>
      <c r="AS162" s="360"/>
      <c r="AT162" s="360"/>
      <c r="AU162" s="360"/>
      <c r="AV162" s="360"/>
      <c r="AW162" s="360"/>
      <c r="AX162" s="360"/>
    </row>
    <row r="163" ht="15.0" customHeight="1">
      <c r="A163" s="387" t="s">
        <v>4469</v>
      </c>
      <c r="B163" s="359" t="s">
        <v>4470</v>
      </c>
      <c r="C163" s="359" t="s">
        <v>4471</v>
      </c>
      <c r="D163" s="360" t="s">
        <v>4481</v>
      </c>
      <c r="E163" s="389" t="s">
        <v>4729</v>
      </c>
      <c r="F163" s="359">
        <v>3.0</v>
      </c>
      <c r="G163" s="362"/>
      <c r="H163" s="363">
        <f t="shared" si="1"/>
        <v>3</v>
      </c>
      <c r="I163" s="359" t="s">
        <v>3465</v>
      </c>
      <c r="J163" s="364">
        <v>10.0</v>
      </c>
      <c r="K163" s="364">
        <f t="shared" si="7"/>
        <v>30</v>
      </c>
      <c r="L163" s="365"/>
      <c r="M163" s="366">
        <f t="shared" si="3"/>
        <v>0</v>
      </c>
      <c r="N163" s="366">
        <f t="shared" si="4"/>
        <v>10</v>
      </c>
      <c r="O163" s="366">
        <f t="shared" si="5"/>
        <v>10</v>
      </c>
      <c r="P163" s="366">
        <f t="shared" si="8"/>
        <v>30</v>
      </c>
      <c r="Q163" s="366">
        <v>1.0</v>
      </c>
      <c r="R163" s="359" t="s">
        <v>967</v>
      </c>
      <c r="S163" s="367">
        <v>45406.0</v>
      </c>
      <c r="T163" s="359">
        <v>2404109.0</v>
      </c>
      <c r="U163" s="368">
        <v>45407.0</v>
      </c>
      <c r="V163" s="368">
        <v>45408.0</v>
      </c>
      <c r="W163" s="359" t="s">
        <v>4538</v>
      </c>
      <c r="X163" s="362" t="s">
        <v>34</v>
      </c>
      <c r="Y163" s="359" t="s">
        <v>3466</v>
      </c>
      <c r="Z163" s="369"/>
      <c r="AA163" s="368" t="s">
        <v>3739</v>
      </c>
      <c r="AB163" s="367">
        <v>45414.0</v>
      </c>
      <c r="AC163" s="370" t="s">
        <v>4477</v>
      </c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360"/>
      <c r="AN163" s="360"/>
      <c r="AO163" s="360"/>
      <c r="AP163" s="360"/>
      <c r="AQ163" s="360"/>
      <c r="AR163" s="360"/>
      <c r="AS163" s="360"/>
      <c r="AT163" s="360"/>
      <c r="AU163" s="360"/>
      <c r="AV163" s="360"/>
      <c r="AW163" s="360"/>
      <c r="AX163" s="360"/>
    </row>
    <row r="164" ht="15.0" customHeight="1">
      <c r="A164" s="387" t="s">
        <v>4469</v>
      </c>
      <c r="B164" s="359" t="s">
        <v>4470</v>
      </c>
      <c r="C164" s="359" t="s">
        <v>4471</v>
      </c>
      <c r="D164" s="360" t="s">
        <v>4493</v>
      </c>
      <c r="E164" s="388" t="s">
        <v>4730</v>
      </c>
      <c r="F164" s="359">
        <v>5.0</v>
      </c>
      <c r="G164" s="362"/>
      <c r="H164" s="363">
        <f t="shared" si="1"/>
        <v>5</v>
      </c>
      <c r="I164" s="359" t="s">
        <v>3465</v>
      </c>
      <c r="J164" s="364">
        <v>32.0</v>
      </c>
      <c r="K164" s="364">
        <f t="shared" si="7"/>
        <v>160</v>
      </c>
      <c r="L164" s="365"/>
      <c r="M164" s="366">
        <f t="shared" si="3"/>
        <v>0</v>
      </c>
      <c r="N164" s="366">
        <f t="shared" si="4"/>
        <v>32</v>
      </c>
      <c r="O164" s="366">
        <f t="shared" si="5"/>
        <v>32</v>
      </c>
      <c r="P164" s="366">
        <f t="shared" si="8"/>
        <v>160</v>
      </c>
      <c r="Q164" s="366">
        <v>1.0</v>
      </c>
      <c r="R164" s="359" t="s">
        <v>967</v>
      </c>
      <c r="S164" s="367">
        <v>45406.0</v>
      </c>
      <c r="T164" s="359">
        <v>2404109.0</v>
      </c>
      <c r="U164" s="368">
        <v>45407.0</v>
      </c>
      <c r="V164" s="368">
        <v>45408.0</v>
      </c>
      <c r="W164" s="359" t="s">
        <v>4538</v>
      </c>
      <c r="X164" s="362" t="s">
        <v>34</v>
      </c>
      <c r="Y164" s="359" t="s">
        <v>3466</v>
      </c>
      <c r="Z164" s="369"/>
      <c r="AA164" s="368" t="s">
        <v>3739</v>
      </c>
      <c r="AB164" s="367">
        <v>45414.0</v>
      </c>
      <c r="AC164" s="370" t="s">
        <v>4477</v>
      </c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360"/>
      <c r="AN164" s="360"/>
      <c r="AO164" s="360"/>
      <c r="AP164" s="360"/>
      <c r="AQ164" s="360"/>
      <c r="AR164" s="360"/>
      <c r="AS164" s="360"/>
      <c r="AT164" s="360"/>
      <c r="AU164" s="360"/>
      <c r="AV164" s="360"/>
      <c r="AW164" s="360"/>
      <c r="AX164" s="360"/>
    </row>
    <row r="165" ht="15.0" customHeight="1">
      <c r="A165" s="387" t="s">
        <v>4469</v>
      </c>
      <c r="B165" s="359" t="s">
        <v>4470</v>
      </c>
      <c r="C165" s="359" t="s">
        <v>4471</v>
      </c>
      <c r="D165" s="360" t="s">
        <v>4488</v>
      </c>
      <c r="E165" s="388" t="s">
        <v>4731</v>
      </c>
      <c r="F165" s="359">
        <v>5.0</v>
      </c>
      <c r="G165" s="362"/>
      <c r="H165" s="363">
        <f t="shared" si="1"/>
        <v>5</v>
      </c>
      <c r="I165" s="359" t="s">
        <v>3465</v>
      </c>
      <c r="J165" s="364">
        <v>30.0</v>
      </c>
      <c r="K165" s="364">
        <f t="shared" si="7"/>
        <v>150</v>
      </c>
      <c r="L165" s="365"/>
      <c r="M165" s="366">
        <f t="shared" si="3"/>
        <v>0</v>
      </c>
      <c r="N165" s="366">
        <f t="shared" si="4"/>
        <v>30</v>
      </c>
      <c r="O165" s="366">
        <f t="shared" si="5"/>
        <v>30</v>
      </c>
      <c r="P165" s="366">
        <f t="shared" si="8"/>
        <v>150</v>
      </c>
      <c r="Q165" s="366">
        <v>1.0</v>
      </c>
      <c r="R165" s="359" t="s">
        <v>967</v>
      </c>
      <c r="S165" s="367">
        <v>45406.0</v>
      </c>
      <c r="T165" s="359">
        <v>2404109.0</v>
      </c>
      <c r="U165" s="368">
        <v>45407.0</v>
      </c>
      <c r="V165" s="368">
        <v>45408.0</v>
      </c>
      <c r="W165" s="359" t="s">
        <v>4538</v>
      </c>
      <c r="X165" s="362" t="s">
        <v>34</v>
      </c>
      <c r="Y165" s="359" t="s">
        <v>3466</v>
      </c>
      <c r="Z165" s="369"/>
      <c r="AA165" s="368" t="s">
        <v>3739</v>
      </c>
      <c r="AB165" s="367">
        <v>45414.0</v>
      </c>
      <c r="AC165" s="370" t="s">
        <v>4477</v>
      </c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360"/>
      <c r="AQ165" s="360"/>
      <c r="AR165" s="360"/>
      <c r="AS165" s="360"/>
      <c r="AT165" s="360"/>
      <c r="AU165" s="360"/>
      <c r="AV165" s="360"/>
      <c r="AW165" s="360"/>
      <c r="AX165" s="360"/>
    </row>
    <row r="166" ht="15.0" customHeight="1">
      <c r="A166" s="387" t="s">
        <v>4469</v>
      </c>
      <c r="B166" s="359" t="s">
        <v>4470</v>
      </c>
      <c r="C166" s="359" t="s">
        <v>4471</v>
      </c>
      <c r="D166" s="360" t="s">
        <v>4490</v>
      </c>
      <c r="E166" s="433" t="s">
        <v>4732</v>
      </c>
      <c r="F166" s="359">
        <v>1.0</v>
      </c>
      <c r="G166" s="362"/>
      <c r="H166" s="363">
        <f t="shared" si="1"/>
        <v>1</v>
      </c>
      <c r="I166" s="359" t="s">
        <v>3465</v>
      </c>
      <c r="J166" s="364">
        <v>192.0</v>
      </c>
      <c r="K166" s="364">
        <f t="shared" si="7"/>
        <v>192</v>
      </c>
      <c r="L166" s="365"/>
      <c r="M166" s="366">
        <f t="shared" si="3"/>
        <v>0</v>
      </c>
      <c r="N166" s="366">
        <f t="shared" si="4"/>
        <v>192</v>
      </c>
      <c r="O166" s="366">
        <f t="shared" si="5"/>
        <v>192</v>
      </c>
      <c r="P166" s="366">
        <f t="shared" si="8"/>
        <v>192</v>
      </c>
      <c r="Q166" s="366">
        <v>1.0</v>
      </c>
      <c r="R166" s="359" t="s">
        <v>967</v>
      </c>
      <c r="S166" s="367">
        <v>45406.0</v>
      </c>
      <c r="T166" s="359">
        <v>2404109.0</v>
      </c>
      <c r="U166" s="368">
        <v>45407.0</v>
      </c>
      <c r="V166" s="368">
        <v>45408.0</v>
      </c>
      <c r="W166" s="359" t="s">
        <v>4538</v>
      </c>
      <c r="X166" s="362" t="s">
        <v>34</v>
      </c>
      <c r="Y166" s="359" t="s">
        <v>3466</v>
      </c>
      <c r="Z166" s="369"/>
      <c r="AA166" s="368" t="s">
        <v>3739</v>
      </c>
      <c r="AB166" s="367">
        <v>45414.0</v>
      </c>
      <c r="AC166" s="370" t="s">
        <v>4477</v>
      </c>
      <c r="AD166" s="360"/>
      <c r="AE166" s="360"/>
      <c r="AF166" s="360"/>
      <c r="AG166" s="360"/>
      <c r="AH166" s="360"/>
      <c r="AI166" s="360"/>
      <c r="AJ166" s="360"/>
      <c r="AK166" s="360"/>
      <c r="AL166" s="360"/>
      <c r="AM166" s="360"/>
      <c r="AN166" s="360"/>
      <c r="AO166" s="360"/>
      <c r="AP166" s="360"/>
      <c r="AQ166" s="360"/>
      <c r="AR166" s="360"/>
      <c r="AS166" s="360"/>
      <c r="AT166" s="360"/>
      <c r="AU166" s="360"/>
      <c r="AV166" s="360"/>
      <c r="AW166" s="360"/>
      <c r="AX166" s="360"/>
    </row>
    <row r="167" ht="15.0" customHeight="1">
      <c r="A167" s="387" t="s">
        <v>4469</v>
      </c>
      <c r="B167" s="359" t="s">
        <v>4470</v>
      </c>
      <c r="C167" s="359" t="s">
        <v>4471</v>
      </c>
      <c r="D167" s="360" t="s">
        <v>4528</v>
      </c>
      <c r="E167" s="388" t="s">
        <v>4560</v>
      </c>
      <c r="F167" s="359">
        <v>5.0</v>
      </c>
      <c r="G167" s="362"/>
      <c r="H167" s="363">
        <f t="shared" si="1"/>
        <v>5</v>
      </c>
      <c r="I167" s="359" t="s">
        <v>3465</v>
      </c>
      <c r="J167" s="364">
        <v>89.0</v>
      </c>
      <c r="K167" s="364">
        <f t="shared" si="7"/>
        <v>445</v>
      </c>
      <c r="L167" s="365"/>
      <c r="M167" s="366">
        <f t="shared" si="3"/>
        <v>0</v>
      </c>
      <c r="N167" s="366">
        <f t="shared" si="4"/>
        <v>89</v>
      </c>
      <c r="O167" s="366">
        <f t="shared" si="5"/>
        <v>89</v>
      </c>
      <c r="P167" s="366">
        <f t="shared" si="8"/>
        <v>445</v>
      </c>
      <c r="Q167" s="366">
        <v>1.0</v>
      </c>
      <c r="R167" s="359" t="s">
        <v>967</v>
      </c>
      <c r="S167" s="367">
        <v>45406.0</v>
      </c>
      <c r="T167" s="359">
        <v>2404109.0</v>
      </c>
      <c r="U167" s="368">
        <v>45407.0</v>
      </c>
      <c r="V167" s="368">
        <v>45408.0</v>
      </c>
      <c r="W167" s="359" t="s">
        <v>4538</v>
      </c>
      <c r="X167" s="362" t="s">
        <v>34</v>
      </c>
      <c r="Y167" s="359" t="s">
        <v>3466</v>
      </c>
      <c r="Z167" s="369"/>
      <c r="AA167" s="368" t="s">
        <v>3739</v>
      </c>
      <c r="AB167" s="367">
        <v>45414.0</v>
      </c>
      <c r="AC167" s="370" t="s">
        <v>4477</v>
      </c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360"/>
      <c r="AQ167" s="360"/>
      <c r="AR167" s="360"/>
      <c r="AS167" s="360"/>
      <c r="AT167" s="360"/>
      <c r="AU167" s="360"/>
      <c r="AV167" s="360"/>
      <c r="AW167" s="360"/>
      <c r="AX167" s="360"/>
    </row>
    <row r="168" ht="15.0" customHeight="1">
      <c r="A168" s="387" t="s">
        <v>4469</v>
      </c>
      <c r="B168" s="359" t="s">
        <v>4470</v>
      </c>
      <c r="C168" s="359" t="s">
        <v>4471</v>
      </c>
      <c r="D168" s="360" t="s">
        <v>4528</v>
      </c>
      <c r="E168" s="388" t="s">
        <v>4539</v>
      </c>
      <c r="F168" s="359">
        <v>5.0</v>
      </c>
      <c r="G168" s="362"/>
      <c r="H168" s="363">
        <f t="shared" si="1"/>
        <v>5</v>
      </c>
      <c r="I168" s="359" t="s">
        <v>3465</v>
      </c>
      <c r="J168" s="364">
        <v>114.0</v>
      </c>
      <c r="K168" s="364">
        <f t="shared" si="7"/>
        <v>570</v>
      </c>
      <c r="L168" s="365"/>
      <c r="M168" s="366">
        <f t="shared" si="3"/>
        <v>0</v>
      </c>
      <c r="N168" s="366">
        <f t="shared" si="4"/>
        <v>114</v>
      </c>
      <c r="O168" s="366">
        <f t="shared" si="5"/>
        <v>114</v>
      </c>
      <c r="P168" s="366">
        <f t="shared" si="8"/>
        <v>570</v>
      </c>
      <c r="Q168" s="366">
        <v>1.0</v>
      </c>
      <c r="R168" s="359" t="s">
        <v>967</v>
      </c>
      <c r="S168" s="367">
        <v>45406.0</v>
      </c>
      <c r="T168" s="359">
        <v>2404109.0</v>
      </c>
      <c r="U168" s="368">
        <v>45407.0</v>
      </c>
      <c r="V168" s="368">
        <v>45408.0</v>
      </c>
      <c r="W168" s="359" t="s">
        <v>4538</v>
      </c>
      <c r="X168" s="362" t="s">
        <v>34</v>
      </c>
      <c r="Y168" s="359" t="s">
        <v>3466</v>
      </c>
      <c r="Z168" s="369"/>
      <c r="AA168" s="368" t="s">
        <v>3739</v>
      </c>
      <c r="AB168" s="367">
        <v>45414.0</v>
      </c>
      <c r="AC168" s="370" t="s">
        <v>4477</v>
      </c>
      <c r="AD168" s="360"/>
      <c r="AE168" s="360"/>
      <c r="AF168" s="360"/>
      <c r="AG168" s="360"/>
      <c r="AH168" s="360"/>
      <c r="AI168" s="360"/>
      <c r="AJ168" s="360"/>
      <c r="AK168" s="360"/>
      <c r="AL168" s="360"/>
      <c r="AM168" s="360"/>
      <c r="AN168" s="360"/>
      <c r="AO168" s="360"/>
      <c r="AP168" s="360"/>
      <c r="AQ168" s="360"/>
      <c r="AR168" s="360"/>
      <c r="AS168" s="360"/>
      <c r="AT168" s="360"/>
      <c r="AU168" s="360"/>
      <c r="AV168" s="360"/>
      <c r="AW168" s="360"/>
      <c r="AX168" s="360"/>
    </row>
    <row r="169" ht="15.0" customHeight="1">
      <c r="A169" s="390" t="s">
        <v>4469</v>
      </c>
      <c r="B169" s="391" t="s">
        <v>4470</v>
      </c>
      <c r="C169" s="391" t="s">
        <v>4471</v>
      </c>
      <c r="D169" s="392" t="s">
        <v>4488</v>
      </c>
      <c r="E169" s="393" t="s">
        <v>4733</v>
      </c>
      <c r="F169" s="391">
        <v>1.0</v>
      </c>
      <c r="G169" s="394"/>
      <c r="H169" s="395">
        <f t="shared" si="1"/>
        <v>1</v>
      </c>
      <c r="I169" s="391" t="s">
        <v>3465</v>
      </c>
      <c r="J169" s="396">
        <v>80.0</v>
      </c>
      <c r="K169" s="396">
        <f t="shared" si="7"/>
        <v>80</v>
      </c>
      <c r="L169" s="397"/>
      <c r="M169" s="398">
        <f t="shared" si="3"/>
        <v>0</v>
      </c>
      <c r="N169" s="398">
        <f t="shared" si="4"/>
        <v>80</v>
      </c>
      <c r="O169" s="398">
        <f t="shared" si="5"/>
        <v>80</v>
      </c>
      <c r="P169" s="398">
        <f t="shared" si="8"/>
        <v>80</v>
      </c>
      <c r="Q169" s="398">
        <v>1.0</v>
      </c>
      <c r="R169" s="391" t="s">
        <v>967</v>
      </c>
      <c r="S169" s="399">
        <v>45406.0</v>
      </c>
      <c r="T169" s="391">
        <v>2404109.0</v>
      </c>
      <c r="U169" s="400">
        <v>45407.0</v>
      </c>
      <c r="V169" s="400">
        <v>45408.0</v>
      </c>
      <c r="W169" s="391" t="s">
        <v>4538</v>
      </c>
      <c r="X169" s="394" t="s">
        <v>34</v>
      </c>
      <c r="Y169" s="391" t="s">
        <v>3466</v>
      </c>
      <c r="Z169" s="401"/>
      <c r="AA169" s="400" t="s">
        <v>3739</v>
      </c>
      <c r="AB169" s="399">
        <v>45414.0</v>
      </c>
      <c r="AC169" s="402" t="s">
        <v>4477</v>
      </c>
      <c r="AD169" s="392"/>
      <c r="AE169" s="392"/>
      <c r="AF169" s="392"/>
      <c r="AG169" s="392"/>
      <c r="AH169" s="392"/>
      <c r="AI169" s="392"/>
      <c r="AJ169" s="392"/>
      <c r="AK169" s="392"/>
      <c r="AL169" s="392"/>
      <c r="AM169" s="392"/>
      <c r="AN169" s="392"/>
      <c r="AO169" s="392"/>
      <c r="AP169" s="392"/>
      <c r="AQ169" s="392"/>
      <c r="AR169" s="392"/>
      <c r="AS169" s="392"/>
      <c r="AT169" s="392"/>
      <c r="AU169" s="392"/>
      <c r="AV169" s="392"/>
      <c r="AW169" s="392"/>
      <c r="AX169" s="392"/>
    </row>
    <row r="170" ht="15.0" customHeight="1">
      <c r="A170" s="405" t="s">
        <v>4512</v>
      </c>
      <c r="B170" s="406" t="s">
        <v>4513</v>
      </c>
      <c r="C170" s="406" t="s">
        <v>4471</v>
      </c>
      <c r="D170" s="407" t="s">
        <v>4672</v>
      </c>
      <c r="E170" s="408" t="s">
        <v>4734</v>
      </c>
      <c r="F170" s="406">
        <v>1.0</v>
      </c>
      <c r="G170" s="409"/>
      <c r="H170" s="410">
        <f t="shared" si="1"/>
        <v>1</v>
      </c>
      <c r="I170" s="406" t="s">
        <v>3465</v>
      </c>
      <c r="J170" s="411">
        <v>20800.0</v>
      </c>
      <c r="K170" s="411">
        <f t="shared" si="7"/>
        <v>20800</v>
      </c>
      <c r="L170" s="412"/>
      <c r="M170" s="413">
        <f t="shared" si="3"/>
        <v>0</v>
      </c>
      <c r="N170" s="413">
        <f t="shared" si="4"/>
        <v>20800</v>
      </c>
      <c r="O170" s="413">
        <f t="shared" si="5"/>
        <v>20800</v>
      </c>
      <c r="P170" s="413">
        <f t="shared" si="8"/>
        <v>20800</v>
      </c>
      <c r="Q170" s="413">
        <v>1.0</v>
      </c>
      <c r="R170" s="406" t="s">
        <v>971</v>
      </c>
      <c r="S170" s="414">
        <v>45405.0</v>
      </c>
      <c r="T170" s="406">
        <v>2404111.0</v>
      </c>
      <c r="U170" s="415">
        <v>45407.0</v>
      </c>
      <c r="V170" s="415">
        <v>45408.0</v>
      </c>
      <c r="W170" s="406" t="s">
        <v>4674</v>
      </c>
      <c r="X170" s="409" t="s">
        <v>597</v>
      </c>
      <c r="Y170" s="406" t="s">
        <v>4675</v>
      </c>
      <c r="Z170" s="416"/>
      <c r="AA170" s="415" t="s">
        <v>3739</v>
      </c>
      <c r="AB170" s="414">
        <v>45433.0</v>
      </c>
      <c r="AC170" s="417" t="s">
        <v>4477</v>
      </c>
      <c r="AD170" s="429"/>
      <c r="AE170" s="419"/>
      <c r="AF170" s="419"/>
      <c r="AG170" s="419"/>
      <c r="AH170" s="419"/>
      <c r="AI170" s="419"/>
      <c r="AJ170" s="419"/>
      <c r="AK170" s="419"/>
      <c r="AL170" s="419"/>
      <c r="AM170" s="419"/>
      <c r="AN170" s="419"/>
      <c r="AO170" s="419"/>
      <c r="AP170" s="419"/>
      <c r="AQ170" s="419"/>
      <c r="AR170" s="419"/>
      <c r="AS170" s="419"/>
      <c r="AT170" s="419"/>
      <c r="AU170" s="419"/>
      <c r="AV170" s="419"/>
      <c r="AW170" s="419"/>
      <c r="AX170" s="419"/>
    </row>
    <row r="171" ht="15.0" customHeight="1">
      <c r="A171" s="372" t="s">
        <v>4536</v>
      </c>
      <c r="B171" s="373" t="s">
        <v>3460</v>
      </c>
      <c r="C171" s="373" t="s">
        <v>4471</v>
      </c>
      <c r="D171" s="374" t="s">
        <v>4528</v>
      </c>
      <c r="E171" s="422" t="s">
        <v>4539</v>
      </c>
      <c r="F171" s="373">
        <v>40.0</v>
      </c>
      <c r="G171" s="376"/>
      <c r="H171" s="377">
        <f t="shared" si="1"/>
        <v>40</v>
      </c>
      <c r="I171" s="373" t="s">
        <v>3465</v>
      </c>
      <c r="J171" s="378">
        <v>114.0</v>
      </c>
      <c r="K171" s="378">
        <f t="shared" si="7"/>
        <v>4560</v>
      </c>
      <c r="L171" s="379"/>
      <c r="M171" s="380">
        <f t="shared" si="3"/>
        <v>0</v>
      </c>
      <c r="N171" s="380">
        <f t="shared" si="4"/>
        <v>114</v>
      </c>
      <c r="O171" s="380">
        <f t="shared" si="5"/>
        <v>114</v>
      </c>
      <c r="P171" s="380">
        <f t="shared" si="8"/>
        <v>4560</v>
      </c>
      <c r="Q171" s="380">
        <v>1.0</v>
      </c>
      <c r="R171" s="373" t="s">
        <v>978</v>
      </c>
      <c r="S171" s="381">
        <v>45411.0</v>
      </c>
      <c r="T171" s="373">
        <v>2404115.0</v>
      </c>
      <c r="U171" s="382">
        <v>45411.0</v>
      </c>
      <c r="V171" s="382">
        <v>45411.0</v>
      </c>
      <c r="W171" s="373" t="s">
        <v>4538</v>
      </c>
      <c r="X171" s="376" t="s">
        <v>34</v>
      </c>
      <c r="Y171" s="373" t="s">
        <v>3466</v>
      </c>
      <c r="Z171" s="383"/>
      <c r="AA171" s="382" t="s">
        <v>3739</v>
      </c>
      <c r="AB171" s="381">
        <v>45422.0</v>
      </c>
      <c r="AC171" s="384" t="s">
        <v>4477</v>
      </c>
      <c r="AD171" s="385"/>
      <c r="AE171" s="386"/>
      <c r="AF171" s="386"/>
      <c r="AG171" s="386"/>
      <c r="AH171" s="386"/>
      <c r="AI171" s="386"/>
      <c r="AJ171" s="386"/>
      <c r="AK171" s="386"/>
      <c r="AL171" s="386"/>
      <c r="AM171" s="386"/>
      <c r="AN171" s="386"/>
      <c r="AO171" s="386"/>
      <c r="AP171" s="386"/>
      <c r="AQ171" s="386"/>
      <c r="AR171" s="386"/>
      <c r="AS171" s="386"/>
      <c r="AT171" s="386"/>
      <c r="AU171" s="386"/>
      <c r="AV171" s="386"/>
      <c r="AW171" s="386"/>
      <c r="AX171" s="386"/>
    </row>
    <row r="172" ht="15.0" customHeight="1">
      <c r="A172" s="387" t="s">
        <v>4536</v>
      </c>
      <c r="B172" s="359" t="s">
        <v>3460</v>
      </c>
      <c r="C172" s="359" t="s">
        <v>4471</v>
      </c>
      <c r="D172" s="360" t="s">
        <v>585</v>
      </c>
      <c r="E172" s="361" t="s">
        <v>4735</v>
      </c>
      <c r="F172" s="359">
        <v>2.0</v>
      </c>
      <c r="G172" s="362"/>
      <c r="H172" s="363">
        <f t="shared" si="1"/>
        <v>2</v>
      </c>
      <c r="I172" s="359" t="s">
        <v>3465</v>
      </c>
      <c r="J172" s="364">
        <v>1170.0</v>
      </c>
      <c r="K172" s="364">
        <f t="shared" si="7"/>
        <v>2340</v>
      </c>
      <c r="L172" s="365"/>
      <c r="M172" s="366">
        <f t="shared" si="3"/>
        <v>0</v>
      </c>
      <c r="N172" s="366">
        <f t="shared" si="4"/>
        <v>1170</v>
      </c>
      <c r="O172" s="366">
        <f t="shared" si="5"/>
        <v>1170</v>
      </c>
      <c r="P172" s="366">
        <f t="shared" si="8"/>
        <v>2340</v>
      </c>
      <c r="Q172" s="366">
        <v>1.0</v>
      </c>
      <c r="R172" s="359" t="s">
        <v>978</v>
      </c>
      <c r="S172" s="367">
        <v>45411.0</v>
      </c>
      <c r="T172" s="359">
        <v>2404115.0</v>
      </c>
      <c r="U172" s="368">
        <v>45411.0</v>
      </c>
      <c r="V172" s="368">
        <v>45411.0</v>
      </c>
      <c r="W172" s="359" t="s">
        <v>4538</v>
      </c>
      <c r="X172" s="362" t="s">
        <v>34</v>
      </c>
      <c r="Y172" s="359" t="s">
        <v>3466</v>
      </c>
      <c r="Z172" s="369"/>
      <c r="AA172" s="368" t="s">
        <v>3739</v>
      </c>
      <c r="AB172" s="367">
        <v>45422.0</v>
      </c>
      <c r="AC172" s="370" t="s">
        <v>4477</v>
      </c>
      <c r="AD172" s="371"/>
      <c r="AE172" s="249"/>
      <c r="AF172" s="249"/>
      <c r="AG172" s="249"/>
      <c r="AH172" s="249"/>
      <c r="AI172" s="249"/>
      <c r="AJ172" s="249"/>
      <c r="AK172" s="249"/>
      <c r="AL172" s="249"/>
      <c r="AM172" s="249"/>
      <c r="AN172" s="249"/>
      <c r="AO172" s="249"/>
      <c r="AP172" s="249"/>
      <c r="AQ172" s="249"/>
      <c r="AR172" s="249"/>
      <c r="AS172" s="249"/>
      <c r="AT172" s="249"/>
      <c r="AU172" s="249"/>
      <c r="AV172" s="249"/>
      <c r="AW172" s="249"/>
      <c r="AX172" s="249"/>
    </row>
    <row r="173" ht="15.0" customHeight="1">
      <c r="A173" s="387" t="s">
        <v>4536</v>
      </c>
      <c r="B173" s="359" t="s">
        <v>3460</v>
      </c>
      <c r="C173" s="359" t="s">
        <v>4471</v>
      </c>
      <c r="D173" s="360" t="s">
        <v>585</v>
      </c>
      <c r="E173" s="361" t="s">
        <v>4736</v>
      </c>
      <c r="F173" s="359">
        <v>4.0</v>
      </c>
      <c r="G173" s="362"/>
      <c r="H173" s="363">
        <f t="shared" si="1"/>
        <v>4</v>
      </c>
      <c r="I173" s="359" t="s">
        <v>3465</v>
      </c>
      <c r="J173" s="364">
        <v>168.0</v>
      </c>
      <c r="K173" s="364">
        <f t="shared" si="7"/>
        <v>672</v>
      </c>
      <c r="L173" s="365"/>
      <c r="M173" s="366">
        <f t="shared" si="3"/>
        <v>0</v>
      </c>
      <c r="N173" s="366">
        <f t="shared" si="4"/>
        <v>168</v>
      </c>
      <c r="O173" s="366">
        <f t="shared" si="5"/>
        <v>168</v>
      </c>
      <c r="P173" s="366">
        <f t="shared" si="8"/>
        <v>672</v>
      </c>
      <c r="Q173" s="366">
        <v>1.0</v>
      </c>
      <c r="R173" s="359" t="s">
        <v>978</v>
      </c>
      <c r="S173" s="367">
        <v>45411.0</v>
      </c>
      <c r="T173" s="359">
        <v>2404115.0</v>
      </c>
      <c r="U173" s="368">
        <v>45411.0</v>
      </c>
      <c r="V173" s="368">
        <v>45411.0</v>
      </c>
      <c r="W173" s="359" t="s">
        <v>4538</v>
      </c>
      <c r="X173" s="362" t="s">
        <v>34</v>
      </c>
      <c r="Y173" s="359" t="s">
        <v>3466</v>
      </c>
      <c r="Z173" s="369"/>
      <c r="AA173" s="368" t="s">
        <v>3739</v>
      </c>
      <c r="AB173" s="367">
        <v>45422.0</v>
      </c>
      <c r="AC173" s="370" t="s">
        <v>4477</v>
      </c>
      <c r="AD173" s="371"/>
      <c r="AE173" s="249"/>
      <c r="AF173" s="249"/>
      <c r="AG173" s="249"/>
      <c r="AH173" s="249"/>
      <c r="AI173" s="249"/>
      <c r="AJ173" s="249"/>
      <c r="AK173" s="249"/>
      <c r="AL173" s="249"/>
      <c r="AM173" s="249"/>
      <c r="AN173" s="249"/>
      <c r="AO173" s="249"/>
      <c r="AP173" s="249"/>
      <c r="AQ173" s="249"/>
      <c r="AR173" s="249"/>
      <c r="AS173" s="249"/>
      <c r="AT173" s="249"/>
      <c r="AU173" s="249"/>
      <c r="AV173" s="249"/>
      <c r="AW173" s="249"/>
      <c r="AX173" s="249"/>
    </row>
    <row r="174" ht="15.0" customHeight="1">
      <c r="A174" s="390" t="s">
        <v>4536</v>
      </c>
      <c r="B174" s="391" t="s">
        <v>3460</v>
      </c>
      <c r="C174" s="391" t="s">
        <v>4471</v>
      </c>
      <c r="D174" s="392" t="s">
        <v>585</v>
      </c>
      <c r="E174" s="423" t="s">
        <v>4737</v>
      </c>
      <c r="F174" s="391">
        <v>5.0</v>
      </c>
      <c r="G174" s="394"/>
      <c r="H174" s="395">
        <f t="shared" si="1"/>
        <v>5</v>
      </c>
      <c r="I174" s="391" t="s">
        <v>3465</v>
      </c>
      <c r="J174" s="396">
        <v>240.0</v>
      </c>
      <c r="K174" s="396">
        <f t="shared" si="7"/>
        <v>1200</v>
      </c>
      <c r="L174" s="397"/>
      <c r="M174" s="398">
        <f t="shared" si="3"/>
        <v>0</v>
      </c>
      <c r="N174" s="398">
        <f t="shared" si="4"/>
        <v>240</v>
      </c>
      <c r="O174" s="398">
        <f t="shared" si="5"/>
        <v>240</v>
      </c>
      <c r="P174" s="398">
        <f t="shared" si="8"/>
        <v>1200</v>
      </c>
      <c r="Q174" s="398">
        <v>1.0</v>
      </c>
      <c r="R174" s="391" t="s">
        <v>978</v>
      </c>
      <c r="S174" s="399">
        <v>45411.0</v>
      </c>
      <c r="T174" s="391">
        <v>2404115.0</v>
      </c>
      <c r="U174" s="400">
        <v>45411.0</v>
      </c>
      <c r="V174" s="400">
        <v>45411.0</v>
      </c>
      <c r="W174" s="391" t="s">
        <v>4538</v>
      </c>
      <c r="X174" s="394" t="s">
        <v>34</v>
      </c>
      <c r="Y174" s="391" t="s">
        <v>3466</v>
      </c>
      <c r="Z174" s="401"/>
      <c r="AA174" s="400" t="s">
        <v>3739</v>
      </c>
      <c r="AB174" s="399">
        <v>45422.0</v>
      </c>
      <c r="AC174" s="402" t="s">
        <v>4477</v>
      </c>
      <c r="AD174" s="403"/>
      <c r="AE174" s="404"/>
      <c r="AF174" s="404"/>
      <c r="AG174" s="404"/>
      <c r="AH174" s="404"/>
      <c r="AI174" s="404"/>
      <c r="AJ174" s="404"/>
      <c r="AK174" s="404"/>
      <c r="AL174" s="404"/>
      <c r="AM174" s="404"/>
      <c r="AN174" s="404"/>
      <c r="AO174" s="404"/>
      <c r="AP174" s="404"/>
      <c r="AQ174" s="404"/>
      <c r="AR174" s="404"/>
      <c r="AS174" s="404"/>
      <c r="AT174" s="404"/>
      <c r="AU174" s="404"/>
      <c r="AV174" s="404"/>
      <c r="AW174" s="404"/>
      <c r="AX174" s="404"/>
    </row>
    <row r="175" ht="15.0" customHeight="1">
      <c r="A175" s="405" t="s">
        <v>4512</v>
      </c>
      <c r="B175" s="406" t="s">
        <v>4513</v>
      </c>
      <c r="C175" s="406" t="s">
        <v>4471</v>
      </c>
      <c r="D175" s="407" t="s">
        <v>4672</v>
      </c>
      <c r="E175" s="408" t="s">
        <v>4738</v>
      </c>
      <c r="F175" s="406">
        <v>1.0</v>
      </c>
      <c r="G175" s="409"/>
      <c r="H175" s="410">
        <f t="shared" si="1"/>
        <v>1</v>
      </c>
      <c r="I175" s="406" t="s">
        <v>3465</v>
      </c>
      <c r="J175" s="411">
        <v>20800.0</v>
      </c>
      <c r="K175" s="411">
        <f t="shared" si="7"/>
        <v>20800</v>
      </c>
      <c r="L175" s="412"/>
      <c r="M175" s="413">
        <f t="shared" si="3"/>
        <v>0</v>
      </c>
      <c r="N175" s="413">
        <f t="shared" si="4"/>
        <v>20800</v>
      </c>
      <c r="O175" s="413">
        <f t="shared" si="5"/>
        <v>20800</v>
      </c>
      <c r="P175" s="413">
        <f t="shared" si="8"/>
        <v>20800</v>
      </c>
      <c r="Q175" s="413">
        <v>1.0</v>
      </c>
      <c r="R175" s="406" t="s">
        <v>1002</v>
      </c>
      <c r="S175" s="414">
        <v>45411.0</v>
      </c>
      <c r="T175" s="406">
        <v>2405002.0</v>
      </c>
      <c r="U175" s="415">
        <v>45414.0</v>
      </c>
      <c r="V175" s="415">
        <v>45415.0</v>
      </c>
      <c r="W175" s="406" t="s">
        <v>4674</v>
      </c>
      <c r="X175" s="409" t="s">
        <v>597</v>
      </c>
      <c r="Y175" s="406" t="s">
        <v>4675</v>
      </c>
      <c r="Z175" s="416"/>
      <c r="AA175" s="415" t="s">
        <v>3739</v>
      </c>
      <c r="AB175" s="414">
        <v>45433.0</v>
      </c>
      <c r="AC175" s="417" t="s">
        <v>4477</v>
      </c>
      <c r="AD175" s="429"/>
      <c r="AE175" s="419"/>
      <c r="AF175" s="419"/>
      <c r="AG175" s="419"/>
      <c r="AH175" s="419"/>
      <c r="AI175" s="419"/>
      <c r="AJ175" s="419"/>
      <c r="AK175" s="419"/>
      <c r="AL175" s="419"/>
      <c r="AM175" s="419"/>
      <c r="AN175" s="419"/>
      <c r="AO175" s="419"/>
      <c r="AP175" s="419"/>
      <c r="AQ175" s="419"/>
      <c r="AR175" s="419"/>
      <c r="AS175" s="419"/>
      <c r="AT175" s="419"/>
      <c r="AU175" s="419"/>
      <c r="AV175" s="419"/>
      <c r="AW175" s="419"/>
      <c r="AX175" s="419"/>
    </row>
    <row r="176" ht="15.0" customHeight="1">
      <c r="A176" s="372" t="s">
        <v>4571</v>
      </c>
      <c r="B176" s="373" t="s">
        <v>4572</v>
      </c>
      <c r="C176" s="373" t="s">
        <v>4471</v>
      </c>
      <c r="D176" s="375">
        <v>4006999.0</v>
      </c>
      <c r="E176" s="427" t="s">
        <v>4668</v>
      </c>
      <c r="F176" s="373">
        <v>1.0</v>
      </c>
      <c r="G176" s="376"/>
      <c r="H176" s="377">
        <f t="shared" si="1"/>
        <v>1</v>
      </c>
      <c r="I176" s="373" t="s">
        <v>3465</v>
      </c>
      <c r="J176" s="378">
        <v>2196.26</v>
      </c>
      <c r="K176" s="378">
        <f t="shared" si="7"/>
        <v>2196.26</v>
      </c>
      <c r="L176" s="379"/>
      <c r="M176" s="380">
        <f t="shared" si="3"/>
        <v>0</v>
      </c>
      <c r="N176" s="380">
        <f t="shared" si="4"/>
        <v>2196.26</v>
      </c>
      <c r="O176" s="380">
        <f t="shared" si="5"/>
        <v>2196.26</v>
      </c>
      <c r="P176" s="380">
        <f t="shared" si="8"/>
        <v>2196.26</v>
      </c>
      <c r="Q176" s="380">
        <v>1.0</v>
      </c>
      <c r="R176" s="373" t="s">
        <v>881</v>
      </c>
      <c r="S176" s="381">
        <v>45394.0</v>
      </c>
      <c r="T176" s="373">
        <v>2404068.0</v>
      </c>
      <c r="U176" s="382">
        <v>45394.0</v>
      </c>
      <c r="V176" s="382">
        <v>45399.0</v>
      </c>
      <c r="W176" s="373" t="s">
        <v>4669</v>
      </c>
      <c r="X176" s="376" t="s">
        <v>880</v>
      </c>
      <c r="Y176" s="373" t="s">
        <v>3466</v>
      </c>
      <c r="Z176" s="383"/>
      <c r="AA176" s="382" t="s">
        <v>3739</v>
      </c>
      <c r="AB176" s="381">
        <v>45509.0</v>
      </c>
      <c r="AC176" s="384" t="s">
        <v>4477</v>
      </c>
      <c r="AD176" s="385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</row>
    <row r="177" ht="15.0" customHeight="1">
      <c r="A177" s="390" t="s">
        <v>4571</v>
      </c>
      <c r="B177" s="391" t="s">
        <v>4572</v>
      </c>
      <c r="C177" s="391" t="s">
        <v>4471</v>
      </c>
      <c r="D177" s="393">
        <v>4007348.0</v>
      </c>
      <c r="E177" s="428" t="s">
        <v>4739</v>
      </c>
      <c r="F177" s="391">
        <v>1.0</v>
      </c>
      <c r="G177" s="394"/>
      <c r="H177" s="395">
        <f t="shared" si="1"/>
        <v>1</v>
      </c>
      <c r="I177" s="391" t="s">
        <v>3465</v>
      </c>
      <c r="J177" s="396">
        <v>2495.33</v>
      </c>
      <c r="K177" s="396">
        <f t="shared" si="7"/>
        <v>2495.33</v>
      </c>
      <c r="L177" s="397"/>
      <c r="M177" s="398">
        <f t="shared" si="3"/>
        <v>0</v>
      </c>
      <c r="N177" s="398">
        <f t="shared" si="4"/>
        <v>2495.33</v>
      </c>
      <c r="O177" s="398">
        <f t="shared" si="5"/>
        <v>2495.33</v>
      </c>
      <c r="P177" s="398">
        <f t="shared" si="8"/>
        <v>2495.33</v>
      </c>
      <c r="Q177" s="398">
        <v>1.0</v>
      </c>
      <c r="R177" s="391" t="s">
        <v>881</v>
      </c>
      <c r="S177" s="399">
        <v>45394.0</v>
      </c>
      <c r="T177" s="391">
        <v>2404068.0</v>
      </c>
      <c r="U177" s="400">
        <v>45394.0</v>
      </c>
      <c r="V177" s="400">
        <v>45399.0</v>
      </c>
      <c r="W177" s="391" t="s">
        <v>4669</v>
      </c>
      <c r="X177" s="394" t="s">
        <v>880</v>
      </c>
      <c r="Y177" s="391" t="s">
        <v>3466</v>
      </c>
      <c r="Z177" s="401"/>
      <c r="AA177" s="400" t="s">
        <v>3739</v>
      </c>
      <c r="AB177" s="399">
        <v>45509.0</v>
      </c>
      <c r="AC177" s="402" t="s">
        <v>4477</v>
      </c>
      <c r="AD177" s="403"/>
      <c r="AE177" s="419"/>
      <c r="AF177" s="419"/>
      <c r="AG177" s="419"/>
      <c r="AH177" s="419"/>
      <c r="AI177" s="419"/>
      <c r="AJ177" s="419"/>
      <c r="AK177" s="419"/>
      <c r="AL177" s="419"/>
      <c r="AM177" s="419"/>
      <c r="AN177" s="419"/>
      <c r="AO177" s="419"/>
      <c r="AP177" s="419"/>
      <c r="AQ177" s="419"/>
      <c r="AR177" s="419"/>
      <c r="AS177" s="419"/>
      <c r="AT177" s="419"/>
      <c r="AU177" s="419"/>
      <c r="AV177" s="419"/>
      <c r="AW177" s="419"/>
      <c r="AX177" s="419"/>
    </row>
    <row r="178" ht="15.0" customHeight="1">
      <c r="A178" s="424" t="s">
        <v>4512</v>
      </c>
      <c r="B178" s="406" t="s">
        <v>4618</v>
      </c>
      <c r="C178" s="406" t="s">
        <v>4471</v>
      </c>
      <c r="D178" s="407" t="s">
        <v>1751</v>
      </c>
      <c r="E178" s="408" t="s">
        <v>4740</v>
      </c>
      <c r="F178" s="406">
        <v>1.0</v>
      </c>
      <c r="G178" s="409"/>
      <c r="H178" s="410">
        <f t="shared" si="1"/>
        <v>1</v>
      </c>
      <c r="I178" s="406" t="s">
        <v>3465</v>
      </c>
      <c r="J178" s="411">
        <v>150000.0</v>
      </c>
      <c r="K178" s="411">
        <f t="shared" si="7"/>
        <v>150000</v>
      </c>
      <c r="L178" s="412"/>
      <c r="M178" s="413">
        <f t="shared" si="3"/>
        <v>0</v>
      </c>
      <c r="N178" s="413">
        <f t="shared" si="4"/>
        <v>150000</v>
      </c>
      <c r="O178" s="413">
        <f t="shared" si="5"/>
        <v>150000</v>
      </c>
      <c r="P178" s="413">
        <f t="shared" si="8"/>
        <v>150000</v>
      </c>
      <c r="Q178" s="413">
        <v>1.0</v>
      </c>
      <c r="R178" s="406" t="s">
        <v>1042</v>
      </c>
      <c r="S178" s="414">
        <v>45419.0</v>
      </c>
      <c r="T178" s="406">
        <v>2405018.0</v>
      </c>
      <c r="U178" s="415">
        <v>45420.0</v>
      </c>
      <c r="V178" s="415">
        <v>45421.0</v>
      </c>
      <c r="W178" s="406" t="s">
        <v>4741</v>
      </c>
      <c r="X178" s="409"/>
      <c r="Y178" s="406" t="s">
        <v>3466</v>
      </c>
      <c r="Z178" s="416"/>
      <c r="AA178" s="415" t="s">
        <v>3739</v>
      </c>
      <c r="AB178" s="414">
        <v>45432.0</v>
      </c>
      <c r="AC178" s="417" t="s">
        <v>4477</v>
      </c>
      <c r="AD178" s="429"/>
      <c r="AE178" s="419"/>
      <c r="AF178" s="419"/>
      <c r="AG178" s="419"/>
      <c r="AH178" s="419"/>
      <c r="AI178" s="419"/>
      <c r="AJ178" s="419"/>
      <c r="AK178" s="419"/>
      <c r="AL178" s="419"/>
      <c r="AM178" s="419"/>
      <c r="AN178" s="419"/>
      <c r="AO178" s="419"/>
      <c r="AP178" s="419"/>
      <c r="AQ178" s="419"/>
      <c r="AR178" s="419"/>
      <c r="AS178" s="419"/>
      <c r="AT178" s="419"/>
      <c r="AU178" s="419"/>
      <c r="AV178" s="419"/>
      <c r="AW178" s="419"/>
      <c r="AX178" s="419"/>
    </row>
    <row r="179" ht="15.0" customHeight="1">
      <c r="A179" s="387" t="s">
        <v>4469</v>
      </c>
      <c r="B179" s="359" t="s">
        <v>4470</v>
      </c>
      <c r="C179" s="359" t="s">
        <v>4471</v>
      </c>
      <c r="D179" s="360" t="s">
        <v>4742</v>
      </c>
      <c r="E179" s="388" t="s">
        <v>4743</v>
      </c>
      <c r="F179" s="359">
        <v>1.0</v>
      </c>
      <c r="G179" s="362"/>
      <c r="H179" s="363">
        <f t="shared" si="1"/>
        <v>1</v>
      </c>
      <c r="I179" s="359" t="s">
        <v>3465</v>
      </c>
      <c r="J179" s="364">
        <v>2600.0</v>
      </c>
      <c r="K179" s="364">
        <f t="shared" si="7"/>
        <v>2600</v>
      </c>
      <c r="L179" s="365"/>
      <c r="M179" s="366">
        <f t="shared" si="3"/>
        <v>0</v>
      </c>
      <c r="N179" s="366">
        <f t="shared" si="4"/>
        <v>2600</v>
      </c>
      <c r="O179" s="366">
        <f t="shared" si="5"/>
        <v>2600</v>
      </c>
      <c r="P179" s="366">
        <f t="shared" si="8"/>
        <v>2600</v>
      </c>
      <c r="Q179" s="366">
        <v>1.0</v>
      </c>
      <c r="R179" s="359" t="s">
        <v>1045</v>
      </c>
      <c r="S179" s="367">
        <v>45419.0</v>
      </c>
      <c r="T179" s="359">
        <v>2405019.0</v>
      </c>
      <c r="U179" s="368">
        <v>45421.0</v>
      </c>
      <c r="V179" s="368">
        <v>45421.0</v>
      </c>
      <c r="W179" s="359" t="s">
        <v>3696</v>
      </c>
      <c r="X179" s="362" t="s">
        <v>197</v>
      </c>
      <c r="Y179" s="359" t="s">
        <v>3466</v>
      </c>
      <c r="Z179" s="369"/>
      <c r="AA179" s="368" t="s">
        <v>3739</v>
      </c>
      <c r="AB179" s="367">
        <v>45422.0</v>
      </c>
      <c r="AC179" s="370" t="s">
        <v>4477</v>
      </c>
      <c r="AD179" s="360"/>
      <c r="AE179" s="360"/>
      <c r="AF179" s="360"/>
      <c r="AG179" s="360"/>
      <c r="AH179" s="360"/>
      <c r="AI179" s="360"/>
      <c r="AJ179" s="360"/>
      <c r="AK179" s="360"/>
      <c r="AL179" s="360"/>
      <c r="AM179" s="360"/>
      <c r="AN179" s="360"/>
      <c r="AO179" s="360"/>
      <c r="AP179" s="360"/>
      <c r="AQ179" s="360"/>
      <c r="AR179" s="360"/>
      <c r="AS179" s="360"/>
      <c r="AT179" s="360"/>
      <c r="AU179" s="360"/>
      <c r="AV179" s="360"/>
      <c r="AW179" s="360"/>
      <c r="AX179" s="360"/>
    </row>
    <row r="180" ht="15.0" customHeight="1">
      <c r="A180" s="390" t="s">
        <v>4469</v>
      </c>
      <c r="B180" s="391" t="s">
        <v>4470</v>
      </c>
      <c r="C180" s="391" t="s">
        <v>4471</v>
      </c>
      <c r="D180" s="392" t="s">
        <v>4744</v>
      </c>
      <c r="E180" s="393" t="s">
        <v>4745</v>
      </c>
      <c r="F180" s="391">
        <v>1.0</v>
      </c>
      <c r="G180" s="394"/>
      <c r="H180" s="395">
        <f t="shared" si="1"/>
        <v>1</v>
      </c>
      <c r="I180" s="391" t="s">
        <v>3465</v>
      </c>
      <c r="J180" s="396">
        <v>2585.0</v>
      </c>
      <c r="K180" s="396">
        <f t="shared" si="7"/>
        <v>2585</v>
      </c>
      <c r="L180" s="397"/>
      <c r="M180" s="398">
        <f t="shared" si="3"/>
        <v>0</v>
      </c>
      <c r="N180" s="398">
        <f t="shared" si="4"/>
        <v>2585</v>
      </c>
      <c r="O180" s="398">
        <f t="shared" si="5"/>
        <v>2585</v>
      </c>
      <c r="P180" s="398">
        <f t="shared" si="8"/>
        <v>2585</v>
      </c>
      <c r="Q180" s="398">
        <v>1.0</v>
      </c>
      <c r="R180" s="391" t="s">
        <v>1045</v>
      </c>
      <c r="S180" s="399">
        <v>45419.0</v>
      </c>
      <c r="T180" s="391">
        <v>2405019.0</v>
      </c>
      <c r="U180" s="400">
        <v>45421.0</v>
      </c>
      <c r="V180" s="400">
        <v>45421.0</v>
      </c>
      <c r="W180" s="391" t="s">
        <v>3696</v>
      </c>
      <c r="X180" s="394" t="s">
        <v>197</v>
      </c>
      <c r="Y180" s="391" t="s">
        <v>3466</v>
      </c>
      <c r="Z180" s="401"/>
      <c r="AA180" s="400" t="s">
        <v>3739</v>
      </c>
      <c r="AB180" s="399">
        <v>45422.0</v>
      </c>
      <c r="AC180" s="402" t="s">
        <v>4477</v>
      </c>
      <c r="AD180" s="392"/>
      <c r="AE180" s="392"/>
      <c r="AF180" s="392"/>
      <c r="AG180" s="392"/>
      <c r="AH180" s="392"/>
      <c r="AI180" s="392"/>
      <c r="AJ180" s="392"/>
      <c r="AK180" s="392"/>
      <c r="AL180" s="392"/>
      <c r="AM180" s="392"/>
      <c r="AN180" s="392"/>
      <c r="AO180" s="392"/>
      <c r="AP180" s="392"/>
      <c r="AQ180" s="392"/>
      <c r="AR180" s="392"/>
      <c r="AS180" s="392"/>
      <c r="AT180" s="392"/>
      <c r="AU180" s="392"/>
      <c r="AV180" s="392"/>
      <c r="AW180" s="392"/>
      <c r="AX180" s="392"/>
    </row>
    <row r="181" ht="15.0" customHeight="1">
      <c r="A181" s="436" t="s">
        <v>4469</v>
      </c>
      <c r="B181" s="436" t="s">
        <v>4470</v>
      </c>
      <c r="C181" s="436" t="s">
        <v>4471</v>
      </c>
      <c r="D181" s="437" t="s">
        <v>4490</v>
      </c>
      <c r="E181" s="438" t="s">
        <v>4746</v>
      </c>
      <c r="F181" s="436">
        <v>12.0</v>
      </c>
      <c r="G181" s="439"/>
      <c r="H181" s="440">
        <f t="shared" si="1"/>
        <v>12</v>
      </c>
      <c r="I181" s="436" t="s">
        <v>3465</v>
      </c>
      <c r="J181" s="441">
        <v>9.0</v>
      </c>
      <c r="K181" s="441">
        <f t="shared" si="7"/>
        <v>108</v>
      </c>
      <c r="L181" s="442"/>
      <c r="M181" s="443">
        <f t="shared" si="3"/>
        <v>0</v>
      </c>
      <c r="N181" s="443">
        <f t="shared" si="4"/>
        <v>9</v>
      </c>
      <c r="O181" s="443">
        <f t="shared" si="5"/>
        <v>9</v>
      </c>
      <c r="P181" s="443">
        <f t="shared" si="8"/>
        <v>108</v>
      </c>
      <c r="Q181" s="443">
        <v>1.0</v>
      </c>
      <c r="R181" s="436" t="s">
        <v>1051</v>
      </c>
      <c r="S181" s="444">
        <v>45415.0</v>
      </c>
      <c r="T181" s="436">
        <v>2405021.0</v>
      </c>
      <c r="U181" s="445">
        <v>45421.0</v>
      </c>
      <c r="V181" s="445">
        <v>45422.0</v>
      </c>
      <c r="W181" s="436" t="s">
        <v>4538</v>
      </c>
      <c r="X181" s="439" t="s">
        <v>34</v>
      </c>
      <c r="Y181" s="436" t="s">
        <v>3466</v>
      </c>
      <c r="Z181" s="446"/>
      <c r="AA181" s="445" t="s">
        <v>3739</v>
      </c>
      <c r="AB181" s="444">
        <v>45422.0</v>
      </c>
      <c r="AC181" s="447" t="s">
        <v>4477</v>
      </c>
      <c r="AD181" s="437"/>
      <c r="AE181" s="437"/>
      <c r="AF181" s="437"/>
      <c r="AG181" s="437"/>
      <c r="AH181" s="437"/>
      <c r="AI181" s="437"/>
      <c r="AJ181" s="437"/>
      <c r="AK181" s="437"/>
      <c r="AL181" s="437"/>
      <c r="AM181" s="437"/>
      <c r="AN181" s="437"/>
      <c r="AO181" s="437"/>
      <c r="AP181" s="437"/>
      <c r="AQ181" s="437"/>
      <c r="AR181" s="437"/>
      <c r="AS181" s="437"/>
      <c r="AT181" s="437"/>
      <c r="AU181" s="437"/>
      <c r="AV181" s="437"/>
      <c r="AW181" s="437"/>
      <c r="AX181" s="437"/>
    </row>
    <row r="182" ht="15.0" customHeight="1">
      <c r="A182" s="448" t="s">
        <v>4469</v>
      </c>
      <c r="B182" s="448" t="s">
        <v>4470</v>
      </c>
      <c r="C182" s="448" t="s">
        <v>4471</v>
      </c>
      <c r="D182" s="449" t="s">
        <v>4490</v>
      </c>
      <c r="E182" s="450" t="s">
        <v>4747</v>
      </c>
      <c r="F182" s="448">
        <v>12.0</v>
      </c>
      <c r="G182" s="451"/>
      <c r="H182" s="452">
        <f t="shared" si="1"/>
        <v>12</v>
      </c>
      <c r="I182" s="448" t="s">
        <v>3465</v>
      </c>
      <c r="J182" s="453">
        <v>8.0</v>
      </c>
      <c r="K182" s="453">
        <f t="shared" si="7"/>
        <v>96</v>
      </c>
      <c r="L182" s="454"/>
      <c r="M182" s="455">
        <f t="shared" si="3"/>
        <v>0</v>
      </c>
      <c r="N182" s="455">
        <f t="shared" si="4"/>
        <v>8</v>
      </c>
      <c r="O182" s="455">
        <f t="shared" si="5"/>
        <v>8</v>
      </c>
      <c r="P182" s="455">
        <f t="shared" si="8"/>
        <v>96</v>
      </c>
      <c r="Q182" s="455">
        <v>1.0</v>
      </c>
      <c r="R182" s="448" t="s">
        <v>1051</v>
      </c>
      <c r="S182" s="456">
        <v>45415.0</v>
      </c>
      <c r="T182" s="448">
        <v>2405021.0</v>
      </c>
      <c r="U182" s="457">
        <v>45421.0</v>
      </c>
      <c r="V182" s="457">
        <v>45422.0</v>
      </c>
      <c r="W182" s="448" t="s">
        <v>4538</v>
      </c>
      <c r="X182" s="451" t="s">
        <v>34</v>
      </c>
      <c r="Y182" s="448" t="s">
        <v>3466</v>
      </c>
      <c r="Z182" s="458"/>
      <c r="AA182" s="457" t="s">
        <v>3739</v>
      </c>
      <c r="AB182" s="456">
        <v>45422.0</v>
      </c>
      <c r="AC182" s="459" t="s">
        <v>4477</v>
      </c>
      <c r="AD182" s="449"/>
      <c r="AE182" s="449"/>
      <c r="AF182" s="449"/>
      <c r="AG182" s="449"/>
      <c r="AH182" s="449"/>
      <c r="AI182" s="449"/>
      <c r="AJ182" s="449"/>
      <c r="AK182" s="449"/>
      <c r="AL182" s="449"/>
      <c r="AM182" s="449"/>
      <c r="AN182" s="449"/>
      <c r="AO182" s="449"/>
      <c r="AP182" s="449"/>
      <c r="AQ182" s="449"/>
      <c r="AR182" s="449"/>
      <c r="AS182" s="449"/>
      <c r="AT182" s="449"/>
      <c r="AU182" s="449"/>
      <c r="AV182" s="449"/>
      <c r="AW182" s="449"/>
      <c r="AX182" s="449"/>
    </row>
    <row r="183" ht="15.0" customHeight="1">
      <c r="A183" s="448" t="s">
        <v>4469</v>
      </c>
      <c r="B183" s="448" t="s">
        <v>4470</v>
      </c>
      <c r="C183" s="448" t="s">
        <v>4471</v>
      </c>
      <c r="D183" s="449" t="s">
        <v>4528</v>
      </c>
      <c r="E183" s="460" t="s">
        <v>4748</v>
      </c>
      <c r="F183" s="448">
        <v>1.0</v>
      </c>
      <c r="G183" s="451"/>
      <c r="H183" s="452">
        <f t="shared" si="1"/>
        <v>1</v>
      </c>
      <c r="I183" s="448" t="s">
        <v>3465</v>
      </c>
      <c r="J183" s="453">
        <v>600.0</v>
      </c>
      <c r="K183" s="453">
        <f t="shared" si="7"/>
        <v>600</v>
      </c>
      <c r="L183" s="454"/>
      <c r="M183" s="455">
        <f t="shared" si="3"/>
        <v>0</v>
      </c>
      <c r="N183" s="455">
        <f t="shared" si="4"/>
        <v>600</v>
      </c>
      <c r="O183" s="455">
        <f t="shared" si="5"/>
        <v>600</v>
      </c>
      <c r="P183" s="455">
        <f t="shared" si="8"/>
        <v>600</v>
      </c>
      <c r="Q183" s="455">
        <v>1.0</v>
      </c>
      <c r="R183" s="448" t="s">
        <v>1051</v>
      </c>
      <c r="S183" s="456">
        <v>45415.0</v>
      </c>
      <c r="T183" s="448">
        <v>2405021.0</v>
      </c>
      <c r="U183" s="457">
        <v>45421.0</v>
      </c>
      <c r="V183" s="457">
        <v>45422.0</v>
      </c>
      <c r="W183" s="448" t="s">
        <v>4538</v>
      </c>
      <c r="X183" s="451" t="s">
        <v>34</v>
      </c>
      <c r="Y183" s="448" t="s">
        <v>3466</v>
      </c>
      <c r="Z183" s="458"/>
      <c r="AA183" s="457" t="s">
        <v>3739</v>
      </c>
      <c r="AB183" s="456">
        <v>45422.0</v>
      </c>
      <c r="AC183" s="459" t="s">
        <v>4477</v>
      </c>
      <c r="AD183" s="449"/>
      <c r="AE183" s="449"/>
      <c r="AF183" s="449"/>
      <c r="AG183" s="449"/>
      <c r="AH183" s="449"/>
      <c r="AI183" s="449"/>
      <c r="AJ183" s="449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</row>
    <row r="184" ht="15.0" customHeight="1">
      <c r="A184" s="448" t="s">
        <v>4469</v>
      </c>
      <c r="B184" s="448" t="s">
        <v>4470</v>
      </c>
      <c r="C184" s="448" t="s">
        <v>4471</v>
      </c>
      <c r="D184" s="449" t="s">
        <v>4597</v>
      </c>
      <c r="E184" s="450" t="s">
        <v>4749</v>
      </c>
      <c r="F184" s="448">
        <v>5.0</v>
      </c>
      <c r="G184" s="451"/>
      <c r="H184" s="452">
        <f t="shared" si="1"/>
        <v>5</v>
      </c>
      <c r="I184" s="448" t="s">
        <v>3465</v>
      </c>
      <c r="J184" s="453">
        <v>25.0</v>
      </c>
      <c r="K184" s="453">
        <f t="shared" si="7"/>
        <v>125</v>
      </c>
      <c r="L184" s="454"/>
      <c r="M184" s="455">
        <f t="shared" si="3"/>
        <v>0</v>
      </c>
      <c r="N184" s="455">
        <f t="shared" si="4"/>
        <v>25</v>
      </c>
      <c r="O184" s="455">
        <f t="shared" si="5"/>
        <v>25</v>
      </c>
      <c r="P184" s="455">
        <f t="shared" si="8"/>
        <v>125</v>
      </c>
      <c r="Q184" s="455">
        <v>1.0</v>
      </c>
      <c r="R184" s="448" t="s">
        <v>1051</v>
      </c>
      <c r="S184" s="456">
        <v>45415.0</v>
      </c>
      <c r="T184" s="448">
        <v>2405021.0</v>
      </c>
      <c r="U184" s="457">
        <v>45421.0</v>
      </c>
      <c r="V184" s="457">
        <v>45422.0</v>
      </c>
      <c r="W184" s="448" t="s">
        <v>4538</v>
      </c>
      <c r="X184" s="451" t="s">
        <v>34</v>
      </c>
      <c r="Y184" s="448" t="s">
        <v>3466</v>
      </c>
      <c r="Z184" s="458"/>
      <c r="AA184" s="457" t="s">
        <v>3739</v>
      </c>
      <c r="AB184" s="456">
        <v>45422.0</v>
      </c>
      <c r="AC184" s="459" t="s">
        <v>4477</v>
      </c>
      <c r="AD184" s="449"/>
      <c r="AE184" s="449"/>
      <c r="AF184" s="449"/>
      <c r="AG184" s="449"/>
      <c r="AH184" s="449"/>
      <c r="AI184" s="449"/>
      <c r="AJ184" s="449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</row>
    <row r="185" ht="15.0" customHeight="1">
      <c r="A185" s="19" t="s">
        <v>4469</v>
      </c>
      <c r="B185" s="19" t="s">
        <v>4470</v>
      </c>
      <c r="C185" s="19" t="s">
        <v>4471</v>
      </c>
      <c r="D185" s="461" t="s">
        <v>585</v>
      </c>
      <c r="E185" s="462" t="s">
        <v>4750</v>
      </c>
      <c r="F185" s="19">
        <v>1.0</v>
      </c>
      <c r="G185" s="25"/>
      <c r="H185" s="83">
        <f t="shared" si="1"/>
        <v>1</v>
      </c>
      <c r="I185" s="19" t="s">
        <v>3465</v>
      </c>
      <c r="J185" s="463">
        <v>780.0</v>
      </c>
      <c r="K185" s="463">
        <f t="shared" si="7"/>
        <v>780</v>
      </c>
      <c r="L185" s="464"/>
      <c r="M185" s="465">
        <f t="shared" si="3"/>
        <v>0</v>
      </c>
      <c r="N185" s="465">
        <f t="shared" si="4"/>
        <v>780</v>
      </c>
      <c r="O185" s="465">
        <f t="shared" si="5"/>
        <v>780</v>
      </c>
      <c r="P185" s="465">
        <f t="shared" si="8"/>
        <v>780</v>
      </c>
      <c r="Q185" s="465">
        <v>1.0</v>
      </c>
      <c r="R185" s="19" t="s">
        <v>1051</v>
      </c>
      <c r="S185" s="466">
        <v>45415.0</v>
      </c>
      <c r="T185" s="19">
        <v>2405021.0</v>
      </c>
      <c r="U185" s="18">
        <v>45421.0</v>
      </c>
      <c r="V185" s="18">
        <v>45422.0</v>
      </c>
      <c r="W185" s="19" t="s">
        <v>4538</v>
      </c>
      <c r="X185" s="25" t="s">
        <v>34</v>
      </c>
      <c r="Y185" s="19" t="s">
        <v>3466</v>
      </c>
      <c r="Z185" s="467"/>
      <c r="AA185" s="18" t="s">
        <v>3739</v>
      </c>
      <c r="AB185" s="466">
        <v>45422.0</v>
      </c>
      <c r="AC185" s="468" t="s">
        <v>4477</v>
      </c>
      <c r="AD185" s="461"/>
      <c r="AE185" s="461"/>
      <c r="AF185" s="461"/>
      <c r="AG185" s="461"/>
      <c r="AH185" s="461"/>
      <c r="AI185" s="461"/>
      <c r="AJ185" s="461"/>
      <c r="AK185" s="461"/>
      <c r="AL185" s="461"/>
      <c r="AM185" s="461"/>
      <c r="AN185" s="461"/>
      <c r="AO185" s="461"/>
      <c r="AP185" s="461"/>
      <c r="AQ185" s="461"/>
      <c r="AR185" s="461"/>
      <c r="AS185" s="461"/>
      <c r="AT185" s="461"/>
      <c r="AU185" s="461"/>
      <c r="AV185" s="461"/>
      <c r="AW185" s="461"/>
      <c r="AX185" s="461"/>
    </row>
    <row r="186" ht="15.0" customHeight="1">
      <c r="A186" s="405" t="s">
        <v>4469</v>
      </c>
      <c r="B186" s="406"/>
      <c r="C186" s="406" t="s">
        <v>4471</v>
      </c>
      <c r="D186" s="407" t="s">
        <v>1228</v>
      </c>
      <c r="E186" s="408" t="s">
        <v>4751</v>
      </c>
      <c r="F186" s="406">
        <v>60.0</v>
      </c>
      <c r="G186" s="409"/>
      <c r="H186" s="410">
        <f t="shared" si="1"/>
        <v>60</v>
      </c>
      <c r="I186" s="406" t="s">
        <v>3465</v>
      </c>
      <c r="J186" s="411">
        <v>16800.0</v>
      </c>
      <c r="K186" s="411">
        <f t="shared" si="7"/>
        <v>1008000</v>
      </c>
      <c r="L186" s="412"/>
      <c r="M186" s="413">
        <f t="shared" si="3"/>
        <v>0</v>
      </c>
      <c r="N186" s="413">
        <f t="shared" si="4"/>
        <v>16800</v>
      </c>
      <c r="O186" s="413">
        <f t="shared" si="5"/>
        <v>16800</v>
      </c>
      <c r="P186" s="413">
        <f t="shared" si="8"/>
        <v>1008000</v>
      </c>
      <c r="Q186" s="413">
        <v>1.0</v>
      </c>
      <c r="R186" s="406" t="s">
        <v>1048</v>
      </c>
      <c r="S186" s="414">
        <v>45419.0</v>
      </c>
      <c r="T186" s="406">
        <v>2405020.0</v>
      </c>
      <c r="U186" s="415">
        <v>45421.0</v>
      </c>
      <c r="V186" s="415">
        <v>45422.0</v>
      </c>
      <c r="W186" s="406" t="s">
        <v>4752</v>
      </c>
      <c r="X186" s="409" t="s">
        <v>4753</v>
      </c>
      <c r="Y186" s="406" t="s">
        <v>3466</v>
      </c>
      <c r="Z186" s="416"/>
      <c r="AA186" s="415" t="s">
        <v>3739</v>
      </c>
      <c r="AB186" s="414">
        <v>45467.0</v>
      </c>
      <c r="AC186" s="417" t="s">
        <v>4477</v>
      </c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</row>
    <row r="187" ht="15.0" customHeight="1">
      <c r="A187" s="372" t="s">
        <v>4536</v>
      </c>
      <c r="B187" s="373" t="s">
        <v>3460</v>
      </c>
      <c r="C187" s="373" t="s">
        <v>4471</v>
      </c>
      <c r="D187" s="374" t="s">
        <v>4754</v>
      </c>
      <c r="E187" s="422" t="s">
        <v>4755</v>
      </c>
      <c r="F187" s="373">
        <v>50.0</v>
      </c>
      <c r="G187" s="376"/>
      <c r="H187" s="377">
        <f t="shared" si="1"/>
        <v>50</v>
      </c>
      <c r="I187" s="373" t="s">
        <v>3465</v>
      </c>
      <c r="J187" s="378">
        <v>28.0</v>
      </c>
      <c r="K187" s="378">
        <f t="shared" si="7"/>
        <v>1400</v>
      </c>
      <c r="L187" s="379"/>
      <c r="M187" s="380">
        <f t="shared" si="3"/>
        <v>0</v>
      </c>
      <c r="N187" s="380">
        <f t="shared" si="4"/>
        <v>28</v>
      </c>
      <c r="O187" s="380">
        <f t="shared" si="5"/>
        <v>28</v>
      </c>
      <c r="P187" s="380">
        <f t="shared" si="8"/>
        <v>1400</v>
      </c>
      <c r="Q187" s="380">
        <v>1.0</v>
      </c>
      <c r="R187" s="373" t="s">
        <v>1076</v>
      </c>
      <c r="S187" s="381">
        <v>45422.0</v>
      </c>
      <c r="T187" s="373">
        <v>2405034.0</v>
      </c>
      <c r="U187" s="382">
        <v>45422.0</v>
      </c>
      <c r="V187" s="382">
        <v>45426.0</v>
      </c>
      <c r="W187" s="373" t="s">
        <v>4538</v>
      </c>
      <c r="X187" s="376" t="s">
        <v>34</v>
      </c>
      <c r="Y187" s="373" t="s">
        <v>3466</v>
      </c>
      <c r="Z187" s="383"/>
      <c r="AA187" s="382" t="s">
        <v>3739</v>
      </c>
      <c r="AB187" s="381">
        <v>45432.0</v>
      </c>
      <c r="AC187" s="384" t="s">
        <v>4477</v>
      </c>
      <c r="AD187" s="385"/>
      <c r="AE187" s="386"/>
      <c r="AF187" s="386"/>
      <c r="AG187" s="386"/>
      <c r="AH187" s="386"/>
      <c r="AI187" s="386"/>
      <c r="AJ187" s="386"/>
      <c r="AK187" s="386"/>
      <c r="AL187" s="386"/>
      <c r="AM187" s="386"/>
      <c r="AN187" s="386"/>
      <c r="AO187" s="386"/>
      <c r="AP187" s="386"/>
      <c r="AQ187" s="386"/>
      <c r="AR187" s="386"/>
      <c r="AS187" s="386"/>
      <c r="AT187" s="386"/>
      <c r="AU187" s="386"/>
      <c r="AV187" s="386"/>
      <c r="AW187" s="386"/>
      <c r="AX187" s="386"/>
    </row>
    <row r="188" ht="15.0" customHeight="1">
      <c r="A188" s="387" t="s">
        <v>4536</v>
      </c>
      <c r="B188" s="359" t="s">
        <v>3460</v>
      </c>
      <c r="C188" s="359" t="s">
        <v>4471</v>
      </c>
      <c r="D188" s="360" t="s">
        <v>4754</v>
      </c>
      <c r="E188" s="361" t="s">
        <v>4756</v>
      </c>
      <c r="F188" s="359">
        <v>25.0</v>
      </c>
      <c r="G188" s="362"/>
      <c r="H188" s="363">
        <f t="shared" si="1"/>
        <v>25</v>
      </c>
      <c r="I188" s="359" t="s">
        <v>3465</v>
      </c>
      <c r="J188" s="364">
        <v>36.0</v>
      </c>
      <c r="K188" s="364">
        <f t="shared" si="7"/>
        <v>900</v>
      </c>
      <c r="L188" s="365"/>
      <c r="M188" s="366">
        <f t="shared" si="3"/>
        <v>0</v>
      </c>
      <c r="N188" s="366">
        <f t="shared" si="4"/>
        <v>36</v>
      </c>
      <c r="O188" s="366">
        <f t="shared" si="5"/>
        <v>36</v>
      </c>
      <c r="P188" s="366">
        <f t="shared" si="8"/>
        <v>900</v>
      </c>
      <c r="Q188" s="366">
        <v>1.0</v>
      </c>
      <c r="R188" s="359" t="s">
        <v>1076</v>
      </c>
      <c r="S188" s="367">
        <v>45422.0</v>
      </c>
      <c r="T188" s="359">
        <v>2405034.0</v>
      </c>
      <c r="U188" s="368">
        <v>45422.0</v>
      </c>
      <c r="V188" s="368">
        <v>45426.0</v>
      </c>
      <c r="W188" s="359" t="s">
        <v>4538</v>
      </c>
      <c r="X188" s="362" t="s">
        <v>34</v>
      </c>
      <c r="Y188" s="359" t="s">
        <v>3466</v>
      </c>
      <c r="Z188" s="369"/>
      <c r="AA188" s="368" t="s">
        <v>3739</v>
      </c>
      <c r="AB188" s="367">
        <v>45432.0</v>
      </c>
      <c r="AC188" s="370" t="s">
        <v>4477</v>
      </c>
      <c r="AD188" s="371"/>
      <c r="AE188" s="249"/>
      <c r="AF188" s="249"/>
      <c r="AG188" s="249"/>
      <c r="AH188" s="249"/>
      <c r="AI188" s="249"/>
      <c r="AJ188" s="249"/>
      <c r="AK188" s="249"/>
      <c r="AL188" s="249"/>
      <c r="AM188" s="249"/>
      <c r="AN188" s="249"/>
      <c r="AO188" s="249"/>
      <c r="AP188" s="249"/>
      <c r="AQ188" s="249"/>
      <c r="AR188" s="249"/>
      <c r="AS188" s="249"/>
      <c r="AT188" s="249"/>
      <c r="AU188" s="249"/>
      <c r="AV188" s="249"/>
      <c r="AW188" s="249"/>
      <c r="AX188" s="249"/>
    </row>
    <row r="189" ht="15.0" customHeight="1">
      <c r="A189" s="387" t="s">
        <v>4536</v>
      </c>
      <c r="B189" s="359" t="s">
        <v>3460</v>
      </c>
      <c r="C189" s="359" t="s">
        <v>4471</v>
      </c>
      <c r="D189" s="360" t="s">
        <v>4754</v>
      </c>
      <c r="E189" s="361" t="s">
        <v>4757</v>
      </c>
      <c r="F189" s="359">
        <v>25.0</v>
      </c>
      <c r="G189" s="362"/>
      <c r="H189" s="363">
        <f t="shared" si="1"/>
        <v>25</v>
      </c>
      <c r="I189" s="359" t="s">
        <v>3465</v>
      </c>
      <c r="J189" s="364">
        <v>40.0</v>
      </c>
      <c r="K189" s="364">
        <f t="shared" si="7"/>
        <v>1000</v>
      </c>
      <c r="L189" s="365"/>
      <c r="M189" s="366">
        <f t="shared" si="3"/>
        <v>0</v>
      </c>
      <c r="N189" s="366">
        <f t="shared" si="4"/>
        <v>40</v>
      </c>
      <c r="O189" s="366">
        <f t="shared" si="5"/>
        <v>40</v>
      </c>
      <c r="P189" s="366">
        <f t="shared" si="8"/>
        <v>1000</v>
      </c>
      <c r="Q189" s="366">
        <v>1.0</v>
      </c>
      <c r="R189" s="359" t="s">
        <v>1076</v>
      </c>
      <c r="S189" s="367">
        <v>45422.0</v>
      </c>
      <c r="T189" s="359">
        <v>2405034.0</v>
      </c>
      <c r="U189" s="368">
        <v>45422.0</v>
      </c>
      <c r="V189" s="368">
        <v>45426.0</v>
      </c>
      <c r="W189" s="359" t="s">
        <v>4538</v>
      </c>
      <c r="X189" s="362" t="s">
        <v>34</v>
      </c>
      <c r="Y189" s="359" t="s">
        <v>3466</v>
      </c>
      <c r="Z189" s="369"/>
      <c r="AA189" s="368" t="s">
        <v>3739</v>
      </c>
      <c r="AB189" s="367">
        <v>45432.0</v>
      </c>
      <c r="AC189" s="370" t="s">
        <v>4477</v>
      </c>
      <c r="AD189" s="371"/>
      <c r="AE189" s="249"/>
      <c r="AF189" s="249"/>
      <c r="AG189" s="249"/>
      <c r="AH189" s="249"/>
      <c r="AI189" s="249"/>
      <c r="AJ189" s="249"/>
      <c r="AK189" s="249"/>
      <c r="AL189" s="249"/>
      <c r="AM189" s="249"/>
      <c r="AN189" s="249"/>
      <c r="AO189" s="249"/>
      <c r="AP189" s="249"/>
      <c r="AQ189" s="249"/>
      <c r="AR189" s="249"/>
      <c r="AS189" s="249"/>
      <c r="AT189" s="249"/>
      <c r="AU189" s="249"/>
      <c r="AV189" s="249"/>
      <c r="AW189" s="249"/>
      <c r="AX189" s="249"/>
    </row>
    <row r="190" ht="15.0" customHeight="1">
      <c r="A190" s="387" t="s">
        <v>4536</v>
      </c>
      <c r="B190" s="359" t="s">
        <v>3460</v>
      </c>
      <c r="C190" s="359" t="s">
        <v>4471</v>
      </c>
      <c r="D190" s="360" t="s">
        <v>4543</v>
      </c>
      <c r="E190" s="361" t="s">
        <v>4758</v>
      </c>
      <c r="F190" s="359">
        <v>1.0</v>
      </c>
      <c r="G190" s="362"/>
      <c r="H190" s="363">
        <f t="shared" si="1"/>
        <v>1</v>
      </c>
      <c r="I190" s="359" t="s">
        <v>3465</v>
      </c>
      <c r="J190" s="364">
        <v>175.0</v>
      </c>
      <c r="K190" s="364">
        <f t="shared" si="7"/>
        <v>175</v>
      </c>
      <c r="L190" s="365"/>
      <c r="M190" s="366">
        <f t="shared" si="3"/>
        <v>0</v>
      </c>
      <c r="N190" s="366">
        <f t="shared" si="4"/>
        <v>175</v>
      </c>
      <c r="O190" s="366">
        <f t="shared" si="5"/>
        <v>175</v>
      </c>
      <c r="P190" s="366">
        <f t="shared" si="8"/>
        <v>175</v>
      </c>
      <c r="Q190" s="366">
        <v>1.0</v>
      </c>
      <c r="R190" s="359" t="s">
        <v>1076</v>
      </c>
      <c r="S190" s="367">
        <v>45422.0</v>
      </c>
      <c r="T190" s="359">
        <v>2405034.0</v>
      </c>
      <c r="U190" s="368">
        <v>45422.0</v>
      </c>
      <c r="V190" s="368">
        <v>45426.0</v>
      </c>
      <c r="W190" s="359" t="s">
        <v>4538</v>
      </c>
      <c r="X190" s="362" t="s">
        <v>34</v>
      </c>
      <c r="Y190" s="359" t="s">
        <v>3466</v>
      </c>
      <c r="Z190" s="369"/>
      <c r="AA190" s="368" t="s">
        <v>3739</v>
      </c>
      <c r="AB190" s="367">
        <v>45432.0</v>
      </c>
      <c r="AC190" s="370" t="s">
        <v>4477</v>
      </c>
      <c r="AD190" s="371"/>
      <c r="AE190" s="249"/>
      <c r="AF190" s="249"/>
      <c r="AG190" s="249"/>
      <c r="AH190" s="249"/>
      <c r="AI190" s="249"/>
      <c r="AJ190" s="249"/>
      <c r="AK190" s="249"/>
      <c r="AL190" s="249"/>
      <c r="AM190" s="249"/>
      <c r="AN190" s="249"/>
      <c r="AO190" s="249"/>
      <c r="AP190" s="249"/>
      <c r="AQ190" s="249"/>
      <c r="AR190" s="249"/>
      <c r="AS190" s="249"/>
      <c r="AT190" s="249"/>
      <c r="AU190" s="249"/>
      <c r="AV190" s="249"/>
      <c r="AW190" s="249"/>
      <c r="AX190" s="249"/>
    </row>
    <row r="191" ht="15.0" customHeight="1">
      <c r="A191" s="390" t="s">
        <v>4536</v>
      </c>
      <c r="B191" s="391" t="s">
        <v>3460</v>
      </c>
      <c r="C191" s="391" t="s">
        <v>4471</v>
      </c>
      <c r="D191" s="392" t="s">
        <v>4481</v>
      </c>
      <c r="E191" s="423" t="s">
        <v>4759</v>
      </c>
      <c r="F191" s="391">
        <v>1.0</v>
      </c>
      <c r="G191" s="394"/>
      <c r="H191" s="395">
        <f t="shared" si="1"/>
        <v>1</v>
      </c>
      <c r="I191" s="391" t="s">
        <v>3465</v>
      </c>
      <c r="J191" s="396">
        <v>160.0</v>
      </c>
      <c r="K191" s="396">
        <f t="shared" si="7"/>
        <v>160</v>
      </c>
      <c r="L191" s="397"/>
      <c r="M191" s="398">
        <f t="shared" si="3"/>
        <v>0</v>
      </c>
      <c r="N191" s="398">
        <f t="shared" si="4"/>
        <v>160</v>
      </c>
      <c r="O191" s="398">
        <f t="shared" si="5"/>
        <v>160</v>
      </c>
      <c r="P191" s="398">
        <f t="shared" si="8"/>
        <v>160</v>
      </c>
      <c r="Q191" s="398">
        <v>1.0</v>
      </c>
      <c r="R191" s="391" t="s">
        <v>1076</v>
      </c>
      <c r="S191" s="399">
        <v>45422.0</v>
      </c>
      <c r="T191" s="391">
        <v>2405034.0</v>
      </c>
      <c r="U191" s="400">
        <v>45422.0</v>
      </c>
      <c r="V191" s="400">
        <v>45426.0</v>
      </c>
      <c r="W191" s="391" t="s">
        <v>4538</v>
      </c>
      <c r="X191" s="394" t="s">
        <v>34</v>
      </c>
      <c r="Y191" s="391" t="s">
        <v>3466</v>
      </c>
      <c r="Z191" s="401"/>
      <c r="AA191" s="400" t="s">
        <v>3739</v>
      </c>
      <c r="AB191" s="399">
        <v>45432.0</v>
      </c>
      <c r="AC191" s="402" t="s">
        <v>4477</v>
      </c>
      <c r="AD191" s="403"/>
      <c r="AE191" s="404"/>
      <c r="AF191" s="404"/>
      <c r="AG191" s="404"/>
      <c r="AH191" s="404"/>
      <c r="AI191" s="404"/>
      <c r="AJ191" s="404"/>
      <c r="AK191" s="404"/>
      <c r="AL191" s="404"/>
      <c r="AM191" s="404"/>
      <c r="AN191" s="404"/>
      <c r="AO191" s="404"/>
      <c r="AP191" s="404"/>
      <c r="AQ191" s="404"/>
      <c r="AR191" s="404"/>
      <c r="AS191" s="404"/>
      <c r="AT191" s="404"/>
      <c r="AU191" s="404"/>
      <c r="AV191" s="404"/>
      <c r="AW191" s="404"/>
      <c r="AX191" s="404"/>
    </row>
    <row r="192" ht="15.0" customHeight="1">
      <c r="A192" s="436" t="s">
        <v>4469</v>
      </c>
      <c r="B192" s="436" t="s">
        <v>4470</v>
      </c>
      <c r="C192" s="436" t="s">
        <v>4471</v>
      </c>
      <c r="D192" s="437" t="s">
        <v>4528</v>
      </c>
      <c r="E192" s="438" t="s">
        <v>4760</v>
      </c>
      <c r="F192" s="436">
        <v>1.0</v>
      </c>
      <c r="G192" s="439"/>
      <c r="H192" s="440">
        <f t="shared" si="1"/>
        <v>1</v>
      </c>
      <c r="I192" s="436" t="s">
        <v>3465</v>
      </c>
      <c r="J192" s="441">
        <v>990.0</v>
      </c>
      <c r="K192" s="441">
        <f t="shared" si="7"/>
        <v>990</v>
      </c>
      <c r="L192" s="442"/>
      <c r="M192" s="443">
        <f t="shared" si="3"/>
        <v>0</v>
      </c>
      <c r="N192" s="443">
        <f t="shared" si="4"/>
        <v>990</v>
      </c>
      <c r="O192" s="443">
        <f t="shared" si="5"/>
        <v>990</v>
      </c>
      <c r="P192" s="443">
        <f t="shared" si="8"/>
        <v>990</v>
      </c>
      <c r="Q192" s="443">
        <v>1.0</v>
      </c>
      <c r="R192" s="436" t="s">
        <v>1098</v>
      </c>
      <c r="S192" s="444">
        <v>45426.0</v>
      </c>
      <c r="T192" s="436">
        <v>2405042.0</v>
      </c>
      <c r="U192" s="457">
        <v>45426.0</v>
      </c>
      <c r="V192" s="445">
        <v>45427.0</v>
      </c>
      <c r="W192" s="436" t="s">
        <v>4530</v>
      </c>
      <c r="X192" s="439" t="s">
        <v>4531</v>
      </c>
      <c r="Y192" s="436" t="s">
        <v>3466</v>
      </c>
      <c r="Z192" s="446"/>
      <c r="AA192" s="445" t="s">
        <v>3739</v>
      </c>
      <c r="AB192" s="444">
        <v>45433.0</v>
      </c>
      <c r="AC192" s="447" t="s">
        <v>4477</v>
      </c>
      <c r="AD192" s="437"/>
      <c r="AE192" s="437"/>
      <c r="AF192" s="437"/>
      <c r="AG192" s="437"/>
      <c r="AH192" s="437"/>
      <c r="AI192" s="437"/>
      <c r="AJ192" s="437"/>
      <c r="AK192" s="437"/>
      <c r="AL192" s="437"/>
      <c r="AM192" s="437"/>
      <c r="AN192" s="437"/>
      <c r="AO192" s="437"/>
      <c r="AP192" s="437"/>
      <c r="AQ192" s="437"/>
      <c r="AR192" s="437"/>
      <c r="AS192" s="437"/>
      <c r="AT192" s="437"/>
      <c r="AU192" s="437"/>
      <c r="AV192" s="437"/>
      <c r="AW192" s="437"/>
      <c r="AX192" s="437"/>
    </row>
    <row r="193" ht="15.0" customHeight="1">
      <c r="A193" s="448" t="s">
        <v>4469</v>
      </c>
      <c r="B193" s="448" t="s">
        <v>4470</v>
      </c>
      <c r="C193" s="448" t="s">
        <v>4471</v>
      </c>
      <c r="D193" s="449" t="s">
        <v>4626</v>
      </c>
      <c r="E193" s="450" t="s">
        <v>4627</v>
      </c>
      <c r="F193" s="448">
        <v>1.0</v>
      </c>
      <c r="G193" s="451"/>
      <c r="H193" s="452">
        <f t="shared" si="1"/>
        <v>1</v>
      </c>
      <c r="I193" s="448" t="s">
        <v>3465</v>
      </c>
      <c r="J193" s="453">
        <v>850.0</v>
      </c>
      <c r="K193" s="453">
        <f t="shared" si="7"/>
        <v>850</v>
      </c>
      <c r="L193" s="454"/>
      <c r="M193" s="455">
        <f t="shared" si="3"/>
        <v>0</v>
      </c>
      <c r="N193" s="455">
        <f t="shared" si="4"/>
        <v>850</v>
      </c>
      <c r="O193" s="455">
        <f t="shared" si="5"/>
        <v>850</v>
      </c>
      <c r="P193" s="455">
        <f t="shared" si="8"/>
        <v>850</v>
      </c>
      <c r="Q193" s="455">
        <v>1.0</v>
      </c>
      <c r="R193" s="448" t="s">
        <v>1098</v>
      </c>
      <c r="S193" s="456">
        <v>45426.0</v>
      </c>
      <c r="T193" s="448">
        <v>2405042.0</v>
      </c>
      <c r="U193" s="457">
        <v>45426.0</v>
      </c>
      <c r="V193" s="457">
        <v>45427.0</v>
      </c>
      <c r="W193" s="448" t="s">
        <v>4530</v>
      </c>
      <c r="X193" s="451" t="s">
        <v>4531</v>
      </c>
      <c r="Y193" s="448" t="s">
        <v>3466</v>
      </c>
      <c r="Z193" s="458"/>
      <c r="AA193" s="457" t="s">
        <v>3739</v>
      </c>
      <c r="AB193" s="456">
        <v>45433.0</v>
      </c>
      <c r="AC193" s="459" t="s">
        <v>4477</v>
      </c>
      <c r="AD193" s="449"/>
      <c r="AE193" s="449"/>
      <c r="AF193" s="449"/>
      <c r="AG193" s="449"/>
      <c r="AH193" s="449"/>
      <c r="AI193" s="449"/>
      <c r="AJ193" s="449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</row>
    <row r="194" ht="15.0" customHeight="1">
      <c r="A194" s="19" t="s">
        <v>4469</v>
      </c>
      <c r="B194" s="19" t="s">
        <v>4470</v>
      </c>
      <c r="C194" s="19" t="s">
        <v>4471</v>
      </c>
      <c r="D194" s="461" t="s">
        <v>4630</v>
      </c>
      <c r="E194" s="469" t="s">
        <v>4761</v>
      </c>
      <c r="F194" s="19">
        <v>6.0</v>
      </c>
      <c r="G194" s="25"/>
      <c r="H194" s="83">
        <f t="shared" si="1"/>
        <v>6</v>
      </c>
      <c r="I194" s="19" t="s">
        <v>3465</v>
      </c>
      <c r="J194" s="463">
        <v>160.0</v>
      </c>
      <c r="K194" s="463">
        <f t="shared" si="7"/>
        <v>960</v>
      </c>
      <c r="L194" s="464"/>
      <c r="M194" s="465">
        <f t="shared" si="3"/>
        <v>0</v>
      </c>
      <c r="N194" s="465">
        <f t="shared" si="4"/>
        <v>160</v>
      </c>
      <c r="O194" s="465">
        <f t="shared" si="5"/>
        <v>160</v>
      </c>
      <c r="P194" s="465">
        <f t="shared" si="8"/>
        <v>960</v>
      </c>
      <c r="Q194" s="465">
        <v>1.0</v>
      </c>
      <c r="R194" s="19" t="s">
        <v>1098</v>
      </c>
      <c r="S194" s="466">
        <v>45426.0</v>
      </c>
      <c r="T194" s="19">
        <v>2405042.0</v>
      </c>
      <c r="U194" s="18">
        <v>45426.0</v>
      </c>
      <c r="V194" s="18">
        <v>45427.0</v>
      </c>
      <c r="W194" s="19" t="s">
        <v>4530</v>
      </c>
      <c r="X194" s="25" t="s">
        <v>4531</v>
      </c>
      <c r="Y194" s="19" t="s">
        <v>3466</v>
      </c>
      <c r="Z194" s="467"/>
      <c r="AA194" s="18" t="s">
        <v>3739</v>
      </c>
      <c r="AB194" s="466">
        <v>45433.0</v>
      </c>
      <c r="AC194" s="468" t="s">
        <v>4477</v>
      </c>
      <c r="AD194" s="461"/>
      <c r="AE194" s="461"/>
      <c r="AF194" s="461"/>
      <c r="AG194" s="461"/>
      <c r="AH194" s="461"/>
      <c r="AI194" s="461"/>
      <c r="AJ194" s="461"/>
      <c r="AK194" s="461"/>
      <c r="AL194" s="461"/>
      <c r="AM194" s="461"/>
      <c r="AN194" s="461"/>
      <c r="AO194" s="461"/>
      <c r="AP194" s="461"/>
      <c r="AQ194" s="461"/>
      <c r="AR194" s="461"/>
      <c r="AS194" s="461"/>
      <c r="AT194" s="461"/>
      <c r="AU194" s="461"/>
      <c r="AV194" s="461"/>
      <c r="AW194" s="461"/>
      <c r="AX194" s="461"/>
    </row>
    <row r="195" ht="15.0" customHeight="1">
      <c r="A195" s="424" t="s">
        <v>4512</v>
      </c>
      <c r="B195" s="406" t="s">
        <v>4618</v>
      </c>
      <c r="C195" s="406" t="s">
        <v>4762</v>
      </c>
      <c r="D195" s="407" t="s">
        <v>1751</v>
      </c>
      <c r="E195" s="408" t="s">
        <v>4763</v>
      </c>
      <c r="F195" s="406">
        <v>3.0</v>
      </c>
      <c r="G195" s="409"/>
      <c r="H195" s="410">
        <f t="shared" si="1"/>
        <v>3</v>
      </c>
      <c r="I195" s="406" t="s">
        <v>3465</v>
      </c>
      <c r="J195" s="411">
        <v>8300.0</v>
      </c>
      <c r="K195" s="411">
        <f t="shared" si="7"/>
        <v>24900</v>
      </c>
      <c r="L195" s="412">
        <v>0.1446</v>
      </c>
      <c r="M195" s="465">
        <f>SUM(J195*L195)-0.18</f>
        <v>1200</v>
      </c>
      <c r="N195" s="413">
        <f>K195-M195</f>
        <v>23700</v>
      </c>
      <c r="O195" s="413">
        <f t="shared" si="5"/>
        <v>23700</v>
      </c>
      <c r="P195" s="413">
        <f t="shared" si="8"/>
        <v>71100</v>
      </c>
      <c r="Q195" s="413">
        <v>1.0</v>
      </c>
      <c r="R195" s="406" t="s">
        <v>1119</v>
      </c>
      <c r="S195" s="414">
        <v>45427.0</v>
      </c>
      <c r="T195" s="406">
        <v>2405052.0</v>
      </c>
      <c r="U195" s="415">
        <v>45427.0</v>
      </c>
      <c r="V195" s="415">
        <v>45427.0</v>
      </c>
      <c r="W195" s="406" t="s">
        <v>4764</v>
      </c>
      <c r="X195" s="409" t="s">
        <v>1118</v>
      </c>
      <c r="Y195" s="406" t="s">
        <v>4575</v>
      </c>
      <c r="Z195" s="416"/>
      <c r="AA195" s="415" t="s">
        <v>3739</v>
      </c>
      <c r="AB195" s="414">
        <v>45429.0</v>
      </c>
      <c r="AC195" s="417" t="s">
        <v>4477</v>
      </c>
      <c r="AD195" s="429"/>
      <c r="AE195" s="419"/>
      <c r="AF195" s="419"/>
      <c r="AG195" s="419"/>
      <c r="AH195" s="419"/>
      <c r="AI195" s="419"/>
      <c r="AJ195" s="419"/>
      <c r="AK195" s="419"/>
      <c r="AL195" s="419"/>
      <c r="AM195" s="419"/>
      <c r="AN195" s="419"/>
      <c r="AO195" s="419"/>
      <c r="AP195" s="419"/>
      <c r="AQ195" s="419"/>
      <c r="AR195" s="419"/>
      <c r="AS195" s="419"/>
      <c r="AT195" s="419"/>
      <c r="AU195" s="419"/>
      <c r="AV195" s="419"/>
      <c r="AW195" s="419"/>
      <c r="AX195" s="419"/>
    </row>
    <row r="196" ht="15.0" customHeight="1">
      <c r="A196" s="405" t="s">
        <v>4512</v>
      </c>
      <c r="B196" s="406" t="s">
        <v>4618</v>
      </c>
      <c r="C196" s="406" t="s">
        <v>4765</v>
      </c>
      <c r="D196" s="374" t="s">
        <v>4672</v>
      </c>
      <c r="E196" s="408" t="s">
        <v>4766</v>
      </c>
      <c r="F196" s="406">
        <v>1.0</v>
      </c>
      <c r="G196" s="409"/>
      <c r="H196" s="410">
        <f t="shared" si="1"/>
        <v>1</v>
      </c>
      <c r="I196" s="406" t="s">
        <v>3465</v>
      </c>
      <c r="J196" s="411">
        <v>13700.0</v>
      </c>
      <c r="K196" s="411">
        <f t="shared" si="7"/>
        <v>13700</v>
      </c>
      <c r="L196" s="412"/>
      <c r="M196" s="413">
        <f t="shared" ref="M196:M219" si="9">J196*L196</f>
        <v>0</v>
      </c>
      <c r="N196" s="413">
        <f t="shared" ref="N196:N219" si="10">J196-M196</f>
        <v>13700</v>
      </c>
      <c r="O196" s="413">
        <f t="shared" si="5"/>
        <v>13700</v>
      </c>
      <c r="P196" s="413">
        <f t="shared" si="8"/>
        <v>13700</v>
      </c>
      <c r="Q196" s="413">
        <v>1.0</v>
      </c>
      <c r="R196" s="406" t="s">
        <v>1158</v>
      </c>
      <c r="S196" s="414">
        <v>45428.0</v>
      </c>
      <c r="T196" s="406">
        <v>2405077.0</v>
      </c>
      <c r="U196" s="415">
        <v>45428.0</v>
      </c>
      <c r="V196" s="415">
        <v>45428.0</v>
      </c>
      <c r="W196" s="406" t="s">
        <v>4674</v>
      </c>
      <c r="X196" s="409" t="s">
        <v>597</v>
      </c>
      <c r="Y196" s="406" t="s">
        <v>4675</v>
      </c>
      <c r="Z196" s="416"/>
      <c r="AA196" s="415" t="s">
        <v>3739</v>
      </c>
      <c r="AB196" s="414">
        <v>45433.0</v>
      </c>
      <c r="AC196" s="417" t="s">
        <v>4477</v>
      </c>
      <c r="AD196" s="429"/>
      <c r="AE196" s="419"/>
      <c r="AF196" s="419"/>
      <c r="AG196" s="419"/>
      <c r="AH196" s="419"/>
      <c r="AI196" s="419"/>
      <c r="AJ196" s="419"/>
      <c r="AK196" s="419"/>
      <c r="AL196" s="419"/>
      <c r="AM196" s="419"/>
      <c r="AN196" s="419"/>
      <c r="AO196" s="419"/>
      <c r="AP196" s="419"/>
      <c r="AQ196" s="419"/>
      <c r="AR196" s="419"/>
      <c r="AS196" s="419"/>
      <c r="AT196" s="419"/>
      <c r="AU196" s="419"/>
      <c r="AV196" s="419"/>
      <c r="AW196" s="419"/>
      <c r="AX196" s="419"/>
    </row>
    <row r="197" ht="15.0" customHeight="1">
      <c r="A197" s="372" t="s">
        <v>4469</v>
      </c>
      <c r="B197" s="373" t="s">
        <v>4647</v>
      </c>
      <c r="C197" s="470" t="s">
        <v>4471</v>
      </c>
      <c r="D197" s="437" t="s">
        <v>4767</v>
      </c>
      <c r="E197" s="471" t="s">
        <v>4768</v>
      </c>
      <c r="F197" s="373">
        <v>1.0</v>
      </c>
      <c r="G197" s="376"/>
      <c r="H197" s="377">
        <f t="shared" si="1"/>
        <v>1</v>
      </c>
      <c r="I197" s="373" t="s">
        <v>3465</v>
      </c>
      <c r="J197" s="378">
        <v>168160.0</v>
      </c>
      <c r="K197" s="378">
        <f t="shared" si="7"/>
        <v>168160</v>
      </c>
      <c r="L197" s="379"/>
      <c r="M197" s="380">
        <f t="shared" si="9"/>
        <v>0</v>
      </c>
      <c r="N197" s="380">
        <f t="shared" si="10"/>
        <v>168160</v>
      </c>
      <c r="O197" s="380">
        <f t="shared" si="5"/>
        <v>168160</v>
      </c>
      <c r="P197" s="380">
        <f t="shared" si="8"/>
        <v>168160</v>
      </c>
      <c r="Q197" s="380">
        <v>1.0</v>
      </c>
      <c r="R197" s="373" t="s">
        <v>1056</v>
      </c>
      <c r="S197" s="381">
        <v>45421.0</v>
      </c>
      <c r="T197" s="373">
        <v>2405024.0</v>
      </c>
      <c r="U197" s="382">
        <v>45422.0</v>
      </c>
      <c r="V197" s="382">
        <v>45422.0</v>
      </c>
      <c r="W197" s="373" t="s">
        <v>3696</v>
      </c>
      <c r="X197" s="376" t="s">
        <v>197</v>
      </c>
      <c r="Y197" s="373" t="s">
        <v>3466</v>
      </c>
      <c r="Z197" s="383"/>
      <c r="AA197" s="382" t="s">
        <v>3739</v>
      </c>
      <c r="AB197" s="381">
        <v>45433.0</v>
      </c>
      <c r="AC197" s="384" t="s">
        <v>4477</v>
      </c>
      <c r="AD197" s="374"/>
      <c r="AE197" s="374"/>
      <c r="AF197" s="374"/>
      <c r="AG197" s="374"/>
      <c r="AH197" s="374"/>
      <c r="AI197" s="374"/>
      <c r="AJ197" s="374"/>
      <c r="AK197" s="374"/>
      <c r="AL197" s="374"/>
      <c r="AM197" s="374"/>
      <c r="AN197" s="374"/>
      <c r="AO197" s="374"/>
      <c r="AP197" s="374"/>
      <c r="AQ197" s="374"/>
      <c r="AR197" s="374"/>
      <c r="AS197" s="374"/>
      <c r="AT197" s="374"/>
      <c r="AU197" s="374"/>
      <c r="AV197" s="374"/>
      <c r="AW197" s="374"/>
      <c r="AX197" s="374"/>
    </row>
    <row r="198" ht="15.0" customHeight="1">
      <c r="A198" s="387" t="s">
        <v>4469</v>
      </c>
      <c r="B198" s="359" t="s">
        <v>4647</v>
      </c>
      <c r="C198" s="472" t="s">
        <v>4471</v>
      </c>
      <c r="D198" s="449" t="s">
        <v>4769</v>
      </c>
      <c r="E198" s="473" t="s">
        <v>4770</v>
      </c>
      <c r="F198" s="359">
        <v>1.0</v>
      </c>
      <c r="G198" s="362"/>
      <c r="H198" s="363">
        <f t="shared" si="1"/>
        <v>1</v>
      </c>
      <c r="I198" s="359" t="s">
        <v>3465</v>
      </c>
      <c r="J198" s="364">
        <v>0.0</v>
      </c>
      <c r="K198" s="364">
        <f t="shared" si="7"/>
        <v>0</v>
      </c>
      <c r="L198" s="365"/>
      <c r="M198" s="366">
        <f t="shared" si="9"/>
        <v>0</v>
      </c>
      <c r="N198" s="366">
        <f t="shared" si="10"/>
        <v>0</v>
      </c>
      <c r="O198" s="366">
        <f t="shared" si="5"/>
        <v>0</v>
      </c>
      <c r="P198" s="366">
        <f t="shared" si="8"/>
        <v>0</v>
      </c>
      <c r="Q198" s="366">
        <v>1.0</v>
      </c>
      <c r="R198" s="359" t="s">
        <v>1056</v>
      </c>
      <c r="S198" s="367">
        <v>45421.0</v>
      </c>
      <c r="T198" s="359">
        <v>2405024.0</v>
      </c>
      <c r="U198" s="368">
        <v>45422.0</v>
      </c>
      <c r="V198" s="368">
        <v>45422.0</v>
      </c>
      <c r="W198" s="359" t="s">
        <v>3696</v>
      </c>
      <c r="X198" s="362" t="s">
        <v>197</v>
      </c>
      <c r="Y198" s="359" t="s">
        <v>3466</v>
      </c>
      <c r="Z198" s="369"/>
      <c r="AA198" s="368" t="s">
        <v>3739</v>
      </c>
      <c r="AB198" s="367">
        <v>45433.0</v>
      </c>
      <c r="AC198" s="370" t="s">
        <v>4477</v>
      </c>
      <c r="AD198" s="360"/>
      <c r="AE198" s="360"/>
      <c r="AF198" s="360"/>
      <c r="AG198" s="360"/>
      <c r="AH198" s="360"/>
      <c r="AI198" s="360"/>
      <c r="AJ198" s="360"/>
      <c r="AK198" s="360"/>
      <c r="AL198" s="360"/>
      <c r="AM198" s="360"/>
      <c r="AN198" s="360"/>
      <c r="AO198" s="360"/>
      <c r="AP198" s="360"/>
      <c r="AQ198" s="360"/>
      <c r="AR198" s="360"/>
      <c r="AS198" s="360"/>
      <c r="AT198" s="360"/>
      <c r="AU198" s="360"/>
      <c r="AV198" s="360"/>
      <c r="AW198" s="360"/>
      <c r="AX198" s="360"/>
    </row>
    <row r="199" ht="15.0" customHeight="1">
      <c r="A199" s="387" t="s">
        <v>4469</v>
      </c>
      <c r="B199" s="359" t="s">
        <v>4647</v>
      </c>
      <c r="C199" s="472" t="s">
        <v>4471</v>
      </c>
      <c r="D199" s="449" t="s">
        <v>4771</v>
      </c>
      <c r="E199" s="474" t="s">
        <v>4772</v>
      </c>
      <c r="F199" s="359">
        <v>1.0</v>
      </c>
      <c r="G199" s="362"/>
      <c r="H199" s="363">
        <f t="shared" si="1"/>
        <v>1</v>
      </c>
      <c r="I199" s="359" t="s">
        <v>3465</v>
      </c>
      <c r="J199" s="364">
        <v>0.0</v>
      </c>
      <c r="K199" s="364">
        <f t="shared" si="7"/>
        <v>0</v>
      </c>
      <c r="L199" s="365"/>
      <c r="M199" s="366">
        <f t="shared" si="9"/>
        <v>0</v>
      </c>
      <c r="N199" s="366">
        <f t="shared" si="10"/>
        <v>0</v>
      </c>
      <c r="O199" s="366">
        <f t="shared" si="5"/>
        <v>0</v>
      </c>
      <c r="P199" s="366">
        <f t="shared" si="8"/>
        <v>0</v>
      </c>
      <c r="Q199" s="366">
        <v>1.0</v>
      </c>
      <c r="R199" s="359" t="s">
        <v>1056</v>
      </c>
      <c r="S199" s="367">
        <v>45421.0</v>
      </c>
      <c r="T199" s="359">
        <v>2405024.0</v>
      </c>
      <c r="U199" s="368">
        <v>45422.0</v>
      </c>
      <c r="V199" s="368">
        <v>45422.0</v>
      </c>
      <c r="W199" s="359" t="s">
        <v>3696</v>
      </c>
      <c r="X199" s="362" t="s">
        <v>197</v>
      </c>
      <c r="Y199" s="359" t="s">
        <v>3466</v>
      </c>
      <c r="Z199" s="369"/>
      <c r="AA199" s="368" t="s">
        <v>3739</v>
      </c>
      <c r="AB199" s="367">
        <v>45433.0</v>
      </c>
      <c r="AC199" s="370" t="s">
        <v>4477</v>
      </c>
      <c r="AD199" s="360"/>
      <c r="AE199" s="360"/>
      <c r="AF199" s="360"/>
      <c r="AG199" s="360"/>
      <c r="AH199" s="360"/>
      <c r="AI199" s="360"/>
      <c r="AJ199" s="360"/>
      <c r="AK199" s="360"/>
      <c r="AL199" s="360"/>
      <c r="AM199" s="360"/>
      <c r="AN199" s="360"/>
      <c r="AO199" s="360"/>
      <c r="AP199" s="360"/>
      <c r="AQ199" s="360"/>
      <c r="AR199" s="360"/>
      <c r="AS199" s="360"/>
      <c r="AT199" s="360"/>
      <c r="AU199" s="360"/>
      <c r="AV199" s="360"/>
      <c r="AW199" s="360"/>
      <c r="AX199" s="360"/>
    </row>
    <row r="200" ht="15.0" customHeight="1">
      <c r="A200" s="387" t="s">
        <v>4469</v>
      </c>
      <c r="B200" s="359" t="s">
        <v>4647</v>
      </c>
      <c r="C200" s="472" t="s">
        <v>4471</v>
      </c>
      <c r="D200" s="449" t="s">
        <v>4773</v>
      </c>
      <c r="E200" s="473" t="s">
        <v>4774</v>
      </c>
      <c r="F200" s="359">
        <v>1.0</v>
      </c>
      <c r="G200" s="362"/>
      <c r="H200" s="363">
        <f t="shared" si="1"/>
        <v>1</v>
      </c>
      <c r="I200" s="359" t="s">
        <v>3465</v>
      </c>
      <c r="J200" s="364">
        <v>0.0</v>
      </c>
      <c r="K200" s="364">
        <f t="shared" si="7"/>
        <v>0</v>
      </c>
      <c r="L200" s="365"/>
      <c r="M200" s="366">
        <f t="shared" si="9"/>
        <v>0</v>
      </c>
      <c r="N200" s="366">
        <f t="shared" si="10"/>
        <v>0</v>
      </c>
      <c r="O200" s="366">
        <f t="shared" si="5"/>
        <v>0</v>
      </c>
      <c r="P200" s="366">
        <f t="shared" si="8"/>
        <v>0</v>
      </c>
      <c r="Q200" s="366">
        <v>1.0</v>
      </c>
      <c r="R200" s="359" t="s">
        <v>1056</v>
      </c>
      <c r="S200" s="367">
        <v>45421.0</v>
      </c>
      <c r="T200" s="359">
        <v>2405024.0</v>
      </c>
      <c r="U200" s="368">
        <v>45422.0</v>
      </c>
      <c r="V200" s="368">
        <v>45422.0</v>
      </c>
      <c r="W200" s="359" t="s">
        <v>3696</v>
      </c>
      <c r="X200" s="362" t="s">
        <v>197</v>
      </c>
      <c r="Y200" s="359" t="s">
        <v>3466</v>
      </c>
      <c r="Z200" s="369"/>
      <c r="AA200" s="368" t="s">
        <v>3739</v>
      </c>
      <c r="AB200" s="367">
        <v>45433.0</v>
      </c>
      <c r="AC200" s="370" t="s">
        <v>4477</v>
      </c>
      <c r="AD200" s="360"/>
      <c r="AE200" s="360"/>
      <c r="AF200" s="360"/>
      <c r="AG200" s="360"/>
      <c r="AH200" s="360"/>
      <c r="AI200" s="360"/>
      <c r="AJ200" s="360"/>
      <c r="AK200" s="360"/>
      <c r="AL200" s="360"/>
      <c r="AM200" s="360"/>
      <c r="AN200" s="360"/>
      <c r="AO200" s="360"/>
      <c r="AP200" s="360"/>
      <c r="AQ200" s="360"/>
      <c r="AR200" s="360"/>
      <c r="AS200" s="360"/>
      <c r="AT200" s="360"/>
      <c r="AU200" s="360"/>
      <c r="AV200" s="360"/>
      <c r="AW200" s="360"/>
      <c r="AX200" s="360"/>
    </row>
    <row r="201" ht="15.0" customHeight="1">
      <c r="A201" s="387" t="s">
        <v>4469</v>
      </c>
      <c r="B201" s="359" t="s">
        <v>4647</v>
      </c>
      <c r="C201" s="472" t="s">
        <v>4471</v>
      </c>
      <c r="D201" s="449" t="s">
        <v>4775</v>
      </c>
      <c r="E201" s="473" t="s">
        <v>4776</v>
      </c>
      <c r="F201" s="359">
        <v>1.0</v>
      </c>
      <c r="G201" s="362"/>
      <c r="H201" s="363">
        <f t="shared" si="1"/>
        <v>1</v>
      </c>
      <c r="I201" s="359" t="s">
        <v>3465</v>
      </c>
      <c r="J201" s="364">
        <v>0.0</v>
      </c>
      <c r="K201" s="364">
        <f t="shared" si="7"/>
        <v>0</v>
      </c>
      <c r="L201" s="365"/>
      <c r="M201" s="366">
        <f t="shared" si="9"/>
        <v>0</v>
      </c>
      <c r="N201" s="366">
        <f t="shared" si="10"/>
        <v>0</v>
      </c>
      <c r="O201" s="366">
        <f t="shared" si="5"/>
        <v>0</v>
      </c>
      <c r="P201" s="366">
        <f t="shared" si="8"/>
        <v>0</v>
      </c>
      <c r="Q201" s="366">
        <v>1.0</v>
      </c>
      <c r="R201" s="359" t="s">
        <v>1056</v>
      </c>
      <c r="S201" s="367">
        <v>45421.0</v>
      </c>
      <c r="T201" s="359">
        <v>2405024.0</v>
      </c>
      <c r="U201" s="368">
        <v>45422.0</v>
      </c>
      <c r="V201" s="368">
        <v>45422.0</v>
      </c>
      <c r="W201" s="359" t="s">
        <v>3696</v>
      </c>
      <c r="X201" s="362" t="s">
        <v>197</v>
      </c>
      <c r="Y201" s="359" t="s">
        <v>3466</v>
      </c>
      <c r="Z201" s="369"/>
      <c r="AA201" s="368" t="s">
        <v>3739</v>
      </c>
      <c r="AB201" s="367">
        <v>45433.0</v>
      </c>
      <c r="AC201" s="370" t="s">
        <v>4477</v>
      </c>
      <c r="AD201" s="360"/>
      <c r="AE201" s="360"/>
      <c r="AF201" s="360"/>
      <c r="AG201" s="360"/>
      <c r="AH201" s="360"/>
      <c r="AI201" s="360"/>
      <c r="AJ201" s="360"/>
      <c r="AK201" s="360"/>
      <c r="AL201" s="360"/>
      <c r="AM201" s="360"/>
      <c r="AN201" s="360"/>
      <c r="AO201" s="360"/>
      <c r="AP201" s="360"/>
      <c r="AQ201" s="360"/>
      <c r="AR201" s="360"/>
      <c r="AS201" s="360"/>
      <c r="AT201" s="360"/>
      <c r="AU201" s="360"/>
      <c r="AV201" s="360"/>
      <c r="AW201" s="360"/>
      <c r="AX201" s="360"/>
    </row>
    <row r="202" ht="15.0" customHeight="1">
      <c r="A202" s="390" t="s">
        <v>4469</v>
      </c>
      <c r="B202" s="391" t="s">
        <v>4647</v>
      </c>
      <c r="C202" s="475" t="s">
        <v>4471</v>
      </c>
      <c r="D202" s="461" t="s">
        <v>4777</v>
      </c>
      <c r="E202" s="476" t="s">
        <v>4778</v>
      </c>
      <c r="F202" s="391">
        <v>1.0</v>
      </c>
      <c r="G202" s="394"/>
      <c r="H202" s="395">
        <f t="shared" si="1"/>
        <v>1</v>
      </c>
      <c r="I202" s="391" t="s">
        <v>3465</v>
      </c>
      <c r="J202" s="396">
        <v>0.0</v>
      </c>
      <c r="K202" s="396">
        <f t="shared" si="7"/>
        <v>0</v>
      </c>
      <c r="L202" s="397"/>
      <c r="M202" s="398">
        <f t="shared" si="9"/>
        <v>0</v>
      </c>
      <c r="N202" s="398">
        <f t="shared" si="10"/>
        <v>0</v>
      </c>
      <c r="O202" s="398">
        <f t="shared" si="5"/>
        <v>0</v>
      </c>
      <c r="P202" s="398">
        <f t="shared" si="8"/>
        <v>0</v>
      </c>
      <c r="Q202" s="398">
        <v>1.0</v>
      </c>
      <c r="R202" s="391" t="s">
        <v>1056</v>
      </c>
      <c r="S202" s="399">
        <v>45421.0</v>
      </c>
      <c r="T202" s="391">
        <v>2405024.0</v>
      </c>
      <c r="U202" s="400">
        <v>45422.0</v>
      </c>
      <c r="V202" s="400">
        <v>45422.0</v>
      </c>
      <c r="W202" s="391" t="s">
        <v>3696</v>
      </c>
      <c r="X202" s="394" t="s">
        <v>197</v>
      </c>
      <c r="Y202" s="391" t="s">
        <v>3466</v>
      </c>
      <c r="Z202" s="401"/>
      <c r="AA202" s="400" t="s">
        <v>3739</v>
      </c>
      <c r="AB202" s="399">
        <v>45433.0</v>
      </c>
      <c r="AC202" s="402" t="s">
        <v>4477</v>
      </c>
      <c r="AD202" s="392"/>
      <c r="AE202" s="392"/>
      <c r="AF202" s="392"/>
      <c r="AG202" s="392"/>
      <c r="AH202" s="392"/>
      <c r="AI202" s="392"/>
      <c r="AJ202" s="392"/>
      <c r="AK202" s="392"/>
      <c r="AL202" s="392"/>
      <c r="AM202" s="392"/>
      <c r="AN202" s="392"/>
      <c r="AO202" s="392"/>
      <c r="AP202" s="392"/>
      <c r="AQ202" s="392"/>
      <c r="AR202" s="392"/>
      <c r="AS202" s="392"/>
      <c r="AT202" s="392"/>
      <c r="AU202" s="392"/>
      <c r="AV202" s="392"/>
      <c r="AW202" s="392"/>
      <c r="AX202" s="392"/>
    </row>
    <row r="203" ht="15.0" customHeight="1">
      <c r="A203" s="372" t="s">
        <v>4469</v>
      </c>
      <c r="B203" s="373" t="s">
        <v>4647</v>
      </c>
      <c r="C203" s="373" t="s">
        <v>4471</v>
      </c>
      <c r="D203" s="374" t="s">
        <v>4779</v>
      </c>
      <c r="E203" s="375" t="s">
        <v>4780</v>
      </c>
      <c r="F203" s="373">
        <v>1.0</v>
      </c>
      <c r="G203" s="376"/>
      <c r="H203" s="377">
        <f t="shared" si="1"/>
        <v>1</v>
      </c>
      <c r="I203" s="373" t="s">
        <v>3465</v>
      </c>
      <c r="J203" s="378">
        <v>48300.0</v>
      </c>
      <c r="K203" s="378">
        <f t="shared" si="7"/>
        <v>48300</v>
      </c>
      <c r="L203" s="379"/>
      <c r="M203" s="380">
        <f t="shared" si="9"/>
        <v>0</v>
      </c>
      <c r="N203" s="380">
        <f t="shared" si="10"/>
        <v>48300</v>
      </c>
      <c r="O203" s="380">
        <f t="shared" si="5"/>
        <v>48300</v>
      </c>
      <c r="P203" s="380">
        <f t="shared" si="8"/>
        <v>48300</v>
      </c>
      <c r="Q203" s="380">
        <v>1.0</v>
      </c>
      <c r="R203" s="373" t="s">
        <v>1165</v>
      </c>
      <c r="S203" s="381">
        <v>45405.0</v>
      </c>
      <c r="T203" s="373">
        <v>2405081.0</v>
      </c>
      <c r="U203" s="382">
        <v>45429.0</v>
      </c>
      <c r="V203" s="382">
        <v>45432.0</v>
      </c>
      <c r="W203" s="373" t="s">
        <v>4781</v>
      </c>
      <c r="X203" s="376" t="s">
        <v>4782</v>
      </c>
      <c r="Y203" s="373" t="s">
        <v>3466</v>
      </c>
      <c r="Z203" s="383"/>
      <c r="AA203" s="382" t="s">
        <v>3739</v>
      </c>
      <c r="AB203" s="381">
        <v>45487.0</v>
      </c>
      <c r="AC203" s="384" t="s">
        <v>4477</v>
      </c>
      <c r="AD203" s="374"/>
      <c r="AE203" s="374"/>
      <c r="AF203" s="374"/>
      <c r="AG203" s="374"/>
      <c r="AH203" s="374"/>
      <c r="AI203" s="374"/>
      <c r="AJ203" s="374"/>
      <c r="AK203" s="374"/>
      <c r="AL203" s="374"/>
      <c r="AM203" s="374"/>
      <c r="AN203" s="374"/>
      <c r="AO203" s="374"/>
      <c r="AP203" s="374"/>
      <c r="AQ203" s="374"/>
      <c r="AR203" s="374"/>
      <c r="AS203" s="374"/>
      <c r="AT203" s="374"/>
      <c r="AU203" s="374"/>
      <c r="AV203" s="374"/>
      <c r="AW203" s="374"/>
      <c r="AX203" s="374"/>
    </row>
    <row r="204" ht="15.0" customHeight="1">
      <c r="A204" s="390" t="s">
        <v>4469</v>
      </c>
      <c r="B204" s="391" t="s">
        <v>4647</v>
      </c>
      <c r="C204" s="391" t="s">
        <v>4471</v>
      </c>
      <c r="D204" s="392" t="s">
        <v>4783</v>
      </c>
      <c r="E204" s="393" t="s">
        <v>4784</v>
      </c>
      <c r="F204" s="391">
        <v>1.0</v>
      </c>
      <c r="G204" s="394"/>
      <c r="H204" s="395">
        <f t="shared" si="1"/>
        <v>1</v>
      </c>
      <c r="I204" s="391" t="s">
        <v>3465</v>
      </c>
      <c r="J204" s="396">
        <v>10000.0</v>
      </c>
      <c r="K204" s="396">
        <f t="shared" si="7"/>
        <v>10000</v>
      </c>
      <c r="L204" s="397"/>
      <c r="M204" s="398">
        <f t="shared" si="9"/>
        <v>0</v>
      </c>
      <c r="N204" s="398">
        <f t="shared" si="10"/>
        <v>10000</v>
      </c>
      <c r="O204" s="398">
        <f t="shared" si="5"/>
        <v>10000</v>
      </c>
      <c r="P204" s="398">
        <f t="shared" si="8"/>
        <v>10000</v>
      </c>
      <c r="Q204" s="398">
        <v>1.0</v>
      </c>
      <c r="R204" s="391" t="s">
        <v>1165</v>
      </c>
      <c r="S204" s="399">
        <v>45405.0</v>
      </c>
      <c r="T204" s="391">
        <v>2405081.0</v>
      </c>
      <c r="U204" s="400">
        <v>45429.0</v>
      </c>
      <c r="V204" s="400">
        <v>45432.0</v>
      </c>
      <c r="W204" s="391" t="s">
        <v>4781</v>
      </c>
      <c r="X204" s="394" t="s">
        <v>4782</v>
      </c>
      <c r="Y204" s="391" t="s">
        <v>3466</v>
      </c>
      <c r="Z204" s="401"/>
      <c r="AA204" s="382" t="s">
        <v>3739</v>
      </c>
      <c r="AB204" s="381">
        <v>45487.0</v>
      </c>
      <c r="AC204" s="384" t="s">
        <v>4477</v>
      </c>
      <c r="AD204" s="392"/>
      <c r="AE204" s="392"/>
      <c r="AF204" s="392"/>
      <c r="AG204" s="392"/>
      <c r="AH204" s="392"/>
      <c r="AI204" s="392"/>
      <c r="AJ204" s="392"/>
      <c r="AK204" s="392"/>
      <c r="AL204" s="392"/>
      <c r="AM204" s="392"/>
      <c r="AN204" s="392"/>
      <c r="AO204" s="392"/>
      <c r="AP204" s="392"/>
      <c r="AQ204" s="392"/>
      <c r="AR204" s="392"/>
      <c r="AS204" s="392"/>
      <c r="AT204" s="392"/>
      <c r="AU204" s="392"/>
      <c r="AV204" s="392"/>
      <c r="AW204" s="392"/>
      <c r="AX204" s="392"/>
    </row>
    <row r="205" ht="15.0" customHeight="1">
      <c r="A205" s="372" t="s">
        <v>4512</v>
      </c>
      <c r="B205" s="373" t="s">
        <v>4513</v>
      </c>
      <c r="C205" s="373" t="s">
        <v>4471</v>
      </c>
      <c r="D205" s="374" t="s">
        <v>585</v>
      </c>
      <c r="E205" s="375" t="s">
        <v>4785</v>
      </c>
      <c r="F205" s="373">
        <v>1.0</v>
      </c>
      <c r="G205" s="376"/>
      <c r="H205" s="377">
        <f t="shared" si="1"/>
        <v>1</v>
      </c>
      <c r="I205" s="373" t="s">
        <v>3465</v>
      </c>
      <c r="J205" s="378">
        <v>960.0</v>
      </c>
      <c r="K205" s="378">
        <f t="shared" si="7"/>
        <v>960</v>
      </c>
      <c r="L205" s="379"/>
      <c r="M205" s="380">
        <f t="shared" si="9"/>
        <v>0</v>
      </c>
      <c r="N205" s="380">
        <f t="shared" si="10"/>
        <v>960</v>
      </c>
      <c r="O205" s="380">
        <f t="shared" si="5"/>
        <v>960</v>
      </c>
      <c r="P205" s="380">
        <f t="shared" si="8"/>
        <v>960</v>
      </c>
      <c r="Q205" s="380">
        <v>1.0</v>
      </c>
      <c r="R205" s="373" t="s">
        <v>1168</v>
      </c>
      <c r="S205" s="381">
        <v>45428.0</v>
      </c>
      <c r="T205" s="373">
        <v>2405082.0</v>
      </c>
      <c r="U205" s="382">
        <v>45429.0</v>
      </c>
      <c r="V205" s="382"/>
      <c r="W205" s="373"/>
      <c r="X205" s="376" t="s">
        <v>34</v>
      </c>
      <c r="Y205" s="373" t="s">
        <v>3466</v>
      </c>
      <c r="Z205" s="383"/>
      <c r="AA205" s="382"/>
      <c r="AB205" s="381"/>
      <c r="AC205" s="384"/>
      <c r="AD205" s="431"/>
      <c r="AE205" s="386"/>
      <c r="AF205" s="386"/>
      <c r="AG205" s="386"/>
      <c r="AH205" s="386"/>
      <c r="AI205" s="386"/>
      <c r="AJ205" s="386"/>
      <c r="AK205" s="386"/>
      <c r="AL205" s="386"/>
      <c r="AM205" s="386"/>
      <c r="AN205" s="386"/>
      <c r="AO205" s="386"/>
      <c r="AP205" s="386"/>
      <c r="AQ205" s="386"/>
      <c r="AR205" s="386"/>
      <c r="AS205" s="386"/>
      <c r="AT205" s="386"/>
      <c r="AU205" s="386"/>
      <c r="AV205" s="386"/>
      <c r="AW205" s="386"/>
      <c r="AX205" s="386"/>
    </row>
    <row r="206" ht="15.0" customHeight="1">
      <c r="A206" s="390" t="s">
        <v>4512</v>
      </c>
      <c r="B206" s="391" t="s">
        <v>4513</v>
      </c>
      <c r="C206" s="391" t="s">
        <v>4471</v>
      </c>
      <c r="D206" s="392" t="s">
        <v>585</v>
      </c>
      <c r="E206" s="393" t="s">
        <v>4786</v>
      </c>
      <c r="F206" s="391">
        <v>15.0</v>
      </c>
      <c r="G206" s="394"/>
      <c r="H206" s="395">
        <f t="shared" si="1"/>
        <v>15</v>
      </c>
      <c r="I206" s="391" t="s">
        <v>3465</v>
      </c>
      <c r="J206" s="396">
        <v>240.0</v>
      </c>
      <c r="K206" s="396">
        <f t="shared" si="7"/>
        <v>3600</v>
      </c>
      <c r="L206" s="397"/>
      <c r="M206" s="398">
        <f t="shared" si="9"/>
        <v>0</v>
      </c>
      <c r="N206" s="398">
        <f t="shared" si="10"/>
        <v>240</v>
      </c>
      <c r="O206" s="398">
        <f t="shared" si="5"/>
        <v>240</v>
      </c>
      <c r="P206" s="398">
        <f t="shared" si="8"/>
        <v>3600</v>
      </c>
      <c r="Q206" s="398">
        <v>1.0</v>
      </c>
      <c r="R206" s="391" t="s">
        <v>1168</v>
      </c>
      <c r="S206" s="399">
        <v>45428.0</v>
      </c>
      <c r="T206" s="391">
        <v>2405082.0</v>
      </c>
      <c r="U206" s="400">
        <v>45429.0</v>
      </c>
      <c r="V206" s="400"/>
      <c r="W206" s="391"/>
      <c r="X206" s="394" t="s">
        <v>34</v>
      </c>
      <c r="Y206" s="391" t="s">
        <v>3466</v>
      </c>
      <c r="Z206" s="401"/>
      <c r="AA206" s="400"/>
      <c r="AB206" s="399"/>
      <c r="AC206" s="402"/>
      <c r="AD206" s="432"/>
      <c r="AE206" s="404"/>
      <c r="AF206" s="404"/>
      <c r="AG206" s="404"/>
      <c r="AH206" s="404"/>
      <c r="AI206" s="404"/>
      <c r="AJ206" s="404"/>
      <c r="AK206" s="404"/>
      <c r="AL206" s="404"/>
      <c r="AM206" s="404"/>
      <c r="AN206" s="404"/>
      <c r="AO206" s="404"/>
      <c r="AP206" s="404"/>
      <c r="AQ206" s="404"/>
      <c r="AR206" s="404"/>
      <c r="AS206" s="404"/>
      <c r="AT206" s="404"/>
      <c r="AU206" s="404"/>
      <c r="AV206" s="404"/>
      <c r="AW206" s="404"/>
      <c r="AX206" s="404"/>
    </row>
    <row r="207" ht="15.0" customHeight="1">
      <c r="A207" s="372" t="s">
        <v>4469</v>
      </c>
      <c r="B207" s="373" t="s">
        <v>4470</v>
      </c>
      <c r="C207" s="373" t="s">
        <v>4471</v>
      </c>
      <c r="D207" s="374" t="s">
        <v>4528</v>
      </c>
      <c r="E207" s="375" t="s">
        <v>4787</v>
      </c>
      <c r="F207" s="373">
        <v>15.0</v>
      </c>
      <c r="G207" s="376"/>
      <c r="H207" s="377">
        <f t="shared" si="1"/>
        <v>15</v>
      </c>
      <c r="I207" s="373" t="s">
        <v>3465</v>
      </c>
      <c r="J207" s="378">
        <v>89.0</v>
      </c>
      <c r="K207" s="378">
        <f t="shared" si="7"/>
        <v>1335</v>
      </c>
      <c r="L207" s="379"/>
      <c r="M207" s="380">
        <f t="shared" si="9"/>
        <v>0</v>
      </c>
      <c r="N207" s="380">
        <f t="shared" si="10"/>
        <v>89</v>
      </c>
      <c r="O207" s="380">
        <f t="shared" si="5"/>
        <v>89</v>
      </c>
      <c r="P207" s="380">
        <f t="shared" si="8"/>
        <v>1335</v>
      </c>
      <c r="Q207" s="380">
        <v>1.0</v>
      </c>
      <c r="R207" s="373" t="s">
        <v>1208</v>
      </c>
      <c r="S207" s="381">
        <v>45435.0</v>
      </c>
      <c r="T207" s="373">
        <v>2405103.0</v>
      </c>
      <c r="U207" s="382">
        <v>45435.0</v>
      </c>
      <c r="V207" s="382"/>
      <c r="W207" s="373"/>
      <c r="X207" s="376" t="s">
        <v>34</v>
      </c>
      <c r="Y207" s="373" t="s">
        <v>3466</v>
      </c>
      <c r="Z207" s="383"/>
      <c r="AA207" s="382"/>
      <c r="AB207" s="381"/>
      <c r="AC207" s="384"/>
      <c r="AD207" s="374"/>
      <c r="AE207" s="374"/>
      <c r="AF207" s="374"/>
      <c r="AG207" s="374"/>
      <c r="AH207" s="374"/>
      <c r="AI207" s="374"/>
      <c r="AJ207" s="374"/>
      <c r="AK207" s="374"/>
      <c r="AL207" s="374"/>
      <c r="AM207" s="374"/>
      <c r="AN207" s="37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</row>
    <row r="208" ht="15.0" customHeight="1">
      <c r="A208" s="387" t="s">
        <v>4469</v>
      </c>
      <c r="B208" s="359" t="s">
        <v>4470</v>
      </c>
      <c r="C208" s="359" t="s">
        <v>4471</v>
      </c>
      <c r="D208" s="360" t="s">
        <v>4528</v>
      </c>
      <c r="E208" s="388" t="s">
        <v>4788</v>
      </c>
      <c r="F208" s="359">
        <v>10.0</v>
      </c>
      <c r="G208" s="362"/>
      <c r="H208" s="363">
        <f t="shared" si="1"/>
        <v>10</v>
      </c>
      <c r="I208" s="359" t="s">
        <v>3465</v>
      </c>
      <c r="J208" s="364">
        <v>114.0</v>
      </c>
      <c r="K208" s="364">
        <f t="shared" si="7"/>
        <v>1140</v>
      </c>
      <c r="L208" s="365"/>
      <c r="M208" s="366">
        <f t="shared" si="9"/>
        <v>0</v>
      </c>
      <c r="N208" s="366">
        <f t="shared" si="10"/>
        <v>114</v>
      </c>
      <c r="O208" s="366">
        <f t="shared" si="5"/>
        <v>114</v>
      </c>
      <c r="P208" s="366">
        <f t="shared" si="8"/>
        <v>1140</v>
      </c>
      <c r="Q208" s="366">
        <v>1.0</v>
      </c>
      <c r="R208" s="359" t="s">
        <v>1208</v>
      </c>
      <c r="S208" s="367">
        <v>45435.0</v>
      </c>
      <c r="T208" s="359">
        <v>2405103.0</v>
      </c>
      <c r="U208" s="368">
        <v>45435.0</v>
      </c>
      <c r="V208" s="368"/>
      <c r="W208" s="359"/>
      <c r="X208" s="362" t="s">
        <v>34</v>
      </c>
      <c r="Y208" s="359" t="s">
        <v>3466</v>
      </c>
      <c r="Z208" s="369"/>
      <c r="AA208" s="368"/>
      <c r="AB208" s="367"/>
      <c r="AC208" s="370"/>
      <c r="AD208" s="360"/>
      <c r="AE208" s="360"/>
      <c r="AF208" s="360"/>
      <c r="AG208" s="360"/>
      <c r="AH208" s="360"/>
      <c r="AI208" s="360"/>
      <c r="AJ208" s="360"/>
      <c r="AK208" s="360"/>
      <c r="AL208" s="360"/>
      <c r="AM208" s="360"/>
      <c r="AN208" s="360"/>
      <c r="AO208" s="360"/>
      <c r="AP208" s="360"/>
      <c r="AQ208" s="360"/>
      <c r="AR208" s="360"/>
      <c r="AS208" s="360"/>
      <c r="AT208" s="360"/>
      <c r="AU208" s="360"/>
      <c r="AV208" s="360"/>
      <c r="AW208" s="360"/>
      <c r="AX208" s="360"/>
    </row>
    <row r="209" ht="15.0" customHeight="1">
      <c r="A209" s="387" t="s">
        <v>4469</v>
      </c>
      <c r="B209" s="359" t="s">
        <v>4470</v>
      </c>
      <c r="C209" s="359" t="s">
        <v>4471</v>
      </c>
      <c r="D209" s="360" t="s">
        <v>4595</v>
      </c>
      <c r="E209" s="389" t="s">
        <v>4789</v>
      </c>
      <c r="F209" s="359">
        <v>1.0</v>
      </c>
      <c r="G209" s="362"/>
      <c r="H209" s="363">
        <f t="shared" si="1"/>
        <v>1</v>
      </c>
      <c r="I209" s="359" t="s">
        <v>3465</v>
      </c>
      <c r="J209" s="364">
        <v>144.0</v>
      </c>
      <c r="K209" s="364">
        <f t="shared" si="7"/>
        <v>144</v>
      </c>
      <c r="L209" s="365"/>
      <c r="M209" s="366">
        <f t="shared" si="9"/>
        <v>0</v>
      </c>
      <c r="N209" s="366">
        <f t="shared" si="10"/>
        <v>144</v>
      </c>
      <c r="O209" s="366">
        <f t="shared" si="5"/>
        <v>144</v>
      </c>
      <c r="P209" s="366">
        <f t="shared" si="8"/>
        <v>144</v>
      </c>
      <c r="Q209" s="366">
        <v>1.0</v>
      </c>
      <c r="R209" s="359" t="s">
        <v>1208</v>
      </c>
      <c r="S209" s="367">
        <v>45435.0</v>
      </c>
      <c r="T209" s="359">
        <v>2405103.0</v>
      </c>
      <c r="U209" s="368">
        <v>45435.0</v>
      </c>
      <c r="V209" s="368"/>
      <c r="W209" s="359"/>
      <c r="X209" s="362" t="s">
        <v>34</v>
      </c>
      <c r="Y209" s="359" t="s">
        <v>3466</v>
      </c>
      <c r="Z209" s="369"/>
      <c r="AA209" s="368"/>
      <c r="AB209" s="367"/>
      <c r="AC209" s="370"/>
      <c r="AD209" s="360"/>
      <c r="AE209" s="360"/>
      <c r="AF209" s="360"/>
      <c r="AG209" s="360"/>
      <c r="AH209" s="360"/>
      <c r="AI209" s="360"/>
      <c r="AJ209" s="360"/>
      <c r="AK209" s="360"/>
      <c r="AL209" s="360"/>
      <c r="AM209" s="360"/>
      <c r="AN209" s="360"/>
      <c r="AO209" s="360"/>
      <c r="AP209" s="360"/>
      <c r="AQ209" s="360"/>
      <c r="AR209" s="360"/>
      <c r="AS209" s="360"/>
      <c r="AT209" s="360"/>
      <c r="AU209" s="360"/>
      <c r="AV209" s="360"/>
      <c r="AW209" s="360"/>
      <c r="AX209" s="360"/>
    </row>
    <row r="210" ht="15.0" customHeight="1">
      <c r="A210" s="387" t="s">
        <v>4469</v>
      </c>
      <c r="B210" s="359" t="s">
        <v>4470</v>
      </c>
      <c r="C210" s="359" t="s">
        <v>4471</v>
      </c>
      <c r="D210" s="360" t="s">
        <v>4595</v>
      </c>
      <c r="E210" s="388" t="s">
        <v>4790</v>
      </c>
      <c r="F210" s="359">
        <v>2.0</v>
      </c>
      <c r="G210" s="362"/>
      <c r="H210" s="363">
        <f t="shared" si="1"/>
        <v>2</v>
      </c>
      <c r="I210" s="359" t="s">
        <v>3465</v>
      </c>
      <c r="J210" s="364">
        <v>78.0</v>
      </c>
      <c r="K210" s="364">
        <f t="shared" si="7"/>
        <v>156</v>
      </c>
      <c r="L210" s="365"/>
      <c r="M210" s="366">
        <f t="shared" si="9"/>
        <v>0</v>
      </c>
      <c r="N210" s="366">
        <f t="shared" si="10"/>
        <v>78</v>
      </c>
      <c r="O210" s="366">
        <f t="shared" si="5"/>
        <v>78</v>
      </c>
      <c r="P210" s="366">
        <f t="shared" si="8"/>
        <v>156</v>
      </c>
      <c r="Q210" s="366">
        <v>1.0</v>
      </c>
      <c r="R210" s="359" t="s">
        <v>1208</v>
      </c>
      <c r="S210" s="367">
        <v>45435.0</v>
      </c>
      <c r="T210" s="359">
        <v>2405103.0</v>
      </c>
      <c r="U210" s="368">
        <v>45435.0</v>
      </c>
      <c r="V210" s="368"/>
      <c r="W210" s="359"/>
      <c r="X210" s="362" t="s">
        <v>34</v>
      </c>
      <c r="Y210" s="359" t="s">
        <v>3466</v>
      </c>
      <c r="Z210" s="369"/>
      <c r="AA210" s="368"/>
      <c r="AB210" s="367"/>
      <c r="AC210" s="370"/>
      <c r="AD210" s="360"/>
      <c r="AE210" s="360"/>
      <c r="AF210" s="360"/>
      <c r="AG210" s="360"/>
      <c r="AH210" s="360"/>
      <c r="AI210" s="360"/>
      <c r="AJ210" s="360"/>
      <c r="AK210" s="360"/>
      <c r="AL210" s="360"/>
      <c r="AM210" s="360"/>
      <c r="AN210" s="360"/>
      <c r="AO210" s="360"/>
      <c r="AP210" s="360"/>
      <c r="AQ210" s="360"/>
      <c r="AR210" s="360"/>
      <c r="AS210" s="360"/>
      <c r="AT210" s="360"/>
      <c r="AU210" s="360"/>
      <c r="AV210" s="360"/>
      <c r="AW210" s="360"/>
      <c r="AX210" s="360"/>
    </row>
    <row r="211" ht="15.0" customHeight="1">
      <c r="A211" s="387" t="s">
        <v>4469</v>
      </c>
      <c r="B211" s="359" t="s">
        <v>4470</v>
      </c>
      <c r="C211" s="359" t="s">
        <v>4471</v>
      </c>
      <c r="D211" s="360" t="s">
        <v>4605</v>
      </c>
      <c r="E211" s="388" t="s">
        <v>4791</v>
      </c>
      <c r="F211" s="359">
        <v>2.0</v>
      </c>
      <c r="G211" s="362"/>
      <c r="H211" s="363">
        <f t="shared" si="1"/>
        <v>2</v>
      </c>
      <c r="I211" s="359" t="s">
        <v>3465</v>
      </c>
      <c r="J211" s="364">
        <v>50.0</v>
      </c>
      <c r="K211" s="364">
        <f t="shared" si="7"/>
        <v>100</v>
      </c>
      <c r="L211" s="365"/>
      <c r="M211" s="366">
        <f t="shared" si="9"/>
        <v>0</v>
      </c>
      <c r="N211" s="366">
        <f t="shared" si="10"/>
        <v>50</v>
      </c>
      <c r="O211" s="366">
        <f t="shared" si="5"/>
        <v>50</v>
      </c>
      <c r="P211" s="366">
        <f t="shared" si="8"/>
        <v>100</v>
      </c>
      <c r="Q211" s="366">
        <v>1.0</v>
      </c>
      <c r="R211" s="359" t="s">
        <v>1208</v>
      </c>
      <c r="S211" s="367">
        <v>45435.0</v>
      </c>
      <c r="T211" s="359">
        <v>2405103.0</v>
      </c>
      <c r="U211" s="368">
        <v>45435.0</v>
      </c>
      <c r="V211" s="368"/>
      <c r="W211" s="359"/>
      <c r="X211" s="362" t="s">
        <v>34</v>
      </c>
      <c r="Y211" s="359" t="s">
        <v>3466</v>
      </c>
      <c r="Z211" s="369"/>
      <c r="AA211" s="368"/>
      <c r="AB211" s="367"/>
      <c r="AC211" s="370"/>
      <c r="AD211" s="360"/>
      <c r="AE211" s="360"/>
      <c r="AF211" s="360"/>
      <c r="AG211" s="360"/>
      <c r="AH211" s="360"/>
      <c r="AI211" s="360"/>
      <c r="AJ211" s="360"/>
      <c r="AK211" s="360"/>
      <c r="AL211" s="360"/>
      <c r="AM211" s="360"/>
      <c r="AN211" s="360"/>
      <c r="AO211" s="360"/>
      <c r="AP211" s="360"/>
      <c r="AQ211" s="360"/>
      <c r="AR211" s="360"/>
      <c r="AS211" s="360"/>
      <c r="AT211" s="360"/>
      <c r="AU211" s="360"/>
      <c r="AV211" s="360"/>
      <c r="AW211" s="360"/>
      <c r="AX211" s="360"/>
    </row>
    <row r="212" ht="15.0" customHeight="1">
      <c r="A212" s="387" t="s">
        <v>4469</v>
      </c>
      <c r="B212" s="359" t="s">
        <v>4470</v>
      </c>
      <c r="C212" s="359" t="s">
        <v>4471</v>
      </c>
      <c r="D212" s="360" t="s">
        <v>4660</v>
      </c>
      <c r="E212" s="388" t="s">
        <v>4792</v>
      </c>
      <c r="F212" s="359">
        <v>1.0</v>
      </c>
      <c r="G212" s="362"/>
      <c r="H212" s="363">
        <f t="shared" si="1"/>
        <v>1</v>
      </c>
      <c r="I212" s="359" t="s">
        <v>3465</v>
      </c>
      <c r="J212" s="364">
        <v>80.0</v>
      </c>
      <c r="K212" s="364">
        <f t="shared" si="7"/>
        <v>80</v>
      </c>
      <c r="L212" s="365"/>
      <c r="M212" s="366">
        <f t="shared" si="9"/>
        <v>0</v>
      </c>
      <c r="N212" s="366">
        <f t="shared" si="10"/>
        <v>80</v>
      </c>
      <c r="O212" s="366">
        <f t="shared" si="5"/>
        <v>80</v>
      </c>
      <c r="P212" s="366">
        <f t="shared" si="8"/>
        <v>80</v>
      </c>
      <c r="Q212" s="366">
        <v>1.0</v>
      </c>
      <c r="R212" s="359" t="s">
        <v>1208</v>
      </c>
      <c r="S212" s="367">
        <v>45435.0</v>
      </c>
      <c r="T212" s="359">
        <v>2405103.0</v>
      </c>
      <c r="U212" s="368">
        <v>45435.0</v>
      </c>
      <c r="V212" s="368"/>
      <c r="W212" s="359"/>
      <c r="X212" s="362" t="s">
        <v>34</v>
      </c>
      <c r="Y212" s="359" t="s">
        <v>3466</v>
      </c>
      <c r="Z212" s="369"/>
      <c r="AA212" s="368"/>
      <c r="AB212" s="367"/>
      <c r="AC212" s="370"/>
      <c r="AD212" s="360"/>
      <c r="AE212" s="360"/>
      <c r="AF212" s="360"/>
      <c r="AG212" s="360"/>
      <c r="AH212" s="360"/>
      <c r="AI212" s="360"/>
      <c r="AJ212" s="360"/>
      <c r="AK212" s="360"/>
      <c r="AL212" s="360"/>
      <c r="AM212" s="360"/>
      <c r="AN212" s="360"/>
      <c r="AO212" s="360"/>
      <c r="AP212" s="360"/>
      <c r="AQ212" s="360"/>
      <c r="AR212" s="360"/>
      <c r="AS212" s="360"/>
      <c r="AT212" s="360"/>
      <c r="AU212" s="360"/>
      <c r="AV212" s="360"/>
      <c r="AW212" s="360"/>
      <c r="AX212" s="360"/>
    </row>
    <row r="213" ht="15.0" customHeight="1">
      <c r="A213" s="387" t="s">
        <v>4469</v>
      </c>
      <c r="B213" s="359" t="s">
        <v>4470</v>
      </c>
      <c r="C213" s="359" t="s">
        <v>4471</v>
      </c>
      <c r="D213" s="360" t="s">
        <v>4485</v>
      </c>
      <c r="E213" s="388" t="s">
        <v>4793</v>
      </c>
      <c r="F213" s="359">
        <v>12.0</v>
      </c>
      <c r="G213" s="362"/>
      <c r="H213" s="363">
        <f t="shared" si="1"/>
        <v>12</v>
      </c>
      <c r="I213" s="359" t="s">
        <v>3465</v>
      </c>
      <c r="J213" s="364">
        <v>15.0</v>
      </c>
      <c r="K213" s="364">
        <f t="shared" si="7"/>
        <v>180</v>
      </c>
      <c r="L213" s="365"/>
      <c r="M213" s="366">
        <f t="shared" si="9"/>
        <v>0</v>
      </c>
      <c r="N213" s="366">
        <f t="shared" si="10"/>
        <v>15</v>
      </c>
      <c r="O213" s="366">
        <f t="shared" si="5"/>
        <v>15</v>
      </c>
      <c r="P213" s="366">
        <f t="shared" si="8"/>
        <v>180</v>
      </c>
      <c r="Q213" s="366">
        <v>1.0</v>
      </c>
      <c r="R213" s="359" t="s">
        <v>1208</v>
      </c>
      <c r="S213" s="367">
        <v>45435.0</v>
      </c>
      <c r="T213" s="359">
        <v>2405103.0</v>
      </c>
      <c r="U213" s="368">
        <v>45435.0</v>
      </c>
      <c r="V213" s="368"/>
      <c r="W213" s="359"/>
      <c r="X213" s="362" t="s">
        <v>34</v>
      </c>
      <c r="Y213" s="359" t="s">
        <v>3466</v>
      </c>
      <c r="Z213" s="369"/>
      <c r="AA213" s="368"/>
      <c r="AB213" s="367"/>
      <c r="AC213" s="370"/>
      <c r="AD213" s="360"/>
      <c r="AE213" s="360"/>
      <c r="AF213" s="360"/>
      <c r="AG213" s="360"/>
      <c r="AH213" s="360"/>
      <c r="AI213" s="360"/>
      <c r="AJ213" s="360"/>
      <c r="AK213" s="360"/>
      <c r="AL213" s="360"/>
      <c r="AM213" s="360"/>
      <c r="AN213" s="360"/>
      <c r="AO213" s="360"/>
      <c r="AP213" s="360"/>
      <c r="AQ213" s="360"/>
      <c r="AR213" s="360"/>
      <c r="AS213" s="360"/>
      <c r="AT213" s="360"/>
      <c r="AU213" s="360"/>
      <c r="AV213" s="360"/>
      <c r="AW213" s="360"/>
      <c r="AX213" s="360"/>
    </row>
    <row r="214" ht="15.0" customHeight="1">
      <c r="A214" s="387" t="s">
        <v>4469</v>
      </c>
      <c r="B214" s="359" t="s">
        <v>4470</v>
      </c>
      <c r="C214" s="359" t="s">
        <v>4471</v>
      </c>
      <c r="D214" s="360" t="s">
        <v>4597</v>
      </c>
      <c r="E214" s="389" t="s">
        <v>4794</v>
      </c>
      <c r="F214" s="359">
        <v>1.0</v>
      </c>
      <c r="G214" s="362"/>
      <c r="H214" s="363">
        <f t="shared" si="1"/>
        <v>1</v>
      </c>
      <c r="I214" s="359" t="s">
        <v>3465</v>
      </c>
      <c r="J214" s="364">
        <v>570.0</v>
      </c>
      <c r="K214" s="364">
        <f t="shared" si="7"/>
        <v>570</v>
      </c>
      <c r="L214" s="365"/>
      <c r="M214" s="366">
        <f t="shared" si="9"/>
        <v>0</v>
      </c>
      <c r="N214" s="366">
        <f t="shared" si="10"/>
        <v>570</v>
      </c>
      <c r="O214" s="366">
        <f t="shared" si="5"/>
        <v>570</v>
      </c>
      <c r="P214" s="366">
        <f t="shared" si="8"/>
        <v>570</v>
      </c>
      <c r="Q214" s="366">
        <v>1.0</v>
      </c>
      <c r="R214" s="359" t="s">
        <v>1208</v>
      </c>
      <c r="S214" s="367">
        <v>45435.0</v>
      </c>
      <c r="T214" s="359">
        <v>2405103.0</v>
      </c>
      <c r="U214" s="368">
        <v>45435.0</v>
      </c>
      <c r="V214" s="368"/>
      <c r="W214" s="359"/>
      <c r="X214" s="362" t="s">
        <v>34</v>
      </c>
      <c r="Y214" s="359" t="s">
        <v>3466</v>
      </c>
      <c r="Z214" s="369"/>
      <c r="AA214" s="368"/>
      <c r="AB214" s="367"/>
      <c r="AC214" s="370"/>
      <c r="AD214" s="360"/>
      <c r="AE214" s="360"/>
      <c r="AF214" s="360"/>
      <c r="AG214" s="360"/>
      <c r="AH214" s="360"/>
      <c r="AI214" s="360"/>
      <c r="AJ214" s="360"/>
      <c r="AK214" s="360"/>
      <c r="AL214" s="360"/>
      <c r="AM214" s="360"/>
      <c r="AN214" s="360"/>
      <c r="AO214" s="360"/>
      <c r="AP214" s="360"/>
      <c r="AQ214" s="360"/>
      <c r="AR214" s="360"/>
      <c r="AS214" s="360"/>
      <c r="AT214" s="360"/>
      <c r="AU214" s="360"/>
      <c r="AV214" s="360"/>
      <c r="AW214" s="360"/>
      <c r="AX214" s="360"/>
    </row>
    <row r="215" ht="15.0" customHeight="1">
      <c r="A215" s="387" t="s">
        <v>4469</v>
      </c>
      <c r="B215" s="359" t="s">
        <v>4470</v>
      </c>
      <c r="C215" s="359" t="s">
        <v>4471</v>
      </c>
      <c r="D215" s="360" t="s">
        <v>4562</v>
      </c>
      <c r="E215" s="388" t="s">
        <v>4563</v>
      </c>
      <c r="F215" s="359">
        <v>3.0</v>
      </c>
      <c r="G215" s="362"/>
      <c r="H215" s="363">
        <f t="shared" si="1"/>
        <v>3</v>
      </c>
      <c r="I215" s="359" t="s">
        <v>3465</v>
      </c>
      <c r="J215" s="364">
        <v>49.0</v>
      </c>
      <c r="K215" s="364">
        <f t="shared" si="7"/>
        <v>147</v>
      </c>
      <c r="L215" s="365"/>
      <c r="M215" s="366">
        <f t="shared" si="9"/>
        <v>0</v>
      </c>
      <c r="N215" s="366">
        <f t="shared" si="10"/>
        <v>49</v>
      </c>
      <c r="O215" s="366">
        <f t="shared" si="5"/>
        <v>49</v>
      </c>
      <c r="P215" s="366">
        <f t="shared" si="8"/>
        <v>147</v>
      </c>
      <c r="Q215" s="366">
        <v>1.0</v>
      </c>
      <c r="R215" s="359" t="s">
        <v>1208</v>
      </c>
      <c r="S215" s="367">
        <v>45435.0</v>
      </c>
      <c r="T215" s="359">
        <v>2405103.0</v>
      </c>
      <c r="U215" s="368">
        <v>45435.0</v>
      </c>
      <c r="V215" s="368"/>
      <c r="W215" s="359"/>
      <c r="X215" s="362" t="s">
        <v>34</v>
      </c>
      <c r="Y215" s="359" t="s">
        <v>3466</v>
      </c>
      <c r="Z215" s="369"/>
      <c r="AA215" s="368"/>
      <c r="AB215" s="367"/>
      <c r="AC215" s="370"/>
      <c r="AD215" s="360"/>
      <c r="AE215" s="360"/>
      <c r="AF215" s="360"/>
      <c r="AG215" s="360"/>
      <c r="AH215" s="360"/>
      <c r="AI215" s="360"/>
      <c r="AJ215" s="360"/>
      <c r="AK215" s="360"/>
      <c r="AL215" s="360"/>
      <c r="AM215" s="360"/>
      <c r="AN215" s="360"/>
      <c r="AO215" s="360"/>
      <c r="AP215" s="360"/>
      <c r="AQ215" s="360"/>
      <c r="AR215" s="360"/>
      <c r="AS215" s="360"/>
      <c r="AT215" s="360"/>
      <c r="AU215" s="360"/>
      <c r="AV215" s="360"/>
      <c r="AW215" s="360"/>
      <c r="AX215" s="360"/>
    </row>
    <row r="216" ht="15.0" customHeight="1">
      <c r="A216" s="387" t="s">
        <v>4469</v>
      </c>
      <c r="B216" s="359" t="s">
        <v>4470</v>
      </c>
      <c r="C216" s="359" t="s">
        <v>4471</v>
      </c>
      <c r="D216" s="360" t="s">
        <v>4483</v>
      </c>
      <c r="E216" s="388" t="s">
        <v>4795</v>
      </c>
      <c r="F216" s="359">
        <v>1.0</v>
      </c>
      <c r="G216" s="362"/>
      <c r="H216" s="363">
        <f t="shared" si="1"/>
        <v>1</v>
      </c>
      <c r="I216" s="359" t="s">
        <v>3465</v>
      </c>
      <c r="J216" s="364">
        <v>500.0</v>
      </c>
      <c r="K216" s="364">
        <f t="shared" si="7"/>
        <v>500</v>
      </c>
      <c r="L216" s="365"/>
      <c r="M216" s="366">
        <f t="shared" si="9"/>
        <v>0</v>
      </c>
      <c r="N216" s="366">
        <f t="shared" si="10"/>
        <v>500</v>
      </c>
      <c r="O216" s="366">
        <f t="shared" si="5"/>
        <v>500</v>
      </c>
      <c r="P216" s="366">
        <f t="shared" si="8"/>
        <v>500</v>
      </c>
      <c r="Q216" s="366">
        <v>1.0</v>
      </c>
      <c r="R216" s="359" t="s">
        <v>1208</v>
      </c>
      <c r="S216" s="367">
        <v>45435.0</v>
      </c>
      <c r="T216" s="359">
        <v>2405103.0</v>
      </c>
      <c r="U216" s="368">
        <v>45435.0</v>
      </c>
      <c r="V216" s="368"/>
      <c r="W216" s="359"/>
      <c r="X216" s="362" t="s">
        <v>34</v>
      </c>
      <c r="Y216" s="359" t="s">
        <v>3466</v>
      </c>
      <c r="Z216" s="369"/>
      <c r="AA216" s="368"/>
      <c r="AB216" s="367"/>
      <c r="AC216" s="370"/>
      <c r="AD216" s="360"/>
      <c r="AE216" s="360"/>
      <c r="AF216" s="360"/>
      <c r="AG216" s="360"/>
      <c r="AH216" s="360"/>
      <c r="AI216" s="360"/>
      <c r="AJ216" s="360"/>
      <c r="AK216" s="360"/>
      <c r="AL216" s="360"/>
      <c r="AM216" s="360"/>
      <c r="AN216" s="360"/>
      <c r="AO216" s="360"/>
      <c r="AP216" s="360"/>
      <c r="AQ216" s="360"/>
      <c r="AR216" s="360"/>
      <c r="AS216" s="360"/>
      <c r="AT216" s="360"/>
      <c r="AU216" s="360"/>
      <c r="AV216" s="360"/>
      <c r="AW216" s="360"/>
      <c r="AX216" s="360"/>
    </row>
    <row r="217" ht="15.0" customHeight="1">
      <c r="A217" s="387" t="s">
        <v>4469</v>
      </c>
      <c r="B217" s="359" t="s">
        <v>4470</v>
      </c>
      <c r="C217" s="359" t="s">
        <v>4471</v>
      </c>
      <c r="D217" s="360" t="s">
        <v>4478</v>
      </c>
      <c r="E217" s="388" t="s">
        <v>4796</v>
      </c>
      <c r="F217" s="359">
        <v>3.0</v>
      </c>
      <c r="G217" s="362"/>
      <c r="H217" s="363">
        <f t="shared" si="1"/>
        <v>3</v>
      </c>
      <c r="I217" s="359" t="s">
        <v>3465</v>
      </c>
      <c r="J217" s="364">
        <v>4.0</v>
      </c>
      <c r="K217" s="364">
        <f t="shared" si="7"/>
        <v>12</v>
      </c>
      <c r="L217" s="365"/>
      <c r="M217" s="366">
        <f t="shared" si="9"/>
        <v>0</v>
      </c>
      <c r="N217" s="366">
        <f t="shared" si="10"/>
        <v>4</v>
      </c>
      <c r="O217" s="366">
        <f t="shared" si="5"/>
        <v>4</v>
      </c>
      <c r="P217" s="366">
        <f t="shared" si="8"/>
        <v>12</v>
      </c>
      <c r="Q217" s="366">
        <v>1.0</v>
      </c>
      <c r="R217" s="359" t="s">
        <v>1208</v>
      </c>
      <c r="S217" s="367">
        <v>45435.0</v>
      </c>
      <c r="T217" s="359">
        <v>2405103.0</v>
      </c>
      <c r="U217" s="368">
        <v>45435.0</v>
      </c>
      <c r="V217" s="368"/>
      <c r="W217" s="359"/>
      <c r="X217" s="362" t="s">
        <v>34</v>
      </c>
      <c r="Y217" s="359" t="s">
        <v>3466</v>
      </c>
      <c r="Z217" s="369"/>
      <c r="AA217" s="368"/>
      <c r="AB217" s="367"/>
      <c r="AC217" s="370"/>
      <c r="AD217" s="360"/>
      <c r="AE217" s="360"/>
      <c r="AF217" s="360"/>
      <c r="AG217" s="360"/>
      <c r="AH217" s="360"/>
      <c r="AI217" s="360"/>
      <c r="AJ217" s="360"/>
      <c r="AK217" s="360"/>
      <c r="AL217" s="360"/>
      <c r="AM217" s="360"/>
      <c r="AN217" s="360"/>
      <c r="AO217" s="360"/>
      <c r="AP217" s="360"/>
      <c r="AQ217" s="360"/>
      <c r="AR217" s="360"/>
      <c r="AS217" s="360"/>
      <c r="AT217" s="360"/>
      <c r="AU217" s="360"/>
      <c r="AV217" s="360"/>
      <c r="AW217" s="360"/>
      <c r="AX217" s="360"/>
    </row>
    <row r="218" ht="15.0" customHeight="1">
      <c r="A218" s="390" t="s">
        <v>4469</v>
      </c>
      <c r="B218" s="391" t="s">
        <v>4470</v>
      </c>
      <c r="C218" s="391" t="s">
        <v>4471</v>
      </c>
      <c r="D218" s="392" t="s">
        <v>4478</v>
      </c>
      <c r="E218" s="393" t="s">
        <v>4797</v>
      </c>
      <c r="F218" s="391">
        <v>6.0</v>
      </c>
      <c r="G218" s="394"/>
      <c r="H218" s="395">
        <f t="shared" si="1"/>
        <v>6</v>
      </c>
      <c r="I218" s="391" t="s">
        <v>3465</v>
      </c>
      <c r="J218" s="396">
        <v>4.0</v>
      </c>
      <c r="K218" s="396">
        <f t="shared" si="7"/>
        <v>24</v>
      </c>
      <c r="L218" s="397"/>
      <c r="M218" s="398">
        <f t="shared" si="9"/>
        <v>0</v>
      </c>
      <c r="N218" s="398">
        <f t="shared" si="10"/>
        <v>4</v>
      </c>
      <c r="O218" s="398">
        <f t="shared" si="5"/>
        <v>4</v>
      </c>
      <c r="P218" s="398">
        <f t="shared" si="8"/>
        <v>24</v>
      </c>
      <c r="Q218" s="398">
        <v>1.0</v>
      </c>
      <c r="R218" s="391" t="s">
        <v>1208</v>
      </c>
      <c r="S218" s="399">
        <v>45435.0</v>
      </c>
      <c r="T218" s="391">
        <v>2405103.0</v>
      </c>
      <c r="U218" s="400">
        <v>45435.0</v>
      </c>
      <c r="V218" s="400"/>
      <c r="W218" s="391"/>
      <c r="X218" s="394" t="s">
        <v>34</v>
      </c>
      <c r="Y218" s="391" t="s">
        <v>3466</v>
      </c>
      <c r="Z218" s="401"/>
      <c r="AA218" s="400"/>
      <c r="AB218" s="399"/>
      <c r="AC218" s="402"/>
      <c r="AD218" s="392"/>
      <c r="AE218" s="392"/>
      <c r="AF218" s="392"/>
      <c r="AG218" s="392"/>
      <c r="AH218" s="392"/>
      <c r="AI218" s="392"/>
      <c r="AJ218" s="392"/>
      <c r="AK218" s="392"/>
      <c r="AL218" s="392"/>
      <c r="AM218" s="392"/>
      <c r="AN218" s="392"/>
      <c r="AO218" s="392"/>
      <c r="AP218" s="392"/>
      <c r="AQ218" s="392"/>
      <c r="AR218" s="392"/>
      <c r="AS218" s="392"/>
      <c r="AT218" s="392"/>
      <c r="AU218" s="392"/>
      <c r="AV218" s="392"/>
      <c r="AW218" s="392"/>
      <c r="AX218" s="392"/>
    </row>
    <row r="219" ht="15.0" customHeight="1">
      <c r="A219" s="405" t="s">
        <v>4621</v>
      </c>
      <c r="B219" s="406" t="s">
        <v>4622</v>
      </c>
      <c r="C219" s="406" t="s">
        <v>4471</v>
      </c>
      <c r="D219" s="407" t="s">
        <v>4798</v>
      </c>
      <c r="E219" s="408" t="s">
        <v>4799</v>
      </c>
      <c r="F219" s="406">
        <v>1.0</v>
      </c>
      <c r="G219" s="409"/>
      <c r="H219" s="410">
        <f t="shared" si="1"/>
        <v>1</v>
      </c>
      <c r="I219" s="406" t="s">
        <v>3465</v>
      </c>
      <c r="J219" s="411">
        <v>40800.0</v>
      </c>
      <c r="K219" s="411">
        <f t="shared" si="7"/>
        <v>40800</v>
      </c>
      <c r="L219" s="412">
        <v>0.2</v>
      </c>
      <c r="M219" s="413">
        <f t="shared" si="9"/>
        <v>8160</v>
      </c>
      <c r="N219" s="413">
        <f t="shared" si="10"/>
        <v>32640</v>
      </c>
      <c r="O219" s="413">
        <f t="shared" si="5"/>
        <v>32640</v>
      </c>
      <c r="P219" s="413">
        <f t="shared" si="8"/>
        <v>32640</v>
      </c>
      <c r="Q219" s="413">
        <v>1.0</v>
      </c>
      <c r="R219" s="406" t="s">
        <v>1220</v>
      </c>
      <c r="S219" s="414">
        <v>45436.0</v>
      </c>
      <c r="T219" s="406">
        <v>2405110.0</v>
      </c>
      <c r="U219" s="415">
        <v>45438.0</v>
      </c>
      <c r="V219" s="415">
        <v>45439.0</v>
      </c>
      <c r="W219" s="406" t="s">
        <v>4566</v>
      </c>
      <c r="X219" s="409" t="s">
        <v>4636</v>
      </c>
      <c r="Y219" s="406" t="s">
        <v>3466</v>
      </c>
      <c r="Z219" s="416"/>
      <c r="AA219" s="415" t="s">
        <v>3739</v>
      </c>
      <c r="AB219" s="414">
        <v>45464.0</v>
      </c>
      <c r="AC219" s="417" t="s">
        <v>4477</v>
      </c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</row>
    <row r="220" ht="15.0" customHeight="1">
      <c r="A220" s="372" t="s">
        <v>4512</v>
      </c>
      <c r="B220" s="373" t="s">
        <v>4618</v>
      </c>
      <c r="C220" s="373" t="s">
        <v>4471</v>
      </c>
      <c r="D220" s="374" t="s">
        <v>4800</v>
      </c>
      <c r="E220" s="375" t="s">
        <v>4801</v>
      </c>
      <c r="F220" s="373">
        <v>1.0</v>
      </c>
      <c r="G220" s="376"/>
      <c r="H220" s="377">
        <f t="shared" si="1"/>
        <v>1</v>
      </c>
      <c r="I220" s="373" t="s">
        <v>3465</v>
      </c>
      <c r="J220" s="378">
        <v>13500.0</v>
      </c>
      <c r="K220" s="378">
        <f t="shared" si="7"/>
        <v>13500</v>
      </c>
      <c r="L220" s="379"/>
      <c r="M220" s="443"/>
      <c r="N220" s="380">
        <f t="shared" ref="N220:N223" si="11">K220-M220</f>
        <v>13500</v>
      </c>
      <c r="O220" s="380">
        <f t="shared" si="5"/>
        <v>13500</v>
      </c>
      <c r="P220" s="380">
        <f t="shared" si="8"/>
        <v>13500</v>
      </c>
      <c r="Q220" s="380">
        <v>1.0</v>
      </c>
      <c r="R220" s="373" t="s">
        <v>4802</v>
      </c>
      <c r="S220" s="381">
        <v>45426.0</v>
      </c>
      <c r="T220" s="373">
        <v>2405111.0</v>
      </c>
      <c r="U220" s="382">
        <v>45439.0</v>
      </c>
      <c r="V220" s="382">
        <v>45439.0</v>
      </c>
      <c r="W220" s="373" t="s">
        <v>4803</v>
      </c>
      <c r="X220" s="376" t="s">
        <v>4175</v>
      </c>
      <c r="Y220" s="373" t="s">
        <v>4476</v>
      </c>
      <c r="Z220" s="383"/>
      <c r="AA220" s="382" t="s">
        <v>3739</v>
      </c>
      <c r="AB220" s="381">
        <v>45443.0</v>
      </c>
      <c r="AC220" s="384" t="s">
        <v>4477</v>
      </c>
      <c r="AD220" s="431"/>
      <c r="AE220" s="386"/>
      <c r="AF220" s="386"/>
      <c r="AG220" s="386"/>
      <c r="AH220" s="386"/>
      <c r="AI220" s="386"/>
      <c r="AJ220" s="386"/>
      <c r="AK220" s="386"/>
      <c r="AL220" s="386"/>
      <c r="AM220" s="386"/>
      <c r="AN220" s="386"/>
      <c r="AO220" s="386"/>
      <c r="AP220" s="386"/>
      <c r="AQ220" s="386"/>
      <c r="AR220" s="386"/>
      <c r="AS220" s="386"/>
      <c r="AT220" s="386"/>
      <c r="AU220" s="386"/>
      <c r="AV220" s="386"/>
      <c r="AW220" s="386"/>
      <c r="AX220" s="386"/>
    </row>
    <row r="221" ht="15.0" customHeight="1">
      <c r="A221" s="387" t="s">
        <v>4512</v>
      </c>
      <c r="B221" s="359" t="s">
        <v>4618</v>
      </c>
      <c r="C221" s="359" t="s">
        <v>4471</v>
      </c>
      <c r="D221" s="360" t="s">
        <v>4804</v>
      </c>
      <c r="E221" s="388" t="s">
        <v>4805</v>
      </c>
      <c r="F221" s="359">
        <v>1.0</v>
      </c>
      <c r="G221" s="362"/>
      <c r="H221" s="363">
        <f t="shared" si="1"/>
        <v>1</v>
      </c>
      <c r="I221" s="359" t="s">
        <v>3465</v>
      </c>
      <c r="J221" s="364">
        <v>1500.0</v>
      </c>
      <c r="K221" s="364">
        <f t="shared" si="7"/>
        <v>1500</v>
      </c>
      <c r="L221" s="365"/>
      <c r="M221" s="455"/>
      <c r="N221" s="366">
        <f t="shared" si="11"/>
        <v>1500</v>
      </c>
      <c r="O221" s="366">
        <f t="shared" si="5"/>
        <v>1500</v>
      </c>
      <c r="P221" s="366">
        <f t="shared" si="8"/>
        <v>1500</v>
      </c>
      <c r="Q221" s="366">
        <v>1.0</v>
      </c>
      <c r="R221" s="359" t="s">
        <v>4802</v>
      </c>
      <c r="S221" s="367">
        <v>45426.0</v>
      </c>
      <c r="T221" s="359">
        <v>2405111.0</v>
      </c>
      <c r="U221" s="368">
        <v>45439.0</v>
      </c>
      <c r="V221" s="368">
        <v>45439.0</v>
      </c>
      <c r="W221" s="359" t="s">
        <v>4803</v>
      </c>
      <c r="X221" s="362" t="s">
        <v>4175</v>
      </c>
      <c r="Y221" s="359" t="s">
        <v>4476</v>
      </c>
      <c r="Z221" s="369"/>
      <c r="AA221" s="368" t="s">
        <v>3739</v>
      </c>
      <c r="AB221" s="367">
        <v>45443.0</v>
      </c>
      <c r="AC221" s="370" t="s">
        <v>4477</v>
      </c>
      <c r="AD221" s="435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  <c r="AW221" s="249"/>
      <c r="AX221" s="249"/>
    </row>
    <row r="222" ht="15.0" customHeight="1">
      <c r="A222" s="387" t="s">
        <v>4621</v>
      </c>
      <c r="B222" s="359" t="s">
        <v>4622</v>
      </c>
      <c r="C222" s="359" t="s">
        <v>4471</v>
      </c>
      <c r="D222" s="360" t="s">
        <v>4800</v>
      </c>
      <c r="E222" s="388" t="s">
        <v>4801</v>
      </c>
      <c r="F222" s="359">
        <v>1.0</v>
      </c>
      <c r="G222" s="362"/>
      <c r="H222" s="363">
        <f t="shared" si="1"/>
        <v>1</v>
      </c>
      <c r="I222" s="359" t="s">
        <v>3465</v>
      </c>
      <c r="J222" s="364">
        <v>13500.0</v>
      </c>
      <c r="K222" s="364">
        <f t="shared" si="7"/>
        <v>13500</v>
      </c>
      <c r="L222" s="365"/>
      <c r="M222" s="455"/>
      <c r="N222" s="366">
        <f t="shared" si="11"/>
        <v>13500</v>
      </c>
      <c r="O222" s="366">
        <f t="shared" si="5"/>
        <v>13500</v>
      </c>
      <c r="P222" s="366">
        <f t="shared" si="8"/>
        <v>13500</v>
      </c>
      <c r="Q222" s="366">
        <v>1.0</v>
      </c>
      <c r="R222" s="359" t="s">
        <v>4806</v>
      </c>
      <c r="S222" s="367">
        <v>45426.0</v>
      </c>
      <c r="T222" s="359">
        <v>2405111.0</v>
      </c>
      <c r="U222" s="368">
        <v>45439.0</v>
      </c>
      <c r="V222" s="368">
        <v>45439.0</v>
      </c>
      <c r="W222" s="359" t="s">
        <v>4803</v>
      </c>
      <c r="X222" s="362" t="s">
        <v>4175</v>
      </c>
      <c r="Y222" s="359" t="s">
        <v>4476</v>
      </c>
      <c r="Z222" s="369"/>
      <c r="AA222" s="368" t="s">
        <v>3739</v>
      </c>
      <c r="AB222" s="367">
        <v>45443.0</v>
      </c>
      <c r="AC222" s="370" t="s">
        <v>4477</v>
      </c>
      <c r="AD222" s="435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  <c r="AW222" s="249"/>
      <c r="AX222" s="249"/>
    </row>
    <row r="223" ht="15.0" customHeight="1">
      <c r="A223" s="390" t="s">
        <v>4621</v>
      </c>
      <c r="B223" s="391" t="s">
        <v>4622</v>
      </c>
      <c r="C223" s="391" t="s">
        <v>4471</v>
      </c>
      <c r="D223" s="392" t="s">
        <v>4804</v>
      </c>
      <c r="E223" s="393" t="s">
        <v>4805</v>
      </c>
      <c r="F223" s="391">
        <v>1.0</v>
      </c>
      <c r="G223" s="394"/>
      <c r="H223" s="395">
        <f t="shared" si="1"/>
        <v>1</v>
      </c>
      <c r="I223" s="391" t="s">
        <v>3465</v>
      </c>
      <c r="J223" s="396">
        <v>1500.0</v>
      </c>
      <c r="K223" s="396">
        <f t="shared" si="7"/>
        <v>1500</v>
      </c>
      <c r="L223" s="397"/>
      <c r="M223" s="465"/>
      <c r="N223" s="398">
        <f t="shared" si="11"/>
        <v>1500</v>
      </c>
      <c r="O223" s="398">
        <f t="shared" si="5"/>
        <v>1500</v>
      </c>
      <c r="P223" s="398">
        <f t="shared" si="8"/>
        <v>1500</v>
      </c>
      <c r="Q223" s="398">
        <v>1.0</v>
      </c>
      <c r="R223" s="391" t="s">
        <v>4806</v>
      </c>
      <c r="S223" s="399">
        <v>45426.0</v>
      </c>
      <c r="T223" s="391">
        <v>2405111.0</v>
      </c>
      <c r="U223" s="400">
        <v>45439.0</v>
      </c>
      <c r="V223" s="400">
        <v>45439.0</v>
      </c>
      <c r="W223" s="391" t="s">
        <v>4803</v>
      </c>
      <c r="X223" s="394" t="s">
        <v>4175</v>
      </c>
      <c r="Y223" s="391" t="s">
        <v>4476</v>
      </c>
      <c r="Z223" s="401"/>
      <c r="AA223" s="400" t="s">
        <v>3739</v>
      </c>
      <c r="AB223" s="399">
        <v>45443.0</v>
      </c>
      <c r="AC223" s="402" t="s">
        <v>4477</v>
      </c>
      <c r="AD223" s="432"/>
      <c r="AE223" s="404"/>
      <c r="AF223" s="404"/>
      <c r="AG223" s="404"/>
      <c r="AH223" s="404"/>
      <c r="AI223" s="404"/>
      <c r="AJ223" s="404"/>
      <c r="AK223" s="404"/>
      <c r="AL223" s="404"/>
      <c r="AM223" s="404"/>
      <c r="AN223" s="404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</row>
    <row r="224" ht="15.0" customHeight="1">
      <c r="A224" s="390" t="s">
        <v>4469</v>
      </c>
      <c r="B224" s="391" t="s">
        <v>4470</v>
      </c>
      <c r="C224" s="391" t="s">
        <v>4471</v>
      </c>
      <c r="D224" s="392"/>
      <c r="E224" s="393" t="s">
        <v>4807</v>
      </c>
      <c r="F224" s="391">
        <v>1.0</v>
      </c>
      <c r="G224" s="394"/>
      <c r="H224" s="395">
        <f t="shared" si="1"/>
        <v>1</v>
      </c>
      <c r="I224" s="391" t="s">
        <v>3465</v>
      </c>
      <c r="J224" s="396">
        <v>12500.0</v>
      </c>
      <c r="K224" s="396">
        <f t="shared" si="7"/>
        <v>12500</v>
      </c>
      <c r="L224" s="397"/>
      <c r="M224" s="398">
        <f t="shared" ref="M224:M225" si="12">J224*L224</f>
        <v>0</v>
      </c>
      <c r="N224" s="398">
        <f t="shared" ref="N224:N1700" si="13">J224-M224</f>
        <v>12500</v>
      </c>
      <c r="O224" s="398">
        <f t="shared" si="5"/>
        <v>12500</v>
      </c>
      <c r="P224" s="398">
        <f t="shared" si="8"/>
        <v>12500</v>
      </c>
      <c r="Q224" s="398">
        <v>1.0</v>
      </c>
      <c r="R224" s="391" t="s">
        <v>1240</v>
      </c>
      <c r="S224" s="399">
        <v>45440.0</v>
      </c>
      <c r="T224" s="391">
        <v>2405118.0</v>
      </c>
      <c r="U224" s="400">
        <v>45441.0</v>
      </c>
      <c r="V224" s="400">
        <v>45441.0</v>
      </c>
      <c r="W224" s="391" t="s">
        <v>4808</v>
      </c>
      <c r="X224" s="394" t="s">
        <v>1239</v>
      </c>
      <c r="Y224" s="391" t="s">
        <v>4476</v>
      </c>
      <c r="Z224" s="401"/>
      <c r="AA224" s="400" t="s">
        <v>3739</v>
      </c>
      <c r="AB224" s="399">
        <v>45442.0</v>
      </c>
      <c r="AC224" s="402" t="s">
        <v>4477</v>
      </c>
      <c r="AD224" s="392"/>
      <c r="AE224" s="392"/>
      <c r="AF224" s="392"/>
      <c r="AG224" s="392"/>
      <c r="AH224" s="392"/>
      <c r="AI224" s="392"/>
      <c r="AJ224" s="392"/>
      <c r="AK224" s="392"/>
      <c r="AL224" s="392"/>
      <c r="AM224" s="392"/>
      <c r="AN224" s="392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</row>
    <row r="225" ht="15.0" customHeight="1">
      <c r="A225" s="405" t="s">
        <v>4505</v>
      </c>
      <c r="B225" s="406" t="s">
        <v>4506</v>
      </c>
      <c r="C225" s="406" t="s">
        <v>4471</v>
      </c>
      <c r="D225" s="407" t="s">
        <v>4716</v>
      </c>
      <c r="E225" s="408" t="s">
        <v>870</v>
      </c>
      <c r="F225" s="406">
        <v>1.0</v>
      </c>
      <c r="G225" s="409"/>
      <c r="H225" s="410">
        <f t="shared" si="1"/>
        <v>1</v>
      </c>
      <c r="I225" s="406" t="s">
        <v>3465</v>
      </c>
      <c r="J225" s="411">
        <v>48000.0</v>
      </c>
      <c r="K225" s="411">
        <f t="shared" si="7"/>
        <v>48000</v>
      </c>
      <c r="L225" s="412"/>
      <c r="M225" s="413">
        <f t="shared" si="12"/>
        <v>0</v>
      </c>
      <c r="N225" s="413">
        <f t="shared" si="13"/>
        <v>48000</v>
      </c>
      <c r="O225" s="413">
        <f t="shared" si="5"/>
        <v>48000</v>
      </c>
      <c r="P225" s="413">
        <f t="shared" si="8"/>
        <v>48000</v>
      </c>
      <c r="Q225" s="413">
        <v>1.0</v>
      </c>
      <c r="R225" s="406" t="s">
        <v>1259</v>
      </c>
      <c r="S225" s="414">
        <v>45442.0</v>
      </c>
      <c r="T225" s="406">
        <v>2405125.0</v>
      </c>
      <c r="U225" s="415">
        <v>45443.0</v>
      </c>
      <c r="V225" s="415">
        <v>45448.0</v>
      </c>
      <c r="W225" s="406" t="s">
        <v>4809</v>
      </c>
      <c r="X225" s="409" t="s">
        <v>4718</v>
      </c>
      <c r="Y225" s="406" t="s">
        <v>3466</v>
      </c>
      <c r="Z225" s="416"/>
      <c r="AA225" s="415" t="s">
        <v>3739</v>
      </c>
      <c r="AB225" s="414">
        <v>45453.0</v>
      </c>
      <c r="AC225" s="417" t="s">
        <v>4477</v>
      </c>
      <c r="AD225" s="418"/>
      <c r="AE225" s="419"/>
      <c r="AF225" s="419"/>
      <c r="AG225" s="419"/>
      <c r="AH225" s="419"/>
      <c r="AI225" s="419"/>
      <c r="AJ225" s="419"/>
      <c r="AK225" s="419"/>
      <c r="AL225" s="419"/>
      <c r="AM225" s="419"/>
      <c r="AN225" s="419"/>
      <c r="AO225" s="419"/>
      <c r="AP225" s="419"/>
      <c r="AQ225" s="419"/>
      <c r="AR225" s="419"/>
      <c r="AS225" s="419"/>
      <c r="AT225" s="419"/>
      <c r="AU225" s="419"/>
      <c r="AV225" s="419"/>
      <c r="AW225" s="419"/>
      <c r="AX225" s="419"/>
    </row>
    <row r="226" ht="15.0" customHeight="1">
      <c r="A226" s="405" t="s">
        <v>4505</v>
      </c>
      <c r="B226" s="406" t="s">
        <v>4506</v>
      </c>
      <c r="C226" s="406" t="s">
        <v>4471</v>
      </c>
      <c r="D226" s="407" t="s">
        <v>4716</v>
      </c>
      <c r="E226" s="408" t="s">
        <v>1284</v>
      </c>
      <c r="F226" s="406">
        <v>135.0</v>
      </c>
      <c r="G226" s="409"/>
      <c r="H226" s="410">
        <f t="shared" si="1"/>
        <v>135</v>
      </c>
      <c r="I226" s="406" t="s">
        <v>3465</v>
      </c>
      <c r="J226" s="411">
        <v>553.74</v>
      </c>
      <c r="K226" s="411">
        <f t="shared" si="7"/>
        <v>74754.9</v>
      </c>
      <c r="L226" s="412"/>
      <c r="M226" s="413">
        <v>0.0</v>
      </c>
      <c r="N226" s="413">
        <f t="shared" si="13"/>
        <v>553.74</v>
      </c>
      <c r="O226" s="413">
        <f t="shared" si="5"/>
        <v>553.74</v>
      </c>
      <c r="P226" s="413">
        <f t="shared" si="8"/>
        <v>74754.9</v>
      </c>
      <c r="Q226" s="413">
        <v>1.0</v>
      </c>
      <c r="R226" s="406" t="s">
        <v>1283</v>
      </c>
      <c r="S226" s="414">
        <v>45436.0</v>
      </c>
      <c r="T226" s="406">
        <v>2406006.0</v>
      </c>
      <c r="U226" s="415">
        <v>45448.0</v>
      </c>
      <c r="V226" s="415">
        <v>45450.0</v>
      </c>
      <c r="W226" s="406" t="s">
        <v>4810</v>
      </c>
      <c r="X226" s="409"/>
      <c r="Y226" s="406" t="s">
        <v>4476</v>
      </c>
      <c r="Z226" s="416"/>
      <c r="AA226" s="415" t="s">
        <v>3739</v>
      </c>
      <c r="AB226" s="414">
        <v>45453.0</v>
      </c>
      <c r="AC226" s="417" t="s">
        <v>4477</v>
      </c>
      <c r="AD226" s="418"/>
      <c r="AE226" s="419"/>
      <c r="AF226" s="419"/>
      <c r="AG226" s="419"/>
      <c r="AH226" s="419"/>
      <c r="AI226" s="419"/>
      <c r="AJ226" s="419"/>
      <c r="AK226" s="419"/>
      <c r="AL226" s="419"/>
      <c r="AM226" s="419"/>
      <c r="AN226" s="419"/>
      <c r="AO226" s="419"/>
      <c r="AP226" s="419"/>
      <c r="AQ226" s="419"/>
      <c r="AR226" s="419"/>
      <c r="AS226" s="419"/>
      <c r="AT226" s="419"/>
      <c r="AU226" s="419"/>
      <c r="AV226" s="419"/>
      <c r="AW226" s="419"/>
      <c r="AX226" s="419"/>
    </row>
    <row r="227" ht="15.0" customHeight="1">
      <c r="A227" s="405" t="s">
        <v>4512</v>
      </c>
      <c r="B227" s="406" t="s">
        <v>4513</v>
      </c>
      <c r="C227" s="406" t="s">
        <v>4471</v>
      </c>
      <c r="D227" s="407" t="s">
        <v>4672</v>
      </c>
      <c r="E227" s="408" t="s">
        <v>4811</v>
      </c>
      <c r="F227" s="406">
        <v>1.0</v>
      </c>
      <c r="G227" s="409"/>
      <c r="H227" s="410">
        <f t="shared" si="1"/>
        <v>1</v>
      </c>
      <c r="I227" s="406" t="s">
        <v>3465</v>
      </c>
      <c r="J227" s="411">
        <v>12500.0</v>
      </c>
      <c r="K227" s="411">
        <f t="shared" si="7"/>
        <v>12500</v>
      </c>
      <c r="L227" s="412"/>
      <c r="M227" s="413">
        <f t="shared" ref="M227:M1700" si="14">J227*L227</f>
        <v>0</v>
      </c>
      <c r="N227" s="413">
        <f t="shared" si="13"/>
        <v>12500</v>
      </c>
      <c r="O227" s="413">
        <f t="shared" si="5"/>
        <v>12500</v>
      </c>
      <c r="P227" s="413">
        <f t="shared" si="8"/>
        <v>12500</v>
      </c>
      <c r="Q227" s="413">
        <v>1.0</v>
      </c>
      <c r="R227" s="406" t="s">
        <v>1291</v>
      </c>
      <c r="S227" s="414">
        <v>45443.0</v>
      </c>
      <c r="T227" s="406">
        <v>2406009.0</v>
      </c>
      <c r="U227" s="415">
        <v>45448.0</v>
      </c>
      <c r="V227" s="415">
        <v>45448.0</v>
      </c>
      <c r="W227" s="406" t="s">
        <v>4674</v>
      </c>
      <c r="X227" s="409" t="s">
        <v>597</v>
      </c>
      <c r="Y227" s="406" t="s">
        <v>4812</v>
      </c>
      <c r="Z227" s="416"/>
      <c r="AA227" s="415" t="s">
        <v>3739</v>
      </c>
      <c r="AB227" s="414">
        <v>45450.0</v>
      </c>
      <c r="AC227" s="417" t="s">
        <v>4477</v>
      </c>
      <c r="AD227" s="429"/>
      <c r="AE227" s="419"/>
      <c r="AF227" s="419"/>
      <c r="AG227" s="419"/>
      <c r="AH227" s="419"/>
      <c r="AI227" s="419"/>
      <c r="AJ227" s="419"/>
      <c r="AK227" s="419"/>
      <c r="AL227" s="419"/>
      <c r="AM227" s="419"/>
      <c r="AN227" s="419"/>
      <c r="AO227" s="419"/>
      <c r="AP227" s="419"/>
      <c r="AQ227" s="419"/>
      <c r="AR227" s="419"/>
      <c r="AS227" s="419"/>
      <c r="AT227" s="419"/>
      <c r="AU227" s="419"/>
      <c r="AV227" s="419"/>
      <c r="AW227" s="419"/>
      <c r="AX227" s="419"/>
    </row>
    <row r="228" ht="15.0" customHeight="1">
      <c r="A228" s="372" t="s">
        <v>4571</v>
      </c>
      <c r="B228" s="373" t="s">
        <v>4676</v>
      </c>
      <c r="C228" s="373" t="s">
        <v>4471</v>
      </c>
      <c r="D228" s="374" t="s">
        <v>4495</v>
      </c>
      <c r="E228" s="427" t="s">
        <v>4813</v>
      </c>
      <c r="F228" s="373">
        <v>3.0</v>
      </c>
      <c r="G228" s="376"/>
      <c r="H228" s="377">
        <f t="shared" si="1"/>
        <v>3</v>
      </c>
      <c r="I228" s="373" t="s">
        <v>3465</v>
      </c>
      <c r="J228" s="378">
        <v>170.0</v>
      </c>
      <c r="K228" s="378">
        <f t="shared" si="7"/>
        <v>510</v>
      </c>
      <c r="L228" s="379"/>
      <c r="M228" s="380">
        <f t="shared" si="14"/>
        <v>0</v>
      </c>
      <c r="N228" s="380">
        <f t="shared" si="13"/>
        <v>170</v>
      </c>
      <c r="O228" s="380">
        <f t="shared" si="5"/>
        <v>170</v>
      </c>
      <c r="P228" s="380">
        <f t="shared" si="8"/>
        <v>510</v>
      </c>
      <c r="Q228" s="380">
        <v>1.0</v>
      </c>
      <c r="R228" s="373" t="s">
        <v>1306</v>
      </c>
      <c r="S228" s="381">
        <v>45449.0</v>
      </c>
      <c r="T228" s="373">
        <v>2406018.0</v>
      </c>
      <c r="U228" s="382">
        <v>45449.0</v>
      </c>
      <c r="V228" s="382">
        <v>45455.0</v>
      </c>
      <c r="W228" s="373" t="s">
        <v>4480</v>
      </c>
      <c r="X228" s="376" t="s">
        <v>34</v>
      </c>
      <c r="Y228" s="373" t="s">
        <v>3466</v>
      </c>
      <c r="Z228" s="383"/>
      <c r="AA228" s="382" t="s">
        <v>3739</v>
      </c>
      <c r="AB228" s="381">
        <v>45470.0</v>
      </c>
      <c r="AC228" s="384" t="s">
        <v>4477</v>
      </c>
      <c r="AD228" s="374"/>
      <c r="AE228" s="374"/>
      <c r="AF228" s="374"/>
      <c r="AG228" s="374"/>
      <c r="AH228" s="374"/>
      <c r="AI228" s="374"/>
      <c r="AJ228" s="374"/>
      <c r="AK228" s="374"/>
      <c r="AL228" s="374"/>
      <c r="AM228" s="374"/>
      <c r="AN228" s="374"/>
      <c r="AO228" s="374"/>
      <c r="AP228" s="374"/>
      <c r="AQ228" s="374"/>
      <c r="AR228" s="374"/>
      <c r="AS228" s="374"/>
      <c r="AT228" s="374"/>
      <c r="AU228" s="374"/>
      <c r="AV228" s="374"/>
      <c r="AW228" s="374"/>
      <c r="AX228" s="374"/>
    </row>
    <row r="229" ht="15.0" customHeight="1">
      <c r="A229" s="387" t="s">
        <v>4571</v>
      </c>
      <c r="B229" s="359" t="s">
        <v>4676</v>
      </c>
      <c r="C229" s="359" t="s">
        <v>4471</v>
      </c>
      <c r="D229" s="360" t="s">
        <v>4534</v>
      </c>
      <c r="E229" s="433" t="s">
        <v>4814</v>
      </c>
      <c r="F229" s="359">
        <v>1.0</v>
      </c>
      <c r="G229" s="362"/>
      <c r="H229" s="363">
        <f t="shared" si="1"/>
        <v>1</v>
      </c>
      <c r="I229" s="359" t="s">
        <v>3465</v>
      </c>
      <c r="J229" s="364">
        <v>125.0</v>
      </c>
      <c r="K229" s="364">
        <f t="shared" si="7"/>
        <v>125</v>
      </c>
      <c r="L229" s="365"/>
      <c r="M229" s="366">
        <f t="shared" si="14"/>
        <v>0</v>
      </c>
      <c r="N229" s="366">
        <f t="shared" si="13"/>
        <v>125</v>
      </c>
      <c r="O229" s="366">
        <f t="shared" si="5"/>
        <v>125</v>
      </c>
      <c r="P229" s="366">
        <f t="shared" si="8"/>
        <v>125</v>
      </c>
      <c r="Q229" s="366">
        <v>1.0</v>
      </c>
      <c r="R229" s="359" t="s">
        <v>1306</v>
      </c>
      <c r="S229" s="367">
        <v>45449.0</v>
      </c>
      <c r="T229" s="359">
        <v>2406018.0</v>
      </c>
      <c r="U229" s="368">
        <v>45449.0</v>
      </c>
      <c r="V229" s="368">
        <v>45455.0</v>
      </c>
      <c r="W229" s="359" t="s">
        <v>4480</v>
      </c>
      <c r="X229" s="362" t="s">
        <v>34</v>
      </c>
      <c r="Y229" s="359" t="s">
        <v>3466</v>
      </c>
      <c r="Z229" s="369"/>
      <c r="AA229" s="368" t="s">
        <v>3739</v>
      </c>
      <c r="AB229" s="367">
        <v>45470.0</v>
      </c>
      <c r="AC229" s="370" t="s">
        <v>4477</v>
      </c>
      <c r="AD229" s="360"/>
      <c r="AE229" s="360"/>
      <c r="AF229" s="360"/>
      <c r="AG229" s="360"/>
      <c r="AH229" s="360"/>
      <c r="AI229" s="360"/>
      <c r="AJ229" s="360"/>
      <c r="AK229" s="360"/>
      <c r="AL229" s="360"/>
      <c r="AM229" s="360"/>
      <c r="AN229" s="360"/>
      <c r="AO229" s="360"/>
      <c r="AP229" s="360"/>
      <c r="AQ229" s="360"/>
      <c r="AR229" s="360"/>
      <c r="AS229" s="360"/>
      <c r="AT229" s="360"/>
      <c r="AU229" s="360"/>
      <c r="AV229" s="360"/>
      <c r="AW229" s="360"/>
      <c r="AX229" s="360"/>
    </row>
    <row r="230" ht="15.0" customHeight="1">
      <c r="A230" s="390" t="s">
        <v>4571</v>
      </c>
      <c r="B230" s="391" t="s">
        <v>4676</v>
      </c>
      <c r="C230" s="391" t="s">
        <v>4471</v>
      </c>
      <c r="D230" s="392" t="s">
        <v>4534</v>
      </c>
      <c r="E230" s="428" t="s">
        <v>4815</v>
      </c>
      <c r="F230" s="391">
        <v>1.0</v>
      </c>
      <c r="G230" s="394"/>
      <c r="H230" s="395">
        <f t="shared" si="1"/>
        <v>1</v>
      </c>
      <c r="I230" s="391" t="s">
        <v>3465</v>
      </c>
      <c r="J230" s="396">
        <v>62.5</v>
      </c>
      <c r="K230" s="396">
        <f t="shared" si="7"/>
        <v>62.5</v>
      </c>
      <c r="L230" s="397"/>
      <c r="M230" s="398">
        <f t="shared" si="14"/>
        <v>0</v>
      </c>
      <c r="N230" s="398">
        <f t="shared" si="13"/>
        <v>62.5</v>
      </c>
      <c r="O230" s="398">
        <f t="shared" si="5"/>
        <v>62.5</v>
      </c>
      <c r="P230" s="398">
        <f t="shared" si="8"/>
        <v>62.5</v>
      </c>
      <c r="Q230" s="398">
        <v>1.0</v>
      </c>
      <c r="R230" s="391" t="s">
        <v>1306</v>
      </c>
      <c r="S230" s="399">
        <v>45449.0</v>
      </c>
      <c r="T230" s="391">
        <v>2406018.0</v>
      </c>
      <c r="U230" s="400">
        <v>45449.0</v>
      </c>
      <c r="V230" s="400">
        <v>45455.0</v>
      </c>
      <c r="W230" s="391" t="s">
        <v>4480</v>
      </c>
      <c r="X230" s="394" t="s">
        <v>34</v>
      </c>
      <c r="Y230" s="391" t="s">
        <v>3466</v>
      </c>
      <c r="Z230" s="401"/>
      <c r="AA230" s="400" t="s">
        <v>3739</v>
      </c>
      <c r="AB230" s="399">
        <v>45470.0</v>
      </c>
      <c r="AC230" s="402" t="s">
        <v>4477</v>
      </c>
      <c r="AD230" s="392"/>
      <c r="AE230" s="392"/>
      <c r="AF230" s="392"/>
      <c r="AG230" s="392"/>
      <c r="AH230" s="392"/>
      <c r="AI230" s="392"/>
      <c r="AJ230" s="392"/>
      <c r="AK230" s="392"/>
      <c r="AL230" s="392"/>
      <c r="AM230" s="392"/>
      <c r="AN230" s="392"/>
      <c r="AO230" s="392"/>
      <c r="AP230" s="392"/>
      <c r="AQ230" s="392"/>
      <c r="AR230" s="392"/>
      <c r="AS230" s="392"/>
      <c r="AT230" s="392"/>
      <c r="AU230" s="392"/>
      <c r="AV230" s="392"/>
      <c r="AW230" s="392"/>
      <c r="AX230" s="392"/>
    </row>
    <row r="231" ht="15.0" customHeight="1">
      <c r="A231" s="390" t="s">
        <v>4571</v>
      </c>
      <c r="B231" s="391" t="s">
        <v>4676</v>
      </c>
      <c r="C231" s="391" t="s">
        <v>4471</v>
      </c>
      <c r="D231" s="392" t="s">
        <v>1315</v>
      </c>
      <c r="E231" s="428" t="s">
        <v>4816</v>
      </c>
      <c r="F231" s="391">
        <v>1.0</v>
      </c>
      <c r="G231" s="394"/>
      <c r="H231" s="395">
        <f t="shared" si="1"/>
        <v>1</v>
      </c>
      <c r="I231" s="391" t="s">
        <v>3465</v>
      </c>
      <c r="J231" s="396">
        <v>5384.0</v>
      </c>
      <c r="K231" s="396">
        <f t="shared" si="7"/>
        <v>5384</v>
      </c>
      <c r="L231" s="397"/>
      <c r="M231" s="398">
        <f t="shared" si="14"/>
        <v>0</v>
      </c>
      <c r="N231" s="398">
        <f t="shared" si="13"/>
        <v>5384</v>
      </c>
      <c r="O231" s="398">
        <f t="shared" si="5"/>
        <v>5384</v>
      </c>
      <c r="P231" s="398">
        <f t="shared" si="8"/>
        <v>5384</v>
      </c>
      <c r="Q231" s="398">
        <v>1.0</v>
      </c>
      <c r="R231" s="391" t="s">
        <v>1314</v>
      </c>
      <c r="S231" s="399">
        <v>45459.0</v>
      </c>
      <c r="T231" s="391">
        <v>2406023.0</v>
      </c>
      <c r="U231" s="400">
        <v>45449.0</v>
      </c>
      <c r="V231" s="400">
        <v>45449.0</v>
      </c>
      <c r="W231" s="391" t="s">
        <v>3696</v>
      </c>
      <c r="X231" s="394" t="s">
        <v>34</v>
      </c>
      <c r="Y231" s="391" t="s">
        <v>3466</v>
      </c>
      <c r="Z231" s="401"/>
      <c r="AA231" s="400" t="s">
        <v>3739</v>
      </c>
      <c r="AB231" s="399">
        <v>45453.0</v>
      </c>
      <c r="AC231" s="402" t="s">
        <v>4477</v>
      </c>
      <c r="AD231" s="392"/>
      <c r="AE231" s="392"/>
      <c r="AF231" s="392"/>
      <c r="AG231" s="392"/>
      <c r="AH231" s="392"/>
      <c r="AI231" s="392"/>
      <c r="AJ231" s="392"/>
      <c r="AK231" s="392"/>
      <c r="AL231" s="392"/>
      <c r="AM231" s="392"/>
      <c r="AN231" s="392"/>
      <c r="AO231" s="392"/>
      <c r="AP231" s="392"/>
      <c r="AQ231" s="392"/>
      <c r="AR231" s="392"/>
      <c r="AS231" s="392"/>
      <c r="AT231" s="392"/>
      <c r="AU231" s="392"/>
      <c r="AV231" s="392"/>
      <c r="AW231" s="392"/>
      <c r="AX231" s="392"/>
    </row>
    <row r="232" ht="15.0" customHeight="1">
      <c r="A232" s="390" t="s">
        <v>4469</v>
      </c>
      <c r="B232" s="391" t="s">
        <v>4647</v>
      </c>
      <c r="C232" s="391" t="s">
        <v>4471</v>
      </c>
      <c r="D232" s="392" t="s">
        <v>4817</v>
      </c>
      <c r="E232" s="393" t="s">
        <v>4818</v>
      </c>
      <c r="F232" s="391">
        <v>1.0</v>
      </c>
      <c r="G232" s="394"/>
      <c r="H232" s="395">
        <f t="shared" si="1"/>
        <v>1</v>
      </c>
      <c r="I232" s="391" t="s">
        <v>3465</v>
      </c>
      <c r="J232" s="396">
        <v>29400.0</v>
      </c>
      <c r="K232" s="396">
        <f t="shared" si="7"/>
        <v>29400</v>
      </c>
      <c r="L232" s="397"/>
      <c r="M232" s="398">
        <f t="shared" si="14"/>
        <v>0</v>
      </c>
      <c r="N232" s="398">
        <f t="shared" si="13"/>
        <v>29400</v>
      </c>
      <c r="O232" s="398">
        <f t="shared" si="5"/>
        <v>29400</v>
      </c>
      <c r="P232" s="398">
        <f t="shared" si="8"/>
        <v>29400</v>
      </c>
      <c r="Q232" s="398">
        <v>1.0</v>
      </c>
      <c r="R232" s="391" t="s">
        <v>1327</v>
      </c>
      <c r="S232" s="399">
        <v>45449.0</v>
      </c>
      <c r="T232" s="391">
        <v>2406028.0</v>
      </c>
      <c r="U232" s="400">
        <v>45453.0</v>
      </c>
      <c r="V232" s="400">
        <v>45454.0</v>
      </c>
      <c r="W232" s="391" t="s">
        <v>4819</v>
      </c>
      <c r="X232" s="394" t="s">
        <v>4820</v>
      </c>
      <c r="Y232" s="391" t="s">
        <v>3466</v>
      </c>
      <c r="Z232" s="401"/>
      <c r="AA232" s="400" t="s">
        <v>3739</v>
      </c>
      <c r="AB232" s="399">
        <v>45463.0</v>
      </c>
      <c r="AC232" s="402" t="s">
        <v>4477</v>
      </c>
      <c r="AD232" s="392"/>
      <c r="AE232" s="392"/>
      <c r="AF232" s="392"/>
      <c r="AG232" s="392"/>
      <c r="AH232" s="392"/>
      <c r="AI232" s="392"/>
      <c r="AJ232" s="392"/>
      <c r="AK232" s="392"/>
      <c r="AL232" s="392"/>
      <c r="AM232" s="392"/>
      <c r="AN232" s="392"/>
      <c r="AO232" s="392"/>
      <c r="AP232" s="392"/>
      <c r="AQ232" s="392"/>
      <c r="AR232" s="392"/>
      <c r="AS232" s="392"/>
      <c r="AT232" s="392"/>
      <c r="AU232" s="392"/>
      <c r="AV232" s="392"/>
      <c r="AW232" s="392"/>
      <c r="AX232" s="392"/>
    </row>
    <row r="233" ht="15.0" customHeight="1">
      <c r="A233" s="390" t="s">
        <v>4469</v>
      </c>
      <c r="B233" s="391" t="s">
        <v>4647</v>
      </c>
      <c r="C233" s="391" t="s">
        <v>4471</v>
      </c>
      <c r="D233" s="392" t="s">
        <v>1228</v>
      </c>
      <c r="E233" s="393" t="s">
        <v>489</v>
      </c>
      <c r="F233" s="391">
        <v>1.0</v>
      </c>
      <c r="G233" s="394"/>
      <c r="H233" s="395">
        <f t="shared" si="1"/>
        <v>1</v>
      </c>
      <c r="I233" s="391" t="s">
        <v>3465</v>
      </c>
      <c r="J233" s="396">
        <v>6600.0</v>
      </c>
      <c r="K233" s="396">
        <f t="shared" si="7"/>
        <v>6600</v>
      </c>
      <c r="L233" s="397"/>
      <c r="M233" s="398">
        <f t="shared" si="14"/>
        <v>0</v>
      </c>
      <c r="N233" s="398">
        <f t="shared" si="13"/>
        <v>6600</v>
      </c>
      <c r="O233" s="398">
        <f t="shared" si="5"/>
        <v>6600</v>
      </c>
      <c r="P233" s="398">
        <f t="shared" si="8"/>
        <v>6600</v>
      </c>
      <c r="Q233" s="398">
        <v>1.0</v>
      </c>
      <c r="R233" s="391" t="s">
        <v>1344</v>
      </c>
      <c r="S233" s="399">
        <v>45454.0</v>
      </c>
      <c r="T233" s="391">
        <v>2406041.0</v>
      </c>
      <c r="U233" s="400">
        <v>45455.0</v>
      </c>
      <c r="V233" s="400">
        <v>45455.0</v>
      </c>
      <c r="W233" s="391" t="s">
        <v>4651</v>
      </c>
      <c r="X233" s="394" t="s">
        <v>487</v>
      </c>
      <c r="Y233" s="391" t="s">
        <v>3780</v>
      </c>
      <c r="Z233" s="401"/>
      <c r="AA233" s="400" t="s">
        <v>3739</v>
      </c>
      <c r="AB233" s="399">
        <v>45442.0</v>
      </c>
      <c r="AC233" s="402" t="s">
        <v>4477</v>
      </c>
      <c r="AD233" s="392"/>
      <c r="AE233" s="392"/>
      <c r="AF233" s="392"/>
      <c r="AG233" s="392"/>
      <c r="AH233" s="392"/>
      <c r="AI233" s="392"/>
      <c r="AJ233" s="392"/>
      <c r="AK233" s="392"/>
      <c r="AL233" s="392"/>
      <c r="AM233" s="392"/>
      <c r="AN233" s="392"/>
      <c r="AO233" s="392"/>
      <c r="AP233" s="392"/>
      <c r="AQ233" s="392"/>
      <c r="AR233" s="392"/>
      <c r="AS233" s="392"/>
      <c r="AT233" s="392"/>
      <c r="AU233" s="392"/>
      <c r="AV233" s="392"/>
      <c r="AW233" s="392"/>
      <c r="AX233" s="392"/>
    </row>
    <row r="234" ht="15.0" customHeight="1">
      <c r="A234" s="390" t="s">
        <v>4469</v>
      </c>
      <c r="B234" s="391" t="s">
        <v>4647</v>
      </c>
      <c r="C234" s="391" t="s">
        <v>4471</v>
      </c>
      <c r="D234" s="392" t="s">
        <v>1228</v>
      </c>
      <c r="E234" s="393" t="s">
        <v>489</v>
      </c>
      <c r="F234" s="391">
        <v>1.0</v>
      </c>
      <c r="G234" s="394"/>
      <c r="H234" s="395">
        <f t="shared" si="1"/>
        <v>1</v>
      </c>
      <c r="I234" s="391" t="s">
        <v>3465</v>
      </c>
      <c r="J234" s="396">
        <v>4000.0</v>
      </c>
      <c r="K234" s="396">
        <f t="shared" si="7"/>
        <v>4000</v>
      </c>
      <c r="L234" s="397"/>
      <c r="M234" s="398">
        <f t="shared" si="14"/>
        <v>0</v>
      </c>
      <c r="N234" s="398">
        <f t="shared" si="13"/>
        <v>4000</v>
      </c>
      <c r="O234" s="398">
        <f t="shared" si="5"/>
        <v>4000</v>
      </c>
      <c r="P234" s="398">
        <f t="shared" si="8"/>
        <v>4000</v>
      </c>
      <c r="Q234" s="398">
        <v>1.0</v>
      </c>
      <c r="R234" s="391" t="s">
        <v>1345</v>
      </c>
      <c r="S234" s="399">
        <v>45454.0</v>
      </c>
      <c r="T234" s="391">
        <v>2406042.0</v>
      </c>
      <c r="U234" s="400">
        <v>45455.0</v>
      </c>
      <c r="V234" s="400">
        <v>45455.0</v>
      </c>
      <c r="W234" s="391" t="s">
        <v>4651</v>
      </c>
      <c r="X234" s="394" t="s">
        <v>487</v>
      </c>
      <c r="Y234" s="391" t="s">
        <v>3780</v>
      </c>
      <c r="Z234" s="401"/>
      <c r="AA234" s="400" t="s">
        <v>3739</v>
      </c>
      <c r="AB234" s="399">
        <v>45450.0</v>
      </c>
      <c r="AC234" s="402" t="s">
        <v>4477</v>
      </c>
      <c r="AD234" s="392"/>
      <c r="AE234" s="392"/>
      <c r="AF234" s="392"/>
      <c r="AG234" s="392"/>
      <c r="AH234" s="392"/>
      <c r="AI234" s="392"/>
      <c r="AJ234" s="392"/>
      <c r="AK234" s="392"/>
      <c r="AL234" s="392"/>
      <c r="AM234" s="392"/>
      <c r="AN234" s="392"/>
      <c r="AO234" s="392"/>
      <c r="AP234" s="392"/>
      <c r="AQ234" s="392"/>
      <c r="AR234" s="392"/>
      <c r="AS234" s="392"/>
      <c r="AT234" s="392"/>
      <c r="AU234" s="392"/>
      <c r="AV234" s="392"/>
      <c r="AW234" s="392"/>
      <c r="AX234" s="392"/>
    </row>
    <row r="235" ht="15.0" customHeight="1">
      <c r="A235" s="390" t="s">
        <v>4469</v>
      </c>
      <c r="B235" s="391" t="s">
        <v>4647</v>
      </c>
      <c r="C235" s="391" t="s">
        <v>4471</v>
      </c>
      <c r="D235" s="392" t="s">
        <v>1228</v>
      </c>
      <c r="E235" s="393" t="s">
        <v>4821</v>
      </c>
      <c r="F235" s="391">
        <v>1.0</v>
      </c>
      <c r="G235" s="394"/>
      <c r="H235" s="395">
        <f t="shared" si="1"/>
        <v>1</v>
      </c>
      <c r="I235" s="391" t="s">
        <v>3465</v>
      </c>
      <c r="J235" s="396">
        <v>1000.0</v>
      </c>
      <c r="K235" s="396">
        <f t="shared" si="7"/>
        <v>1000</v>
      </c>
      <c r="L235" s="397"/>
      <c r="M235" s="398">
        <f t="shared" si="14"/>
        <v>0</v>
      </c>
      <c r="N235" s="398">
        <f t="shared" si="13"/>
        <v>1000</v>
      </c>
      <c r="O235" s="398">
        <f t="shared" si="5"/>
        <v>1000</v>
      </c>
      <c r="P235" s="398">
        <f t="shared" si="8"/>
        <v>1000</v>
      </c>
      <c r="Q235" s="398">
        <v>1.0</v>
      </c>
      <c r="R235" s="391" t="s">
        <v>1388</v>
      </c>
      <c r="S235" s="399">
        <v>45456.0</v>
      </c>
      <c r="T235" s="391">
        <v>2406066.0</v>
      </c>
      <c r="U235" s="400">
        <v>45456.0</v>
      </c>
      <c r="V235" s="400">
        <v>45457.0</v>
      </c>
      <c r="W235" s="391" t="s">
        <v>4822</v>
      </c>
      <c r="X235" s="394" t="s">
        <v>1387</v>
      </c>
      <c r="Y235" s="391" t="s">
        <v>3780</v>
      </c>
      <c r="Z235" s="401"/>
      <c r="AA235" s="400" t="s">
        <v>3739</v>
      </c>
      <c r="AB235" s="399">
        <v>45497.0</v>
      </c>
      <c r="AC235" s="402" t="s">
        <v>4477</v>
      </c>
      <c r="AD235" s="392"/>
      <c r="AE235" s="392"/>
      <c r="AF235" s="392"/>
      <c r="AG235" s="392"/>
      <c r="AH235" s="392"/>
      <c r="AI235" s="392"/>
      <c r="AJ235" s="392"/>
      <c r="AK235" s="392"/>
      <c r="AL235" s="392"/>
      <c r="AM235" s="392"/>
      <c r="AN235" s="392"/>
      <c r="AO235" s="392"/>
      <c r="AP235" s="392"/>
      <c r="AQ235" s="392"/>
      <c r="AR235" s="392"/>
      <c r="AS235" s="392"/>
      <c r="AT235" s="392"/>
      <c r="AU235" s="392"/>
      <c r="AV235" s="392"/>
      <c r="AW235" s="392"/>
      <c r="AX235" s="392"/>
    </row>
    <row r="236" ht="15.0" customHeight="1">
      <c r="A236" s="372" t="s">
        <v>4469</v>
      </c>
      <c r="B236" s="373" t="s">
        <v>4823</v>
      </c>
      <c r="C236" s="373" t="s">
        <v>4471</v>
      </c>
      <c r="D236" s="374" t="s">
        <v>4490</v>
      </c>
      <c r="E236" s="375" t="s">
        <v>4824</v>
      </c>
      <c r="F236" s="373">
        <v>1.0</v>
      </c>
      <c r="G236" s="376"/>
      <c r="H236" s="377">
        <f t="shared" si="1"/>
        <v>1</v>
      </c>
      <c r="I236" s="373" t="s">
        <v>3465</v>
      </c>
      <c r="J236" s="378">
        <v>42.0</v>
      </c>
      <c r="K236" s="378">
        <f t="shared" si="7"/>
        <v>42</v>
      </c>
      <c r="L236" s="379"/>
      <c r="M236" s="380">
        <f t="shared" si="14"/>
        <v>0</v>
      </c>
      <c r="N236" s="380">
        <f t="shared" si="13"/>
        <v>42</v>
      </c>
      <c r="O236" s="380">
        <f t="shared" si="5"/>
        <v>42</v>
      </c>
      <c r="P236" s="380">
        <f t="shared" si="8"/>
        <v>42</v>
      </c>
      <c r="Q236" s="380">
        <v>1.0</v>
      </c>
      <c r="R236" s="373" t="s">
        <v>1390</v>
      </c>
      <c r="S236" s="381">
        <v>45456.0</v>
      </c>
      <c r="T236" s="373">
        <v>2406067.0</v>
      </c>
      <c r="U236" s="382">
        <v>45456.0</v>
      </c>
      <c r="V236" s="382">
        <v>45457.0</v>
      </c>
      <c r="W236" s="373" t="s">
        <v>4480</v>
      </c>
      <c r="X236" s="376" t="s">
        <v>34</v>
      </c>
      <c r="Y236" s="373" t="s">
        <v>3466</v>
      </c>
      <c r="Z236" s="383"/>
      <c r="AA236" s="382" t="s">
        <v>3739</v>
      </c>
      <c r="AB236" s="381">
        <v>45462.0</v>
      </c>
      <c r="AC236" s="384" t="s">
        <v>4477</v>
      </c>
      <c r="AD236" s="374"/>
      <c r="AE236" s="374"/>
      <c r="AF236" s="374"/>
      <c r="AG236" s="374"/>
      <c r="AH236" s="374"/>
      <c r="AI236" s="374"/>
      <c r="AJ236" s="374"/>
      <c r="AK236" s="374"/>
      <c r="AL236" s="374"/>
      <c r="AM236" s="374"/>
      <c r="AN236" s="374"/>
      <c r="AO236" s="374"/>
      <c r="AP236" s="374"/>
      <c r="AQ236" s="374"/>
      <c r="AR236" s="374"/>
      <c r="AS236" s="374"/>
      <c r="AT236" s="374"/>
      <c r="AU236" s="374"/>
      <c r="AV236" s="374"/>
      <c r="AW236" s="374"/>
      <c r="AX236" s="374"/>
    </row>
    <row r="237" ht="15.0" customHeight="1">
      <c r="A237" s="387" t="s">
        <v>4469</v>
      </c>
      <c r="B237" s="359" t="s">
        <v>4823</v>
      </c>
      <c r="C237" s="359" t="s">
        <v>4471</v>
      </c>
      <c r="D237" s="360" t="s">
        <v>4597</v>
      </c>
      <c r="E237" s="388" t="s">
        <v>4825</v>
      </c>
      <c r="F237" s="359">
        <v>5.0</v>
      </c>
      <c r="G237" s="362"/>
      <c r="H237" s="363">
        <f t="shared" si="1"/>
        <v>5</v>
      </c>
      <c r="I237" s="359" t="s">
        <v>3465</v>
      </c>
      <c r="J237" s="364">
        <v>25.0</v>
      </c>
      <c r="K237" s="364">
        <f t="shared" si="7"/>
        <v>125</v>
      </c>
      <c r="L237" s="365"/>
      <c r="M237" s="366">
        <f t="shared" si="14"/>
        <v>0</v>
      </c>
      <c r="N237" s="366">
        <f t="shared" si="13"/>
        <v>25</v>
      </c>
      <c r="O237" s="366">
        <f t="shared" si="5"/>
        <v>25</v>
      </c>
      <c r="P237" s="366">
        <f t="shared" si="8"/>
        <v>125</v>
      </c>
      <c r="Q237" s="366">
        <v>1.0</v>
      </c>
      <c r="R237" s="359" t="s">
        <v>1390</v>
      </c>
      <c r="S237" s="367">
        <v>45456.0</v>
      </c>
      <c r="T237" s="359">
        <v>2406067.0</v>
      </c>
      <c r="U237" s="368">
        <v>45456.0</v>
      </c>
      <c r="V237" s="368">
        <v>45457.0</v>
      </c>
      <c r="W237" s="359" t="s">
        <v>4480</v>
      </c>
      <c r="X237" s="362" t="s">
        <v>34</v>
      </c>
      <c r="Y237" s="359" t="s">
        <v>3466</v>
      </c>
      <c r="Z237" s="369"/>
      <c r="AA237" s="368" t="s">
        <v>3739</v>
      </c>
      <c r="AB237" s="367">
        <v>45462.0</v>
      </c>
      <c r="AC237" s="370" t="s">
        <v>4477</v>
      </c>
      <c r="AD237" s="360"/>
      <c r="AE237" s="360"/>
      <c r="AF237" s="360"/>
      <c r="AG237" s="360"/>
      <c r="AH237" s="360"/>
      <c r="AI237" s="360"/>
      <c r="AJ237" s="360"/>
      <c r="AK237" s="360"/>
      <c r="AL237" s="360"/>
      <c r="AM237" s="360"/>
      <c r="AN237" s="360"/>
      <c r="AO237" s="360"/>
      <c r="AP237" s="360"/>
      <c r="AQ237" s="360"/>
      <c r="AR237" s="360"/>
      <c r="AS237" s="360"/>
      <c r="AT237" s="360"/>
      <c r="AU237" s="360"/>
      <c r="AV237" s="360"/>
      <c r="AW237" s="360"/>
      <c r="AX237" s="360"/>
    </row>
    <row r="238" ht="15.0" customHeight="1">
      <c r="A238" s="387" t="s">
        <v>4469</v>
      </c>
      <c r="B238" s="359" t="s">
        <v>4823</v>
      </c>
      <c r="C238" s="359" t="s">
        <v>4471</v>
      </c>
      <c r="D238" s="360" t="s">
        <v>585</v>
      </c>
      <c r="E238" s="389" t="s">
        <v>4826</v>
      </c>
      <c r="F238" s="359">
        <v>1.0</v>
      </c>
      <c r="G238" s="362"/>
      <c r="H238" s="363">
        <f t="shared" si="1"/>
        <v>1</v>
      </c>
      <c r="I238" s="359" t="s">
        <v>3465</v>
      </c>
      <c r="J238" s="364">
        <v>42.0</v>
      </c>
      <c r="K238" s="364">
        <f t="shared" si="7"/>
        <v>42</v>
      </c>
      <c r="L238" s="365"/>
      <c r="M238" s="366">
        <f t="shared" si="14"/>
        <v>0</v>
      </c>
      <c r="N238" s="366">
        <f t="shared" si="13"/>
        <v>42</v>
      </c>
      <c r="O238" s="366">
        <f t="shared" si="5"/>
        <v>42</v>
      </c>
      <c r="P238" s="366">
        <f t="shared" si="8"/>
        <v>42</v>
      </c>
      <c r="Q238" s="366">
        <v>1.0</v>
      </c>
      <c r="R238" s="359" t="s">
        <v>1390</v>
      </c>
      <c r="S238" s="367">
        <v>45456.0</v>
      </c>
      <c r="T238" s="359">
        <v>2406067.0</v>
      </c>
      <c r="U238" s="368">
        <v>45456.0</v>
      </c>
      <c r="V238" s="368">
        <v>45457.0</v>
      </c>
      <c r="W238" s="359" t="s">
        <v>4480</v>
      </c>
      <c r="X238" s="362" t="s">
        <v>34</v>
      </c>
      <c r="Y238" s="359" t="s">
        <v>3466</v>
      </c>
      <c r="Z238" s="369"/>
      <c r="AA238" s="368" t="s">
        <v>3739</v>
      </c>
      <c r="AB238" s="367">
        <v>45462.0</v>
      </c>
      <c r="AC238" s="370" t="s">
        <v>4477</v>
      </c>
      <c r="AD238" s="360"/>
      <c r="AE238" s="360"/>
      <c r="AF238" s="360"/>
      <c r="AG238" s="360"/>
      <c r="AH238" s="360"/>
      <c r="AI238" s="360"/>
      <c r="AJ238" s="360"/>
      <c r="AK238" s="360"/>
      <c r="AL238" s="360"/>
      <c r="AM238" s="360"/>
      <c r="AN238" s="360"/>
      <c r="AO238" s="360"/>
      <c r="AP238" s="360"/>
      <c r="AQ238" s="360"/>
      <c r="AR238" s="360"/>
      <c r="AS238" s="360"/>
      <c r="AT238" s="360"/>
      <c r="AU238" s="360"/>
      <c r="AV238" s="360"/>
      <c r="AW238" s="360"/>
      <c r="AX238" s="360"/>
    </row>
    <row r="239" ht="15.0" customHeight="1">
      <c r="A239" s="387" t="s">
        <v>4469</v>
      </c>
      <c r="B239" s="359" t="s">
        <v>4823</v>
      </c>
      <c r="C239" s="359" t="s">
        <v>4471</v>
      </c>
      <c r="D239" s="360" t="s">
        <v>4660</v>
      </c>
      <c r="E239" s="388" t="s">
        <v>4698</v>
      </c>
      <c r="F239" s="359">
        <v>1.0</v>
      </c>
      <c r="G239" s="362"/>
      <c r="H239" s="363">
        <f t="shared" si="1"/>
        <v>1</v>
      </c>
      <c r="I239" s="359" t="s">
        <v>3465</v>
      </c>
      <c r="J239" s="364">
        <v>80.0</v>
      </c>
      <c r="K239" s="364">
        <f t="shared" si="7"/>
        <v>80</v>
      </c>
      <c r="L239" s="365"/>
      <c r="M239" s="366">
        <f t="shared" si="14"/>
        <v>0</v>
      </c>
      <c r="N239" s="366">
        <f t="shared" si="13"/>
        <v>80</v>
      </c>
      <c r="O239" s="366">
        <f t="shared" si="5"/>
        <v>80</v>
      </c>
      <c r="P239" s="366">
        <f t="shared" si="8"/>
        <v>80</v>
      </c>
      <c r="Q239" s="366">
        <v>1.0</v>
      </c>
      <c r="R239" s="359" t="s">
        <v>1390</v>
      </c>
      <c r="S239" s="367">
        <v>45456.0</v>
      </c>
      <c r="T239" s="359">
        <v>2406067.0</v>
      </c>
      <c r="U239" s="368">
        <v>45456.0</v>
      </c>
      <c r="V239" s="368">
        <v>45457.0</v>
      </c>
      <c r="W239" s="359" t="s">
        <v>4480</v>
      </c>
      <c r="X239" s="362" t="s">
        <v>34</v>
      </c>
      <c r="Y239" s="359" t="s">
        <v>3466</v>
      </c>
      <c r="Z239" s="369"/>
      <c r="AA239" s="368" t="s">
        <v>3739</v>
      </c>
      <c r="AB239" s="367">
        <v>45462.0</v>
      </c>
      <c r="AC239" s="370" t="s">
        <v>4477</v>
      </c>
      <c r="AD239" s="360"/>
      <c r="AE239" s="360"/>
      <c r="AF239" s="360"/>
      <c r="AG239" s="360"/>
      <c r="AH239" s="360"/>
      <c r="AI239" s="360"/>
      <c r="AJ239" s="360"/>
      <c r="AK239" s="360"/>
      <c r="AL239" s="360"/>
      <c r="AM239" s="360"/>
      <c r="AN239" s="360"/>
      <c r="AO239" s="360"/>
      <c r="AP239" s="360"/>
      <c r="AQ239" s="360"/>
      <c r="AR239" s="360"/>
      <c r="AS239" s="360"/>
      <c r="AT239" s="360"/>
      <c r="AU239" s="360"/>
      <c r="AV239" s="360"/>
      <c r="AW239" s="360"/>
      <c r="AX239" s="360"/>
    </row>
    <row r="240" ht="15.0" customHeight="1">
      <c r="A240" s="390" t="s">
        <v>4469</v>
      </c>
      <c r="B240" s="391" t="s">
        <v>4823</v>
      </c>
      <c r="C240" s="391" t="s">
        <v>4471</v>
      </c>
      <c r="D240" s="392" t="s">
        <v>585</v>
      </c>
      <c r="E240" s="393" t="s">
        <v>4827</v>
      </c>
      <c r="F240" s="391">
        <v>2.0</v>
      </c>
      <c r="G240" s="394"/>
      <c r="H240" s="395">
        <f t="shared" si="1"/>
        <v>2</v>
      </c>
      <c r="I240" s="391" t="s">
        <v>3465</v>
      </c>
      <c r="J240" s="396">
        <v>170.0</v>
      </c>
      <c r="K240" s="396">
        <f t="shared" si="7"/>
        <v>340</v>
      </c>
      <c r="L240" s="397"/>
      <c r="M240" s="398">
        <f t="shared" si="14"/>
        <v>0</v>
      </c>
      <c r="N240" s="398">
        <f t="shared" si="13"/>
        <v>170</v>
      </c>
      <c r="O240" s="398">
        <f t="shared" si="5"/>
        <v>170</v>
      </c>
      <c r="P240" s="398">
        <f t="shared" si="8"/>
        <v>340</v>
      </c>
      <c r="Q240" s="398">
        <v>1.0</v>
      </c>
      <c r="R240" s="391" t="s">
        <v>1390</v>
      </c>
      <c r="S240" s="399">
        <v>45456.0</v>
      </c>
      <c r="T240" s="391">
        <v>2406067.0</v>
      </c>
      <c r="U240" s="400">
        <v>45456.0</v>
      </c>
      <c r="V240" s="400">
        <v>45457.0</v>
      </c>
      <c r="W240" s="391" t="s">
        <v>4480</v>
      </c>
      <c r="X240" s="394" t="s">
        <v>34</v>
      </c>
      <c r="Y240" s="391" t="s">
        <v>3466</v>
      </c>
      <c r="Z240" s="401"/>
      <c r="AA240" s="400" t="s">
        <v>3739</v>
      </c>
      <c r="AB240" s="399">
        <v>45462.0</v>
      </c>
      <c r="AC240" s="402" t="s">
        <v>4477</v>
      </c>
      <c r="AD240" s="392"/>
      <c r="AE240" s="392"/>
      <c r="AF240" s="392"/>
      <c r="AG240" s="392"/>
      <c r="AH240" s="392"/>
      <c r="AI240" s="392"/>
      <c r="AJ240" s="392"/>
      <c r="AK240" s="392"/>
      <c r="AL240" s="392"/>
      <c r="AM240" s="392"/>
      <c r="AN240" s="392"/>
      <c r="AO240" s="392"/>
      <c r="AP240" s="392"/>
      <c r="AQ240" s="392"/>
      <c r="AR240" s="392"/>
      <c r="AS240" s="392"/>
      <c r="AT240" s="392"/>
      <c r="AU240" s="392"/>
      <c r="AV240" s="392"/>
      <c r="AW240" s="392"/>
      <c r="AX240" s="392"/>
    </row>
    <row r="241" ht="15.0" customHeight="1">
      <c r="A241" s="372" t="s">
        <v>4469</v>
      </c>
      <c r="B241" s="373" t="s">
        <v>4470</v>
      </c>
      <c r="C241" s="373" t="s">
        <v>4471</v>
      </c>
      <c r="D241" s="374" t="s">
        <v>4626</v>
      </c>
      <c r="E241" s="375" t="s">
        <v>4665</v>
      </c>
      <c r="F241" s="373">
        <v>1.0</v>
      </c>
      <c r="G241" s="376"/>
      <c r="H241" s="377">
        <f t="shared" si="1"/>
        <v>1</v>
      </c>
      <c r="I241" s="373" t="s">
        <v>3465</v>
      </c>
      <c r="J241" s="378">
        <v>850.0</v>
      </c>
      <c r="K241" s="378">
        <f t="shared" si="7"/>
        <v>850</v>
      </c>
      <c r="L241" s="379"/>
      <c r="M241" s="380">
        <f t="shared" si="14"/>
        <v>0</v>
      </c>
      <c r="N241" s="380">
        <f t="shared" si="13"/>
        <v>850</v>
      </c>
      <c r="O241" s="380">
        <f t="shared" si="5"/>
        <v>850</v>
      </c>
      <c r="P241" s="380">
        <f t="shared" si="8"/>
        <v>850</v>
      </c>
      <c r="Q241" s="380">
        <v>1.0</v>
      </c>
      <c r="R241" s="373" t="s">
        <v>1418</v>
      </c>
      <c r="S241" s="381">
        <v>45460.0</v>
      </c>
      <c r="T241" s="373">
        <v>2406079.0</v>
      </c>
      <c r="U241" s="382">
        <v>45461.0</v>
      </c>
      <c r="V241" s="382">
        <v>45461.0</v>
      </c>
      <c r="W241" s="373" t="s">
        <v>4530</v>
      </c>
      <c r="X241" s="376" t="s">
        <v>4531</v>
      </c>
      <c r="Y241" s="373" t="s">
        <v>3466</v>
      </c>
      <c r="Z241" s="383"/>
      <c r="AA241" s="382" t="s">
        <v>3739</v>
      </c>
      <c r="AB241" s="381">
        <v>45463.0</v>
      </c>
      <c r="AC241" s="384" t="s">
        <v>4477</v>
      </c>
      <c r="AD241" s="374"/>
      <c r="AE241" s="374"/>
      <c r="AF241" s="374"/>
      <c r="AG241" s="374"/>
      <c r="AH241" s="374"/>
      <c r="AI241" s="374"/>
      <c r="AJ241" s="374"/>
      <c r="AK241" s="374"/>
      <c r="AL241" s="374"/>
      <c r="AM241" s="374"/>
      <c r="AN241" s="374"/>
      <c r="AO241" s="374"/>
      <c r="AP241" s="374"/>
      <c r="AQ241" s="374"/>
      <c r="AR241" s="374"/>
      <c r="AS241" s="374"/>
      <c r="AT241" s="374"/>
      <c r="AU241" s="374"/>
      <c r="AV241" s="374"/>
      <c r="AW241" s="374"/>
      <c r="AX241" s="374"/>
    </row>
    <row r="242" ht="15.0" customHeight="1">
      <c r="A242" s="387" t="s">
        <v>4469</v>
      </c>
      <c r="B242" s="359" t="s">
        <v>4470</v>
      </c>
      <c r="C242" s="359" t="s">
        <v>4471</v>
      </c>
      <c r="D242" s="360" t="s">
        <v>4528</v>
      </c>
      <c r="E242" s="388" t="s">
        <v>4760</v>
      </c>
      <c r="F242" s="359">
        <v>1.0</v>
      </c>
      <c r="G242" s="362"/>
      <c r="H242" s="363">
        <f t="shared" si="1"/>
        <v>1</v>
      </c>
      <c r="I242" s="359" t="s">
        <v>3465</v>
      </c>
      <c r="J242" s="364">
        <v>990.0</v>
      </c>
      <c r="K242" s="364">
        <f t="shared" si="7"/>
        <v>990</v>
      </c>
      <c r="L242" s="365"/>
      <c r="M242" s="366">
        <f t="shared" si="14"/>
        <v>0</v>
      </c>
      <c r="N242" s="366">
        <f t="shared" si="13"/>
        <v>990</v>
      </c>
      <c r="O242" s="366">
        <f t="shared" si="5"/>
        <v>990</v>
      </c>
      <c r="P242" s="366">
        <f t="shared" si="8"/>
        <v>990</v>
      </c>
      <c r="Q242" s="366">
        <v>1.0</v>
      </c>
      <c r="R242" s="359" t="s">
        <v>1418</v>
      </c>
      <c r="S242" s="367">
        <v>45460.0</v>
      </c>
      <c r="T242" s="359">
        <v>2406079.0</v>
      </c>
      <c r="U242" s="368">
        <v>45461.0</v>
      </c>
      <c r="V242" s="368">
        <v>45461.0</v>
      </c>
      <c r="W242" s="359" t="s">
        <v>4530</v>
      </c>
      <c r="X242" s="362" t="s">
        <v>4531</v>
      </c>
      <c r="Y242" s="359" t="s">
        <v>3466</v>
      </c>
      <c r="Z242" s="369"/>
      <c r="AA242" s="368" t="s">
        <v>3739</v>
      </c>
      <c r="AB242" s="367">
        <v>45463.0</v>
      </c>
      <c r="AC242" s="370" t="s">
        <v>4477</v>
      </c>
      <c r="AD242" s="360"/>
      <c r="AE242" s="374"/>
      <c r="AF242" s="374"/>
      <c r="AG242" s="374"/>
      <c r="AH242" s="374"/>
      <c r="AI242" s="374"/>
      <c r="AJ242" s="374"/>
      <c r="AK242" s="374"/>
      <c r="AL242" s="374"/>
      <c r="AM242" s="374"/>
      <c r="AN242" s="374"/>
      <c r="AO242" s="374"/>
      <c r="AP242" s="374"/>
      <c r="AQ242" s="374"/>
      <c r="AR242" s="374"/>
      <c r="AS242" s="374"/>
      <c r="AT242" s="374"/>
      <c r="AU242" s="374"/>
      <c r="AV242" s="374"/>
      <c r="AW242" s="374"/>
      <c r="AX242" s="374"/>
    </row>
    <row r="243" ht="15.0" customHeight="1">
      <c r="A243" s="390" t="s">
        <v>4469</v>
      </c>
      <c r="B243" s="391" t="s">
        <v>4470</v>
      </c>
      <c r="C243" s="391" t="s">
        <v>4471</v>
      </c>
      <c r="D243" s="392" t="s">
        <v>4628</v>
      </c>
      <c r="E243" s="420" t="s">
        <v>4629</v>
      </c>
      <c r="F243" s="391">
        <v>2.0</v>
      </c>
      <c r="G243" s="394"/>
      <c r="H243" s="395">
        <f t="shared" si="1"/>
        <v>2</v>
      </c>
      <c r="I243" s="391" t="s">
        <v>3465</v>
      </c>
      <c r="J243" s="396">
        <v>180.0</v>
      </c>
      <c r="K243" s="396">
        <f t="shared" si="7"/>
        <v>360</v>
      </c>
      <c r="L243" s="397"/>
      <c r="M243" s="398">
        <f t="shared" si="14"/>
        <v>0</v>
      </c>
      <c r="N243" s="398">
        <f t="shared" si="13"/>
        <v>180</v>
      </c>
      <c r="O243" s="398">
        <f t="shared" si="5"/>
        <v>180</v>
      </c>
      <c r="P243" s="398">
        <f t="shared" si="8"/>
        <v>360</v>
      </c>
      <c r="Q243" s="398">
        <v>1.0</v>
      </c>
      <c r="R243" s="391" t="s">
        <v>1418</v>
      </c>
      <c r="S243" s="399">
        <v>45460.0</v>
      </c>
      <c r="T243" s="391">
        <v>2406079.0</v>
      </c>
      <c r="U243" s="400">
        <v>45461.0</v>
      </c>
      <c r="V243" s="400">
        <v>45461.0</v>
      </c>
      <c r="W243" s="391" t="s">
        <v>4530</v>
      </c>
      <c r="X243" s="394" t="s">
        <v>4531</v>
      </c>
      <c r="Y243" s="391" t="s">
        <v>3466</v>
      </c>
      <c r="Z243" s="401"/>
      <c r="AA243" s="400" t="s">
        <v>3739</v>
      </c>
      <c r="AB243" s="399">
        <v>45463.0</v>
      </c>
      <c r="AC243" s="402" t="s">
        <v>4477</v>
      </c>
      <c r="AD243" s="392"/>
      <c r="AE243" s="392"/>
      <c r="AF243" s="392"/>
      <c r="AG243" s="392"/>
      <c r="AH243" s="392"/>
      <c r="AI243" s="392"/>
      <c r="AJ243" s="392"/>
      <c r="AK243" s="392"/>
      <c r="AL243" s="392"/>
      <c r="AM243" s="392"/>
      <c r="AN243" s="392"/>
      <c r="AO243" s="392"/>
      <c r="AP243" s="392"/>
      <c r="AQ243" s="392"/>
      <c r="AR243" s="392"/>
      <c r="AS243" s="392"/>
      <c r="AT243" s="392"/>
      <c r="AU243" s="392"/>
      <c r="AV243" s="392"/>
      <c r="AW243" s="392"/>
      <c r="AX243" s="392"/>
    </row>
    <row r="244" ht="15.0" customHeight="1">
      <c r="A244" s="390" t="s">
        <v>4469</v>
      </c>
      <c r="B244" s="391" t="s">
        <v>4647</v>
      </c>
      <c r="C244" s="391" t="s">
        <v>4471</v>
      </c>
      <c r="D244" s="392"/>
      <c r="E244" s="420" t="s">
        <v>4828</v>
      </c>
      <c r="F244" s="391">
        <v>1.0</v>
      </c>
      <c r="G244" s="394"/>
      <c r="H244" s="395">
        <f t="shared" si="1"/>
        <v>1</v>
      </c>
      <c r="I244" s="391" t="s">
        <v>3465</v>
      </c>
      <c r="J244" s="396">
        <v>590000.0</v>
      </c>
      <c r="K244" s="396">
        <f t="shared" si="7"/>
        <v>590000</v>
      </c>
      <c r="L244" s="397"/>
      <c r="M244" s="398">
        <f t="shared" si="14"/>
        <v>0</v>
      </c>
      <c r="N244" s="398">
        <f t="shared" si="13"/>
        <v>590000</v>
      </c>
      <c r="O244" s="398">
        <f t="shared" si="5"/>
        <v>590000</v>
      </c>
      <c r="P244" s="398">
        <f t="shared" si="8"/>
        <v>590000</v>
      </c>
      <c r="Q244" s="398">
        <v>1.0</v>
      </c>
      <c r="R244" s="391" t="s">
        <v>1392</v>
      </c>
      <c r="S244" s="399">
        <v>45457.0</v>
      </c>
      <c r="T244" s="391">
        <v>2406068.0</v>
      </c>
      <c r="U244" s="400">
        <v>45459.0</v>
      </c>
      <c r="V244" s="400">
        <v>45460.0</v>
      </c>
      <c r="W244" s="391" t="s">
        <v>4829</v>
      </c>
      <c r="X244" s="394" t="s">
        <v>4830</v>
      </c>
      <c r="Y244" s="391" t="s">
        <v>4831</v>
      </c>
      <c r="Z244" s="401"/>
      <c r="AA244" s="400" t="s">
        <v>3739</v>
      </c>
      <c r="AB244" s="399">
        <v>45463.0</v>
      </c>
      <c r="AC244" s="402" t="s">
        <v>4477</v>
      </c>
      <c r="AD244" s="392"/>
      <c r="AE244" s="392"/>
      <c r="AF244" s="392"/>
      <c r="AG244" s="392"/>
      <c r="AH244" s="392"/>
      <c r="AI244" s="392"/>
      <c r="AJ244" s="392"/>
      <c r="AK244" s="392"/>
      <c r="AL244" s="392"/>
      <c r="AM244" s="392"/>
      <c r="AN244" s="392"/>
      <c r="AO244" s="392"/>
      <c r="AP244" s="392"/>
      <c r="AQ244" s="392"/>
      <c r="AR244" s="392"/>
      <c r="AS244" s="392"/>
      <c r="AT244" s="392"/>
      <c r="AU244" s="392"/>
      <c r="AV244" s="392"/>
      <c r="AW244" s="392"/>
      <c r="AX244" s="392"/>
    </row>
    <row r="245" ht="15.0" customHeight="1">
      <c r="A245" s="390" t="s">
        <v>4469</v>
      </c>
      <c r="B245" s="391" t="s">
        <v>4647</v>
      </c>
      <c r="C245" s="391" t="s">
        <v>4471</v>
      </c>
      <c r="D245" s="392"/>
      <c r="E245" s="420" t="s">
        <v>4832</v>
      </c>
      <c r="F245" s="391">
        <v>1.0</v>
      </c>
      <c r="G245" s="394"/>
      <c r="H245" s="395">
        <f t="shared" si="1"/>
        <v>1</v>
      </c>
      <c r="I245" s="391" t="s">
        <v>3465</v>
      </c>
      <c r="J245" s="396">
        <v>560000.0</v>
      </c>
      <c r="K245" s="396">
        <f t="shared" si="7"/>
        <v>560000</v>
      </c>
      <c r="L245" s="397"/>
      <c r="M245" s="398">
        <f t="shared" si="14"/>
        <v>0</v>
      </c>
      <c r="N245" s="398">
        <f t="shared" si="13"/>
        <v>560000</v>
      </c>
      <c r="O245" s="398">
        <f t="shared" si="5"/>
        <v>560000</v>
      </c>
      <c r="P245" s="398">
        <f t="shared" si="8"/>
        <v>560000</v>
      </c>
      <c r="Q245" s="398">
        <v>1.0</v>
      </c>
      <c r="R245" s="391" t="s">
        <v>1395</v>
      </c>
      <c r="S245" s="399">
        <v>45457.0</v>
      </c>
      <c r="T245" s="391">
        <v>2406069.0</v>
      </c>
      <c r="U245" s="400">
        <v>45459.0</v>
      </c>
      <c r="V245" s="400">
        <v>45460.0</v>
      </c>
      <c r="W245" s="391" t="s">
        <v>4829</v>
      </c>
      <c r="X245" s="394" t="s">
        <v>4830</v>
      </c>
      <c r="Y245" s="391" t="s">
        <v>4831</v>
      </c>
      <c r="Z245" s="401"/>
      <c r="AA245" s="400" t="s">
        <v>3739</v>
      </c>
      <c r="AB245" s="399">
        <v>45463.0</v>
      </c>
      <c r="AC245" s="402" t="s">
        <v>4477</v>
      </c>
      <c r="AD245" s="392"/>
      <c r="AE245" s="392"/>
      <c r="AF245" s="392"/>
      <c r="AG245" s="392"/>
      <c r="AH245" s="392"/>
      <c r="AI245" s="392"/>
      <c r="AJ245" s="392"/>
      <c r="AK245" s="392"/>
      <c r="AL245" s="392"/>
      <c r="AM245" s="392"/>
      <c r="AN245" s="392"/>
      <c r="AO245" s="392"/>
      <c r="AP245" s="392"/>
      <c r="AQ245" s="392"/>
      <c r="AR245" s="392"/>
      <c r="AS245" s="392"/>
      <c r="AT245" s="392"/>
      <c r="AU245" s="392"/>
      <c r="AV245" s="392"/>
      <c r="AW245" s="392"/>
      <c r="AX245" s="392"/>
    </row>
    <row r="246" ht="15.0" customHeight="1">
      <c r="A246" s="390" t="s">
        <v>4469</v>
      </c>
      <c r="B246" s="391" t="s">
        <v>4647</v>
      </c>
      <c r="C246" s="391" t="s">
        <v>4471</v>
      </c>
      <c r="D246" s="392"/>
      <c r="E246" s="420" t="s">
        <v>4833</v>
      </c>
      <c r="F246" s="391">
        <v>1.0</v>
      </c>
      <c r="G246" s="394"/>
      <c r="H246" s="395">
        <f t="shared" si="1"/>
        <v>1</v>
      </c>
      <c r="I246" s="391" t="s">
        <v>3465</v>
      </c>
      <c r="J246" s="396">
        <v>350000.0</v>
      </c>
      <c r="K246" s="396">
        <f t="shared" si="7"/>
        <v>350000</v>
      </c>
      <c r="L246" s="397"/>
      <c r="M246" s="398">
        <f t="shared" si="14"/>
        <v>0</v>
      </c>
      <c r="N246" s="398">
        <f t="shared" si="13"/>
        <v>350000</v>
      </c>
      <c r="O246" s="398">
        <f t="shared" si="5"/>
        <v>350000</v>
      </c>
      <c r="P246" s="398">
        <f t="shared" si="8"/>
        <v>350000</v>
      </c>
      <c r="Q246" s="398">
        <v>1.0</v>
      </c>
      <c r="R246" s="391" t="s">
        <v>1397</v>
      </c>
      <c r="S246" s="399">
        <v>45457.0</v>
      </c>
      <c r="T246" s="391">
        <v>2406070.0</v>
      </c>
      <c r="U246" s="400">
        <v>45459.0</v>
      </c>
      <c r="V246" s="400">
        <v>45460.0</v>
      </c>
      <c r="W246" s="391" t="s">
        <v>4829</v>
      </c>
      <c r="X246" s="394" t="s">
        <v>4830</v>
      </c>
      <c r="Y246" s="391" t="s">
        <v>4831</v>
      </c>
      <c r="Z246" s="401"/>
      <c r="AA246" s="400" t="s">
        <v>3739</v>
      </c>
      <c r="AB246" s="399">
        <v>45463.0</v>
      </c>
      <c r="AC246" s="402" t="s">
        <v>4477</v>
      </c>
      <c r="AD246" s="392"/>
      <c r="AE246" s="392"/>
      <c r="AF246" s="392"/>
      <c r="AG246" s="392"/>
      <c r="AH246" s="392"/>
      <c r="AI246" s="392"/>
      <c r="AJ246" s="392"/>
      <c r="AK246" s="392"/>
      <c r="AL246" s="392"/>
      <c r="AM246" s="392"/>
      <c r="AN246" s="392"/>
      <c r="AO246" s="392"/>
      <c r="AP246" s="392"/>
      <c r="AQ246" s="392"/>
      <c r="AR246" s="392"/>
      <c r="AS246" s="392"/>
      <c r="AT246" s="392"/>
      <c r="AU246" s="392"/>
      <c r="AV246" s="392"/>
      <c r="AW246" s="392"/>
      <c r="AX246" s="392"/>
    </row>
    <row r="247" ht="15.0" customHeight="1">
      <c r="A247" s="390" t="s">
        <v>4469</v>
      </c>
      <c r="B247" s="391" t="s">
        <v>4647</v>
      </c>
      <c r="C247" s="391" t="s">
        <v>4471</v>
      </c>
      <c r="D247" s="392" t="s">
        <v>4834</v>
      </c>
      <c r="E247" s="420" t="s">
        <v>1427</v>
      </c>
      <c r="F247" s="391">
        <v>1.0</v>
      </c>
      <c r="G247" s="394"/>
      <c r="H247" s="395">
        <f t="shared" si="1"/>
        <v>1</v>
      </c>
      <c r="I247" s="391" t="s">
        <v>3465</v>
      </c>
      <c r="J247" s="396">
        <v>9790.0</v>
      </c>
      <c r="K247" s="396">
        <f t="shared" si="7"/>
        <v>9790</v>
      </c>
      <c r="L247" s="397"/>
      <c r="M247" s="398">
        <f t="shared" si="14"/>
        <v>0</v>
      </c>
      <c r="N247" s="398">
        <f t="shared" si="13"/>
        <v>9790</v>
      </c>
      <c r="O247" s="398">
        <f t="shared" si="5"/>
        <v>9790</v>
      </c>
      <c r="P247" s="398">
        <f t="shared" si="8"/>
        <v>9790</v>
      </c>
      <c r="Q247" s="398">
        <v>1.0</v>
      </c>
      <c r="R247" s="391" t="s">
        <v>1426</v>
      </c>
      <c r="S247" s="399">
        <v>45461.0</v>
      </c>
      <c r="T247" s="391">
        <v>2406083.0</v>
      </c>
      <c r="U247" s="400">
        <v>45462.0</v>
      </c>
      <c r="V247" s="400">
        <v>45462.0</v>
      </c>
      <c r="W247" s="391" t="s">
        <v>4835</v>
      </c>
      <c r="X247" s="394" t="s">
        <v>21</v>
      </c>
      <c r="Y247" s="391" t="s">
        <v>3466</v>
      </c>
      <c r="Z247" s="401"/>
      <c r="AA247" s="400" t="s">
        <v>3739</v>
      </c>
      <c r="AB247" s="399">
        <v>45463.0</v>
      </c>
      <c r="AC247" s="402" t="s">
        <v>4477</v>
      </c>
      <c r="AD247" s="392"/>
      <c r="AE247" s="392"/>
      <c r="AF247" s="392"/>
      <c r="AG247" s="392"/>
      <c r="AH247" s="392"/>
      <c r="AI247" s="392"/>
      <c r="AJ247" s="392"/>
      <c r="AK247" s="392"/>
      <c r="AL247" s="392"/>
      <c r="AM247" s="392"/>
      <c r="AN247" s="392"/>
      <c r="AO247" s="392"/>
      <c r="AP247" s="392"/>
      <c r="AQ247" s="392"/>
      <c r="AR247" s="392"/>
      <c r="AS247" s="392"/>
      <c r="AT247" s="392"/>
      <c r="AU247" s="392"/>
      <c r="AV247" s="392"/>
      <c r="AW247" s="392"/>
      <c r="AX247" s="392"/>
    </row>
    <row r="248" ht="15.0" customHeight="1">
      <c r="A248" s="372" t="s">
        <v>4536</v>
      </c>
      <c r="B248" s="373" t="s">
        <v>3460</v>
      </c>
      <c r="C248" s="373" t="s">
        <v>4471</v>
      </c>
      <c r="D248" s="374" t="s">
        <v>4528</v>
      </c>
      <c r="E248" s="422" t="s">
        <v>4788</v>
      </c>
      <c r="F248" s="373">
        <v>50.0</v>
      </c>
      <c r="G248" s="376"/>
      <c r="H248" s="377">
        <f t="shared" si="1"/>
        <v>50</v>
      </c>
      <c r="I248" s="373" t="s">
        <v>3465</v>
      </c>
      <c r="J248" s="378">
        <v>114.0</v>
      </c>
      <c r="K248" s="378">
        <f t="shared" si="7"/>
        <v>5700</v>
      </c>
      <c r="L248" s="379"/>
      <c r="M248" s="380">
        <f t="shared" si="14"/>
        <v>0</v>
      </c>
      <c r="N248" s="380">
        <f t="shared" si="13"/>
        <v>114</v>
      </c>
      <c r="O248" s="380">
        <f t="shared" si="5"/>
        <v>114</v>
      </c>
      <c r="P248" s="380">
        <f t="shared" si="8"/>
        <v>5700</v>
      </c>
      <c r="Q248" s="380">
        <v>1.0</v>
      </c>
      <c r="R248" s="373" t="s">
        <v>1417</v>
      </c>
      <c r="S248" s="381">
        <v>45460.0</v>
      </c>
      <c r="T248" s="373">
        <v>2406078.0</v>
      </c>
      <c r="U248" s="382">
        <v>45460.0</v>
      </c>
      <c r="V248" s="382">
        <v>45461.0</v>
      </c>
      <c r="W248" s="373" t="s">
        <v>4538</v>
      </c>
      <c r="X248" s="376" t="s">
        <v>34</v>
      </c>
      <c r="Y248" s="373" t="s">
        <v>3466</v>
      </c>
      <c r="Z248" s="383"/>
      <c r="AA248" s="382" t="s">
        <v>3739</v>
      </c>
      <c r="AB248" s="381">
        <v>45463.0</v>
      </c>
      <c r="AC248" s="384" t="s">
        <v>4477</v>
      </c>
      <c r="AD248" s="385"/>
      <c r="AE248" s="386"/>
      <c r="AF248" s="386"/>
      <c r="AG248" s="386"/>
      <c r="AH248" s="386"/>
      <c r="AI248" s="386"/>
      <c r="AJ248" s="386"/>
      <c r="AK248" s="386"/>
      <c r="AL248" s="386"/>
      <c r="AM248" s="386"/>
      <c r="AN248" s="386"/>
      <c r="AO248" s="386"/>
      <c r="AP248" s="386"/>
      <c r="AQ248" s="386"/>
      <c r="AR248" s="386"/>
      <c r="AS248" s="386"/>
      <c r="AT248" s="386"/>
      <c r="AU248" s="386"/>
      <c r="AV248" s="386"/>
      <c r="AW248" s="386"/>
      <c r="AX248" s="386"/>
    </row>
    <row r="249" ht="15.0" customHeight="1">
      <c r="A249" s="387" t="s">
        <v>4536</v>
      </c>
      <c r="B249" s="359" t="s">
        <v>3460</v>
      </c>
      <c r="C249" s="359" t="s">
        <v>4471</v>
      </c>
      <c r="D249" s="360" t="s">
        <v>585</v>
      </c>
      <c r="E249" s="361" t="s">
        <v>4836</v>
      </c>
      <c r="F249" s="359">
        <v>2.0</v>
      </c>
      <c r="G249" s="362"/>
      <c r="H249" s="363">
        <f t="shared" si="1"/>
        <v>2</v>
      </c>
      <c r="I249" s="359" t="s">
        <v>3465</v>
      </c>
      <c r="J249" s="364">
        <v>960.0</v>
      </c>
      <c r="K249" s="364">
        <f t="shared" si="7"/>
        <v>1920</v>
      </c>
      <c r="L249" s="365"/>
      <c r="M249" s="366">
        <f t="shared" si="14"/>
        <v>0</v>
      </c>
      <c r="N249" s="366">
        <f t="shared" si="13"/>
        <v>960</v>
      </c>
      <c r="O249" s="366">
        <f t="shared" si="5"/>
        <v>960</v>
      </c>
      <c r="P249" s="366">
        <f t="shared" si="8"/>
        <v>1920</v>
      </c>
      <c r="Q249" s="366">
        <v>1.0</v>
      </c>
      <c r="R249" s="359" t="s">
        <v>1417</v>
      </c>
      <c r="S249" s="367">
        <v>45460.0</v>
      </c>
      <c r="T249" s="359">
        <v>2406078.0</v>
      </c>
      <c r="U249" s="368">
        <v>45460.0</v>
      </c>
      <c r="V249" s="368">
        <v>45461.0</v>
      </c>
      <c r="W249" s="359" t="s">
        <v>4538</v>
      </c>
      <c r="X249" s="362" t="s">
        <v>34</v>
      </c>
      <c r="Y249" s="359" t="s">
        <v>3466</v>
      </c>
      <c r="Z249" s="369"/>
      <c r="AA249" s="368" t="s">
        <v>3739</v>
      </c>
      <c r="AB249" s="367">
        <v>45463.0</v>
      </c>
      <c r="AC249" s="370" t="s">
        <v>4477</v>
      </c>
      <c r="AD249" s="371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  <c r="AW249" s="249"/>
      <c r="AX249" s="249"/>
    </row>
    <row r="250" ht="15.0" customHeight="1">
      <c r="A250" s="387" t="s">
        <v>4536</v>
      </c>
      <c r="B250" s="359" t="s">
        <v>3460</v>
      </c>
      <c r="C250" s="359" t="s">
        <v>4471</v>
      </c>
      <c r="D250" s="360" t="s">
        <v>585</v>
      </c>
      <c r="E250" s="361" t="s">
        <v>4837</v>
      </c>
      <c r="F250" s="359">
        <v>10.0</v>
      </c>
      <c r="G250" s="362"/>
      <c r="H250" s="363">
        <f t="shared" si="1"/>
        <v>10</v>
      </c>
      <c r="I250" s="359" t="s">
        <v>3465</v>
      </c>
      <c r="J250" s="364">
        <v>100.0</v>
      </c>
      <c r="K250" s="364">
        <f t="shared" si="7"/>
        <v>1000</v>
      </c>
      <c r="L250" s="365"/>
      <c r="M250" s="366">
        <f t="shared" si="14"/>
        <v>0</v>
      </c>
      <c r="N250" s="366">
        <f t="shared" si="13"/>
        <v>100</v>
      </c>
      <c r="O250" s="366">
        <f t="shared" si="5"/>
        <v>100</v>
      </c>
      <c r="P250" s="366">
        <f t="shared" si="8"/>
        <v>1000</v>
      </c>
      <c r="Q250" s="366">
        <v>1.0</v>
      </c>
      <c r="R250" s="359" t="s">
        <v>1417</v>
      </c>
      <c r="S250" s="367">
        <v>45460.0</v>
      </c>
      <c r="T250" s="359">
        <v>2406078.0</v>
      </c>
      <c r="U250" s="368">
        <v>45460.0</v>
      </c>
      <c r="V250" s="368">
        <v>45461.0</v>
      </c>
      <c r="W250" s="359" t="s">
        <v>4538</v>
      </c>
      <c r="X250" s="362" t="s">
        <v>34</v>
      </c>
      <c r="Y250" s="359" t="s">
        <v>3466</v>
      </c>
      <c r="Z250" s="369"/>
      <c r="AA250" s="368" t="s">
        <v>3739</v>
      </c>
      <c r="AB250" s="367">
        <v>45463.0</v>
      </c>
      <c r="AC250" s="370" t="s">
        <v>4477</v>
      </c>
      <c r="AD250" s="371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  <c r="AW250" s="249"/>
      <c r="AX250" s="249"/>
    </row>
    <row r="251" ht="15.0" customHeight="1">
      <c r="A251" s="387" t="s">
        <v>4536</v>
      </c>
      <c r="B251" s="359" t="s">
        <v>3460</v>
      </c>
      <c r="C251" s="359" t="s">
        <v>4471</v>
      </c>
      <c r="D251" s="360" t="s">
        <v>3656</v>
      </c>
      <c r="E251" s="361" t="s">
        <v>4838</v>
      </c>
      <c r="F251" s="359">
        <v>25.0</v>
      </c>
      <c r="G251" s="362"/>
      <c r="H251" s="363">
        <f t="shared" si="1"/>
        <v>25</v>
      </c>
      <c r="I251" s="359" t="s">
        <v>3465</v>
      </c>
      <c r="J251" s="364">
        <v>28.0</v>
      </c>
      <c r="K251" s="364">
        <f t="shared" si="7"/>
        <v>700</v>
      </c>
      <c r="L251" s="365"/>
      <c r="M251" s="366">
        <f t="shared" si="14"/>
        <v>0</v>
      </c>
      <c r="N251" s="366">
        <f t="shared" si="13"/>
        <v>28</v>
      </c>
      <c r="O251" s="366">
        <f t="shared" si="5"/>
        <v>28</v>
      </c>
      <c r="P251" s="366">
        <f t="shared" si="8"/>
        <v>700</v>
      </c>
      <c r="Q251" s="366">
        <v>1.0</v>
      </c>
      <c r="R251" s="359" t="s">
        <v>1417</v>
      </c>
      <c r="S251" s="367">
        <v>45460.0</v>
      </c>
      <c r="T251" s="359">
        <v>2406078.0</v>
      </c>
      <c r="U251" s="368">
        <v>45460.0</v>
      </c>
      <c r="V251" s="368">
        <v>45461.0</v>
      </c>
      <c r="W251" s="359" t="s">
        <v>4538</v>
      </c>
      <c r="X251" s="362" t="s">
        <v>34</v>
      </c>
      <c r="Y251" s="359" t="s">
        <v>3466</v>
      </c>
      <c r="Z251" s="369"/>
      <c r="AA251" s="368" t="s">
        <v>3739</v>
      </c>
      <c r="AB251" s="367">
        <v>45463.0</v>
      </c>
      <c r="AC251" s="370" t="s">
        <v>4477</v>
      </c>
      <c r="AD251" s="371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  <c r="AW251" s="249"/>
      <c r="AX251" s="249"/>
    </row>
    <row r="252" ht="15.0" customHeight="1">
      <c r="A252" s="390" t="s">
        <v>4536</v>
      </c>
      <c r="B252" s="391" t="s">
        <v>3460</v>
      </c>
      <c r="C252" s="391" t="s">
        <v>4471</v>
      </c>
      <c r="D252" s="392" t="s">
        <v>585</v>
      </c>
      <c r="E252" s="423" t="s">
        <v>4839</v>
      </c>
      <c r="F252" s="391">
        <v>4.0</v>
      </c>
      <c r="G252" s="394"/>
      <c r="H252" s="395">
        <f t="shared" si="1"/>
        <v>4</v>
      </c>
      <c r="I252" s="391" t="s">
        <v>3465</v>
      </c>
      <c r="J252" s="396">
        <v>36.0</v>
      </c>
      <c r="K252" s="396">
        <f t="shared" si="7"/>
        <v>144</v>
      </c>
      <c r="L252" s="397"/>
      <c r="M252" s="398">
        <f t="shared" si="14"/>
        <v>0</v>
      </c>
      <c r="N252" s="398">
        <f t="shared" si="13"/>
        <v>36</v>
      </c>
      <c r="O252" s="398">
        <f t="shared" si="5"/>
        <v>36</v>
      </c>
      <c r="P252" s="398">
        <f t="shared" si="8"/>
        <v>144</v>
      </c>
      <c r="Q252" s="398">
        <v>1.0</v>
      </c>
      <c r="R252" s="391" t="s">
        <v>1417</v>
      </c>
      <c r="S252" s="399">
        <v>45460.0</v>
      </c>
      <c r="T252" s="391">
        <v>2406078.0</v>
      </c>
      <c r="U252" s="400">
        <v>45460.0</v>
      </c>
      <c r="V252" s="400">
        <v>45461.0</v>
      </c>
      <c r="W252" s="391" t="s">
        <v>4538</v>
      </c>
      <c r="X252" s="394" t="s">
        <v>34</v>
      </c>
      <c r="Y252" s="391" t="s">
        <v>3466</v>
      </c>
      <c r="Z252" s="401"/>
      <c r="AA252" s="400" t="s">
        <v>3739</v>
      </c>
      <c r="AB252" s="399">
        <v>45463.0</v>
      </c>
      <c r="AC252" s="402" t="s">
        <v>4477</v>
      </c>
      <c r="AD252" s="403"/>
      <c r="AE252" s="404"/>
      <c r="AF252" s="404"/>
      <c r="AG252" s="404"/>
      <c r="AH252" s="404"/>
      <c r="AI252" s="404"/>
      <c r="AJ252" s="404"/>
      <c r="AK252" s="404"/>
      <c r="AL252" s="404"/>
      <c r="AM252" s="404"/>
      <c r="AN252" s="404"/>
      <c r="AO252" s="404"/>
      <c r="AP252" s="404"/>
      <c r="AQ252" s="404"/>
      <c r="AR252" s="404"/>
      <c r="AS252" s="404"/>
      <c r="AT252" s="404"/>
      <c r="AU252" s="404"/>
      <c r="AV252" s="404"/>
      <c r="AW252" s="404"/>
      <c r="AX252" s="404"/>
    </row>
    <row r="253" ht="15.0" customHeight="1">
      <c r="A253" s="405" t="s">
        <v>4505</v>
      </c>
      <c r="B253" s="406" t="s">
        <v>4506</v>
      </c>
      <c r="C253" s="406" t="s">
        <v>4471</v>
      </c>
      <c r="D253" s="407" t="s">
        <v>1228</v>
      </c>
      <c r="E253" s="408" t="s">
        <v>4840</v>
      </c>
      <c r="F253" s="406">
        <v>1.0</v>
      </c>
      <c r="G253" s="409"/>
      <c r="H253" s="410">
        <f t="shared" si="1"/>
        <v>1</v>
      </c>
      <c r="I253" s="406" t="s">
        <v>3465</v>
      </c>
      <c r="J253" s="411">
        <v>65000.0</v>
      </c>
      <c r="K253" s="411">
        <f t="shared" si="7"/>
        <v>65000</v>
      </c>
      <c r="L253" s="412"/>
      <c r="M253" s="413">
        <f t="shared" si="14"/>
        <v>0</v>
      </c>
      <c r="N253" s="413">
        <f t="shared" si="13"/>
        <v>65000</v>
      </c>
      <c r="O253" s="413">
        <f t="shared" si="5"/>
        <v>65000</v>
      </c>
      <c r="P253" s="413">
        <f t="shared" si="8"/>
        <v>65000</v>
      </c>
      <c r="Q253" s="413">
        <v>1.0</v>
      </c>
      <c r="R253" s="406" t="s">
        <v>1445</v>
      </c>
      <c r="S253" s="414">
        <v>45462.0</v>
      </c>
      <c r="T253" s="406">
        <v>2406090.0</v>
      </c>
      <c r="U253" s="415">
        <v>45464.0</v>
      </c>
      <c r="V253" s="415">
        <v>45464.0</v>
      </c>
      <c r="W253" s="406" t="s">
        <v>4509</v>
      </c>
      <c r="X253" s="409" t="s">
        <v>786</v>
      </c>
      <c r="Y253" s="406" t="s">
        <v>4510</v>
      </c>
      <c r="Z253" s="416"/>
      <c r="AA253" s="415" t="s">
        <v>3739</v>
      </c>
      <c r="AB253" s="414">
        <v>45464.0</v>
      </c>
      <c r="AC253" s="417" t="s">
        <v>4477</v>
      </c>
      <c r="AD253" s="418"/>
      <c r="AE253" s="419"/>
      <c r="AF253" s="419"/>
      <c r="AG253" s="419"/>
      <c r="AH253" s="419"/>
      <c r="AI253" s="419"/>
      <c r="AJ253" s="419"/>
      <c r="AK253" s="419"/>
      <c r="AL253" s="419"/>
      <c r="AM253" s="419"/>
      <c r="AN253" s="419"/>
      <c r="AO253" s="419"/>
      <c r="AP253" s="419"/>
      <c r="AQ253" s="419"/>
      <c r="AR253" s="419"/>
      <c r="AS253" s="419"/>
      <c r="AT253" s="419"/>
      <c r="AU253" s="419"/>
      <c r="AV253" s="419"/>
      <c r="AW253" s="419"/>
      <c r="AX253" s="419"/>
    </row>
    <row r="254" ht="15.0" customHeight="1">
      <c r="A254" s="372" t="s">
        <v>4469</v>
      </c>
      <c r="B254" s="373" t="s">
        <v>4647</v>
      </c>
      <c r="C254" s="373" t="s">
        <v>4471</v>
      </c>
      <c r="D254" s="374" t="s">
        <v>4841</v>
      </c>
      <c r="E254" s="375" t="s">
        <v>4842</v>
      </c>
      <c r="F254" s="373">
        <v>15.0</v>
      </c>
      <c r="G254" s="376"/>
      <c r="H254" s="377">
        <f t="shared" si="1"/>
        <v>15</v>
      </c>
      <c r="I254" s="373" t="s">
        <v>3465</v>
      </c>
      <c r="J254" s="378">
        <v>9000.0</v>
      </c>
      <c r="K254" s="378">
        <f t="shared" si="7"/>
        <v>135000</v>
      </c>
      <c r="L254" s="379"/>
      <c r="M254" s="380">
        <f t="shared" si="14"/>
        <v>0</v>
      </c>
      <c r="N254" s="380">
        <f t="shared" si="13"/>
        <v>9000</v>
      </c>
      <c r="O254" s="380">
        <f t="shared" si="5"/>
        <v>9000</v>
      </c>
      <c r="P254" s="380">
        <f t="shared" si="8"/>
        <v>135000</v>
      </c>
      <c r="Q254" s="380">
        <v>1.0</v>
      </c>
      <c r="R254" s="373" t="s">
        <v>1419</v>
      </c>
      <c r="S254" s="381">
        <v>45460.0</v>
      </c>
      <c r="T254" s="373">
        <v>2406080.0</v>
      </c>
      <c r="U254" s="382">
        <v>45461.0</v>
      </c>
      <c r="V254" s="382">
        <v>45461.0</v>
      </c>
      <c r="W254" s="373" t="s">
        <v>4843</v>
      </c>
      <c r="X254" s="376" t="s">
        <v>21</v>
      </c>
      <c r="Y254" s="373" t="s">
        <v>3466</v>
      </c>
      <c r="Z254" s="383"/>
      <c r="AA254" s="382" t="s">
        <v>3739</v>
      </c>
      <c r="AB254" s="381">
        <v>45484.0</v>
      </c>
      <c r="AC254" s="384" t="s">
        <v>4477</v>
      </c>
      <c r="AD254" s="374"/>
      <c r="AE254" s="374"/>
      <c r="AF254" s="374"/>
      <c r="AG254" s="374"/>
      <c r="AH254" s="374"/>
      <c r="AI254" s="374"/>
      <c r="AJ254" s="374"/>
      <c r="AK254" s="374"/>
      <c r="AL254" s="374"/>
      <c r="AM254" s="374"/>
      <c r="AN254" s="374"/>
      <c r="AO254" s="374"/>
      <c r="AP254" s="374"/>
      <c r="AQ254" s="374"/>
      <c r="AR254" s="374"/>
      <c r="AS254" s="374"/>
      <c r="AT254" s="374"/>
      <c r="AU254" s="374"/>
      <c r="AV254" s="374"/>
      <c r="AW254" s="374"/>
      <c r="AX254" s="374"/>
    </row>
    <row r="255" ht="15.0" customHeight="1">
      <c r="A255" s="390" t="s">
        <v>4469</v>
      </c>
      <c r="B255" s="391" t="s">
        <v>4647</v>
      </c>
      <c r="C255" s="391" t="s">
        <v>4471</v>
      </c>
      <c r="D255" s="392" t="s">
        <v>4844</v>
      </c>
      <c r="E255" s="393" t="s">
        <v>4845</v>
      </c>
      <c r="F255" s="391">
        <v>1.0</v>
      </c>
      <c r="G255" s="394"/>
      <c r="H255" s="395">
        <f t="shared" si="1"/>
        <v>1</v>
      </c>
      <c r="I255" s="391" t="s">
        <v>3465</v>
      </c>
      <c r="J255" s="396">
        <v>9240.0</v>
      </c>
      <c r="K255" s="396">
        <f t="shared" si="7"/>
        <v>9240</v>
      </c>
      <c r="L255" s="397"/>
      <c r="M255" s="398">
        <f t="shared" si="14"/>
        <v>0</v>
      </c>
      <c r="N255" s="398">
        <f t="shared" si="13"/>
        <v>9240</v>
      </c>
      <c r="O255" s="398">
        <f t="shared" si="5"/>
        <v>9240</v>
      </c>
      <c r="P255" s="398">
        <f t="shared" si="8"/>
        <v>9240</v>
      </c>
      <c r="Q255" s="398">
        <v>1.0</v>
      </c>
      <c r="R255" s="391" t="s">
        <v>1419</v>
      </c>
      <c r="S255" s="399">
        <v>45460.0</v>
      </c>
      <c r="T255" s="391">
        <v>2406080.0</v>
      </c>
      <c r="U255" s="400">
        <v>45461.0</v>
      </c>
      <c r="V255" s="400">
        <v>45461.0</v>
      </c>
      <c r="W255" s="391" t="s">
        <v>4843</v>
      </c>
      <c r="X255" s="394" t="s">
        <v>21</v>
      </c>
      <c r="Y255" s="391" t="s">
        <v>3466</v>
      </c>
      <c r="Z255" s="401"/>
      <c r="AA255" s="400" t="s">
        <v>3739</v>
      </c>
      <c r="AB255" s="399">
        <v>45484.0</v>
      </c>
      <c r="AC255" s="402" t="s">
        <v>4477</v>
      </c>
      <c r="AD255" s="392"/>
      <c r="AE255" s="392"/>
      <c r="AF255" s="392"/>
      <c r="AG255" s="392"/>
      <c r="AH255" s="392"/>
      <c r="AI255" s="392"/>
      <c r="AJ255" s="392"/>
      <c r="AK255" s="392"/>
      <c r="AL255" s="392"/>
      <c r="AM255" s="392"/>
      <c r="AN255" s="392"/>
      <c r="AO255" s="392"/>
      <c r="AP255" s="392"/>
      <c r="AQ255" s="392"/>
      <c r="AR255" s="392"/>
      <c r="AS255" s="392"/>
      <c r="AT255" s="392"/>
      <c r="AU255" s="392"/>
      <c r="AV255" s="392"/>
      <c r="AW255" s="392"/>
      <c r="AX255" s="392"/>
    </row>
    <row r="256" ht="15.0" customHeight="1">
      <c r="A256" s="405" t="s">
        <v>4621</v>
      </c>
      <c r="B256" s="406" t="s">
        <v>4622</v>
      </c>
      <c r="C256" s="406" t="s">
        <v>4471</v>
      </c>
      <c r="D256" s="407" t="s">
        <v>604</v>
      </c>
      <c r="E256" s="421" t="s">
        <v>4573</v>
      </c>
      <c r="F256" s="406">
        <v>1300.0</v>
      </c>
      <c r="G256" s="409"/>
      <c r="H256" s="410">
        <f t="shared" si="1"/>
        <v>1300</v>
      </c>
      <c r="I256" s="406" t="s">
        <v>3465</v>
      </c>
      <c r="J256" s="411">
        <v>3.5</v>
      </c>
      <c r="K256" s="411">
        <f t="shared" si="7"/>
        <v>4550</v>
      </c>
      <c r="L256" s="412"/>
      <c r="M256" s="413">
        <f t="shared" si="14"/>
        <v>0</v>
      </c>
      <c r="N256" s="413">
        <f t="shared" si="13"/>
        <v>3.5</v>
      </c>
      <c r="O256" s="413">
        <f t="shared" si="5"/>
        <v>3.5</v>
      </c>
      <c r="P256" s="413">
        <f t="shared" si="8"/>
        <v>4550</v>
      </c>
      <c r="Q256" s="413">
        <v>1.0</v>
      </c>
      <c r="R256" s="406" t="s">
        <v>1432</v>
      </c>
      <c r="S256" s="414">
        <v>45462.0</v>
      </c>
      <c r="T256" s="406">
        <v>2406085.0</v>
      </c>
      <c r="U256" s="415">
        <v>45462.0</v>
      </c>
      <c r="V256" s="415">
        <v>45463.0</v>
      </c>
      <c r="W256" s="406" t="s">
        <v>4686</v>
      </c>
      <c r="X256" s="409" t="s">
        <v>1431</v>
      </c>
      <c r="Y256" s="406" t="s">
        <v>4575</v>
      </c>
      <c r="Z256" s="416"/>
      <c r="AA256" s="415" t="s">
        <v>3739</v>
      </c>
      <c r="AB256" s="414">
        <v>45475.0</v>
      </c>
      <c r="AC256" s="417" t="s">
        <v>4477</v>
      </c>
      <c r="AD256" s="418"/>
      <c r="AE256" s="434"/>
      <c r="AF256" s="434"/>
      <c r="AG256" s="434"/>
      <c r="AH256" s="434"/>
      <c r="AI256" s="434"/>
      <c r="AJ256" s="434"/>
      <c r="AK256" s="434"/>
      <c r="AL256" s="434"/>
      <c r="AM256" s="434"/>
      <c r="AN256" s="434"/>
      <c r="AO256" s="434"/>
      <c r="AP256" s="434"/>
      <c r="AQ256" s="434"/>
      <c r="AR256" s="434"/>
      <c r="AS256" s="434"/>
      <c r="AT256" s="434"/>
      <c r="AU256" s="434"/>
      <c r="AV256" s="434"/>
      <c r="AW256" s="434"/>
      <c r="AX256" s="434"/>
    </row>
    <row r="257" ht="15.0" customHeight="1">
      <c r="A257" s="372" t="s">
        <v>4469</v>
      </c>
      <c r="B257" s="373" t="s">
        <v>4647</v>
      </c>
      <c r="C257" s="373" t="s">
        <v>4471</v>
      </c>
      <c r="D257" s="375">
        <v>1074090.0</v>
      </c>
      <c r="E257" s="477" t="s">
        <v>4846</v>
      </c>
      <c r="F257" s="373">
        <v>2.0</v>
      </c>
      <c r="G257" s="376"/>
      <c r="H257" s="377">
        <f t="shared" si="1"/>
        <v>2</v>
      </c>
      <c r="I257" s="373" t="s">
        <v>3465</v>
      </c>
      <c r="J257" s="378">
        <v>341.71</v>
      </c>
      <c r="K257" s="378">
        <f t="shared" si="7"/>
        <v>683.42</v>
      </c>
      <c r="L257" s="379"/>
      <c r="M257" s="380">
        <f t="shared" si="14"/>
        <v>0</v>
      </c>
      <c r="N257" s="380">
        <f t="shared" si="13"/>
        <v>341.71</v>
      </c>
      <c r="O257" s="380">
        <f t="shared" si="5"/>
        <v>341.71</v>
      </c>
      <c r="P257" s="380">
        <f t="shared" si="8"/>
        <v>683.42</v>
      </c>
      <c r="Q257" s="380">
        <v>1.0</v>
      </c>
      <c r="R257" s="373" t="s">
        <v>1448</v>
      </c>
      <c r="S257" s="381">
        <v>45433.0</v>
      </c>
      <c r="T257" s="373">
        <v>2406091.0</v>
      </c>
      <c r="U257" s="382">
        <v>45464.0</v>
      </c>
      <c r="V257" s="382"/>
      <c r="W257" s="373"/>
      <c r="X257" s="376" t="s">
        <v>4847</v>
      </c>
      <c r="Y257" s="373" t="s">
        <v>4476</v>
      </c>
      <c r="Z257" s="383"/>
      <c r="AA257" s="382" t="s">
        <v>3739</v>
      </c>
      <c r="AB257" s="381">
        <v>45467.0</v>
      </c>
      <c r="AC257" s="384" t="s">
        <v>4477</v>
      </c>
      <c r="AD257" s="374"/>
      <c r="AE257" s="374"/>
      <c r="AF257" s="374"/>
      <c r="AG257" s="374"/>
      <c r="AH257" s="374"/>
      <c r="AI257" s="374"/>
      <c r="AJ257" s="374"/>
      <c r="AK257" s="374"/>
      <c r="AL257" s="374"/>
      <c r="AM257" s="374"/>
      <c r="AN257" s="374"/>
      <c r="AO257" s="374"/>
      <c r="AP257" s="374"/>
      <c r="AQ257" s="374"/>
      <c r="AR257" s="374"/>
      <c r="AS257" s="374"/>
      <c r="AT257" s="374"/>
      <c r="AU257" s="374"/>
      <c r="AV257" s="374"/>
      <c r="AW257" s="374"/>
      <c r="AX257" s="374"/>
    </row>
    <row r="258" ht="15.0" customHeight="1">
      <c r="A258" s="387" t="s">
        <v>4469</v>
      </c>
      <c r="B258" s="359" t="s">
        <v>4647</v>
      </c>
      <c r="C258" s="359" t="s">
        <v>4471</v>
      </c>
      <c r="D258" s="388">
        <v>1079719.0</v>
      </c>
      <c r="E258" s="389" t="s">
        <v>4848</v>
      </c>
      <c r="F258" s="359">
        <v>2.0</v>
      </c>
      <c r="G258" s="362"/>
      <c r="H258" s="363">
        <f t="shared" si="1"/>
        <v>2</v>
      </c>
      <c r="I258" s="359" t="s">
        <v>3465</v>
      </c>
      <c r="J258" s="364">
        <v>4273.6</v>
      </c>
      <c r="K258" s="364">
        <f t="shared" si="7"/>
        <v>8547.2</v>
      </c>
      <c r="L258" s="365"/>
      <c r="M258" s="366">
        <f t="shared" si="14"/>
        <v>0</v>
      </c>
      <c r="N258" s="366">
        <f t="shared" si="13"/>
        <v>4273.6</v>
      </c>
      <c r="O258" s="366">
        <f t="shared" si="5"/>
        <v>4273.6</v>
      </c>
      <c r="P258" s="366">
        <f t="shared" si="8"/>
        <v>8547.2</v>
      </c>
      <c r="Q258" s="366">
        <v>1.0</v>
      </c>
      <c r="R258" s="359" t="s">
        <v>1448</v>
      </c>
      <c r="S258" s="367">
        <v>45433.0</v>
      </c>
      <c r="T258" s="359">
        <v>2406091.0</v>
      </c>
      <c r="U258" s="368">
        <v>45464.0</v>
      </c>
      <c r="V258" s="368"/>
      <c r="W258" s="359"/>
      <c r="X258" s="362" t="s">
        <v>4847</v>
      </c>
      <c r="Y258" s="359" t="s">
        <v>4476</v>
      </c>
      <c r="Z258" s="369"/>
      <c r="AA258" s="368" t="s">
        <v>3739</v>
      </c>
      <c r="AB258" s="367">
        <v>45467.0</v>
      </c>
      <c r="AC258" s="370" t="s">
        <v>4477</v>
      </c>
      <c r="AD258" s="360"/>
      <c r="AE258" s="360"/>
      <c r="AF258" s="360"/>
      <c r="AG258" s="360"/>
      <c r="AH258" s="360"/>
      <c r="AI258" s="360"/>
      <c r="AJ258" s="360"/>
      <c r="AK258" s="360"/>
      <c r="AL258" s="360"/>
      <c r="AM258" s="360"/>
      <c r="AN258" s="360"/>
      <c r="AO258" s="360"/>
      <c r="AP258" s="360"/>
      <c r="AQ258" s="360"/>
      <c r="AR258" s="360"/>
      <c r="AS258" s="360"/>
      <c r="AT258" s="360"/>
      <c r="AU258" s="360"/>
      <c r="AV258" s="360"/>
      <c r="AW258" s="360"/>
      <c r="AX258" s="360"/>
    </row>
    <row r="259" ht="15.0" customHeight="1">
      <c r="A259" s="390" t="s">
        <v>4469</v>
      </c>
      <c r="B259" s="391" t="s">
        <v>4647</v>
      </c>
      <c r="C259" s="391" t="s">
        <v>4471</v>
      </c>
      <c r="D259" s="393">
        <v>81182.0</v>
      </c>
      <c r="E259" s="420" t="s">
        <v>4849</v>
      </c>
      <c r="F259" s="391">
        <v>2.0</v>
      </c>
      <c r="G259" s="394"/>
      <c r="H259" s="395">
        <f t="shared" si="1"/>
        <v>2</v>
      </c>
      <c r="I259" s="391" t="s">
        <v>3465</v>
      </c>
      <c r="J259" s="396">
        <v>4127.8</v>
      </c>
      <c r="K259" s="396">
        <f t="shared" si="7"/>
        <v>8255.6</v>
      </c>
      <c r="L259" s="397"/>
      <c r="M259" s="398">
        <f t="shared" si="14"/>
        <v>0</v>
      </c>
      <c r="N259" s="398">
        <f t="shared" si="13"/>
        <v>4127.8</v>
      </c>
      <c r="O259" s="398">
        <f t="shared" si="5"/>
        <v>4127.8</v>
      </c>
      <c r="P259" s="398">
        <f t="shared" si="8"/>
        <v>8255.6</v>
      </c>
      <c r="Q259" s="398">
        <v>1.0</v>
      </c>
      <c r="R259" s="391" t="s">
        <v>1448</v>
      </c>
      <c r="S259" s="399">
        <v>45433.0</v>
      </c>
      <c r="T259" s="391">
        <v>2406091.0</v>
      </c>
      <c r="U259" s="400">
        <v>45464.0</v>
      </c>
      <c r="V259" s="400"/>
      <c r="W259" s="391"/>
      <c r="X259" s="394" t="s">
        <v>4847</v>
      </c>
      <c r="Y259" s="391" t="s">
        <v>4476</v>
      </c>
      <c r="Z259" s="401"/>
      <c r="AA259" s="400" t="s">
        <v>3739</v>
      </c>
      <c r="AB259" s="399">
        <v>45467.0</v>
      </c>
      <c r="AC259" s="402" t="s">
        <v>4477</v>
      </c>
      <c r="AD259" s="392"/>
      <c r="AE259" s="392"/>
      <c r="AF259" s="392"/>
      <c r="AG259" s="392"/>
      <c r="AH259" s="392"/>
      <c r="AI259" s="392"/>
      <c r="AJ259" s="392"/>
      <c r="AK259" s="392"/>
      <c r="AL259" s="392"/>
      <c r="AM259" s="392"/>
      <c r="AN259" s="392"/>
      <c r="AO259" s="392"/>
      <c r="AP259" s="392"/>
      <c r="AQ259" s="392"/>
      <c r="AR259" s="392"/>
      <c r="AS259" s="392"/>
      <c r="AT259" s="392"/>
      <c r="AU259" s="392"/>
      <c r="AV259" s="392"/>
      <c r="AW259" s="392"/>
      <c r="AX259" s="392"/>
    </row>
    <row r="260" ht="15.0" customHeight="1">
      <c r="A260" s="372" t="s">
        <v>4536</v>
      </c>
      <c r="B260" s="373" t="s">
        <v>3460</v>
      </c>
      <c r="C260" s="373" t="s">
        <v>4471</v>
      </c>
      <c r="D260" s="374" t="s">
        <v>4850</v>
      </c>
      <c r="E260" s="422" t="s">
        <v>4851</v>
      </c>
      <c r="F260" s="373">
        <v>1.0</v>
      </c>
      <c r="G260" s="376"/>
      <c r="H260" s="377">
        <f t="shared" si="1"/>
        <v>1</v>
      </c>
      <c r="I260" s="373" t="s">
        <v>3465</v>
      </c>
      <c r="J260" s="378">
        <v>4500.0</v>
      </c>
      <c r="K260" s="378">
        <f t="shared" si="7"/>
        <v>4500</v>
      </c>
      <c r="L260" s="379"/>
      <c r="M260" s="380">
        <f t="shared" si="14"/>
        <v>0</v>
      </c>
      <c r="N260" s="380">
        <f t="shared" si="13"/>
        <v>4500</v>
      </c>
      <c r="O260" s="380">
        <f t="shared" si="5"/>
        <v>4500</v>
      </c>
      <c r="P260" s="380">
        <f t="shared" si="8"/>
        <v>4500</v>
      </c>
      <c r="Q260" s="380">
        <v>1.0</v>
      </c>
      <c r="R260" s="373" t="s">
        <v>1451</v>
      </c>
      <c r="S260" s="381">
        <v>45463.0</v>
      </c>
      <c r="T260" s="373">
        <v>2406093.0</v>
      </c>
      <c r="U260" s="382">
        <v>45464.0</v>
      </c>
      <c r="V260" s="382">
        <v>45464.0</v>
      </c>
      <c r="W260" s="373" t="s">
        <v>4480</v>
      </c>
      <c r="X260" s="376" t="s">
        <v>34</v>
      </c>
      <c r="Y260" s="373" t="s">
        <v>3466</v>
      </c>
      <c r="Z260" s="383"/>
      <c r="AA260" s="382" t="s">
        <v>3739</v>
      </c>
      <c r="AB260" s="381">
        <v>45476.0</v>
      </c>
      <c r="AC260" s="384" t="s">
        <v>4477</v>
      </c>
      <c r="AD260" s="374"/>
      <c r="AE260" s="374"/>
      <c r="AF260" s="374"/>
      <c r="AG260" s="374"/>
      <c r="AH260" s="374"/>
      <c r="AI260" s="374"/>
      <c r="AJ260" s="374"/>
      <c r="AK260" s="374"/>
      <c r="AL260" s="374"/>
      <c r="AM260" s="374"/>
      <c r="AN260" s="374"/>
      <c r="AO260" s="374"/>
      <c r="AP260" s="374"/>
      <c r="AQ260" s="374"/>
      <c r="AR260" s="374"/>
      <c r="AS260" s="374"/>
      <c r="AT260" s="374"/>
      <c r="AU260" s="374"/>
      <c r="AV260" s="374"/>
      <c r="AW260" s="374"/>
      <c r="AX260" s="374"/>
    </row>
    <row r="261" ht="15.0" customHeight="1">
      <c r="A261" s="390" t="s">
        <v>4536</v>
      </c>
      <c r="B261" s="391" t="s">
        <v>3460</v>
      </c>
      <c r="C261" s="391" t="s">
        <v>4471</v>
      </c>
      <c r="D261" s="392" t="s">
        <v>4852</v>
      </c>
      <c r="E261" s="423" t="s">
        <v>4853</v>
      </c>
      <c r="F261" s="391">
        <v>2.0</v>
      </c>
      <c r="G261" s="394"/>
      <c r="H261" s="395">
        <f t="shared" si="1"/>
        <v>2</v>
      </c>
      <c r="I261" s="391" t="s">
        <v>3465</v>
      </c>
      <c r="J261" s="396">
        <v>780.0</v>
      </c>
      <c r="K261" s="396">
        <f t="shared" si="7"/>
        <v>1560</v>
      </c>
      <c r="L261" s="397"/>
      <c r="M261" s="398">
        <f t="shared" si="14"/>
        <v>0</v>
      </c>
      <c r="N261" s="398">
        <f t="shared" si="13"/>
        <v>780</v>
      </c>
      <c r="O261" s="398">
        <f t="shared" si="5"/>
        <v>780</v>
      </c>
      <c r="P261" s="398">
        <f t="shared" si="8"/>
        <v>1560</v>
      </c>
      <c r="Q261" s="398">
        <v>1.0</v>
      </c>
      <c r="R261" s="391" t="s">
        <v>1451</v>
      </c>
      <c r="S261" s="399">
        <v>45463.0</v>
      </c>
      <c r="T261" s="391">
        <v>2406093.0</v>
      </c>
      <c r="U261" s="400">
        <v>45464.0</v>
      </c>
      <c r="V261" s="400">
        <v>45464.0</v>
      </c>
      <c r="W261" s="391" t="s">
        <v>4480</v>
      </c>
      <c r="X261" s="394" t="s">
        <v>34</v>
      </c>
      <c r="Y261" s="391" t="s">
        <v>3466</v>
      </c>
      <c r="Z261" s="401"/>
      <c r="AA261" s="400" t="s">
        <v>3739</v>
      </c>
      <c r="AB261" s="399">
        <v>45476.0</v>
      </c>
      <c r="AC261" s="402" t="s">
        <v>4477</v>
      </c>
      <c r="AD261" s="392"/>
      <c r="AE261" s="392"/>
      <c r="AF261" s="392"/>
      <c r="AG261" s="392"/>
      <c r="AH261" s="392"/>
      <c r="AI261" s="392"/>
      <c r="AJ261" s="392"/>
      <c r="AK261" s="392"/>
      <c r="AL261" s="392"/>
      <c r="AM261" s="392"/>
      <c r="AN261" s="392"/>
      <c r="AO261" s="392"/>
      <c r="AP261" s="392"/>
      <c r="AQ261" s="392"/>
      <c r="AR261" s="392"/>
      <c r="AS261" s="392"/>
      <c r="AT261" s="392"/>
      <c r="AU261" s="392"/>
      <c r="AV261" s="392"/>
      <c r="AW261" s="392"/>
      <c r="AX261" s="392"/>
    </row>
    <row r="262" ht="15.0" customHeight="1">
      <c r="A262" s="390" t="s">
        <v>4469</v>
      </c>
      <c r="B262" s="391" t="s">
        <v>4647</v>
      </c>
      <c r="C262" s="391" t="s">
        <v>4471</v>
      </c>
      <c r="D262" s="393">
        <v>1078087.0</v>
      </c>
      <c r="E262" s="428" t="s">
        <v>4854</v>
      </c>
      <c r="F262" s="391">
        <v>1.0</v>
      </c>
      <c r="G262" s="394"/>
      <c r="H262" s="395">
        <f t="shared" si="1"/>
        <v>1</v>
      </c>
      <c r="I262" s="391" t="s">
        <v>3465</v>
      </c>
      <c r="J262" s="396">
        <v>18665.79</v>
      </c>
      <c r="K262" s="396">
        <f t="shared" si="7"/>
        <v>18665.79</v>
      </c>
      <c r="L262" s="397"/>
      <c r="M262" s="398">
        <f t="shared" si="14"/>
        <v>0</v>
      </c>
      <c r="N262" s="398">
        <f t="shared" si="13"/>
        <v>18665.79</v>
      </c>
      <c r="O262" s="398">
        <f t="shared" si="5"/>
        <v>18665.79</v>
      </c>
      <c r="P262" s="398">
        <f t="shared" si="8"/>
        <v>18665.79</v>
      </c>
      <c r="Q262" s="398">
        <v>1.0</v>
      </c>
      <c r="R262" s="391" t="s">
        <v>1454</v>
      </c>
      <c r="S262" s="399">
        <v>45464.0</v>
      </c>
      <c r="T262" s="391">
        <v>2406095.0</v>
      </c>
      <c r="U262" s="400">
        <v>45466.0</v>
      </c>
      <c r="V262" s="400">
        <v>45467.0</v>
      </c>
      <c r="W262" s="391" t="s">
        <v>4855</v>
      </c>
      <c r="X262" s="394" t="s">
        <v>4847</v>
      </c>
      <c r="Y262" s="391" t="s">
        <v>4476</v>
      </c>
      <c r="Z262" s="401"/>
      <c r="AA262" s="400" t="s">
        <v>3739</v>
      </c>
      <c r="AB262" s="399">
        <v>45467.0</v>
      </c>
      <c r="AC262" s="402" t="s">
        <v>4477</v>
      </c>
      <c r="AD262" s="392"/>
      <c r="AE262" s="392"/>
      <c r="AF262" s="392"/>
      <c r="AG262" s="392"/>
      <c r="AH262" s="392"/>
      <c r="AI262" s="392"/>
      <c r="AJ262" s="392"/>
      <c r="AK262" s="392"/>
      <c r="AL262" s="392"/>
      <c r="AM262" s="392"/>
      <c r="AN262" s="392"/>
      <c r="AO262" s="392"/>
      <c r="AP262" s="392"/>
      <c r="AQ262" s="392"/>
      <c r="AR262" s="392"/>
      <c r="AS262" s="392"/>
      <c r="AT262" s="392"/>
      <c r="AU262" s="392"/>
      <c r="AV262" s="392"/>
      <c r="AW262" s="392"/>
      <c r="AX262" s="392"/>
    </row>
    <row r="263" ht="15.0" customHeight="1">
      <c r="A263" s="390" t="s">
        <v>4469</v>
      </c>
      <c r="B263" s="391" t="s">
        <v>4647</v>
      </c>
      <c r="C263" s="391" t="s">
        <v>4471</v>
      </c>
      <c r="D263" s="393" t="s">
        <v>4856</v>
      </c>
      <c r="E263" s="428" t="s">
        <v>4857</v>
      </c>
      <c r="F263" s="391">
        <v>1.0</v>
      </c>
      <c r="G263" s="394"/>
      <c r="H263" s="395">
        <f t="shared" si="1"/>
        <v>1</v>
      </c>
      <c r="I263" s="391" t="s">
        <v>3465</v>
      </c>
      <c r="J263" s="396">
        <v>1590.0</v>
      </c>
      <c r="K263" s="396">
        <f t="shared" si="7"/>
        <v>1590</v>
      </c>
      <c r="L263" s="397"/>
      <c r="M263" s="398">
        <f t="shared" si="14"/>
        <v>0</v>
      </c>
      <c r="N263" s="398">
        <f t="shared" si="13"/>
        <v>1590</v>
      </c>
      <c r="O263" s="398">
        <f t="shared" si="5"/>
        <v>1590</v>
      </c>
      <c r="P263" s="398">
        <f t="shared" si="8"/>
        <v>1590</v>
      </c>
      <c r="Q263" s="398">
        <v>1.0</v>
      </c>
      <c r="R263" s="391" t="s">
        <v>1452</v>
      </c>
      <c r="S263" s="399">
        <v>45464.0</v>
      </c>
      <c r="T263" s="391">
        <v>2406094.0</v>
      </c>
      <c r="U263" s="400">
        <v>45466.0</v>
      </c>
      <c r="V263" s="400">
        <v>45467.0</v>
      </c>
      <c r="W263" s="391" t="s">
        <v>4858</v>
      </c>
      <c r="X263" s="394" t="s">
        <v>2168</v>
      </c>
      <c r="Y263" s="391" t="s">
        <v>3466</v>
      </c>
      <c r="Z263" s="401"/>
      <c r="AA263" s="400" t="s">
        <v>3739</v>
      </c>
      <c r="AB263" s="399">
        <v>45468.0</v>
      </c>
      <c r="AC263" s="402" t="s">
        <v>4477</v>
      </c>
      <c r="AD263" s="392"/>
      <c r="AE263" s="392"/>
      <c r="AF263" s="392"/>
      <c r="AG263" s="392"/>
      <c r="AH263" s="392"/>
      <c r="AI263" s="392"/>
      <c r="AJ263" s="392"/>
      <c r="AK263" s="392"/>
      <c r="AL263" s="392"/>
      <c r="AM263" s="392"/>
      <c r="AN263" s="392"/>
      <c r="AO263" s="392"/>
      <c r="AP263" s="392"/>
      <c r="AQ263" s="392"/>
      <c r="AR263" s="392"/>
      <c r="AS263" s="392"/>
      <c r="AT263" s="392"/>
      <c r="AU263" s="392"/>
      <c r="AV263" s="392"/>
      <c r="AW263" s="392"/>
      <c r="AX263" s="392"/>
    </row>
    <row r="264" ht="15.0" customHeight="1">
      <c r="A264" s="390" t="s">
        <v>4512</v>
      </c>
      <c r="B264" s="391" t="s">
        <v>4513</v>
      </c>
      <c r="C264" s="391" t="s">
        <v>4859</v>
      </c>
      <c r="D264" s="393" t="s">
        <v>4860</v>
      </c>
      <c r="E264" s="428" t="s">
        <v>4861</v>
      </c>
      <c r="F264" s="391">
        <v>1.0</v>
      </c>
      <c r="G264" s="394"/>
      <c r="H264" s="395">
        <f t="shared" si="1"/>
        <v>1</v>
      </c>
      <c r="I264" s="391" t="s">
        <v>3465</v>
      </c>
      <c r="J264" s="396">
        <v>8500.0</v>
      </c>
      <c r="K264" s="396">
        <f t="shared" si="7"/>
        <v>8500</v>
      </c>
      <c r="L264" s="397"/>
      <c r="M264" s="398">
        <f t="shared" si="14"/>
        <v>0</v>
      </c>
      <c r="N264" s="398">
        <f t="shared" si="13"/>
        <v>8500</v>
      </c>
      <c r="O264" s="398">
        <f t="shared" si="5"/>
        <v>8500</v>
      </c>
      <c r="P264" s="398">
        <f t="shared" si="8"/>
        <v>8500</v>
      </c>
      <c r="Q264" s="398">
        <v>1.0</v>
      </c>
      <c r="R264" s="391" t="s">
        <v>1467</v>
      </c>
      <c r="S264" s="399">
        <v>45461.0</v>
      </c>
      <c r="T264" s="391">
        <v>2406101.0</v>
      </c>
      <c r="U264" s="400">
        <v>45469.0</v>
      </c>
      <c r="V264" s="400">
        <v>45470.0</v>
      </c>
      <c r="W264" s="391" t="s">
        <v>4674</v>
      </c>
      <c r="X264" s="394" t="s">
        <v>2168</v>
      </c>
      <c r="Y264" s="391" t="s">
        <v>3466</v>
      </c>
      <c r="Z264" s="401"/>
      <c r="AA264" s="400" t="s">
        <v>3739</v>
      </c>
      <c r="AB264" s="399">
        <v>45471.0</v>
      </c>
      <c r="AC264" s="402" t="s">
        <v>4477</v>
      </c>
      <c r="AD264" s="392"/>
      <c r="AE264" s="392"/>
      <c r="AF264" s="392"/>
      <c r="AG264" s="392"/>
      <c r="AH264" s="392"/>
      <c r="AI264" s="392"/>
      <c r="AJ264" s="392"/>
      <c r="AK264" s="392"/>
      <c r="AL264" s="392"/>
      <c r="AM264" s="392"/>
      <c r="AN264" s="392"/>
      <c r="AO264" s="392"/>
      <c r="AP264" s="392"/>
      <c r="AQ264" s="392"/>
      <c r="AR264" s="392"/>
      <c r="AS264" s="392"/>
      <c r="AT264" s="392"/>
      <c r="AU264" s="392"/>
      <c r="AV264" s="392"/>
      <c r="AW264" s="392"/>
      <c r="AX264" s="392"/>
    </row>
    <row r="265" ht="15.0" customHeight="1">
      <c r="A265" s="390" t="s">
        <v>4469</v>
      </c>
      <c r="B265" s="391" t="s">
        <v>4647</v>
      </c>
      <c r="C265" s="391" t="s">
        <v>4471</v>
      </c>
      <c r="D265" s="393" t="s">
        <v>4862</v>
      </c>
      <c r="E265" s="428" t="s">
        <v>4863</v>
      </c>
      <c r="F265" s="391">
        <v>8.0</v>
      </c>
      <c r="G265" s="394"/>
      <c r="H265" s="395">
        <f t="shared" si="1"/>
        <v>8</v>
      </c>
      <c r="I265" s="391" t="s">
        <v>3465</v>
      </c>
      <c r="J265" s="396">
        <v>514.01875</v>
      </c>
      <c r="K265" s="396">
        <f t="shared" si="7"/>
        <v>4112.15</v>
      </c>
      <c r="L265" s="397"/>
      <c r="M265" s="398">
        <f t="shared" si="14"/>
        <v>0</v>
      </c>
      <c r="N265" s="398">
        <f t="shared" si="13"/>
        <v>514.01875</v>
      </c>
      <c r="O265" s="398">
        <f t="shared" si="5"/>
        <v>514.01875</v>
      </c>
      <c r="P265" s="398">
        <f t="shared" si="8"/>
        <v>4112.15</v>
      </c>
      <c r="Q265" s="398">
        <v>1.0</v>
      </c>
      <c r="R265" s="391" t="s">
        <v>1480</v>
      </c>
      <c r="S265" s="399">
        <v>45471.0</v>
      </c>
      <c r="T265" s="391">
        <v>2406106.0</v>
      </c>
      <c r="U265" s="400">
        <v>45471.0</v>
      </c>
      <c r="V265" s="400">
        <v>45471.0</v>
      </c>
      <c r="W265" s="391" t="s">
        <v>4858</v>
      </c>
      <c r="X265" s="394" t="s">
        <v>2168</v>
      </c>
      <c r="Y265" s="391" t="s">
        <v>3466</v>
      </c>
      <c r="Z265" s="401"/>
      <c r="AA265" s="400" t="s">
        <v>3739</v>
      </c>
      <c r="AB265" s="399">
        <v>45475.0</v>
      </c>
      <c r="AC265" s="402" t="s">
        <v>4477</v>
      </c>
      <c r="AD265" s="392"/>
      <c r="AE265" s="392"/>
      <c r="AF265" s="392"/>
      <c r="AG265" s="392"/>
      <c r="AH265" s="392"/>
      <c r="AI265" s="392"/>
      <c r="AJ265" s="392"/>
      <c r="AK265" s="392"/>
      <c r="AL265" s="392"/>
      <c r="AM265" s="392"/>
      <c r="AN265" s="392"/>
      <c r="AO265" s="392"/>
      <c r="AP265" s="392"/>
      <c r="AQ265" s="392"/>
      <c r="AR265" s="392"/>
      <c r="AS265" s="392"/>
      <c r="AT265" s="392"/>
      <c r="AU265" s="392"/>
      <c r="AV265" s="392"/>
      <c r="AW265" s="392"/>
      <c r="AX265" s="392"/>
    </row>
    <row r="266" ht="15.0" customHeight="1">
      <c r="A266" s="372" t="s">
        <v>4469</v>
      </c>
      <c r="B266" s="373" t="s">
        <v>4647</v>
      </c>
      <c r="C266" s="373" t="s">
        <v>4471</v>
      </c>
      <c r="D266" s="374" t="s">
        <v>331</v>
      </c>
      <c r="E266" s="375" t="s">
        <v>3524</v>
      </c>
      <c r="F266" s="373">
        <v>1.0</v>
      </c>
      <c r="G266" s="376"/>
      <c r="H266" s="377">
        <f t="shared" si="1"/>
        <v>1</v>
      </c>
      <c r="I266" s="373" t="s">
        <v>3465</v>
      </c>
      <c r="J266" s="378">
        <v>0.0</v>
      </c>
      <c r="K266" s="378">
        <f t="shared" si="7"/>
        <v>0</v>
      </c>
      <c r="L266" s="379"/>
      <c r="M266" s="380">
        <f t="shared" si="14"/>
        <v>0</v>
      </c>
      <c r="N266" s="380">
        <f t="shared" si="13"/>
        <v>0</v>
      </c>
      <c r="O266" s="380">
        <f t="shared" si="5"/>
        <v>0</v>
      </c>
      <c r="P266" s="380">
        <f t="shared" si="8"/>
        <v>0</v>
      </c>
      <c r="Q266" s="380">
        <v>1.0</v>
      </c>
      <c r="R266" s="373" t="s">
        <v>1482</v>
      </c>
      <c r="S266" s="381">
        <v>45471.0</v>
      </c>
      <c r="T266" s="373">
        <v>2406107.0</v>
      </c>
      <c r="U266" s="382">
        <v>45471.0</v>
      </c>
      <c r="V266" s="382">
        <v>45471.0</v>
      </c>
      <c r="W266" s="373" t="s">
        <v>4864</v>
      </c>
      <c r="X266" s="376" t="s">
        <v>21</v>
      </c>
      <c r="Y266" s="373" t="s">
        <v>3466</v>
      </c>
      <c r="Z266" s="383"/>
      <c r="AA266" s="382" t="s">
        <v>3739</v>
      </c>
      <c r="AB266" s="381">
        <v>45497.0</v>
      </c>
      <c r="AC266" s="384" t="s">
        <v>4477</v>
      </c>
      <c r="AD266" s="374"/>
      <c r="AE266" s="374"/>
      <c r="AF266" s="374"/>
      <c r="AG266" s="374"/>
      <c r="AH266" s="374"/>
      <c r="AI266" s="374"/>
      <c r="AJ266" s="374"/>
      <c r="AK266" s="374"/>
      <c r="AL266" s="374"/>
      <c r="AM266" s="374"/>
      <c r="AN266" s="374"/>
      <c r="AO266" s="374"/>
      <c r="AP266" s="374"/>
      <c r="AQ266" s="374"/>
      <c r="AR266" s="374"/>
      <c r="AS266" s="374"/>
      <c r="AT266" s="374"/>
      <c r="AU266" s="374"/>
      <c r="AV266" s="374"/>
      <c r="AW266" s="374"/>
      <c r="AX266" s="374"/>
    </row>
    <row r="267" ht="15.0" customHeight="1">
      <c r="A267" s="387" t="s">
        <v>4469</v>
      </c>
      <c r="B267" s="359" t="s">
        <v>4647</v>
      </c>
      <c r="C267" s="359" t="s">
        <v>4471</v>
      </c>
      <c r="D267" s="360" t="s">
        <v>4865</v>
      </c>
      <c r="E267" s="388" t="s">
        <v>3534</v>
      </c>
      <c r="F267" s="359">
        <v>5.0</v>
      </c>
      <c r="G267" s="362"/>
      <c r="H267" s="363">
        <f t="shared" si="1"/>
        <v>5</v>
      </c>
      <c r="I267" s="359" t="s">
        <v>3465</v>
      </c>
      <c r="J267" s="364">
        <v>0.0</v>
      </c>
      <c r="K267" s="364">
        <f t="shared" si="7"/>
        <v>0</v>
      </c>
      <c r="L267" s="365"/>
      <c r="M267" s="366">
        <f t="shared" si="14"/>
        <v>0</v>
      </c>
      <c r="N267" s="366">
        <f t="shared" si="13"/>
        <v>0</v>
      </c>
      <c r="O267" s="366">
        <f t="shared" si="5"/>
        <v>0</v>
      </c>
      <c r="P267" s="366">
        <f t="shared" si="8"/>
        <v>0</v>
      </c>
      <c r="Q267" s="366">
        <v>1.0</v>
      </c>
      <c r="R267" s="359" t="s">
        <v>1482</v>
      </c>
      <c r="S267" s="367">
        <v>45471.0</v>
      </c>
      <c r="T267" s="359">
        <v>2406107.0</v>
      </c>
      <c r="U267" s="368">
        <v>45471.0</v>
      </c>
      <c r="V267" s="368">
        <v>45471.0</v>
      </c>
      <c r="W267" s="359" t="s">
        <v>4864</v>
      </c>
      <c r="X267" s="362" t="s">
        <v>21</v>
      </c>
      <c r="Y267" s="359" t="s">
        <v>3466</v>
      </c>
      <c r="Z267" s="369"/>
      <c r="AA267" s="368" t="s">
        <v>3739</v>
      </c>
      <c r="AB267" s="367">
        <v>45497.0</v>
      </c>
      <c r="AC267" s="370" t="s">
        <v>4477</v>
      </c>
      <c r="AD267" s="360"/>
      <c r="AE267" s="360"/>
      <c r="AF267" s="360"/>
      <c r="AG267" s="360"/>
      <c r="AH267" s="360"/>
      <c r="AI267" s="360"/>
      <c r="AJ267" s="360"/>
      <c r="AK267" s="360"/>
      <c r="AL267" s="360"/>
      <c r="AM267" s="360"/>
      <c r="AN267" s="360"/>
      <c r="AO267" s="360"/>
      <c r="AP267" s="360"/>
      <c r="AQ267" s="360"/>
      <c r="AR267" s="360"/>
      <c r="AS267" s="360"/>
      <c r="AT267" s="360"/>
      <c r="AU267" s="360"/>
      <c r="AV267" s="360"/>
      <c r="AW267" s="360"/>
      <c r="AX267" s="360"/>
    </row>
    <row r="268" ht="15.0" customHeight="1">
      <c r="A268" s="387" t="s">
        <v>4469</v>
      </c>
      <c r="B268" s="359" t="s">
        <v>4647</v>
      </c>
      <c r="C268" s="359" t="s">
        <v>4471</v>
      </c>
      <c r="D268" s="360" t="s">
        <v>4866</v>
      </c>
      <c r="E268" s="389" t="s">
        <v>4867</v>
      </c>
      <c r="F268" s="359">
        <v>2.0</v>
      </c>
      <c r="G268" s="362"/>
      <c r="H268" s="363">
        <f t="shared" si="1"/>
        <v>2</v>
      </c>
      <c r="I268" s="359" t="s">
        <v>3465</v>
      </c>
      <c r="J268" s="364">
        <v>7990.0</v>
      </c>
      <c r="K268" s="364">
        <f t="shared" si="7"/>
        <v>15980</v>
      </c>
      <c r="L268" s="365"/>
      <c r="M268" s="366">
        <f t="shared" si="14"/>
        <v>0</v>
      </c>
      <c r="N268" s="366">
        <f t="shared" si="13"/>
        <v>7990</v>
      </c>
      <c r="O268" s="366">
        <f t="shared" si="5"/>
        <v>7990</v>
      </c>
      <c r="P268" s="366">
        <f t="shared" si="8"/>
        <v>15980</v>
      </c>
      <c r="Q268" s="366">
        <v>1.0</v>
      </c>
      <c r="R268" s="359" t="s">
        <v>1482</v>
      </c>
      <c r="S268" s="367">
        <v>45471.0</v>
      </c>
      <c r="T268" s="359">
        <v>2406107.0</v>
      </c>
      <c r="U268" s="368">
        <v>45471.0</v>
      </c>
      <c r="V268" s="368">
        <v>45471.0</v>
      </c>
      <c r="W268" s="359" t="s">
        <v>4864</v>
      </c>
      <c r="X268" s="362" t="s">
        <v>21</v>
      </c>
      <c r="Y268" s="359" t="s">
        <v>3466</v>
      </c>
      <c r="Z268" s="369"/>
      <c r="AA268" s="368" t="s">
        <v>3739</v>
      </c>
      <c r="AB268" s="367">
        <v>45497.0</v>
      </c>
      <c r="AC268" s="370" t="s">
        <v>4477</v>
      </c>
      <c r="AD268" s="360"/>
      <c r="AE268" s="360"/>
      <c r="AF268" s="360"/>
      <c r="AG268" s="360"/>
      <c r="AH268" s="360"/>
      <c r="AI268" s="360"/>
      <c r="AJ268" s="360"/>
      <c r="AK268" s="360"/>
      <c r="AL268" s="360"/>
      <c r="AM268" s="360"/>
      <c r="AN268" s="360"/>
      <c r="AO268" s="360"/>
      <c r="AP268" s="360"/>
      <c r="AQ268" s="360"/>
      <c r="AR268" s="360"/>
      <c r="AS268" s="360"/>
      <c r="AT268" s="360"/>
      <c r="AU268" s="360"/>
      <c r="AV268" s="360"/>
      <c r="AW268" s="360"/>
      <c r="AX268" s="360"/>
    </row>
    <row r="269" ht="15.0" customHeight="1">
      <c r="A269" s="387" t="s">
        <v>4469</v>
      </c>
      <c r="B269" s="359" t="s">
        <v>4647</v>
      </c>
      <c r="C269" s="359" t="s">
        <v>4471</v>
      </c>
      <c r="D269" s="360" t="s">
        <v>4868</v>
      </c>
      <c r="E269" s="388" t="s">
        <v>4869</v>
      </c>
      <c r="F269" s="359">
        <v>3.0</v>
      </c>
      <c r="G269" s="362"/>
      <c r="H269" s="363">
        <f t="shared" si="1"/>
        <v>3</v>
      </c>
      <c r="I269" s="359" t="s">
        <v>3465</v>
      </c>
      <c r="J269" s="364">
        <v>2860.0</v>
      </c>
      <c r="K269" s="364">
        <f t="shared" si="7"/>
        <v>8580</v>
      </c>
      <c r="L269" s="365"/>
      <c r="M269" s="366">
        <f t="shared" si="14"/>
        <v>0</v>
      </c>
      <c r="N269" s="366">
        <f t="shared" si="13"/>
        <v>2860</v>
      </c>
      <c r="O269" s="366">
        <f t="shared" si="5"/>
        <v>2860</v>
      </c>
      <c r="P269" s="366">
        <f t="shared" si="8"/>
        <v>8580</v>
      </c>
      <c r="Q269" s="366">
        <v>1.0</v>
      </c>
      <c r="R269" s="359" t="s">
        <v>1482</v>
      </c>
      <c r="S269" s="367">
        <v>45471.0</v>
      </c>
      <c r="T269" s="359">
        <v>2406107.0</v>
      </c>
      <c r="U269" s="368">
        <v>45471.0</v>
      </c>
      <c r="V269" s="368">
        <v>45471.0</v>
      </c>
      <c r="W269" s="359" t="s">
        <v>4864</v>
      </c>
      <c r="X269" s="362" t="s">
        <v>21</v>
      </c>
      <c r="Y269" s="359" t="s">
        <v>3466</v>
      </c>
      <c r="Z269" s="369"/>
      <c r="AA269" s="368" t="s">
        <v>3739</v>
      </c>
      <c r="AB269" s="367">
        <v>45497.0</v>
      </c>
      <c r="AC269" s="370" t="s">
        <v>4477</v>
      </c>
      <c r="AD269" s="360"/>
      <c r="AE269" s="360"/>
      <c r="AF269" s="360"/>
      <c r="AG269" s="360"/>
      <c r="AH269" s="360"/>
      <c r="AI269" s="360"/>
      <c r="AJ269" s="360"/>
      <c r="AK269" s="360"/>
      <c r="AL269" s="360"/>
      <c r="AM269" s="360"/>
      <c r="AN269" s="360"/>
      <c r="AO269" s="360"/>
      <c r="AP269" s="360"/>
      <c r="AQ269" s="360"/>
      <c r="AR269" s="360"/>
      <c r="AS269" s="360"/>
      <c r="AT269" s="360"/>
      <c r="AU269" s="360"/>
      <c r="AV269" s="360"/>
      <c r="AW269" s="360"/>
      <c r="AX269" s="360"/>
    </row>
    <row r="270" ht="15.0" customHeight="1">
      <c r="A270" s="387" t="s">
        <v>4469</v>
      </c>
      <c r="B270" s="359" t="s">
        <v>4647</v>
      </c>
      <c r="C270" s="359" t="s">
        <v>4471</v>
      </c>
      <c r="D270" s="360" t="s">
        <v>4870</v>
      </c>
      <c r="E270" s="388" t="s">
        <v>4871</v>
      </c>
      <c r="F270" s="359">
        <v>7.0</v>
      </c>
      <c r="G270" s="362"/>
      <c r="H270" s="363">
        <f t="shared" si="1"/>
        <v>7</v>
      </c>
      <c r="I270" s="359" t="s">
        <v>3465</v>
      </c>
      <c r="J270" s="364">
        <v>0.0</v>
      </c>
      <c r="K270" s="364">
        <f t="shared" si="7"/>
        <v>0</v>
      </c>
      <c r="L270" s="365"/>
      <c r="M270" s="366">
        <f t="shared" si="14"/>
        <v>0</v>
      </c>
      <c r="N270" s="366">
        <f t="shared" si="13"/>
        <v>0</v>
      </c>
      <c r="O270" s="366">
        <f t="shared" si="5"/>
        <v>0</v>
      </c>
      <c r="P270" s="366">
        <f t="shared" si="8"/>
        <v>0</v>
      </c>
      <c r="Q270" s="366">
        <v>1.0</v>
      </c>
      <c r="R270" s="359" t="s">
        <v>1482</v>
      </c>
      <c r="S270" s="367">
        <v>45471.0</v>
      </c>
      <c r="T270" s="359">
        <v>2406107.0</v>
      </c>
      <c r="U270" s="368">
        <v>45471.0</v>
      </c>
      <c r="V270" s="368">
        <v>45471.0</v>
      </c>
      <c r="W270" s="359" t="s">
        <v>4864</v>
      </c>
      <c r="X270" s="362" t="s">
        <v>21</v>
      </c>
      <c r="Y270" s="359" t="s">
        <v>3466</v>
      </c>
      <c r="Z270" s="369"/>
      <c r="AA270" s="368" t="s">
        <v>3739</v>
      </c>
      <c r="AB270" s="367">
        <v>45497.0</v>
      </c>
      <c r="AC270" s="370" t="s">
        <v>4477</v>
      </c>
      <c r="AD270" s="360"/>
      <c r="AE270" s="360"/>
      <c r="AF270" s="360"/>
      <c r="AG270" s="360"/>
      <c r="AH270" s="360"/>
      <c r="AI270" s="360"/>
      <c r="AJ270" s="360"/>
      <c r="AK270" s="360"/>
      <c r="AL270" s="360"/>
      <c r="AM270" s="360"/>
      <c r="AN270" s="360"/>
      <c r="AO270" s="360"/>
      <c r="AP270" s="360"/>
      <c r="AQ270" s="360"/>
      <c r="AR270" s="360"/>
      <c r="AS270" s="360"/>
      <c r="AT270" s="360"/>
      <c r="AU270" s="360"/>
      <c r="AV270" s="360"/>
      <c r="AW270" s="360"/>
      <c r="AX270" s="360"/>
    </row>
    <row r="271" ht="15.0" customHeight="1">
      <c r="A271" s="387" t="s">
        <v>4469</v>
      </c>
      <c r="B271" s="359" t="s">
        <v>4647</v>
      </c>
      <c r="C271" s="359" t="s">
        <v>4471</v>
      </c>
      <c r="D271" s="360" t="s">
        <v>4872</v>
      </c>
      <c r="E271" s="388" t="s">
        <v>4873</v>
      </c>
      <c r="F271" s="359">
        <v>2.0</v>
      </c>
      <c r="G271" s="362"/>
      <c r="H271" s="363">
        <f t="shared" si="1"/>
        <v>2</v>
      </c>
      <c r="I271" s="359" t="s">
        <v>3465</v>
      </c>
      <c r="J271" s="364">
        <v>0.0</v>
      </c>
      <c r="K271" s="364">
        <f t="shared" si="7"/>
        <v>0</v>
      </c>
      <c r="L271" s="365"/>
      <c r="M271" s="366">
        <f t="shared" si="14"/>
        <v>0</v>
      </c>
      <c r="N271" s="366">
        <f t="shared" si="13"/>
        <v>0</v>
      </c>
      <c r="O271" s="366">
        <f t="shared" si="5"/>
        <v>0</v>
      </c>
      <c r="P271" s="366">
        <f t="shared" si="8"/>
        <v>0</v>
      </c>
      <c r="Q271" s="366">
        <v>1.0</v>
      </c>
      <c r="R271" s="359" t="s">
        <v>1482</v>
      </c>
      <c r="S271" s="367">
        <v>45471.0</v>
      </c>
      <c r="T271" s="359">
        <v>2406107.0</v>
      </c>
      <c r="U271" s="368">
        <v>45471.0</v>
      </c>
      <c r="V271" s="368">
        <v>45471.0</v>
      </c>
      <c r="W271" s="359" t="s">
        <v>4864</v>
      </c>
      <c r="X271" s="362" t="s">
        <v>21</v>
      </c>
      <c r="Y271" s="359" t="s">
        <v>3466</v>
      </c>
      <c r="Z271" s="369"/>
      <c r="AA271" s="368" t="s">
        <v>3739</v>
      </c>
      <c r="AB271" s="367">
        <v>45497.0</v>
      </c>
      <c r="AC271" s="370" t="s">
        <v>4477</v>
      </c>
      <c r="AD271" s="360"/>
      <c r="AE271" s="360"/>
      <c r="AF271" s="360"/>
      <c r="AG271" s="360"/>
      <c r="AH271" s="360"/>
      <c r="AI271" s="360"/>
      <c r="AJ271" s="360"/>
      <c r="AK271" s="360"/>
      <c r="AL271" s="360"/>
      <c r="AM271" s="360"/>
      <c r="AN271" s="360"/>
      <c r="AO271" s="360"/>
      <c r="AP271" s="360"/>
      <c r="AQ271" s="360"/>
      <c r="AR271" s="360"/>
      <c r="AS271" s="360"/>
      <c r="AT271" s="360"/>
      <c r="AU271" s="360"/>
      <c r="AV271" s="360"/>
      <c r="AW271" s="360"/>
      <c r="AX271" s="360"/>
    </row>
    <row r="272" ht="15.0" customHeight="1">
      <c r="A272" s="387" t="s">
        <v>4469</v>
      </c>
      <c r="B272" s="359" t="s">
        <v>4647</v>
      </c>
      <c r="C272" s="359" t="s">
        <v>4471</v>
      </c>
      <c r="D272" s="360" t="s">
        <v>4874</v>
      </c>
      <c r="E272" s="388" t="s">
        <v>4875</v>
      </c>
      <c r="F272" s="359">
        <v>3.0</v>
      </c>
      <c r="G272" s="362"/>
      <c r="H272" s="363">
        <f t="shared" si="1"/>
        <v>3</v>
      </c>
      <c r="I272" s="359" t="s">
        <v>3465</v>
      </c>
      <c r="J272" s="364">
        <v>0.0</v>
      </c>
      <c r="K272" s="364">
        <f t="shared" si="7"/>
        <v>0</v>
      </c>
      <c r="L272" s="365"/>
      <c r="M272" s="366">
        <f t="shared" si="14"/>
        <v>0</v>
      </c>
      <c r="N272" s="366">
        <f t="shared" si="13"/>
        <v>0</v>
      </c>
      <c r="O272" s="366">
        <f t="shared" si="5"/>
        <v>0</v>
      </c>
      <c r="P272" s="366">
        <f t="shared" si="8"/>
        <v>0</v>
      </c>
      <c r="Q272" s="366">
        <v>1.0</v>
      </c>
      <c r="R272" s="359" t="s">
        <v>1482</v>
      </c>
      <c r="S272" s="367">
        <v>45471.0</v>
      </c>
      <c r="T272" s="359">
        <v>2406107.0</v>
      </c>
      <c r="U272" s="368">
        <v>45471.0</v>
      </c>
      <c r="V272" s="368">
        <v>45471.0</v>
      </c>
      <c r="W272" s="359" t="s">
        <v>4864</v>
      </c>
      <c r="X272" s="362" t="s">
        <v>21</v>
      </c>
      <c r="Y272" s="359" t="s">
        <v>3466</v>
      </c>
      <c r="Z272" s="369"/>
      <c r="AA272" s="368" t="s">
        <v>3739</v>
      </c>
      <c r="AB272" s="367">
        <v>45497.0</v>
      </c>
      <c r="AC272" s="370" t="s">
        <v>4477</v>
      </c>
      <c r="AD272" s="360"/>
      <c r="AE272" s="360"/>
      <c r="AF272" s="360"/>
      <c r="AG272" s="360"/>
      <c r="AH272" s="360"/>
      <c r="AI272" s="360"/>
      <c r="AJ272" s="360"/>
      <c r="AK272" s="360"/>
      <c r="AL272" s="360"/>
      <c r="AM272" s="360"/>
      <c r="AN272" s="360"/>
      <c r="AO272" s="360"/>
      <c r="AP272" s="360"/>
      <c r="AQ272" s="360"/>
      <c r="AR272" s="360"/>
      <c r="AS272" s="360"/>
      <c r="AT272" s="360"/>
      <c r="AU272" s="360"/>
      <c r="AV272" s="360"/>
      <c r="AW272" s="360"/>
      <c r="AX272" s="360"/>
    </row>
    <row r="273" ht="15.0" customHeight="1">
      <c r="A273" s="387" t="s">
        <v>4469</v>
      </c>
      <c r="B273" s="359" t="s">
        <v>4647</v>
      </c>
      <c r="C273" s="359" t="s">
        <v>4471</v>
      </c>
      <c r="D273" s="360" t="s">
        <v>4876</v>
      </c>
      <c r="E273" s="389" t="s">
        <v>4877</v>
      </c>
      <c r="F273" s="359">
        <v>2.0</v>
      </c>
      <c r="G273" s="362"/>
      <c r="H273" s="363">
        <f t="shared" si="1"/>
        <v>2</v>
      </c>
      <c r="I273" s="359" t="s">
        <v>3465</v>
      </c>
      <c r="J273" s="364">
        <v>0.0</v>
      </c>
      <c r="K273" s="364">
        <f t="shared" si="7"/>
        <v>0</v>
      </c>
      <c r="L273" s="365"/>
      <c r="M273" s="366">
        <f t="shared" si="14"/>
        <v>0</v>
      </c>
      <c r="N273" s="366">
        <f t="shared" si="13"/>
        <v>0</v>
      </c>
      <c r="O273" s="366">
        <f t="shared" si="5"/>
        <v>0</v>
      </c>
      <c r="P273" s="366">
        <f t="shared" si="8"/>
        <v>0</v>
      </c>
      <c r="Q273" s="366">
        <v>1.0</v>
      </c>
      <c r="R273" s="359" t="s">
        <v>1482</v>
      </c>
      <c r="S273" s="367">
        <v>45471.0</v>
      </c>
      <c r="T273" s="359">
        <v>2406107.0</v>
      </c>
      <c r="U273" s="368">
        <v>45471.0</v>
      </c>
      <c r="V273" s="368">
        <v>45471.0</v>
      </c>
      <c r="W273" s="359" t="s">
        <v>4864</v>
      </c>
      <c r="X273" s="362" t="s">
        <v>21</v>
      </c>
      <c r="Y273" s="359" t="s">
        <v>3466</v>
      </c>
      <c r="Z273" s="369"/>
      <c r="AA273" s="368" t="s">
        <v>3739</v>
      </c>
      <c r="AB273" s="367">
        <v>45497.0</v>
      </c>
      <c r="AC273" s="370" t="s">
        <v>4477</v>
      </c>
      <c r="AD273" s="360"/>
      <c r="AE273" s="360"/>
      <c r="AF273" s="360"/>
      <c r="AG273" s="360"/>
      <c r="AH273" s="360"/>
      <c r="AI273" s="360"/>
      <c r="AJ273" s="360"/>
      <c r="AK273" s="360"/>
      <c r="AL273" s="360"/>
      <c r="AM273" s="360"/>
      <c r="AN273" s="360"/>
      <c r="AO273" s="360"/>
      <c r="AP273" s="360"/>
      <c r="AQ273" s="360"/>
      <c r="AR273" s="360"/>
      <c r="AS273" s="360"/>
      <c r="AT273" s="360"/>
      <c r="AU273" s="360"/>
      <c r="AV273" s="360"/>
      <c r="AW273" s="360"/>
      <c r="AX273" s="360"/>
    </row>
    <row r="274" ht="15.0" customHeight="1">
      <c r="A274" s="387" t="s">
        <v>4469</v>
      </c>
      <c r="B274" s="359" t="s">
        <v>4647</v>
      </c>
      <c r="C274" s="359" t="s">
        <v>4471</v>
      </c>
      <c r="D274" s="360" t="s">
        <v>4878</v>
      </c>
      <c r="E274" s="388" t="s">
        <v>4879</v>
      </c>
      <c r="F274" s="359">
        <v>9.0</v>
      </c>
      <c r="G274" s="362"/>
      <c r="H274" s="363">
        <f t="shared" si="1"/>
        <v>9</v>
      </c>
      <c r="I274" s="359" t="s">
        <v>3465</v>
      </c>
      <c r="J274" s="364">
        <v>0.0</v>
      </c>
      <c r="K274" s="364">
        <f t="shared" si="7"/>
        <v>0</v>
      </c>
      <c r="L274" s="365"/>
      <c r="M274" s="366">
        <f t="shared" si="14"/>
        <v>0</v>
      </c>
      <c r="N274" s="366">
        <f t="shared" si="13"/>
        <v>0</v>
      </c>
      <c r="O274" s="366">
        <f t="shared" si="5"/>
        <v>0</v>
      </c>
      <c r="P274" s="366">
        <f t="shared" si="8"/>
        <v>0</v>
      </c>
      <c r="Q274" s="366">
        <v>1.0</v>
      </c>
      <c r="R274" s="359" t="s">
        <v>1482</v>
      </c>
      <c r="S274" s="367">
        <v>45471.0</v>
      </c>
      <c r="T274" s="359">
        <v>2406107.0</v>
      </c>
      <c r="U274" s="368">
        <v>45471.0</v>
      </c>
      <c r="V274" s="368">
        <v>45471.0</v>
      </c>
      <c r="W274" s="359" t="s">
        <v>4864</v>
      </c>
      <c r="X274" s="362" t="s">
        <v>21</v>
      </c>
      <c r="Y274" s="359" t="s">
        <v>3466</v>
      </c>
      <c r="Z274" s="369"/>
      <c r="AA274" s="368" t="s">
        <v>3739</v>
      </c>
      <c r="AB274" s="367">
        <v>45497.0</v>
      </c>
      <c r="AC274" s="370" t="s">
        <v>4477</v>
      </c>
      <c r="AD274" s="360"/>
      <c r="AE274" s="360"/>
      <c r="AF274" s="360"/>
      <c r="AG274" s="360"/>
      <c r="AH274" s="360"/>
      <c r="AI274" s="360"/>
      <c r="AJ274" s="360"/>
      <c r="AK274" s="360"/>
      <c r="AL274" s="360"/>
      <c r="AM274" s="360"/>
      <c r="AN274" s="360"/>
      <c r="AO274" s="360"/>
      <c r="AP274" s="360"/>
      <c r="AQ274" s="360"/>
      <c r="AR274" s="360"/>
      <c r="AS274" s="360"/>
      <c r="AT274" s="360"/>
      <c r="AU274" s="360"/>
      <c r="AV274" s="360"/>
      <c r="AW274" s="360"/>
      <c r="AX274" s="360"/>
    </row>
    <row r="275" ht="15.0" customHeight="1">
      <c r="A275" s="387" t="s">
        <v>4469</v>
      </c>
      <c r="B275" s="359" t="s">
        <v>4647</v>
      </c>
      <c r="C275" s="359" t="s">
        <v>4471</v>
      </c>
      <c r="D275" s="360" t="s">
        <v>4590</v>
      </c>
      <c r="E275" s="388" t="s">
        <v>3530</v>
      </c>
      <c r="F275" s="359">
        <v>40.0</v>
      </c>
      <c r="G275" s="362"/>
      <c r="H275" s="363">
        <f t="shared" si="1"/>
        <v>40</v>
      </c>
      <c r="I275" s="359" t="s">
        <v>3465</v>
      </c>
      <c r="J275" s="364">
        <v>0.0</v>
      </c>
      <c r="K275" s="364">
        <f t="shared" si="7"/>
        <v>0</v>
      </c>
      <c r="L275" s="365"/>
      <c r="M275" s="366">
        <f t="shared" si="14"/>
        <v>0</v>
      </c>
      <c r="N275" s="366">
        <f t="shared" si="13"/>
        <v>0</v>
      </c>
      <c r="O275" s="366">
        <f t="shared" si="5"/>
        <v>0</v>
      </c>
      <c r="P275" s="366">
        <f t="shared" si="8"/>
        <v>0</v>
      </c>
      <c r="Q275" s="366">
        <v>1.0</v>
      </c>
      <c r="R275" s="359" t="s">
        <v>1482</v>
      </c>
      <c r="S275" s="367">
        <v>45471.0</v>
      </c>
      <c r="T275" s="359">
        <v>2406107.0</v>
      </c>
      <c r="U275" s="368">
        <v>45471.0</v>
      </c>
      <c r="V275" s="368">
        <v>45471.0</v>
      </c>
      <c r="W275" s="359" t="s">
        <v>4864</v>
      </c>
      <c r="X275" s="362" t="s">
        <v>21</v>
      </c>
      <c r="Y275" s="359" t="s">
        <v>3466</v>
      </c>
      <c r="Z275" s="369"/>
      <c r="AA275" s="368" t="s">
        <v>3739</v>
      </c>
      <c r="AB275" s="367">
        <v>45497.0</v>
      </c>
      <c r="AC275" s="370" t="s">
        <v>4477</v>
      </c>
      <c r="AD275" s="360"/>
      <c r="AE275" s="360"/>
      <c r="AF275" s="360"/>
      <c r="AG275" s="360"/>
      <c r="AH275" s="360"/>
      <c r="AI275" s="360"/>
      <c r="AJ275" s="360"/>
      <c r="AK275" s="360"/>
      <c r="AL275" s="360"/>
      <c r="AM275" s="360"/>
      <c r="AN275" s="360"/>
      <c r="AO275" s="360"/>
      <c r="AP275" s="360"/>
      <c r="AQ275" s="360"/>
      <c r="AR275" s="360"/>
      <c r="AS275" s="360"/>
      <c r="AT275" s="360"/>
      <c r="AU275" s="360"/>
      <c r="AV275" s="360"/>
      <c r="AW275" s="360"/>
      <c r="AX275" s="360"/>
    </row>
    <row r="276" ht="15.0" customHeight="1">
      <c r="A276" s="387" t="s">
        <v>4469</v>
      </c>
      <c r="B276" s="359" t="s">
        <v>4647</v>
      </c>
      <c r="C276" s="359" t="s">
        <v>4471</v>
      </c>
      <c r="D276" s="360" t="s">
        <v>4591</v>
      </c>
      <c r="E276" s="389" t="s">
        <v>4592</v>
      </c>
      <c r="F276" s="359">
        <v>2.0</v>
      </c>
      <c r="G276" s="362"/>
      <c r="H276" s="363">
        <f t="shared" si="1"/>
        <v>2</v>
      </c>
      <c r="I276" s="359" t="s">
        <v>3465</v>
      </c>
      <c r="J276" s="364">
        <v>0.0</v>
      </c>
      <c r="K276" s="364">
        <f t="shared" si="7"/>
        <v>0</v>
      </c>
      <c r="L276" s="365"/>
      <c r="M276" s="366">
        <f t="shared" si="14"/>
        <v>0</v>
      </c>
      <c r="N276" s="366">
        <f t="shared" si="13"/>
        <v>0</v>
      </c>
      <c r="O276" s="366">
        <f t="shared" si="5"/>
        <v>0</v>
      </c>
      <c r="P276" s="366">
        <f t="shared" si="8"/>
        <v>0</v>
      </c>
      <c r="Q276" s="366">
        <v>1.0</v>
      </c>
      <c r="R276" s="359" t="s">
        <v>1482</v>
      </c>
      <c r="S276" s="367">
        <v>45471.0</v>
      </c>
      <c r="T276" s="359">
        <v>2406107.0</v>
      </c>
      <c r="U276" s="368">
        <v>45471.0</v>
      </c>
      <c r="V276" s="368">
        <v>45471.0</v>
      </c>
      <c r="W276" s="359" t="s">
        <v>4864</v>
      </c>
      <c r="X276" s="362" t="s">
        <v>21</v>
      </c>
      <c r="Y276" s="359" t="s">
        <v>3466</v>
      </c>
      <c r="Z276" s="369"/>
      <c r="AA276" s="368" t="s">
        <v>3739</v>
      </c>
      <c r="AB276" s="367">
        <v>45497.0</v>
      </c>
      <c r="AC276" s="370" t="s">
        <v>4477</v>
      </c>
      <c r="AD276" s="360"/>
      <c r="AE276" s="360"/>
      <c r="AF276" s="360"/>
      <c r="AG276" s="360"/>
      <c r="AH276" s="360"/>
      <c r="AI276" s="360"/>
      <c r="AJ276" s="360"/>
      <c r="AK276" s="360"/>
      <c r="AL276" s="360"/>
      <c r="AM276" s="360"/>
      <c r="AN276" s="360"/>
      <c r="AO276" s="360"/>
      <c r="AP276" s="360"/>
      <c r="AQ276" s="360"/>
      <c r="AR276" s="360"/>
      <c r="AS276" s="360"/>
      <c r="AT276" s="360"/>
      <c r="AU276" s="360"/>
      <c r="AV276" s="360"/>
      <c r="AW276" s="360"/>
      <c r="AX276" s="360"/>
    </row>
    <row r="277" ht="15.0" customHeight="1">
      <c r="A277" s="387" t="s">
        <v>4469</v>
      </c>
      <c r="B277" s="359" t="s">
        <v>4647</v>
      </c>
      <c r="C277" s="359" t="s">
        <v>4471</v>
      </c>
      <c r="D277" s="360" t="s">
        <v>4593</v>
      </c>
      <c r="E277" s="388" t="s">
        <v>3532</v>
      </c>
      <c r="F277" s="359">
        <v>2.0</v>
      </c>
      <c r="G277" s="362"/>
      <c r="H277" s="363">
        <f t="shared" si="1"/>
        <v>2</v>
      </c>
      <c r="I277" s="359" t="s">
        <v>3465</v>
      </c>
      <c r="J277" s="364">
        <v>0.0</v>
      </c>
      <c r="K277" s="364">
        <f t="shared" si="7"/>
        <v>0</v>
      </c>
      <c r="L277" s="365"/>
      <c r="M277" s="366">
        <f t="shared" si="14"/>
        <v>0</v>
      </c>
      <c r="N277" s="366">
        <f t="shared" si="13"/>
        <v>0</v>
      </c>
      <c r="O277" s="366">
        <f t="shared" si="5"/>
        <v>0</v>
      </c>
      <c r="P277" s="366">
        <f t="shared" si="8"/>
        <v>0</v>
      </c>
      <c r="Q277" s="366">
        <v>1.0</v>
      </c>
      <c r="R277" s="359" t="s">
        <v>1482</v>
      </c>
      <c r="S277" s="367">
        <v>45471.0</v>
      </c>
      <c r="T277" s="359">
        <v>2406107.0</v>
      </c>
      <c r="U277" s="368">
        <v>45471.0</v>
      </c>
      <c r="V277" s="368">
        <v>45471.0</v>
      </c>
      <c r="W277" s="359" t="s">
        <v>4864</v>
      </c>
      <c r="X277" s="362" t="s">
        <v>21</v>
      </c>
      <c r="Y277" s="359" t="s">
        <v>3466</v>
      </c>
      <c r="Z277" s="369"/>
      <c r="AA277" s="368" t="s">
        <v>3739</v>
      </c>
      <c r="AB277" s="367">
        <v>45497.0</v>
      </c>
      <c r="AC277" s="370" t="s">
        <v>4477</v>
      </c>
      <c r="AD277" s="360"/>
      <c r="AE277" s="360"/>
      <c r="AF277" s="360"/>
      <c r="AG277" s="360"/>
      <c r="AH277" s="360"/>
      <c r="AI277" s="360"/>
      <c r="AJ277" s="360"/>
      <c r="AK277" s="360"/>
      <c r="AL277" s="360"/>
      <c r="AM277" s="360"/>
      <c r="AN277" s="360"/>
      <c r="AO277" s="360"/>
      <c r="AP277" s="360"/>
      <c r="AQ277" s="360"/>
      <c r="AR277" s="360"/>
      <c r="AS277" s="360"/>
      <c r="AT277" s="360"/>
      <c r="AU277" s="360"/>
      <c r="AV277" s="360"/>
      <c r="AW277" s="360"/>
      <c r="AX277" s="360"/>
    </row>
    <row r="278" ht="15.0" customHeight="1">
      <c r="A278" s="390" t="s">
        <v>4469</v>
      </c>
      <c r="B278" s="391" t="s">
        <v>4647</v>
      </c>
      <c r="C278" s="391" t="s">
        <v>4471</v>
      </c>
      <c r="D278" s="392" t="s">
        <v>4880</v>
      </c>
      <c r="E278" s="393" t="s">
        <v>4881</v>
      </c>
      <c r="F278" s="391">
        <v>1.0</v>
      </c>
      <c r="G278" s="394"/>
      <c r="H278" s="395">
        <f t="shared" si="1"/>
        <v>1</v>
      </c>
      <c r="I278" s="391" t="s">
        <v>3465</v>
      </c>
      <c r="J278" s="396">
        <v>0.0</v>
      </c>
      <c r="K278" s="396">
        <f t="shared" si="7"/>
        <v>0</v>
      </c>
      <c r="L278" s="397"/>
      <c r="M278" s="398">
        <f t="shared" si="14"/>
        <v>0</v>
      </c>
      <c r="N278" s="398">
        <f t="shared" si="13"/>
        <v>0</v>
      </c>
      <c r="O278" s="398">
        <f t="shared" si="5"/>
        <v>0</v>
      </c>
      <c r="P278" s="398">
        <f t="shared" si="8"/>
        <v>0</v>
      </c>
      <c r="Q278" s="398">
        <v>1.0</v>
      </c>
      <c r="R278" s="391" t="s">
        <v>1482</v>
      </c>
      <c r="S278" s="399">
        <v>45471.0</v>
      </c>
      <c r="T278" s="391">
        <v>2406107.0</v>
      </c>
      <c r="U278" s="400">
        <v>45471.0</v>
      </c>
      <c r="V278" s="400">
        <v>45471.0</v>
      </c>
      <c r="W278" s="391" t="s">
        <v>4864</v>
      </c>
      <c r="X278" s="394" t="s">
        <v>21</v>
      </c>
      <c r="Y278" s="391" t="s">
        <v>3466</v>
      </c>
      <c r="Z278" s="401"/>
      <c r="AA278" s="400" t="s">
        <v>3739</v>
      </c>
      <c r="AB278" s="399">
        <v>45497.0</v>
      </c>
      <c r="AC278" s="402" t="s">
        <v>4477</v>
      </c>
      <c r="AD278" s="392"/>
      <c r="AE278" s="392"/>
      <c r="AF278" s="392"/>
      <c r="AG278" s="392"/>
      <c r="AH278" s="392"/>
      <c r="AI278" s="392"/>
      <c r="AJ278" s="392"/>
      <c r="AK278" s="392"/>
      <c r="AL278" s="392"/>
      <c r="AM278" s="392"/>
      <c r="AN278" s="392"/>
      <c r="AO278" s="392"/>
      <c r="AP278" s="392"/>
      <c r="AQ278" s="392"/>
      <c r="AR278" s="392"/>
      <c r="AS278" s="392"/>
      <c r="AT278" s="392"/>
      <c r="AU278" s="392"/>
      <c r="AV278" s="392"/>
      <c r="AW278" s="392"/>
      <c r="AX278" s="392"/>
    </row>
    <row r="279" ht="15.0" customHeight="1">
      <c r="A279" s="387" t="s">
        <v>4469</v>
      </c>
      <c r="B279" s="359" t="s">
        <v>4647</v>
      </c>
      <c r="C279" s="359" t="s">
        <v>4471</v>
      </c>
      <c r="D279" s="360"/>
      <c r="E279" s="388" t="s">
        <v>4882</v>
      </c>
      <c r="F279" s="359">
        <v>1.0</v>
      </c>
      <c r="G279" s="362"/>
      <c r="H279" s="363">
        <f t="shared" si="1"/>
        <v>1</v>
      </c>
      <c r="I279" s="359" t="s">
        <v>3465</v>
      </c>
      <c r="J279" s="364">
        <v>15066.4</v>
      </c>
      <c r="K279" s="364">
        <f t="shared" si="7"/>
        <v>15066.4</v>
      </c>
      <c r="L279" s="365"/>
      <c r="M279" s="366">
        <f t="shared" si="14"/>
        <v>0</v>
      </c>
      <c r="N279" s="366">
        <f t="shared" si="13"/>
        <v>15066.4</v>
      </c>
      <c r="O279" s="366">
        <f t="shared" si="5"/>
        <v>15066.4</v>
      </c>
      <c r="P279" s="366">
        <f t="shared" si="8"/>
        <v>15066.4</v>
      </c>
      <c r="Q279" s="366">
        <v>1.0</v>
      </c>
      <c r="R279" s="359" t="s">
        <v>1486</v>
      </c>
      <c r="S279" s="367">
        <v>45471.0</v>
      </c>
      <c r="T279" s="359">
        <v>2406108.0</v>
      </c>
      <c r="U279" s="368">
        <v>45471.0</v>
      </c>
      <c r="V279" s="368">
        <v>45471.0</v>
      </c>
      <c r="W279" s="478" t="s">
        <v>4883</v>
      </c>
      <c r="X279" s="362" t="s">
        <v>1485</v>
      </c>
      <c r="Y279" s="359" t="s">
        <v>3466</v>
      </c>
      <c r="Z279" s="369"/>
      <c r="AA279" s="368" t="s">
        <v>3739</v>
      </c>
      <c r="AB279" s="367">
        <v>45471.0</v>
      </c>
      <c r="AC279" s="370" t="s">
        <v>4477</v>
      </c>
      <c r="AD279" s="360"/>
      <c r="AE279" s="360"/>
      <c r="AF279" s="360"/>
      <c r="AG279" s="360"/>
      <c r="AH279" s="360"/>
      <c r="AI279" s="360"/>
      <c r="AJ279" s="360"/>
      <c r="AK279" s="360"/>
      <c r="AL279" s="360"/>
      <c r="AM279" s="360"/>
      <c r="AN279" s="360"/>
      <c r="AO279" s="360"/>
      <c r="AP279" s="360"/>
      <c r="AQ279" s="360"/>
      <c r="AR279" s="360"/>
      <c r="AS279" s="360"/>
      <c r="AT279" s="360"/>
      <c r="AU279" s="360"/>
      <c r="AV279" s="360"/>
      <c r="AW279" s="360"/>
      <c r="AX279" s="360"/>
    </row>
    <row r="280" ht="15.0" customHeight="1">
      <c r="A280" s="387" t="s">
        <v>4469</v>
      </c>
      <c r="B280" s="359" t="s">
        <v>4647</v>
      </c>
      <c r="C280" s="359" t="s">
        <v>4471</v>
      </c>
      <c r="D280" s="360"/>
      <c r="E280" s="389" t="s">
        <v>4884</v>
      </c>
      <c r="F280" s="359">
        <v>1.0</v>
      </c>
      <c r="G280" s="362"/>
      <c r="H280" s="363">
        <f t="shared" si="1"/>
        <v>1</v>
      </c>
      <c r="I280" s="359" t="s">
        <v>3465</v>
      </c>
      <c r="J280" s="364">
        <v>22599.6</v>
      </c>
      <c r="K280" s="364">
        <f t="shared" si="7"/>
        <v>22599.6</v>
      </c>
      <c r="L280" s="365"/>
      <c r="M280" s="366">
        <f t="shared" si="14"/>
        <v>0</v>
      </c>
      <c r="N280" s="366">
        <f t="shared" si="13"/>
        <v>22599.6</v>
      </c>
      <c r="O280" s="366">
        <f t="shared" si="5"/>
        <v>22599.6</v>
      </c>
      <c r="P280" s="366">
        <f t="shared" si="8"/>
        <v>22599.6</v>
      </c>
      <c r="Q280" s="366">
        <v>1.0</v>
      </c>
      <c r="R280" s="359" t="s">
        <v>1486</v>
      </c>
      <c r="S280" s="367">
        <v>45471.0</v>
      </c>
      <c r="T280" s="359">
        <v>2406108.0</v>
      </c>
      <c r="U280" s="368">
        <v>45471.0</v>
      </c>
      <c r="V280" s="368">
        <v>45471.0</v>
      </c>
      <c r="W280" s="359" t="s">
        <v>4883</v>
      </c>
      <c r="X280" s="362" t="s">
        <v>1485</v>
      </c>
      <c r="Y280" s="359" t="s">
        <v>3466</v>
      </c>
      <c r="Z280" s="369"/>
      <c r="AA280" s="368" t="s">
        <v>3739</v>
      </c>
      <c r="AB280" s="367">
        <v>45471.0</v>
      </c>
      <c r="AC280" s="370" t="s">
        <v>4477</v>
      </c>
      <c r="AD280" s="360"/>
      <c r="AE280" s="360"/>
      <c r="AF280" s="360"/>
      <c r="AG280" s="360"/>
      <c r="AH280" s="360"/>
      <c r="AI280" s="360"/>
      <c r="AJ280" s="360"/>
      <c r="AK280" s="360"/>
      <c r="AL280" s="360"/>
      <c r="AM280" s="360"/>
      <c r="AN280" s="360"/>
      <c r="AO280" s="360"/>
      <c r="AP280" s="360"/>
      <c r="AQ280" s="360"/>
      <c r="AR280" s="360"/>
      <c r="AS280" s="360"/>
      <c r="AT280" s="360"/>
      <c r="AU280" s="360"/>
      <c r="AV280" s="360"/>
      <c r="AW280" s="360"/>
      <c r="AX280" s="360"/>
    </row>
    <row r="281" ht="15.0" customHeight="1">
      <c r="A281" s="387" t="s">
        <v>4469</v>
      </c>
      <c r="B281" s="359" t="s">
        <v>4647</v>
      </c>
      <c r="C281" s="359" t="s">
        <v>4471</v>
      </c>
      <c r="D281" s="360"/>
      <c r="E281" s="388" t="s">
        <v>4885</v>
      </c>
      <c r="F281" s="359">
        <v>1.0</v>
      </c>
      <c r="G281" s="362"/>
      <c r="H281" s="363">
        <f t="shared" si="1"/>
        <v>1</v>
      </c>
      <c r="I281" s="359" t="s">
        <v>3465</v>
      </c>
      <c r="J281" s="364">
        <v>45199.2</v>
      </c>
      <c r="K281" s="364">
        <f t="shared" si="7"/>
        <v>45199.2</v>
      </c>
      <c r="L281" s="365"/>
      <c r="M281" s="366">
        <f t="shared" si="14"/>
        <v>0</v>
      </c>
      <c r="N281" s="366">
        <f t="shared" si="13"/>
        <v>45199.2</v>
      </c>
      <c r="O281" s="366">
        <f t="shared" si="5"/>
        <v>45199.2</v>
      </c>
      <c r="P281" s="366">
        <f t="shared" si="8"/>
        <v>45199.2</v>
      </c>
      <c r="Q281" s="366">
        <v>1.0</v>
      </c>
      <c r="R281" s="359" t="s">
        <v>1486</v>
      </c>
      <c r="S281" s="367">
        <v>45471.0</v>
      </c>
      <c r="T281" s="359">
        <v>2406108.0</v>
      </c>
      <c r="U281" s="368">
        <v>45471.0</v>
      </c>
      <c r="V281" s="368">
        <v>45471.0</v>
      </c>
      <c r="W281" s="359" t="s">
        <v>4883</v>
      </c>
      <c r="X281" s="362" t="s">
        <v>1485</v>
      </c>
      <c r="Y281" s="359" t="s">
        <v>3466</v>
      </c>
      <c r="Z281" s="369"/>
      <c r="AA281" s="368" t="s">
        <v>3739</v>
      </c>
      <c r="AB281" s="367">
        <v>45471.0</v>
      </c>
      <c r="AC281" s="370" t="s">
        <v>4477</v>
      </c>
      <c r="AD281" s="360"/>
      <c r="AE281" s="360"/>
      <c r="AF281" s="360"/>
      <c r="AG281" s="360"/>
      <c r="AH281" s="360"/>
      <c r="AI281" s="360"/>
      <c r="AJ281" s="360"/>
      <c r="AK281" s="360"/>
      <c r="AL281" s="360"/>
      <c r="AM281" s="360"/>
      <c r="AN281" s="360"/>
      <c r="AO281" s="360"/>
      <c r="AP281" s="360"/>
      <c r="AQ281" s="360"/>
      <c r="AR281" s="360"/>
      <c r="AS281" s="360"/>
      <c r="AT281" s="360"/>
      <c r="AU281" s="360"/>
      <c r="AV281" s="360"/>
      <c r="AW281" s="360"/>
      <c r="AX281" s="360"/>
    </row>
    <row r="282" ht="15.0" customHeight="1">
      <c r="A282" s="390" t="s">
        <v>4469</v>
      </c>
      <c r="B282" s="391" t="s">
        <v>4647</v>
      </c>
      <c r="C282" s="391" t="s">
        <v>4471</v>
      </c>
      <c r="D282" s="392"/>
      <c r="E282" s="393" t="s">
        <v>4886</v>
      </c>
      <c r="F282" s="391">
        <v>1.0</v>
      </c>
      <c r="G282" s="394"/>
      <c r="H282" s="395">
        <f t="shared" si="1"/>
        <v>1</v>
      </c>
      <c r="I282" s="391" t="s">
        <v>3465</v>
      </c>
      <c r="J282" s="396">
        <v>67798.8</v>
      </c>
      <c r="K282" s="396">
        <f t="shared" si="7"/>
        <v>67798.8</v>
      </c>
      <c r="L282" s="397"/>
      <c r="M282" s="398">
        <f t="shared" si="14"/>
        <v>0</v>
      </c>
      <c r="N282" s="398">
        <f t="shared" si="13"/>
        <v>67798.8</v>
      </c>
      <c r="O282" s="398">
        <f t="shared" si="5"/>
        <v>67798.8</v>
      </c>
      <c r="P282" s="398">
        <f t="shared" si="8"/>
        <v>67798.8</v>
      </c>
      <c r="Q282" s="398">
        <v>1.0</v>
      </c>
      <c r="R282" s="391" t="s">
        <v>1486</v>
      </c>
      <c r="S282" s="399">
        <v>45471.0</v>
      </c>
      <c r="T282" s="391">
        <v>2406108.0</v>
      </c>
      <c r="U282" s="400">
        <v>45471.0</v>
      </c>
      <c r="V282" s="400">
        <v>45471.0</v>
      </c>
      <c r="W282" s="391" t="s">
        <v>4883</v>
      </c>
      <c r="X282" s="394" t="s">
        <v>1485</v>
      </c>
      <c r="Y282" s="391" t="s">
        <v>3466</v>
      </c>
      <c r="Z282" s="401"/>
      <c r="AA282" s="400" t="s">
        <v>3739</v>
      </c>
      <c r="AB282" s="399">
        <v>45471.0</v>
      </c>
      <c r="AC282" s="402" t="s">
        <v>4477</v>
      </c>
      <c r="AD282" s="392"/>
      <c r="AE282" s="392"/>
      <c r="AF282" s="392"/>
      <c r="AG282" s="392"/>
      <c r="AH282" s="392"/>
      <c r="AI282" s="392"/>
      <c r="AJ282" s="392"/>
      <c r="AK282" s="392"/>
      <c r="AL282" s="392"/>
      <c r="AM282" s="392"/>
      <c r="AN282" s="392"/>
      <c r="AO282" s="392"/>
      <c r="AP282" s="392"/>
      <c r="AQ282" s="392"/>
      <c r="AR282" s="392"/>
      <c r="AS282" s="392"/>
      <c r="AT282" s="392"/>
      <c r="AU282" s="392"/>
      <c r="AV282" s="392"/>
      <c r="AW282" s="392"/>
      <c r="AX282" s="392"/>
    </row>
    <row r="283" ht="15.0" customHeight="1">
      <c r="A283" s="390" t="s">
        <v>4469</v>
      </c>
      <c r="B283" s="391" t="s">
        <v>4647</v>
      </c>
      <c r="C283" s="391" t="s">
        <v>4471</v>
      </c>
      <c r="D283" s="393" t="s">
        <v>4887</v>
      </c>
      <c r="E283" s="428" t="s">
        <v>4888</v>
      </c>
      <c r="F283" s="391">
        <v>1.0</v>
      </c>
      <c r="G283" s="394"/>
      <c r="H283" s="395">
        <f t="shared" si="1"/>
        <v>1</v>
      </c>
      <c r="I283" s="391" t="s">
        <v>3465</v>
      </c>
      <c r="J283" s="396">
        <v>5500.0</v>
      </c>
      <c r="K283" s="396">
        <f t="shared" si="7"/>
        <v>5500</v>
      </c>
      <c r="L283" s="397"/>
      <c r="M283" s="398">
        <f t="shared" si="14"/>
        <v>0</v>
      </c>
      <c r="N283" s="398">
        <f t="shared" si="13"/>
        <v>5500</v>
      </c>
      <c r="O283" s="398">
        <f t="shared" si="5"/>
        <v>5500</v>
      </c>
      <c r="P283" s="398">
        <f t="shared" si="8"/>
        <v>5500</v>
      </c>
      <c r="Q283" s="398">
        <v>1.0</v>
      </c>
      <c r="R283" s="391" t="s">
        <v>1489</v>
      </c>
      <c r="S283" s="399">
        <v>45471.0</v>
      </c>
      <c r="T283" s="391">
        <v>2406109.0</v>
      </c>
      <c r="U283" s="400">
        <v>45471.0</v>
      </c>
      <c r="V283" s="400">
        <v>45478.0</v>
      </c>
      <c r="W283" s="391" t="s">
        <v>4889</v>
      </c>
      <c r="X283" s="394" t="s">
        <v>88</v>
      </c>
      <c r="Y283" s="391" t="s">
        <v>3466</v>
      </c>
      <c r="Z283" s="401"/>
      <c r="AA283" s="400" t="s">
        <v>4890</v>
      </c>
      <c r="AB283" s="399">
        <v>45479.0</v>
      </c>
      <c r="AC283" s="402" t="s">
        <v>4477</v>
      </c>
      <c r="AD283" s="392"/>
      <c r="AE283" s="392"/>
      <c r="AF283" s="392"/>
      <c r="AG283" s="392"/>
      <c r="AH283" s="392"/>
      <c r="AI283" s="392"/>
      <c r="AJ283" s="392"/>
      <c r="AK283" s="392"/>
      <c r="AL283" s="392"/>
      <c r="AM283" s="392"/>
      <c r="AN283" s="392"/>
      <c r="AO283" s="392"/>
      <c r="AP283" s="392"/>
      <c r="AQ283" s="392"/>
      <c r="AR283" s="392"/>
      <c r="AS283" s="392"/>
      <c r="AT283" s="392"/>
      <c r="AU283" s="392"/>
      <c r="AV283" s="392"/>
      <c r="AW283" s="392"/>
      <c r="AX283" s="392"/>
    </row>
    <row r="284" ht="15.0" customHeight="1">
      <c r="A284" s="390" t="s">
        <v>4469</v>
      </c>
      <c r="B284" s="391" t="s">
        <v>4647</v>
      </c>
      <c r="C284" s="391" t="s">
        <v>4471</v>
      </c>
      <c r="D284" s="393" t="s">
        <v>4891</v>
      </c>
      <c r="E284" s="428" t="s">
        <v>4892</v>
      </c>
      <c r="F284" s="391">
        <v>120.0</v>
      </c>
      <c r="G284" s="394"/>
      <c r="H284" s="395">
        <f t="shared" si="1"/>
        <v>120</v>
      </c>
      <c r="I284" s="391" t="s">
        <v>3465</v>
      </c>
      <c r="J284" s="396">
        <v>350.0</v>
      </c>
      <c r="K284" s="396">
        <f t="shared" si="7"/>
        <v>42000</v>
      </c>
      <c r="L284" s="397"/>
      <c r="M284" s="398">
        <f t="shared" si="14"/>
        <v>0</v>
      </c>
      <c r="N284" s="398">
        <f t="shared" si="13"/>
        <v>350</v>
      </c>
      <c r="O284" s="398">
        <f t="shared" si="5"/>
        <v>350</v>
      </c>
      <c r="P284" s="398">
        <f t="shared" si="8"/>
        <v>42000</v>
      </c>
      <c r="Q284" s="398">
        <v>1.0</v>
      </c>
      <c r="R284" s="391" t="s">
        <v>1492</v>
      </c>
      <c r="S284" s="399">
        <v>45471.0</v>
      </c>
      <c r="T284" s="391">
        <v>2406110.0</v>
      </c>
      <c r="U284" s="400">
        <v>45472.0</v>
      </c>
      <c r="V284" s="400">
        <v>45475.0</v>
      </c>
      <c r="W284" s="391" t="s">
        <v>4893</v>
      </c>
      <c r="X284" s="394" t="s">
        <v>1491</v>
      </c>
      <c r="Y284" s="391" t="s">
        <v>3466</v>
      </c>
      <c r="Z284" s="401"/>
      <c r="AA284" s="400" t="s">
        <v>4890</v>
      </c>
      <c r="AB284" s="399">
        <v>45475.0</v>
      </c>
      <c r="AC284" s="402" t="s">
        <v>4477</v>
      </c>
      <c r="AD284" s="392"/>
      <c r="AE284" s="392"/>
      <c r="AF284" s="392"/>
      <c r="AG284" s="392"/>
      <c r="AH284" s="392"/>
      <c r="AI284" s="392"/>
      <c r="AJ284" s="392"/>
      <c r="AK284" s="392"/>
      <c r="AL284" s="392"/>
      <c r="AM284" s="392"/>
      <c r="AN284" s="392"/>
      <c r="AO284" s="392"/>
      <c r="AP284" s="392"/>
      <c r="AQ284" s="392"/>
      <c r="AR284" s="392"/>
      <c r="AS284" s="392"/>
      <c r="AT284" s="392"/>
      <c r="AU284" s="392"/>
      <c r="AV284" s="392"/>
      <c r="AW284" s="392"/>
      <c r="AX284" s="392"/>
    </row>
    <row r="285" ht="15.0" customHeight="1">
      <c r="A285" s="390" t="s">
        <v>4469</v>
      </c>
      <c r="B285" s="391" t="s">
        <v>4823</v>
      </c>
      <c r="C285" s="391" t="s">
        <v>4471</v>
      </c>
      <c r="D285" s="393" t="s">
        <v>4894</v>
      </c>
      <c r="E285" s="428" t="s">
        <v>4895</v>
      </c>
      <c r="F285" s="391">
        <v>50.0</v>
      </c>
      <c r="G285" s="394"/>
      <c r="H285" s="395">
        <f t="shared" si="1"/>
        <v>50</v>
      </c>
      <c r="I285" s="391" t="s">
        <v>3465</v>
      </c>
      <c r="J285" s="396">
        <v>35.0</v>
      </c>
      <c r="K285" s="396">
        <f t="shared" si="7"/>
        <v>1750</v>
      </c>
      <c r="L285" s="397"/>
      <c r="M285" s="398">
        <f t="shared" si="14"/>
        <v>0</v>
      </c>
      <c r="N285" s="398">
        <f t="shared" si="13"/>
        <v>35</v>
      </c>
      <c r="O285" s="398">
        <f t="shared" si="5"/>
        <v>35</v>
      </c>
      <c r="P285" s="398">
        <f t="shared" si="8"/>
        <v>1750</v>
      </c>
      <c r="Q285" s="398">
        <v>1.0</v>
      </c>
      <c r="R285" s="391" t="s">
        <v>1530</v>
      </c>
      <c r="S285" s="399">
        <v>45475.0</v>
      </c>
      <c r="T285" s="391">
        <v>2407011.0</v>
      </c>
      <c r="U285" s="400">
        <v>45475.0</v>
      </c>
      <c r="V285" s="400"/>
      <c r="W285" s="391"/>
      <c r="X285" s="394" t="s">
        <v>4896</v>
      </c>
      <c r="Y285" s="391" t="s">
        <v>3466</v>
      </c>
      <c r="Z285" s="401"/>
      <c r="AA285" s="400"/>
      <c r="AB285" s="399"/>
      <c r="AC285" s="402"/>
      <c r="AD285" s="392"/>
      <c r="AE285" s="392"/>
      <c r="AF285" s="392"/>
      <c r="AG285" s="392"/>
      <c r="AH285" s="392"/>
      <c r="AI285" s="392"/>
      <c r="AJ285" s="392"/>
      <c r="AK285" s="392"/>
      <c r="AL285" s="392"/>
      <c r="AM285" s="392"/>
      <c r="AN285" s="392"/>
      <c r="AO285" s="392"/>
      <c r="AP285" s="392"/>
      <c r="AQ285" s="392"/>
      <c r="AR285" s="392"/>
      <c r="AS285" s="392"/>
      <c r="AT285" s="392"/>
      <c r="AU285" s="392"/>
      <c r="AV285" s="392"/>
      <c r="AW285" s="392"/>
      <c r="AX285" s="392"/>
    </row>
    <row r="286" ht="15.0" customHeight="1">
      <c r="A286" s="372" t="s">
        <v>4512</v>
      </c>
      <c r="B286" s="373" t="s">
        <v>4513</v>
      </c>
      <c r="C286" s="373" t="s">
        <v>4471</v>
      </c>
      <c r="D286" s="374" t="s">
        <v>4543</v>
      </c>
      <c r="E286" s="375" t="s">
        <v>4897</v>
      </c>
      <c r="F286" s="373">
        <v>3.0</v>
      </c>
      <c r="G286" s="376"/>
      <c r="H286" s="377">
        <f t="shared" si="1"/>
        <v>3</v>
      </c>
      <c r="I286" s="373" t="s">
        <v>3465</v>
      </c>
      <c r="J286" s="378">
        <v>105.0</v>
      </c>
      <c r="K286" s="378">
        <f t="shared" si="7"/>
        <v>315</v>
      </c>
      <c r="L286" s="379"/>
      <c r="M286" s="380">
        <f t="shared" si="14"/>
        <v>0</v>
      </c>
      <c r="N286" s="380">
        <f t="shared" si="13"/>
        <v>105</v>
      </c>
      <c r="O286" s="380">
        <f t="shared" si="5"/>
        <v>105</v>
      </c>
      <c r="P286" s="380">
        <f t="shared" si="8"/>
        <v>315</v>
      </c>
      <c r="Q286" s="380">
        <v>1.0</v>
      </c>
      <c r="R286" s="373" t="s">
        <v>1532</v>
      </c>
      <c r="S286" s="381">
        <v>45474.0</v>
      </c>
      <c r="T286" s="373">
        <v>2407012.0</v>
      </c>
      <c r="U286" s="382">
        <v>45475.0</v>
      </c>
      <c r="V286" s="382">
        <v>45477.0</v>
      </c>
      <c r="W286" s="373" t="s">
        <v>4480</v>
      </c>
      <c r="X286" s="376" t="s">
        <v>34</v>
      </c>
      <c r="Y286" s="373" t="s">
        <v>3466</v>
      </c>
      <c r="Z286" s="383"/>
      <c r="AA286" s="382" t="s">
        <v>4890</v>
      </c>
      <c r="AB286" s="381">
        <v>45481.0</v>
      </c>
      <c r="AC286" s="384" t="s">
        <v>4477</v>
      </c>
      <c r="AD286" s="431"/>
      <c r="AE286" s="386"/>
      <c r="AF286" s="386"/>
      <c r="AG286" s="386"/>
      <c r="AH286" s="386"/>
      <c r="AI286" s="386"/>
      <c r="AJ286" s="386"/>
      <c r="AK286" s="386"/>
      <c r="AL286" s="386"/>
      <c r="AM286" s="386"/>
      <c r="AN286" s="386"/>
      <c r="AO286" s="386"/>
      <c r="AP286" s="386"/>
      <c r="AQ286" s="386"/>
      <c r="AR286" s="386"/>
      <c r="AS286" s="386"/>
      <c r="AT286" s="386"/>
      <c r="AU286" s="386"/>
      <c r="AV286" s="386"/>
      <c r="AW286" s="386"/>
      <c r="AX286" s="386"/>
    </row>
    <row r="287" ht="15.0" customHeight="1">
      <c r="A287" s="390" t="s">
        <v>4512</v>
      </c>
      <c r="B287" s="391" t="s">
        <v>4513</v>
      </c>
      <c r="C287" s="391" t="s">
        <v>4471</v>
      </c>
      <c r="D287" s="392" t="s">
        <v>4528</v>
      </c>
      <c r="E287" s="393" t="s">
        <v>4788</v>
      </c>
      <c r="F287" s="391">
        <v>60.0</v>
      </c>
      <c r="G287" s="394"/>
      <c r="H287" s="395">
        <f t="shared" si="1"/>
        <v>60</v>
      </c>
      <c r="I287" s="391" t="s">
        <v>3465</v>
      </c>
      <c r="J287" s="396">
        <v>114.0</v>
      </c>
      <c r="K287" s="396">
        <f t="shared" si="7"/>
        <v>6840</v>
      </c>
      <c r="L287" s="397"/>
      <c r="M287" s="398">
        <f t="shared" si="14"/>
        <v>0</v>
      </c>
      <c r="N287" s="398">
        <f t="shared" si="13"/>
        <v>114</v>
      </c>
      <c r="O287" s="398">
        <f t="shared" si="5"/>
        <v>114</v>
      </c>
      <c r="P287" s="398">
        <f t="shared" si="8"/>
        <v>6840</v>
      </c>
      <c r="Q287" s="398">
        <v>1.0</v>
      </c>
      <c r="R287" s="391" t="s">
        <v>1532</v>
      </c>
      <c r="S287" s="399">
        <v>45474.0</v>
      </c>
      <c r="T287" s="391">
        <v>2407012.0</v>
      </c>
      <c r="U287" s="400">
        <v>45475.0</v>
      </c>
      <c r="V287" s="400">
        <v>45477.0</v>
      </c>
      <c r="W287" s="391" t="s">
        <v>4480</v>
      </c>
      <c r="X287" s="394" t="s">
        <v>34</v>
      </c>
      <c r="Y287" s="391" t="s">
        <v>3466</v>
      </c>
      <c r="Z287" s="401"/>
      <c r="AA287" s="400" t="s">
        <v>4890</v>
      </c>
      <c r="AB287" s="399">
        <v>45481.0</v>
      </c>
      <c r="AC287" s="402" t="s">
        <v>4477</v>
      </c>
      <c r="AD287" s="432"/>
      <c r="AE287" s="404"/>
      <c r="AF287" s="404"/>
      <c r="AG287" s="404"/>
      <c r="AH287" s="404"/>
      <c r="AI287" s="404"/>
      <c r="AJ287" s="404"/>
      <c r="AK287" s="404"/>
      <c r="AL287" s="404"/>
      <c r="AM287" s="404"/>
      <c r="AN287" s="404"/>
      <c r="AO287" s="404"/>
      <c r="AP287" s="404"/>
      <c r="AQ287" s="404"/>
      <c r="AR287" s="404"/>
      <c r="AS287" s="404"/>
      <c r="AT287" s="404"/>
      <c r="AU287" s="404"/>
      <c r="AV287" s="404"/>
      <c r="AW287" s="404"/>
      <c r="AX287" s="404"/>
    </row>
    <row r="288" ht="15.0" customHeight="1">
      <c r="A288" s="372" t="s">
        <v>4512</v>
      </c>
      <c r="B288" s="373" t="s">
        <v>4513</v>
      </c>
      <c r="C288" s="373" t="s">
        <v>4471</v>
      </c>
      <c r="D288" s="374" t="s">
        <v>582</v>
      </c>
      <c r="E288" s="422" t="s">
        <v>4898</v>
      </c>
      <c r="F288" s="373">
        <v>50.0</v>
      </c>
      <c r="G288" s="376"/>
      <c r="H288" s="377">
        <f t="shared" si="1"/>
        <v>50</v>
      </c>
      <c r="I288" s="373" t="s">
        <v>3465</v>
      </c>
      <c r="J288" s="378">
        <v>143.0</v>
      </c>
      <c r="K288" s="378">
        <f t="shared" si="7"/>
        <v>7150</v>
      </c>
      <c r="L288" s="379"/>
      <c r="M288" s="380">
        <f t="shared" si="14"/>
        <v>0</v>
      </c>
      <c r="N288" s="380">
        <f t="shared" si="13"/>
        <v>143</v>
      </c>
      <c r="O288" s="380">
        <f t="shared" si="5"/>
        <v>143</v>
      </c>
      <c r="P288" s="380">
        <f t="shared" si="8"/>
        <v>7150</v>
      </c>
      <c r="Q288" s="380">
        <v>1.0</v>
      </c>
      <c r="R288" s="373" t="s">
        <v>1533</v>
      </c>
      <c r="S288" s="381">
        <v>45474.0</v>
      </c>
      <c r="T288" s="373">
        <v>2407013.0</v>
      </c>
      <c r="U288" s="382">
        <v>45475.0</v>
      </c>
      <c r="V288" s="382">
        <v>45477.0</v>
      </c>
      <c r="W288" s="373" t="s">
        <v>3696</v>
      </c>
      <c r="X288" s="376" t="s">
        <v>197</v>
      </c>
      <c r="Y288" s="373" t="s">
        <v>3466</v>
      </c>
      <c r="Z288" s="383"/>
      <c r="AA288" s="382"/>
      <c r="AB288" s="381"/>
      <c r="AC288" s="384"/>
      <c r="AD288" s="385"/>
      <c r="AE288" s="386"/>
      <c r="AF288" s="386"/>
      <c r="AG288" s="386"/>
      <c r="AH288" s="386"/>
      <c r="AI288" s="386"/>
      <c r="AJ288" s="386"/>
      <c r="AK288" s="386"/>
      <c r="AL288" s="386"/>
      <c r="AM288" s="386"/>
      <c r="AN288" s="386"/>
      <c r="AO288" s="386"/>
      <c r="AP288" s="386"/>
      <c r="AQ288" s="386"/>
      <c r="AR288" s="386"/>
      <c r="AS288" s="386"/>
      <c r="AT288" s="386"/>
      <c r="AU288" s="386"/>
      <c r="AV288" s="386"/>
      <c r="AW288" s="386"/>
      <c r="AX288" s="386"/>
    </row>
    <row r="289" ht="15.0" customHeight="1">
      <c r="A289" s="405" t="s">
        <v>4512</v>
      </c>
      <c r="B289" s="406" t="s">
        <v>4618</v>
      </c>
      <c r="C289" s="406" t="s">
        <v>4471</v>
      </c>
      <c r="D289" s="407" t="s">
        <v>3671</v>
      </c>
      <c r="E289" s="421" t="s">
        <v>3672</v>
      </c>
      <c r="F289" s="406">
        <v>30.0</v>
      </c>
      <c r="G289" s="409"/>
      <c r="H289" s="410">
        <f t="shared" si="1"/>
        <v>30</v>
      </c>
      <c r="I289" s="406" t="s">
        <v>3465</v>
      </c>
      <c r="J289" s="411">
        <v>500.0</v>
      </c>
      <c r="K289" s="411">
        <f t="shared" si="7"/>
        <v>15000</v>
      </c>
      <c r="L289" s="412"/>
      <c r="M289" s="413">
        <f t="shared" si="14"/>
        <v>0</v>
      </c>
      <c r="N289" s="413">
        <f t="shared" si="13"/>
        <v>500</v>
      </c>
      <c r="O289" s="413">
        <f t="shared" si="5"/>
        <v>500</v>
      </c>
      <c r="P289" s="413">
        <f t="shared" si="8"/>
        <v>15000</v>
      </c>
      <c r="Q289" s="413">
        <v>1.0</v>
      </c>
      <c r="R289" s="406" t="s">
        <v>1536</v>
      </c>
      <c r="S289" s="414">
        <v>45475.0</v>
      </c>
      <c r="T289" s="406">
        <v>2407014.0</v>
      </c>
      <c r="U289" s="415">
        <v>45476.0</v>
      </c>
      <c r="V289" s="415">
        <v>44381.0</v>
      </c>
      <c r="W289" s="406" t="s">
        <v>4899</v>
      </c>
      <c r="X289" s="409" t="s">
        <v>3666</v>
      </c>
      <c r="Y289" s="406" t="s">
        <v>3466</v>
      </c>
      <c r="Z289" s="416"/>
      <c r="AA289" s="415" t="s">
        <v>3739</v>
      </c>
      <c r="AB289" s="414">
        <v>45478.0</v>
      </c>
      <c r="AC289" s="417" t="s">
        <v>4477</v>
      </c>
      <c r="AD289" s="418"/>
      <c r="AE289" s="419"/>
      <c r="AF289" s="419"/>
      <c r="AG289" s="419"/>
      <c r="AH289" s="419"/>
      <c r="AI289" s="419"/>
      <c r="AJ289" s="419"/>
      <c r="AK289" s="419"/>
      <c r="AL289" s="419"/>
      <c r="AM289" s="419"/>
      <c r="AN289" s="419"/>
      <c r="AO289" s="419"/>
      <c r="AP289" s="419"/>
      <c r="AQ289" s="419"/>
      <c r="AR289" s="419"/>
      <c r="AS289" s="419"/>
      <c r="AT289" s="419"/>
      <c r="AU289" s="419"/>
      <c r="AV289" s="419"/>
      <c r="AW289" s="419"/>
      <c r="AX289" s="419"/>
    </row>
    <row r="290" ht="15.0" customHeight="1">
      <c r="A290" s="387" t="s">
        <v>4512</v>
      </c>
      <c r="B290" s="359" t="s">
        <v>4618</v>
      </c>
      <c r="C290" s="359" t="s">
        <v>4471</v>
      </c>
      <c r="D290" s="360" t="s">
        <v>4900</v>
      </c>
      <c r="E290" s="361" t="s">
        <v>4901</v>
      </c>
      <c r="F290" s="359">
        <v>100.0</v>
      </c>
      <c r="G290" s="362"/>
      <c r="H290" s="363">
        <f t="shared" si="1"/>
        <v>100</v>
      </c>
      <c r="I290" s="359" t="s">
        <v>3465</v>
      </c>
      <c r="J290" s="364">
        <v>17.0</v>
      </c>
      <c r="K290" s="364">
        <f t="shared" si="7"/>
        <v>1700</v>
      </c>
      <c r="L290" s="365"/>
      <c r="M290" s="366">
        <f t="shared" si="14"/>
        <v>0</v>
      </c>
      <c r="N290" s="366">
        <f t="shared" si="13"/>
        <v>17</v>
      </c>
      <c r="O290" s="366">
        <f t="shared" si="5"/>
        <v>17</v>
      </c>
      <c r="P290" s="366">
        <f t="shared" si="8"/>
        <v>1700</v>
      </c>
      <c r="Q290" s="366">
        <v>1.0</v>
      </c>
      <c r="R290" s="359" t="s">
        <v>1540</v>
      </c>
      <c r="S290" s="367">
        <v>45475.0</v>
      </c>
      <c r="T290" s="359">
        <v>2407015.0</v>
      </c>
      <c r="U290" s="368">
        <v>45476.0</v>
      </c>
      <c r="V290" s="368">
        <v>45477.0</v>
      </c>
      <c r="W290" s="359" t="s">
        <v>4625</v>
      </c>
      <c r="X290" s="362" t="s">
        <v>1539</v>
      </c>
      <c r="Y290" s="359" t="s">
        <v>4476</v>
      </c>
      <c r="Z290" s="369"/>
      <c r="AA290" s="368" t="s">
        <v>3739</v>
      </c>
      <c r="AB290" s="367">
        <v>45484.0</v>
      </c>
      <c r="AC290" s="370" t="s">
        <v>4477</v>
      </c>
      <c r="AD290" s="371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</row>
    <row r="291" ht="15.0" customHeight="1">
      <c r="A291" s="390" t="s">
        <v>4512</v>
      </c>
      <c r="B291" s="391" t="s">
        <v>4618</v>
      </c>
      <c r="C291" s="391" t="s">
        <v>4471</v>
      </c>
      <c r="D291" s="392" t="s">
        <v>4902</v>
      </c>
      <c r="E291" s="423" t="s">
        <v>4903</v>
      </c>
      <c r="F291" s="391">
        <v>50.0</v>
      </c>
      <c r="G291" s="394"/>
      <c r="H291" s="395">
        <f t="shared" si="1"/>
        <v>50</v>
      </c>
      <c r="I291" s="391" t="s">
        <v>3465</v>
      </c>
      <c r="J291" s="396">
        <v>131.75</v>
      </c>
      <c r="K291" s="396">
        <f t="shared" si="7"/>
        <v>6587.5</v>
      </c>
      <c r="L291" s="397"/>
      <c r="M291" s="398">
        <f t="shared" si="14"/>
        <v>0</v>
      </c>
      <c r="N291" s="398">
        <f t="shared" si="13"/>
        <v>131.75</v>
      </c>
      <c r="O291" s="398">
        <f t="shared" si="5"/>
        <v>131.75</v>
      </c>
      <c r="P291" s="398">
        <f t="shared" si="8"/>
        <v>6587.5</v>
      </c>
      <c r="Q291" s="398">
        <v>1.0</v>
      </c>
      <c r="R291" s="391" t="s">
        <v>1540</v>
      </c>
      <c r="S291" s="399">
        <v>45475.0</v>
      </c>
      <c r="T291" s="391">
        <v>2407015.0</v>
      </c>
      <c r="U291" s="400">
        <v>45476.0</v>
      </c>
      <c r="V291" s="400">
        <v>45477.0</v>
      </c>
      <c r="W291" s="391" t="s">
        <v>4625</v>
      </c>
      <c r="X291" s="394" t="s">
        <v>1539</v>
      </c>
      <c r="Y291" s="391" t="s">
        <v>4476</v>
      </c>
      <c r="Z291" s="401"/>
      <c r="AA291" s="400" t="s">
        <v>3739</v>
      </c>
      <c r="AB291" s="399">
        <v>45484.0</v>
      </c>
      <c r="AC291" s="402" t="s">
        <v>4477</v>
      </c>
      <c r="AD291" s="403"/>
      <c r="AE291" s="404"/>
      <c r="AF291" s="404"/>
      <c r="AG291" s="404"/>
      <c r="AH291" s="404"/>
      <c r="AI291" s="404"/>
      <c r="AJ291" s="404"/>
      <c r="AK291" s="404"/>
      <c r="AL291" s="404"/>
      <c r="AM291" s="404"/>
      <c r="AN291" s="404"/>
      <c r="AO291" s="404"/>
      <c r="AP291" s="404"/>
      <c r="AQ291" s="404"/>
      <c r="AR291" s="404"/>
      <c r="AS291" s="404"/>
      <c r="AT291" s="404"/>
      <c r="AU291" s="404"/>
      <c r="AV291" s="404"/>
      <c r="AW291" s="404"/>
      <c r="AX291" s="404"/>
    </row>
    <row r="292" ht="15.0" customHeight="1">
      <c r="A292" s="387" t="s">
        <v>4469</v>
      </c>
      <c r="B292" s="359" t="s">
        <v>4647</v>
      </c>
      <c r="C292" s="359" t="s">
        <v>4471</v>
      </c>
      <c r="D292" s="360" t="s">
        <v>4904</v>
      </c>
      <c r="E292" s="388" t="s">
        <v>4905</v>
      </c>
      <c r="F292" s="359">
        <v>1.0</v>
      </c>
      <c r="G292" s="362"/>
      <c r="H292" s="363">
        <f t="shared" si="1"/>
        <v>1</v>
      </c>
      <c r="I292" s="359" t="s">
        <v>3465</v>
      </c>
      <c r="J292" s="364">
        <v>69600.0</v>
      </c>
      <c r="K292" s="364">
        <f t="shared" si="7"/>
        <v>69600</v>
      </c>
      <c r="L292" s="365"/>
      <c r="M292" s="366">
        <f t="shared" si="14"/>
        <v>0</v>
      </c>
      <c r="N292" s="366">
        <f t="shared" si="13"/>
        <v>69600</v>
      </c>
      <c r="O292" s="366">
        <f t="shared" si="5"/>
        <v>69600</v>
      </c>
      <c r="P292" s="366">
        <f t="shared" si="8"/>
        <v>69600</v>
      </c>
      <c r="Q292" s="366">
        <v>1.0</v>
      </c>
      <c r="R292" s="359" t="s">
        <v>1543</v>
      </c>
      <c r="S292" s="367">
        <v>45474.0</v>
      </c>
      <c r="T292" s="359">
        <v>2407016.0</v>
      </c>
      <c r="U292" s="368">
        <v>45476.0</v>
      </c>
      <c r="V292" s="368">
        <v>45478.0</v>
      </c>
      <c r="W292" s="359" t="s">
        <v>4906</v>
      </c>
      <c r="X292" s="362" t="s">
        <v>4907</v>
      </c>
      <c r="Y292" s="359" t="s">
        <v>4476</v>
      </c>
      <c r="Z292" s="369"/>
      <c r="AA292" s="368" t="s">
        <v>3739</v>
      </c>
      <c r="AB292" s="367">
        <v>45484.0</v>
      </c>
      <c r="AC292" s="370" t="s">
        <v>4477</v>
      </c>
      <c r="AD292" s="360"/>
      <c r="AE292" s="360"/>
      <c r="AF292" s="360"/>
      <c r="AG292" s="360"/>
      <c r="AH292" s="360"/>
      <c r="AI292" s="360"/>
      <c r="AJ292" s="360"/>
      <c r="AK292" s="360"/>
      <c r="AL292" s="360"/>
      <c r="AM292" s="360"/>
      <c r="AN292" s="360"/>
      <c r="AO292" s="360"/>
      <c r="AP292" s="360"/>
      <c r="AQ292" s="360"/>
      <c r="AR292" s="360"/>
      <c r="AS292" s="360"/>
      <c r="AT292" s="360"/>
      <c r="AU292" s="360"/>
      <c r="AV292" s="360"/>
      <c r="AW292" s="360"/>
      <c r="AX292" s="360"/>
    </row>
    <row r="293" ht="15.0" customHeight="1">
      <c r="A293" s="390" t="s">
        <v>4469</v>
      </c>
      <c r="B293" s="391" t="s">
        <v>4647</v>
      </c>
      <c r="C293" s="391" t="s">
        <v>4471</v>
      </c>
      <c r="D293" s="392" t="s">
        <v>4908</v>
      </c>
      <c r="E293" s="393" t="s">
        <v>4909</v>
      </c>
      <c r="F293" s="391">
        <v>1.0</v>
      </c>
      <c r="G293" s="394"/>
      <c r="H293" s="395">
        <f t="shared" si="1"/>
        <v>1</v>
      </c>
      <c r="I293" s="391" t="s">
        <v>3465</v>
      </c>
      <c r="J293" s="396">
        <v>279.0</v>
      </c>
      <c r="K293" s="396">
        <f t="shared" si="7"/>
        <v>279</v>
      </c>
      <c r="L293" s="397"/>
      <c r="M293" s="398">
        <f t="shared" si="14"/>
        <v>0</v>
      </c>
      <c r="N293" s="398">
        <f t="shared" si="13"/>
        <v>279</v>
      </c>
      <c r="O293" s="398">
        <f t="shared" si="5"/>
        <v>279</v>
      </c>
      <c r="P293" s="398">
        <f t="shared" si="8"/>
        <v>279</v>
      </c>
      <c r="Q293" s="398">
        <v>1.0</v>
      </c>
      <c r="R293" s="391" t="s">
        <v>1543</v>
      </c>
      <c r="S293" s="399">
        <v>45474.0</v>
      </c>
      <c r="T293" s="391">
        <v>2407016.0</v>
      </c>
      <c r="U293" s="400">
        <v>45476.0</v>
      </c>
      <c r="V293" s="400">
        <v>45478.0</v>
      </c>
      <c r="W293" s="391" t="s">
        <v>4906</v>
      </c>
      <c r="X293" s="394" t="s">
        <v>4907</v>
      </c>
      <c r="Y293" s="391" t="s">
        <v>4476</v>
      </c>
      <c r="Z293" s="401"/>
      <c r="AA293" s="400" t="s">
        <v>3739</v>
      </c>
      <c r="AB293" s="399">
        <v>45484.0</v>
      </c>
      <c r="AC293" s="402" t="s">
        <v>4477</v>
      </c>
      <c r="AD293" s="392"/>
      <c r="AE293" s="392"/>
      <c r="AF293" s="392"/>
      <c r="AG293" s="392"/>
      <c r="AH293" s="392"/>
      <c r="AI293" s="392"/>
      <c r="AJ293" s="392"/>
      <c r="AK293" s="392"/>
      <c r="AL293" s="392"/>
      <c r="AM293" s="392"/>
      <c r="AN293" s="392"/>
      <c r="AO293" s="392"/>
      <c r="AP293" s="392"/>
      <c r="AQ293" s="392"/>
      <c r="AR293" s="392"/>
      <c r="AS293" s="392"/>
      <c r="AT293" s="392"/>
      <c r="AU293" s="392"/>
      <c r="AV293" s="392"/>
      <c r="AW293" s="392"/>
      <c r="AX293" s="392"/>
    </row>
    <row r="294" ht="15.0" customHeight="1">
      <c r="A294" s="387" t="s">
        <v>4469</v>
      </c>
      <c r="B294" s="359" t="s">
        <v>4647</v>
      </c>
      <c r="C294" s="359" t="s">
        <v>4471</v>
      </c>
      <c r="D294" s="360" t="s">
        <v>4904</v>
      </c>
      <c r="E294" s="388" t="s">
        <v>4910</v>
      </c>
      <c r="F294" s="359">
        <v>1.0</v>
      </c>
      <c r="G294" s="362"/>
      <c r="H294" s="363">
        <f t="shared" si="1"/>
        <v>1</v>
      </c>
      <c r="I294" s="359" t="s">
        <v>3465</v>
      </c>
      <c r="J294" s="364">
        <v>3000.0</v>
      </c>
      <c r="K294" s="364">
        <f t="shared" si="7"/>
        <v>3000</v>
      </c>
      <c r="L294" s="365"/>
      <c r="M294" s="366">
        <f t="shared" si="14"/>
        <v>0</v>
      </c>
      <c r="N294" s="366">
        <f t="shared" si="13"/>
        <v>3000</v>
      </c>
      <c r="O294" s="366">
        <f t="shared" si="5"/>
        <v>3000</v>
      </c>
      <c r="P294" s="366">
        <f t="shared" si="8"/>
        <v>3000</v>
      </c>
      <c r="Q294" s="366">
        <v>1.0</v>
      </c>
      <c r="R294" s="359" t="s">
        <v>1546</v>
      </c>
      <c r="S294" s="367">
        <v>45474.0</v>
      </c>
      <c r="T294" s="359">
        <v>2407017.0</v>
      </c>
      <c r="U294" s="368">
        <v>45476.0</v>
      </c>
      <c r="V294" s="368">
        <v>45478.0</v>
      </c>
      <c r="W294" s="359" t="s">
        <v>4906</v>
      </c>
      <c r="X294" s="362" t="s">
        <v>4907</v>
      </c>
      <c r="Y294" s="359" t="s">
        <v>4476</v>
      </c>
      <c r="Z294" s="369"/>
      <c r="AA294" s="368" t="s">
        <v>3739</v>
      </c>
      <c r="AB294" s="367">
        <v>45483.0</v>
      </c>
      <c r="AC294" s="370" t="s">
        <v>4477</v>
      </c>
      <c r="AD294" s="360"/>
      <c r="AE294" s="360"/>
      <c r="AF294" s="360"/>
      <c r="AG294" s="360"/>
      <c r="AH294" s="360"/>
      <c r="AI294" s="360"/>
      <c r="AJ294" s="360"/>
      <c r="AK294" s="360"/>
      <c r="AL294" s="360"/>
      <c r="AM294" s="360"/>
      <c r="AN294" s="360"/>
      <c r="AO294" s="360"/>
      <c r="AP294" s="360"/>
      <c r="AQ294" s="360"/>
      <c r="AR294" s="360"/>
      <c r="AS294" s="360"/>
      <c r="AT294" s="360"/>
      <c r="AU294" s="360"/>
      <c r="AV294" s="360"/>
      <c r="AW294" s="360"/>
      <c r="AX294" s="360"/>
    </row>
    <row r="295" ht="15.0" customHeight="1">
      <c r="A295" s="390" t="s">
        <v>4469</v>
      </c>
      <c r="B295" s="391" t="s">
        <v>4647</v>
      </c>
      <c r="C295" s="391" t="s">
        <v>4471</v>
      </c>
      <c r="D295" s="392" t="s">
        <v>4908</v>
      </c>
      <c r="E295" s="393" t="s">
        <v>4909</v>
      </c>
      <c r="F295" s="391">
        <v>1.0</v>
      </c>
      <c r="G295" s="394"/>
      <c r="H295" s="395">
        <f t="shared" si="1"/>
        <v>1</v>
      </c>
      <c r="I295" s="391" t="s">
        <v>3465</v>
      </c>
      <c r="J295" s="396">
        <v>12.0</v>
      </c>
      <c r="K295" s="396">
        <f t="shared" si="7"/>
        <v>12</v>
      </c>
      <c r="L295" s="397"/>
      <c r="M295" s="398">
        <f t="shared" si="14"/>
        <v>0</v>
      </c>
      <c r="N295" s="398">
        <f t="shared" si="13"/>
        <v>12</v>
      </c>
      <c r="O295" s="398">
        <f t="shared" si="5"/>
        <v>12</v>
      </c>
      <c r="P295" s="398">
        <f t="shared" si="8"/>
        <v>12</v>
      </c>
      <c r="Q295" s="398">
        <v>1.0</v>
      </c>
      <c r="R295" s="391" t="s">
        <v>1546</v>
      </c>
      <c r="S295" s="399">
        <v>45474.0</v>
      </c>
      <c r="T295" s="391">
        <v>2407017.0</v>
      </c>
      <c r="U295" s="400">
        <v>45476.0</v>
      </c>
      <c r="V295" s="400">
        <v>45478.0</v>
      </c>
      <c r="W295" s="391" t="s">
        <v>4906</v>
      </c>
      <c r="X295" s="394" t="s">
        <v>4907</v>
      </c>
      <c r="Y295" s="391" t="s">
        <v>4476</v>
      </c>
      <c r="Z295" s="401"/>
      <c r="AA295" s="400" t="s">
        <v>3739</v>
      </c>
      <c r="AB295" s="399">
        <v>45483.0</v>
      </c>
      <c r="AC295" s="402" t="s">
        <v>4477</v>
      </c>
      <c r="AD295" s="392"/>
      <c r="AE295" s="392"/>
      <c r="AF295" s="392"/>
      <c r="AG295" s="392"/>
      <c r="AH295" s="392"/>
      <c r="AI295" s="392"/>
      <c r="AJ295" s="392"/>
      <c r="AK295" s="392"/>
      <c r="AL295" s="392"/>
      <c r="AM295" s="392"/>
      <c r="AN295" s="392"/>
      <c r="AO295" s="392"/>
      <c r="AP295" s="392"/>
      <c r="AQ295" s="392"/>
      <c r="AR295" s="392"/>
      <c r="AS295" s="392"/>
      <c r="AT295" s="392"/>
      <c r="AU295" s="392"/>
      <c r="AV295" s="392"/>
      <c r="AW295" s="392"/>
      <c r="AX295" s="392"/>
    </row>
    <row r="296" ht="15.0" customHeight="1">
      <c r="A296" s="387" t="s">
        <v>4512</v>
      </c>
      <c r="B296" s="359" t="s">
        <v>4618</v>
      </c>
      <c r="C296" s="359" t="s">
        <v>4471</v>
      </c>
      <c r="D296" s="360" t="s">
        <v>4911</v>
      </c>
      <c r="E296" s="361" t="s">
        <v>4912</v>
      </c>
      <c r="F296" s="359">
        <v>1.0</v>
      </c>
      <c r="G296" s="362"/>
      <c r="H296" s="363">
        <f t="shared" si="1"/>
        <v>1</v>
      </c>
      <c r="I296" s="359" t="s">
        <v>3465</v>
      </c>
      <c r="J296" s="364">
        <v>37600.0</v>
      </c>
      <c r="K296" s="364">
        <f t="shared" si="7"/>
        <v>37600</v>
      </c>
      <c r="L296" s="365"/>
      <c r="M296" s="366">
        <f t="shared" si="14"/>
        <v>0</v>
      </c>
      <c r="N296" s="366">
        <f t="shared" si="13"/>
        <v>37600</v>
      </c>
      <c r="O296" s="366">
        <f t="shared" si="5"/>
        <v>37600</v>
      </c>
      <c r="P296" s="366">
        <f t="shared" si="8"/>
        <v>37600</v>
      </c>
      <c r="Q296" s="366">
        <v>1.0</v>
      </c>
      <c r="R296" s="359" t="s">
        <v>1570</v>
      </c>
      <c r="S296" s="367">
        <v>45477.0</v>
      </c>
      <c r="T296" s="359">
        <v>2407030.0</v>
      </c>
      <c r="U296" s="368">
        <v>45480.0</v>
      </c>
      <c r="V296" s="368">
        <v>45482.0</v>
      </c>
      <c r="W296" s="359" t="s">
        <v>4566</v>
      </c>
      <c r="X296" s="362" t="s">
        <v>4636</v>
      </c>
      <c r="Y296" s="359" t="s">
        <v>3466</v>
      </c>
      <c r="Z296" s="369"/>
      <c r="AA296" s="368" t="s">
        <v>3739</v>
      </c>
      <c r="AB296" s="367">
        <v>45520.0</v>
      </c>
      <c r="AC296" s="370" t="s">
        <v>4477</v>
      </c>
      <c r="AD296" s="371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  <c r="AW296" s="249"/>
      <c r="AX296" s="249"/>
    </row>
    <row r="297" ht="15.0" customHeight="1">
      <c r="A297" s="390" t="s">
        <v>4512</v>
      </c>
      <c r="B297" s="391" t="s">
        <v>4618</v>
      </c>
      <c r="C297" s="391" t="s">
        <v>4471</v>
      </c>
      <c r="D297" s="392" t="s">
        <v>4913</v>
      </c>
      <c r="E297" s="423" t="s">
        <v>4914</v>
      </c>
      <c r="F297" s="391">
        <v>1.0</v>
      </c>
      <c r="G297" s="394"/>
      <c r="H297" s="395">
        <f t="shared" si="1"/>
        <v>1</v>
      </c>
      <c r="I297" s="391" t="s">
        <v>3465</v>
      </c>
      <c r="J297" s="396">
        <v>9776.0</v>
      </c>
      <c r="K297" s="396">
        <f t="shared" si="7"/>
        <v>9776</v>
      </c>
      <c r="L297" s="397"/>
      <c r="M297" s="398">
        <f t="shared" si="14"/>
        <v>0</v>
      </c>
      <c r="N297" s="398">
        <f t="shared" si="13"/>
        <v>9776</v>
      </c>
      <c r="O297" s="398">
        <f t="shared" si="5"/>
        <v>9776</v>
      </c>
      <c r="P297" s="398">
        <f t="shared" si="8"/>
        <v>9776</v>
      </c>
      <c r="Q297" s="398">
        <v>1.0</v>
      </c>
      <c r="R297" s="391" t="s">
        <v>1570</v>
      </c>
      <c r="S297" s="399">
        <v>45477.0</v>
      </c>
      <c r="T297" s="391">
        <v>2407030.0</v>
      </c>
      <c r="U297" s="400">
        <v>45480.0</v>
      </c>
      <c r="V297" s="400">
        <v>45482.0</v>
      </c>
      <c r="W297" s="391" t="s">
        <v>4566</v>
      </c>
      <c r="X297" s="394" t="s">
        <v>4636</v>
      </c>
      <c r="Y297" s="391" t="s">
        <v>3466</v>
      </c>
      <c r="Z297" s="401"/>
      <c r="AA297" s="400" t="s">
        <v>3739</v>
      </c>
      <c r="AB297" s="399">
        <v>45520.0</v>
      </c>
      <c r="AC297" s="402" t="s">
        <v>4477</v>
      </c>
      <c r="AD297" s="403"/>
      <c r="AE297" s="404"/>
      <c r="AF297" s="404"/>
      <c r="AG297" s="404"/>
      <c r="AH297" s="404"/>
      <c r="AI297" s="404"/>
      <c r="AJ297" s="404"/>
      <c r="AK297" s="404"/>
      <c r="AL297" s="404"/>
      <c r="AM297" s="404"/>
      <c r="AN297" s="404"/>
      <c r="AO297" s="404"/>
      <c r="AP297" s="404"/>
      <c r="AQ297" s="404"/>
      <c r="AR297" s="404"/>
      <c r="AS297" s="404"/>
      <c r="AT297" s="404"/>
      <c r="AU297" s="404"/>
      <c r="AV297" s="404"/>
      <c r="AW297" s="404"/>
      <c r="AX297" s="404"/>
    </row>
    <row r="298" ht="15.0" customHeight="1">
      <c r="A298" s="372" t="s">
        <v>4469</v>
      </c>
      <c r="B298" s="373" t="s">
        <v>4823</v>
      </c>
      <c r="C298" s="373" t="s">
        <v>4471</v>
      </c>
      <c r="D298" s="374" t="s">
        <v>4481</v>
      </c>
      <c r="E298" s="375" t="s">
        <v>4915</v>
      </c>
      <c r="F298" s="373">
        <v>2.0</v>
      </c>
      <c r="G298" s="376"/>
      <c r="H298" s="377">
        <f t="shared" si="1"/>
        <v>2</v>
      </c>
      <c r="I298" s="373" t="s">
        <v>3465</v>
      </c>
      <c r="J298" s="378">
        <v>40.0</v>
      </c>
      <c r="K298" s="378">
        <f t="shared" si="7"/>
        <v>80</v>
      </c>
      <c r="L298" s="379"/>
      <c r="M298" s="380">
        <f t="shared" si="14"/>
        <v>0</v>
      </c>
      <c r="N298" s="380">
        <f t="shared" si="13"/>
        <v>40</v>
      </c>
      <c r="O298" s="380">
        <f t="shared" si="5"/>
        <v>40</v>
      </c>
      <c r="P298" s="380">
        <f t="shared" si="8"/>
        <v>80</v>
      </c>
      <c r="Q298" s="380">
        <v>1.0</v>
      </c>
      <c r="R298" s="373" t="s">
        <v>1581</v>
      </c>
      <c r="S298" s="381">
        <v>45482.0</v>
      </c>
      <c r="T298" s="373">
        <v>2407036.0</v>
      </c>
      <c r="U298" s="382">
        <v>45482.0</v>
      </c>
      <c r="V298" s="382"/>
      <c r="W298" s="373"/>
      <c r="X298" s="376" t="s">
        <v>34</v>
      </c>
      <c r="Y298" s="373" t="s">
        <v>3466</v>
      </c>
      <c r="Z298" s="383"/>
      <c r="AA298" s="382"/>
      <c r="AB298" s="381"/>
      <c r="AC298" s="384"/>
      <c r="AD298" s="374"/>
      <c r="AE298" s="374"/>
      <c r="AF298" s="374"/>
      <c r="AG298" s="374"/>
      <c r="AH298" s="374"/>
      <c r="AI298" s="374"/>
      <c r="AJ298" s="374"/>
      <c r="AK298" s="374"/>
      <c r="AL298" s="374"/>
      <c r="AM298" s="374"/>
      <c r="AN298" s="374"/>
      <c r="AO298" s="374"/>
      <c r="AP298" s="374"/>
      <c r="AQ298" s="374"/>
      <c r="AR298" s="374"/>
      <c r="AS298" s="374"/>
      <c r="AT298" s="374"/>
      <c r="AU298" s="374"/>
      <c r="AV298" s="374"/>
      <c r="AW298" s="374"/>
      <c r="AX298" s="374"/>
    </row>
    <row r="299" ht="15.0" customHeight="1">
      <c r="A299" s="387" t="s">
        <v>4469</v>
      </c>
      <c r="B299" s="359" t="s">
        <v>4823</v>
      </c>
      <c r="C299" s="359" t="s">
        <v>4471</v>
      </c>
      <c r="D299" s="360" t="s">
        <v>4597</v>
      </c>
      <c r="E299" s="388" t="s">
        <v>4916</v>
      </c>
      <c r="F299" s="359">
        <v>6.0</v>
      </c>
      <c r="G299" s="362"/>
      <c r="H299" s="363">
        <f t="shared" si="1"/>
        <v>6</v>
      </c>
      <c r="I299" s="359" t="s">
        <v>3465</v>
      </c>
      <c r="J299" s="364">
        <v>90.0</v>
      </c>
      <c r="K299" s="364">
        <f t="shared" si="7"/>
        <v>540</v>
      </c>
      <c r="L299" s="365"/>
      <c r="M299" s="366">
        <f t="shared" si="14"/>
        <v>0</v>
      </c>
      <c r="N299" s="366">
        <f t="shared" si="13"/>
        <v>90</v>
      </c>
      <c r="O299" s="366">
        <f t="shared" si="5"/>
        <v>90</v>
      </c>
      <c r="P299" s="366">
        <f t="shared" si="8"/>
        <v>540</v>
      </c>
      <c r="Q299" s="366">
        <v>1.0</v>
      </c>
      <c r="R299" s="359" t="s">
        <v>1581</v>
      </c>
      <c r="S299" s="367">
        <v>45482.0</v>
      </c>
      <c r="T299" s="359">
        <v>2407036.0</v>
      </c>
      <c r="U299" s="368">
        <v>45482.0</v>
      </c>
      <c r="V299" s="368"/>
      <c r="W299" s="359"/>
      <c r="X299" s="362" t="s">
        <v>34</v>
      </c>
      <c r="Y299" s="359" t="s">
        <v>3466</v>
      </c>
      <c r="Z299" s="369"/>
      <c r="AA299" s="368"/>
      <c r="AB299" s="367"/>
      <c r="AC299" s="370"/>
      <c r="AD299" s="360"/>
      <c r="AE299" s="360"/>
      <c r="AF299" s="360"/>
      <c r="AG299" s="360"/>
      <c r="AH299" s="360"/>
      <c r="AI299" s="360"/>
      <c r="AJ299" s="360"/>
      <c r="AK299" s="360"/>
      <c r="AL299" s="360"/>
      <c r="AM299" s="360"/>
      <c r="AN299" s="360"/>
      <c r="AO299" s="360"/>
      <c r="AP299" s="360"/>
      <c r="AQ299" s="360"/>
      <c r="AR299" s="360"/>
      <c r="AS299" s="360"/>
      <c r="AT299" s="360"/>
      <c r="AU299" s="360"/>
      <c r="AV299" s="360"/>
      <c r="AW299" s="360"/>
      <c r="AX299" s="360"/>
    </row>
    <row r="300" ht="15.0" customHeight="1">
      <c r="A300" s="387" t="s">
        <v>4469</v>
      </c>
      <c r="B300" s="359" t="s">
        <v>4823</v>
      </c>
      <c r="C300" s="359" t="s">
        <v>4471</v>
      </c>
      <c r="D300" s="360" t="s">
        <v>4483</v>
      </c>
      <c r="E300" s="389" t="s">
        <v>4917</v>
      </c>
      <c r="F300" s="359">
        <v>1.0</v>
      </c>
      <c r="G300" s="362"/>
      <c r="H300" s="363">
        <f t="shared" si="1"/>
        <v>1</v>
      </c>
      <c r="I300" s="359" t="s">
        <v>3465</v>
      </c>
      <c r="J300" s="364">
        <v>500.0</v>
      </c>
      <c r="K300" s="364">
        <f t="shared" si="7"/>
        <v>500</v>
      </c>
      <c r="L300" s="365"/>
      <c r="M300" s="366">
        <f t="shared" si="14"/>
        <v>0</v>
      </c>
      <c r="N300" s="366">
        <f t="shared" si="13"/>
        <v>500</v>
      </c>
      <c r="O300" s="366">
        <f t="shared" si="5"/>
        <v>500</v>
      </c>
      <c r="P300" s="366">
        <f t="shared" si="8"/>
        <v>500</v>
      </c>
      <c r="Q300" s="366">
        <v>1.0</v>
      </c>
      <c r="R300" s="359" t="s">
        <v>1581</v>
      </c>
      <c r="S300" s="367">
        <v>45482.0</v>
      </c>
      <c r="T300" s="359">
        <v>2407036.0</v>
      </c>
      <c r="U300" s="368">
        <v>45482.0</v>
      </c>
      <c r="V300" s="368"/>
      <c r="W300" s="359"/>
      <c r="X300" s="362" t="s">
        <v>34</v>
      </c>
      <c r="Y300" s="359" t="s">
        <v>3466</v>
      </c>
      <c r="Z300" s="369"/>
      <c r="AA300" s="368"/>
      <c r="AB300" s="367"/>
      <c r="AC300" s="370"/>
      <c r="AD300" s="360"/>
      <c r="AE300" s="360"/>
      <c r="AF300" s="360"/>
      <c r="AG300" s="360"/>
      <c r="AH300" s="360"/>
      <c r="AI300" s="360"/>
      <c r="AJ300" s="360"/>
      <c r="AK300" s="360"/>
      <c r="AL300" s="360"/>
      <c r="AM300" s="360"/>
      <c r="AN300" s="360"/>
      <c r="AO300" s="360"/>
      <c r="AP300" s="360"/>
      <c r="AQ300" s="360"/>
      <c r="AR300" s="360"/>
      <c r="AS300" s="360"/>
      <c r="AT300" s="360"/>
      <c r="AU300" s="360"/>
      <c r="AV300" s="360"/>
      <c r="AW300" s="360"/>
      <c r="AX300" s="360"/>
    </row>
    <row r="301" ht="15.0" customHeight="1">
      <c r="A301" s="387" t="s">
        <v>4469</v>
      </c>
      <c r="B301" s="359" t="s">
        <v>4823</v>
      </c>
      <c r="C301" s="359" t="s">
        <v>4471</v>
      </c>
      <c r="D301" s="360" t="s">
        <v>4660</v>
      </c>
      <c r="E301" s="388" t="s">
        <v>4918</v>
      </c>
      <c r="F301" s="359">
        <v>2.0</v>
      </c>
      <c r="G301" s="362"/>
      <c r="H301" s="363">
        <f t="shared" si="1"/>
        <v>2</v>
      </c>
      <c r="I301" s="359" t="s">
        <v>3465</v>
      </c>
      <c r="J301" s="364">
        <v>204.0</v>
      </c>
      <c r="K301" s="364">
        <f t="shared" si="7"/>
        <v>408</v>
      </c>
      <c r="L301" s="365"/>
      <c r="M301" s="366">
        <f t="shared" si="14"/>
        <v>0</v>
      </c>
      <c r="N301" s="366">
        <f t="shared" si="13"/>
        <v>204</v>
      </c>
      <c r="O301" s="366">
        <f t="shared" si="5"/>
        <v>204</v>
      </c>
      <c r="P301" s="366">
        <f t="shared" si="8"/>
        <v>408</v>
      </c>
      <c r="Q301" s="366">
        <v>1.0</v>
      </c>
      <c r="R301" s="359" t="s">
        <v>1581</v>
      </c>
      <c r="S301" s="367">
        <v>45482.0</v>
      </c>
      <c r="T301" s="359">
        <v>2407036.0</v>
      </c>
      <c r="U301" s="368">
        <v>45482.0</v>
      </c>
      <c r="V301" s="368"/>
      <c r="W301" s="359"/>
      <c r="X301" s="362" t="s">
        <v>34</v>
      </c>
      <c r="Y301" s="359" t="s">
        <v>3466</v>
      </c>
      <c r="Z301" s="369"/>
      <c r="AA301" s="368"/>
      <c r="AB301" s="367"/>
      <c r="AC301" s="370"/>
      <c r="AD301" s="360"/>
      <c r="AE301" s="360"/>
      <c r="AF301" s="360"/>
      <c r="AG301" s="360"/>
      <c r="AH301" s="360"/>
      <c r="AI301" s="360"/>
      <c r="AJ301" s="360"/>
      <c r="AK301" s="360"/>
      <c r="AL301" s="360"/>
      <c r="AM301" s="360"/>
      <c r="AN301" s="360"/>
      <c r="AO301" s="360"/>
      <c r="AP301" s="360"/>
      <c r="AQ301" s="360"/>
      <c r="AR301" s="360"/>
      <c r="AS301" s="360"/>
      <c r="AT301" s="360"/>
      <c r="AU301" s="360"/>
      <c r="AV301" s="360"/>
      <c r="AW301" s="360"/>
      <c r="AX301" s="360"/>
    </row>
    <row r="302" ht="15.0" customHeight="1">
      <c r="A302" s="387" t="s">
        <v>4469</v>
      </c>
      <c r="B302" s="359" t="s">
        <v>4823</v>
      </c>
      <c r="C302" s="359" t="s">
        <v>4471</v>
      </c>
      <c r="D302" s="360" t="s">
        <v>4528</v>
      </c>
      <c r="E302" s="388" t="s">
        <v>4919</v>
      </c>
      <c r="F302" s="359">
        <v>10.0</v>
      </c>
      <c r="G302" s="362"/>
      <c r="H302" s="363">
        <f t="shared" si="1"/>
        <v>10</v>
      </c>
      <c r="I302" s="359" t="s">
        <v>3465</v>
      </c>
      <c r="J302" s="364">
        <v>89.0</v>
      </c>
      <c r="K302" s="364">
        <f t="shared" si="7"/>
        <v>890</v>
      </c>
      <c r="L302" s="365"/>
      <c r="M302" s="366">
        <f t="shared" si="14"/>
        <v>0</v>
      </c>
      <c r="N302" s="366">
        <f t="shared" si="13"/>
        <v>89</v>
      </c>
      <c r="O302" s="366">
        <f t="shared" si="5"/>
        <v>89</v>
      </c>
      <c r="P302" s="366">
        <f t="shared" si="8"/>
        <v>890</v>
      </c>
      <c r="Q302" s="366">
        <v>1.0</v>
      </c>
      <c r="R302" s="359" t="s">
        <v>1581</v>
      </c>
      <c r="S302" s="367">
        <v>45482.0</v>
      </c>
      <c r="T302" s="359">
        <v>2407036.0</v>
      </c>
      <c r="U302" s="368">
        <v>45482.0</v>
      </c>
      <c r="V302" s="368"/>
      <c r="W302" s="359"/>
      <c r="X302" s="362" t="s">
        <v>34</v>
      </c>
      <c r="Y302" s="359" t="s">
        <v>3466</v>
      </c>
      <c r="Z302" s="369"/>
      <c r="AA302" s="368"/>
      <c r="AB302" s="367"/>
      <c r="AC302" s="370"/>
      <c r="AD302" s="360"/>
      <c r="AE302" s="360"/>
      <c r="AF302" s="360"/>
      <c r="AG302" s="360"/>
      <c r="AH302" s="360"/>
      <c r="AI302" s="360"/>
      <c r="AJ302" s="360"/>
      <c r="AK302" s="360"/>
      <c r="AL302" s="360"/>
      <c r="AM302" s="360"/>
      <c r="AN302" s="360"/>
      <c r="AO302" s="360"/>
      <c r="AP302" s="360"/>
      <c r="AQ302" s="360"/>
      <c r="AR302" s="360"/>
      <c r="AS302" s="360"/>
      <c r="AT302" s="360"/>
      <c r="AU302" s="360"/>
      <c r="AV302" s="360"/>
      <c r="AW302" s="360"/>
      <c r="AX302" s="360"/>
    </row>
    <row r="303" ht="15.0" customHeight="1">
      <c r="A303" s="390" t="s">
        <v>4469</v>
      </c>
      <c r="B303" s="391" t="s">
        <v>4823</v>
      </c>
      <c r="C303" s="391" t="s">
        <v>4471</v>
      </c>
      <c r="D303" s="392" t="s">
        <v>4481</v>
      </c>
      <c r="E303" s="393" t="s">
        <v>4920</v>
      </c>
      <c r="F303" s="391">
        <v>1.0</v>
      </c>
      <c r="G303" s="394"/>
      <c r="H303" s="395">
        <f t="shared" si="1"/>
        <v>1</v>
      </c>
      <c r="I303" s="391" t="s">
        <v>3465</v>
      </c>
      <c r="J303" s="396">
        <v>240.0</v>
      </c>
      <c r="K303" s="396">
        <f t="shared" si="7"/>
        <v>240</v>
      </c>
      <c r="L303" s="397"/>
      <c r="M303" s="398">
        <f t="shared" si="14"/>
        <v>0</v>
      </c>
      <c r="N303" s="398">
        <f t="shared" si="13"/>
        <v>240</v>
      </c>
      <c r="O303" s="398">
        <f t="shared" si="5"/>
        <v>240</v>
      </c>
      <c r="P303" s="398">
        <f t="shared" si="8"/>
        <v>240</v>
      </c>
      <c r="Q303" s="398">
        <v>1.0</v>
      </c>
      <c r="R303" s="391" t="s">
        <v>1581</v>
      </c>
      <c r="S303" s="399">
        <v>45482.0</v>
      </c>
      <c r="T303" s="391">
        <v>2407036.0</v>
      </c>
      <c r="U303" s="400">
        <v>45482.0</v>
      </c>
      <c r="V303" s="400"/>
      <c r="W303" s="391"/>
      <c r="X303" s="394" t="s">
        <v>34</v>
      </c>
      <c r="Y303" s="391" t="s">
        <v>3466</v>
      </c>
      <c r="Z303" s="401"/>
      <c r="AA303" s="400"/>
      <c r="AB303" s="399"/>
      <c r="AC303" s="402"/>
      <c r="AD303" s="392"/>
      <c r="AE303" s="392"/>
      <c r="AF303" s="392"/>
      <c r="AG303" s="392"/>
      <c r="AH303" s="392"/>
      <c r="AI303" s="392"/>
      <c r="AJ303" s="392"/>
      <c r="AK303" s="392"/>
      <c r="AL303" s="392"/>
      <c r="AM303" s="392"/>
      <c r="AN303" s="392"/>
      <c r="AO303" s="392"/>
      <c r="AP303" s="392"/>
      <c r="AQ303" s="392"/>
      <c r="AR303" s="392"/>
      <c r="AS303" s="392"/>
      <c r="AT303" s="392"/>
      <c r="AU303" s="392"/>
      <c r="AV303" s="392"/>
      <c r="AW303" s="392"/>
      <c r="AX303" s="392"/>
    </row>
    <row r="304" ht="15.0" customHeight="1">
      <c r="A304" s="372" t="s">
        <v>4469</v>
      </c>
      <c r="B304" s="373" t="s">
        <v>4823</v>
      </c>
      <c r="C304" s="373" t="s">
        <v>4471</v>
      </c>
      <c r="D304" s="374" t="s">
        <v>4499</v>
      </c>
      <c r="E304" s="375" t="s">
        <v>4921</v>
      </c>
      <c r="F304" s="373">
        <v>25.0</v>
      </c>
      <c r="G304" s="376"/>
      <c r="H304" s="377">
        <f t="shared" si="1"/>
        <v>25</v>
      </c>
      <c r="I304" s="373" t="s">
        <v>3465</v>
      </c>
      <c r="J304" s="378">
        <v>40.0</v>
      </c>
      <c r="K304" s="378">
        <f t="shared" si="7"/>
        <v>1000</v>
      </c>
      <c r="L304" s="379"/>
      <c r="M304" s="380">
        <f t="shared" si="14"/>
        <v>0</v>
      </c>
      <c r="N304" s="380">
        <f t="shared" si="13"/>
        <v>40</v>
      </c>
      <c r="O304" s="380">
        <f t="shared" si="5"/>
        <v>40</v>
      </c>
      <c r="P304" s="380">
        <f t="shared" si="8"/>
        <v>1000</v>
      </c>
      <c r="Q304" s="380">
        <v>1.0</v>
      </c>
      <c r="R304" s="373" t="s">
        <v>1583</v>
      </c>
      <c r="S304" s="381">
        <v>45482.0</v>
      </c>
      <c r="T304" s="373">
        <v>2407037.0</v>
      </c>
      <c r="U304" s="382">
        <v>45482.0</v>
      </c>
      <c r="V304" s="382"/>
      <c r="W304" s="373"/>
      <c r="X304" s="376" t="s">
        <v>4502</v>
      </c>
      <c r="Y304" s="373" t="s">
        <v>4476</v>
      </c>
      <c r="Z304" s="383"/>
      <c r="AA304" s="382"/>
      <c r="AB304" s="381"/>
      <c r="AC304" s="384"/>
      <c r="AD304" s="374"/>
      <c r="AE304" s="374"/>
      <c r="AF304" s="374"/>
      <c r="AG304" s="374"/>
      <c r="AH304" s="374"/>
      <c r="AI304" s="374"/>
      <c r="AJ304" s="374"/>
      <c r="AK304" s="374"/>
      <c r="AL304" s="374"/>
      <c r="AM304" s="374"/>
      <c r="AN304" s="374"/>
      <c r="AO304" s="374"/>
      <c r="AP304" s="374"/>
      <c r="AQ304" s="374"/>
      <c r="AR304" s="374"/>
      <c r="AS304" s="374"/>
      <c r="AT304" s="374"/>
      <c r="AU304" s="374"/>
      <c r="AV304" s="374"/>
      <c r="AW304" s="374"/>
      <c r="AX304" s="374"/>
    </row>
    <row r="305" ht="15.0" customHeight="1">
      <c r="A305" s="387" t="s">
        <v>4469</v>
      </c>
      <c r="B305" s="359" t="s">
        <v>4823</v>
      </c>
      <c r="C305" s="359" t="s">
        <v>4471</v>
      </c>
      <c r="D305" s="360" t="s">
        <v>4499</v>
      </c>
      <c r="E305" s="479" t="s">
        <v>4922</v>
      </c>
      <c r="F305" s="359">
        <v>50.0</v>
      </c>
      <c r="G305" s="362"/>
      <c r="H305" s="363">
        <f t="shared" si="1"/>
        <v>50</v>
      </c>
      <c r="I305" s="359" t="s">
        <v>3465</v>
      </c>
      <c r="J305" s="364">
        <v>40.0</v>
      </c>
      <c r="K305" s="364">
        <f t="shared" si="7"/>
        <v>2000</v>
      </c>
      <c r="L305" s="365"/>
      <c r="M305" s="366">
        <f t="shared" si="14"/>
        <v>0</v>
      </c>
      <c r="N305" s="366">
        <f t="shared" si="13"/>
        <v>40</v>
      </c>
      <c r="O305" s="366">
        <f t="shared" si="5"/>
        <v>40</v>
      </c>
      <c r="P305" s="366">
        <f t="shared" si="8"/>
        <v>2000</v>
      </c>
      <c r="Q305" s="366">
        <v>1.0</v>
      </c>
      <c r="R305" s="359" t="s">
        <v>1583</v>
      </c>
      <c r="S305" s="367">
        <v>45482.0</v>
      </c>
      <c r="T305" s="359">
        <v>2407037.0</v>
      </c>
      <c r="U305" s="368">
        <v>45482.0</v>
      </c>
      <c r="V305" s="368"/>
      <c r="W305" s="359"/>
      <c r="X305" s="362" t="s">
        <v>4502</v>
      </c>
      <c r="Y305" s="359" t="s">
        <v>4476</v>
      </c>
      <c r="Z305" s="369"/>
      <c r="AA305" s="368"/>
      <c r="AB305" s="367"/>
      <c r="AC305" s="370"/>
      <c r="AD305" s="360"/>
      <c r="AE305" s="360"/>
      <c r="AF305" s="360"/>
      <c r="AG305" s="360"/>
      <c r="AH305" s="360"/>
      <c r="AI305" s="360"/>
      <c r="AJ305" s="360"/>
      <c r="AK305" s="360"/>
      <c r="AL305" s="360"/>
      <c r="AM305" s="360"/>
      <c r="AN305" s="360"/>
      <c r="AO305" s="360"/>
      <c r="AP305" s="360"/>
      <c r="AQ305" s="360"/>
      <c r="AR305" s="360"/>
      <c r="AS305" s="360"/>
      <c r="AT305" s="360"/>
      <c r="AU305" s="360"/>
      <c r="AV305" s="360"/>
      <c r="AW305" s="360"/>
      <c r="AX305" s="360"/>
    </row>
    <row r="306" ht="15.0" customHeight="1">
      <c r="A306" s="390" t="s">
        <v>4469</v>
      </c>
      <c r="B306" s="391" t="s">
        <v>4823</v>
      </c>
      <c r="C306" s="391" t="s">
        <v>4471</v>
      </c>
      <c r="D306" s="392" t="s">
        <v>4499</v>
      </c>
      <c r="E306" s="420" t="s">
        <v>4923</v>
      </c>
      <c r="F306" s="391">
        <v>25.0</v>
      </c>
      <c r="G306" s="394"/>
      <c r="H306" s="395">
        <f t="shared" si="1"/>
        <v>25</v>
      </c>
      <c r="I306" s="391" t="s">
        <v>3465</v>
      </c>
      <c r="J306" s="396">
        <v>40.0</v>
      </c>
      <c r="K306" s="396">
        <f t="shared" si="7"/>
        <v>1000</v>
      </c>
      <c r="L306" s="397"/>
      <c r="M306" s="398">
        <f t="shared" si="14"/>
        <v>0</v>
      </c>
      <c r="N306" s="398">
        <f t="shared" si="13"/>
        <v>40</v>
      </c>
      <c r="O306" s="398">
        <f t="shared" si="5"/>
        <v>40</v>
      </c>
      <c r="P306" s="398">
        <f t="shared" si="8"/>
        <v>1000</v>
      </c>
      <c r="Q306" s="398">
        <v>1.0</v>
      </c>
      <c r="R306" s="391" t="s">
        <v>1583</v>
      </c>
      <c r="S306" s="399">
        <v>45482.0</v>
      </c>
      <c r="T306" s="391">
        <v>2407037.0</v>
      </c>
      <c r="U306" s="400">
        <v>45482.0</v>
      </c>
      <c r="V306" s="400"/>
      <c r="W306" s="391"/>
      <c r="X306" s="394" t="s">
        <v>4502</v>
      </c>
      <c r="Y306" s="391" t="s">
        <v>4476</v>
      </c>
      <c r="Z306" s="401"/>
      <c r="AA306" s="400"/>
      <c r="AB306" s="399"/>
      <c r="AC306" s="402"/>
      <c r="AD306" s="392"/>
      <c r="AE306" s="392"/>
      <c r="AF306" s="392"/>
      <c r="AG306" s="392"/>
      <c r="AH306" s="392"/>
      <c r="AI306" s="392"/>
      <c r="AJ306" s="392"/>
      <c r="AK306" s="392"/>
      <c r="AL306" s="392"/>
      <c r="AM306" s="392"/>
      <c r="AN306" s="392"/>
      <c r="AO306" s="392"/>
      <c r="AP306" s="392"/>
      <c r="AQ306" s="392"/>
      <c r="AR306" s="392"/>
      <c r="AS306" s="392"/>
      <c r="AT306" s="392"/>
      <c r="AU306" s="392"/>
      <c r="AV306" s="392"/>
      <c r="AW306" s="392"/>
      <c r="AX306" s="392"/>
    </row>
    <row r="307" ht="15.0" customHeight="1">
      <c r="A307" s="387" t="s">
        <v>4512</v>
      </c>
      <c r="B307" s="359" t="s">
        <v>4513</v>
      </c>
      <c r="C307" s="359" t="s">
        <v>4471</v>
      </c>
      <c r="D307" s="360" t="s">
        <v>1078</v>
      </c>
      <c r="E307" s="361" t="s">
        <v>4924</v>
      </c>
      <c r="F307" s="359">
        <v>40.0</v>
      </c>
      <c r="G307" s="362"/>
      <c r="H307" s="363">
        <f t="shared" si="1"/>
        <v>40</v>
      </c>
      <c r="I307" s="359" t="s">
        <v>3465</v>
      </c>
      <c r="J307" s="364">
        <v>1239.0</v>
      </c>
      <c r="K307" s="364">
        <f t="shared" si="7"/>
        <v>49560</v>
      </c>
      <c r="L307" s="365"/>
      <c r="M307" s="366">
        <f t="shared" si="14"/>
        <v>0</v>
      </c>
      <c r="N307" s="366">
        <f t="shared" si="13"/>
        <v>1239</v>
      </c>
      <c r="O307" s="366">
        <f t="shared" si="5"/>
        <v>1239</v>
      </c>
      <c r="P307" s="366">
        <f t="shared" si="8"/>
        <v>49560</v>
      </c>
      <c r="Q307" s="366">
        <v>1.0</v>
      </c>
      <c r="R307" s="359" t="s">
        <v>1592</v>
      </c>
      <c r="S307" s="367">
        <v>45481.0</v>
      </c>
      <c r="T307" s="359">
        <v>2407042.0</v>
      </c>
      <c r="U307" s="368">
        <v>45484.0</v>
      </c>
      <c r="V307" s="368">
        <v>45484.0</v>
      </c>
      <c r="W307" s="359" t="s">
        <v>4925</v>
      </c>
      <c r="X307" s="362" t="s">
        <v>4304</v>
      </c>
      <c r="Y307" s="359" t="s">
        <v>3466</v>
      </c>
      <c r="Z307" s="369"/>
      <c r="AA307" s="368" t="s">
        <v>3739</v>
      </c>
      <c r="AB307" s="367">
        <v>45485.0</v>
      </c>
      <c r="AC307" s="370" t="s">
        <v>4477</v>
      </c>
      <c r="AD307" s="371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  <c r="AW307" s="249"/>
      <c r="AX307" s="249"/>
    </row>
    <row r="308" ht="15.0" customHeight="1">
      <c r="A308" s="390" t="s">
        <v>4512</v>
      </c>
      <c r="B308" s="391" t="s">
        <v>4513</v>
      </c>
      <c r="C308" s="391" t="s">
        <v>4471</v>
      </c>
      <c r="D308" s="392" t="s">
        <v>4926</v>
      </c>
      <c r="E308" s="423" t="s">
        <v>4927</v>
      </c>
      <c r="F308" s="391">
        <v>15.0</v>
      </c>
      <c r="G308" s="394"/>
      <c r="H308" s="395">
        <f t="shared" si="1"/>
        <v>15</v>
      </c>
      <c r="I308" s="391" t="s">
        <v>3465</v>
      </c>
      <c r="J308" s="396">
        <v>8987.0</v>
      </c>
      <c r="K308" s="396">
        <f t="shared" si="7"/>
        <v>134805</v>
      </c>
      <c r="L308" s="397"/>
      <c r="M308" s="398">
        <f t="shared" si="14"/>
        <v>0</v>
      </c>
      <c r="N308" s="398">
        <f t="shared" si="13"/>
        <v>8987</v>
      </c>
      <c r="O308" s="398">
        <f t="shared" si="5"/>
        <v>8987</v>
      </c>
      <c r="P308" s="398">
        <f t="shared" si="8"/>
        <v>134805</v>
      </c>
      <c r="Q308" s="398">
        <v>1.0</v>
      </c>
      <c r="R308" s="391" t="s">
        <v>1592</v>
      </c>
      <c r="S308" s="399">
        <v>45481.0</v>
      </c>
      <c r="T308" s="391">
        <v>2407042.0</v>
      </c>
      <c r="U308" s="400">
        <v>45484.0</v>
      </c>
      <c r="V308" s="400">
        <v>45484.0</v>
      </c>
      <c r="W308" s="391" t="s">
        <v>4925</v>
      </c>
      <c r="X308" s="394" t="s">
        <v>4304</v>
      </c>
      <c r="Y308" s="391" t="s">
        <v>3466</v>
      </c>
      <c r="Z308" s="401"/>
      <c r="AA308" s="400" t="s">
        <v>3739</v>
      </c>
      <c r="AB308" s="399">
        <v>45485.0</v>
      </c>
      <c r="AC308" s="402" t="s">
        <v>4477</v>
      </c>
      <c r="AD308" s="403"/>
      <c r="AE308" s="404"/>
      <c r="AF308" s="404"/>
      <c r="AG308" s="404"/>
      <c r="AH308" s="404"/>
      <c r="AI308" s="404"/>
      <c r="AJ308" s="404"/>
      <c r="AK308" s="404"/>
      <c r="AL308" s="404"/>
      <c r="AM308" s="404"/>
      <c r="AN308" s="404"/>
      <c r="AO308" s="404"/>
      <c r="AP308" s="404"/>
      <c r="AQ308" s="404"/>
      <c r="AR308" s="404"/>
      <c r="AS308" s="404"/>
      <c r="AT308" s="404"/>
      <c r="AU308" s="404"/>
      <c r="AV308" s="404"/>
      <c r="AW308" s="404"/>
      <c r="AX308" s="404"/>
    </row>
    <row r="309" ht="15.0" customHeight="1">
      <c r="A309" s="372" t="s">
        <v>4469</v>
      </c>
      <c r="B309" s="373" t="s">
        <v>4647</v>
      </c>
      <c r="C309" s="373" t="s">
        <v>4471</v>
      </c>
      <c r="D309" s="374" t="s">
        <v>4928</v>
      </c>
      <c r="E309" s="375" t="s">
        <v>4929</v>
      </c>
      <c r="F309" s="373">
        <v>2.0</v>
      </c>
      <c r="G309" s="376"/>
      <c r="H309" s="377">
        <f t="shared" si="1"/>
        <v>2</v>
      </c>
      <c r="I309" s="373" t="s">
        <v>3465</v>
      </c>
      <c r="J309" s="378">
        <v>22900.0</v>
      </c>
      <c r="K309" s="378">
        <f t="shared" si="7"/>
        <v>45800</v>
      </c>
      <c r="L309" s="379"/>
      <c r="M309" s="380">
        <f t="shared" si="14"/>
        <v>0</v>
      </c>
      <c r="N309" s="380">
        <f t="shared" si="13"/>
        <v>22900</v>
      </c>
      <c r="O309" s="380">
        <f t="shared" si="5"/>
        <v>22900</v>
      </c>
      <c r="P309" s="380">
        <f t="shared" si="8"/>
        <v>45800</v>
      </c>
      <c r="Q309" s="380">
        <v>1.0</v>
      </c>
      <c r="R309" s="373" t="s">
        <v>1613</v>
      </c>
      <c r="S309" s="381">
        <v>45485.0</v>
      </c>
      <c r="T309" s="373">
        <v>2407050.0</v>
      </c>
      <c r="U309" s="382">
        <v>45485.0</v>
      </c>
      <c r="V309" s="382">
        <v>45488.0</v>
      </c>
      <c r="W309" s="373" t="s">
        <v>4930</v>
      </c>
      <c r="X309" s="376"/>
      <c r="Y309" s="373" t="s">
        <v>4476</v>
      </c>
      <c r="Z309" s="383"/>
      <c r="AA309" s="382" t="s">
        <v>3739</v>
      </c>
      <c r="AB309" s="381" t="s">
        <v>4931</v>
      </c>
      <c r="AC309" s="384"/>
      <c r="AD309" s="374"/>
      <c r="AE309" s="374"/>
      <c r="AF309" s="374"/>
      <c r="AG309" s="374"/>
      <c r="AH309" s="374"/>
      <c r="AI309" s="374"/>
      <c r="AJ309" s="374"/>
      <c r="AK309" s="374"/>
      <c r="AL309" s="374"/>
      <c r="AM309" s="374"/>
      <c r="AN309" s="374"/>
      <c r="AO309" s="374"/>
      <c r="AP309" s="374"/>
      <c r="AQ309" s="374"/>
      <c r="AR309" s="374"/>
      <c r="AS309" s="374"/>
      <c r="AT309" s="374"/>
      <c r="AU309" s="374"/>
      <c r="AV309" s="374"/>
      <c r="AW309" s="374"/>
      <c r="AX309" s="374"/>
    </row>
    <row r="310" ht="15.0" customHeight="1">
      <c r="A310" s="387" t="s">
        <v>4469</v>
      </c>
      <c r="B310" s="359" t="s">
        <v>4647</v>
      </c>
      <c r="C310" s="359" t="s">
        <v>4471</v>
      </c>
      <c r="D310" s="360" t="s">
        <v>4932</v>
      </c>
      <c r="E310" s="479" t="s">
        <v>4933</v>
      </c>
      <c r="F310" s="359">
        <v>2.0</v>
      </c>
      <c r="G310" s="362"/>
      <c r="H310" s="363">
        <f t="shared" si="1"/>
        <v>2</v>
      </c>
      <c r="I310" s="359" t="s">
        <v>3465</v>
      </c>
      <c r="J310" s="364">
        <v>16900.0</v>
      </c>
      <c r="K310" s="364">
        <f t="shared" si="7"/>
        <v>33800</v>
      </c>
      <c r="L310" s="365"/>
      <c r="M310" s="366">
        <f t="shared" si="14"/>
        <v>0</v>
      </c>
      <c r="N310" s="366">
        <f t="shared" si="13"/>
        <v>16900</v>
      </c>
      <c r="O310" s="366">
        <f t="shared" si="5"/>
        <v>16900</v>
      </c>
      <c r="P310" s="366">
        <f t="shared" si="8"/>
        <v>33800</v>
      </c>
      <c r="Q310" s="366">
        <v>1.0</v>
      </c>
      <c r="R310" s="359" t="s">
        <v>1613</v>
      </c>
      <c r="S310" s="367">
        <v>45485.0</v>
      </c>
      <c r="T310" s="359">
        <v>2407050.0</v>
      </c>
      <c r="U310" s="368">
        <v>45485.0</v>
      </c>
      <c r="V310" s="368">
        <v>45488.0</v>
      </c>
      <c r="W310" s="359" t="s">
        <v>4930</v>
      </c>
      <c r="X310" s="362"/>
      <c r="Y310" s="359" t="s">
        <v>4476</v>
      </c>
      <c r="Z310" s="369"/>
      <c r="AA310" s="368" t="s">
        <v>3739</v>
      </c>
      <c r="AB310" s="367" t="s">
        <v>4931</v>
      </c>
      <c r="AC310" s="370"/>
      <c r="AD310" s="360"/>
      <c r="AE310" s="360"/>
      <c r="AF310" s="360"/>
      <c r="AG310" s="360"/>
      <c r="AH310" s="360"/>
      <c r="AI310" s="360"/>
      <c r="AJ310" s="360"/>
      <c r="AK310" s="360"/>
      <c r="AL310" s="360"/>
      <c r="AM310" s="360"/>
      <c r="AN310" s="360"/>
      <c r="AO310" s="360"/>
      <c r="AP310" s="360"/>
      <c r="AQ310" s="360"/>
      <c r="AR310" s="360"/>
      <c r="AS310" s="360"/>
      <c r="AT310" s="360"/>
      <c r="AU310" s="360"/>
      <c r="AV310" s="360"/>
      <c r="AW310" s="360"/>
      <c r="AX310" s="360"/>
    </row>
    <row r="311" ht="15.0" customHeight="1">
      <c r="A311" s="390" t="s">
        <v>4469</v>
      </c>
      <c r="B311" s="391" t="s">
        <v>4647</v>
      </c>
      <c r="C311" s="391" t="s">
        <v>4471</v>
      </c>
      <c r="D311" s="392" t="s">
        <v>4934</v>
      </c>
      <c r="E311" s="420" t="s">
        <v>4935</v>
      </c>
      <c r="F311" s="391">
        <v>3.0</v>
      </c>
      <c r="G311" s="394"/>
      <c r="H311" s="395">
        <f t="shared" si="1"/>
        <v>3</v>
      </c>
      <c r="I311" s="391" t="s">
        <v>3465</v>
      </c>
      <c r="J311" s="396">
        <v>12500.0</v>
      </c>
      <c r="K311" s="396">
        <f t="shared" si="7"/>
        <v>37500</v>
      </c>
      <c r="L311" s="397"/>
      <c r="M311" s="398">
        <f t="shared" si="14"/>
        <v>0</v>
      </c>
      <c r="N311" s="398">
        <f t="shared" si="13"/>
        <v>12500</v>
      </c>
      <c r="O311" s="398">
        <f t="shared" si="5"/>
        <v>12500</v>
      </c>
      <c r="P311" s="398">
        <f t="shared" si="8"/>
        <v>37500</v>
      </c>
      <c r="Q311" s="398">
        <v>1.0</v>
      </c>
      <c r="R311" s="391" t="s">
        <v>1613</v>
      </c>
      <c r="S311" s="399">
        <v>45485.0</v>
      </c>
      <c r="T311" s="391">
        <v>2407050.0</v>
      </c>
      <c r="U311" s="400">
        <v>45485.0</v>
      </c>
      <c r="V311" s="400">
        <v>45488.0</v>
      </c>
      <c r="W311" s="391" t="s">
        <v>4930</v>
      </c>
      <c r="X311" s="394"/>
      <c r="Y311" s="391" t="s">
        <v>4476</v>
      </c>
      <c r="Z311" s="401"/>
      <c r="AA311" s="400" t="s">
        <v>3739</v>
      </c>
      <c r="AB311" s="399" t="s">
        <v>4931</v>
      </c>
      <c r="AC311" s="402"/>
      <c r="AD311" s="392"/>
      <c r="AE311" s="392"/>
      <c r="AF311" s="392"/>
      <c r="AG311" s="392"/>
      <c r="AH311" s="392"/>
      <c r="AI311" s="392"/>
      <c r="AJ311" s="392"/>
      <c r="AK311" s="392"/>
      <c r="AL311" s="392"/>
      <c r="AM311" s="392"/>
      <c r="AN311" s="392"/>
      <c r="AO311" s="392"/>
      <c r="AP311" s="392"/>
      <c r="AQ311" s="392"/>
      <c r="AR311" s="392"/>
      <c r="AS311" s="392"/>
      <c r="AT311" s="392"/>
      <c r="AU311" s="392"/>
      <c r="AV311" s="392"/>
      <c r="AW311" s="392"/>
      <c r="AX311" s="392"/>
    </row>
    <row r="312" ht="15.0" customHeight="1">
      <c r="A312" s="405" t="s">
        <v>4505</v>
      </c>
      <c r="B312" s="406" t="s">
        <v>4506</v>
      </c>
      <c r="C312" s="406" t="s">
        <v>4471</v>
      </c>
      <c r="D312" s="407" t="s">
        <v>50</v>
      </c>
      <c r="E312" s="408" t="s">
        <v>4936</v>
      </c>
      <c r="F312" s="406">
        <v>1.0</v>
      </c>
      <c r="G312" s="409"/>
      <c r="H312" s="410">
        <f t="shared" si="1"/>
        <v>1</v>
      </c>
      <c r="I312" s="406" t="s">
        <v>3465</v>
      </c>
      <c r="J312" s="411">
        <v>40000.0</v>
      </c>
      <c r="K312" s="411">
        <f t="shared" si="7"/>
        <v>40000</v>
      </c>
      <c r="L312" s="412"/>
      <c r="M312" s="413">
        <f t="shared" si="14"/>
        <v>0</v>
      </c>
      <c r="N312" s="413">
        <f t="shared" si="13"/>
        <v>40000</v>
      </c>
      <c r="O312" s="413">
        <f t="shared" si="5"/>
        <v>40000</v>
      </c>
      <c r="P312" s="413">
        <f t="shared" si="8"/>
        <v>40000</v>
      </c>
      <c r="Q312" s="413">
        <v>1.0</v>
      </c>
      <c r="R312" s="406" t="s">
        <v>1596</v>
      </c>
      <c r="S312" s="414">
        <v>45482.0</v>
      </c>
      <c r="T312" s="406">
        <v>2407043.0</v>
      </c>
      <c r="U312" s="415">
        <v>45484.0</v>
      </c>
      <c r="V312" s="415">
        <v>45484.0</v>
      </c>
      <c r="W312" s="406" t="s">
        <v>4937</v>
      </c>
      <c r="X312" s="409" t="s">
        <v>4938</v>
      </c>
      <c r="Y312" s="406" t="s">
        <v>3466</v>
      </c>
      <c r="Z312" s="416"/>
      <c r="AA312" s="415" t="s">
        <v>3739</v>
      </c>
      <c r="AB312" s="414">
        <v>45503.0</v>
      </c>
      <c r="AC312" s="417" t="s">
        <v>4477</v>
      </c>
      <c r="AD312" s="418"/>
      <c r="AE312" s="419"/>
      <c r="AF312" s="419"/>
      <c r="AG312" s="419"/>
      <c r="AH312" s="419"/>
      <c r="AI312" s="419"/>
      <c r="AJ312" s="419"/>
      <c r="AK312" s="419"/>
      <c r="AL312" s="419"/>
      <c r="AM312" s="419"/>
      <c r="AN312" s="419"/>
      <c r="AO312" s="419"/>
      <c r="AP312" s="419"/>
      <c r="AQ312" s="419"/>
      <c r="AR312" s="419"/>
      <c r="AS312" s="419"/>
      <c r="AT312" s="419"/>
      <c r="AU312" s="419"/>
      <c r="AV312" s="419"/>
      <c r="AW312" s="419"/>
      <c r="AX312" s="419"/>
    </row>
    <row r="313" ht="15.0" customHeight="1">
      <c r="A313" s="372" t="s">
        <v>4469</v>
      </c>
      <c r="B313" s="373" t="s">
        <v>4823</v>
      </c>
      <c r="C313" s="373" t="s">
        <v>4471</v>
      </c>
      <c r="D313" s="374" t="s">
        <v>1228</v>
      </c>
      <c r="E313" s="375" t="s">
        <v>4939</v>
      </c>
      <c r="F313" s="373">
        <v>1.0</v>
      </c>
      <c r="G313" s="376"/>
      <c r="H313" s="377">
        <f t="shared" si="1"/>
        <v>1</v>
      </c>
      <c r="I313" s="373" t="s">
        <v>3465</v>
      </c>
      <c r="J313" s="378">
        <v>1500.0</v>
      </c>
      <c r="K313" s="378">
        <f t="shared" si="7"/>
        <v>1500</v>
      </c>
      <c r="L313" s="379"/>
      <c r="M313" s="380">
        <f t="shared" si="14"/>
        <v>0</v>
      </c>
      <c r="N313" s="380">
        <f t="shared" si="13"/>
        <v>1500</v>
      </c>
      <c r="O313" s="380">
        <f t="shared" si="5"/>
        <v>1500</v>
      </c>
      <c r="P313" s="380">
        <f t="shared" si="8"/>
        <v>1500</v>
      </c>
      <c r="Q313" s="380">
        <v>1.0</v>
      </c>
      <c r="R313" s="373" t="s">
        <v>1600</v>
      </c>
      <c r="S313" s="381">
        <v>45484.0</v>
      </c>
      <c r="T313" s="373">
        <v>2407044.0</v>
      </c>
      <c r="U313" s="382">
        <v>45484.0</v>
      </c>
      <c r="V313" s="382">
        <v>45484.0</v>
      </c>
      <c r="W313" s="373" t="s">
        <v>4940</v>
      </c>
      <c r="X313" s="376"/>
      <c r="Y313" s="373" t="s">
        <v>4476</v>
      </c>
      <c r="Z313" s="383"/>
      <c r="AA313" s="382" t="s">
        <v>3739</v>
      </c>
      <c r="AB313" s="381">
        <v>45491.0</v>
      </c>
      <c r="AC313" s="384" t="s">
        <v>4477</v>
      </c>
      <c r="AD313" s="374"/>
      <c r="AE313" s="374"/>
      <c r="AF313" s="374"/>
      <c r="AG313" s="374"/>
      <c r="AH313" s="374"/>
      <c r="AI313" s="374"/>
      <c r="AJ313" s="374"/>
      <c r="AK313" s="374"/>
      <c r="AL313" s="374"/>
      <c r="AM313" s="374"/>
      <c r="AN313" s="374"/>
      <c r="AO313" s="374"/>
      <c r="AP313" s="374"/>
      <c r="AQ313" s="374"/>
      <c r="AR313" s="374"/>
      <c r="AS313" s="374"/>
      <c r="AT313" s="374"/>
      <c r="AU313" s="374"/>
      <c r="AV313" s="374"/>
      <c r="AW313" s="374"/>
      <c r="AX313" s="374"/>
    </row>
    <row r="314" ht="15.0" customHeight="1">
      <c r="A314" s="390" t="s">
        <v>4469</v>
      </c>
      <c r="B314" s="391" t="s">
        <v>4823</v>
      </c>
      <c r="C314" s="391" t="s">
        <v>4471</v>
      </c>
      <c r="D314" s="392" t="s">
        <v>1228</v>
      </c>
      <c r="E314" s="480" t="s">
        <v>4941</v>
      </c>
      <c r="F314" s="391">
        <v>1.0</v>
      </c>
      <c r="G314" s="394"/>
      <c r="H314" s="395">
        <f t="shared" si="1"/>
        <v>1</v>
      </c>
      <c r="I314" s="391" t="s">
        <v>3465</v>
      </c>
      <c r="J314" s="396">
        <v>300.0</v>
      </c>
      <c r="K314" s="396">
        <f t="shared" si="7"/>
        <v>300</v>
      </c>
      <c r="L314" s="397"/>
      <c r="M314" s="398">
        <f t="shared" si="14"/>
        <v>0</v>
      </c>
      <c r="N314" s="398">
        <f t="shared" si="13"/>
        <v>300</v>
      </c>
      <c r="O314" s="398">
        <f t="shared" si="5"/>
        <v>300</v>
      </c>
      <c r="P314" s="398">
        <f t="shared" si="8"/>
        <v>300</v>
      </c>
      <c r="Q314" s="398">
        <v>1.0</v>
      </c>
      <c r="R314" s="391" t="s">
        <v>1600</v>
      </c>
      <c r="S314" s="399">
        <v>45484.0</v>
      </c>
      <c r="T314" s="391">
        <v>2407044.0</v>
      </c>
      <c r="U314" s="400">
        <v>45484.0</v>
      </c>
      <c r="V314" s="400">
        <v>45484.0</v>
      </c>
      <c r="W314" s="391" t="s">
        <v>4940</v>
      </c>
      <c r="X314" s="394"/>
      <c r="Y314" s="391" t="s">
        <v>4476</v>
      </c>
      <c r="Z314" s="401"/>
      <c r="AA314" s="400" t="s">
        <v>3739</v>
      </c>
      <c r="AB314" s="399">
        <v>45491.0</v>
      </c>
      <c r="AC314" s="402" t="s">
        <v>4477</v>
      </c>
      <c r="AD314" s="392"/>
      <c r="AE314" s="392"/>
      <c r="AF314" s="392"/>
      <c r="AG314" s="392"/>
      <c r="AH314" s="392"/>
      <c r="AI314" s="392"/>
      <c r="AJ314" s="392"/>
      <c r="AK314" s="392"/>
      <c r="AL314" s="392"/>
      <c r="AM314" s="392"/>
      <c r="AN314" s="392"/>
      <c r="AO314" s="392"/>
      <c r="AP314" s="392"/>
      <c r="AQ314" s="392"/>
      <c r="AR314" s="392"/>
      <c r="AS314" s="392"/>
      <c r="AT314" s="392"/>
      <c r="AU314" s="392"/>
      <c r="AV314" s="392"/>
      <c r="AW314" s="392"/>
      <c r="AX314" s="392"/>
    </row>
    <row r="315" ht="15.0" customHeight="1">
      <c r="A315" s="405" t="s">
        <v>4512</v>
      </c>
      <c r="B315" s="406" t="s">
        <v>4513</v>
      </c>
      <c r="C315" s="406" t="s">
        <v>4471</v>
      </c>
      <c r="D315" s="407" t="s">
        <v>4942</v>
      </c>
      <c r="E315" s="421" t="s">
        <v>4943</v>
      </c>
      <c r="F315" s="406">
        <v>1.0</v>
      </c>
      <c r="G315" s="409"/>
      <c r="H315" s="410">
        <f t="shared" si="1"/>
        <v>1</v>
      </c>
      <c r="I315" s="406" t="s">
        <v>3465</v>
      </c>
      <c r="J315" s="411">
        <v>44100.0</v>
      </c>
      <c r="K315" s="411">
        <f t="shared" si="7"/>
        <v>44100</v>
      </c>
      <c r="L315" s="412"/>
      <c r="M315" s="413">
        <f t="shared" si="14"/>
        <v>0</v>
      </c>
      <c r="N315" s="413">
        <f t="shared" si="13"/>
        <v>44100</v>
      </c>
      <c r="O315" s="413">
        <f t="shared" si="5"/>
        <v>44100</v>
      </c>
      <c r="P315" s="413">
        <f t="shared" si="8"/>
        <v>44100</v>
      </c>
      <c r="Q315" s="413">
        <v>1.0</v>
      </c>
      <c r="R315" s="406" t="s">
        <v>1602</v>
      </c>
      <c r="S315" s="414">
        <v>45483.0</v>
      </c>
      <c r="T315" s="406">
        <v>2407045.0</v>
      </c>
      <c r="U315" s="415">
        <v>45484.0</v>
      </c>
      <c r="V315" s="415">
        <v>45485.0</v>
      </c>
      <c r="W315" s="406" t="s">
        <v>4944</v>
      </c>
      <c r="X315" s="409" t="s">
        <v>884</v>
      </c>
      <c r="Y315" s="406" t="s">
        <v>3466</v>
      </c>
      <c r="Z315" s="416"/>
      <c r="AA315" s="415" t="s">
        <v>3739</v>
      </c>
      <c r="AB315" s="414">
        <v>45503.0</v>
      </c>
      <c r="AC315" s="417" t="s">
        <v>4477</v>
      </c>
      <c r="AD315" s="418"/>
      <c r="AE315" s="419"/>
      <c r="AF315" s="419"/>
      <c r="AG315" s="419"/>
      <c r="AH315" s="419"/>
      <c r="AI315" s="419"/>
      <c r="AJ315" s="419"/>
      <c r="AK315" s="419"/>
      <c r="AL315" s="419"/>
      <c r="AM315" s="419"/>
      <c r="AN315" s="419"/>
      <c r="AO315" s="419"/>
      <c r="AP315" s="419"/>
      <c r="AQ315" s="419"/>
      <c r="AR315" s="419"/>
      <c r="AS315" s="419"/>
      <c r="AT315" s="419"/>
      <c r="AU315" s="419"/>
      <c r="AV315" s="419"/>
      <c r="AW315" s="419"/>
      <c r="AX315" s="419"/>
    </row>
    <row r="316" ht="15.0" customHeight="1">
      <c r="A316" s="372" t="s">
        <v>4469</v>
      </c>
      <c r="B316" s="373" t="s">
        <v>4823</v>
      </c>
      <c r="C316" s="373" t="s">
        <v>4471</v>
      </c>
      <c r="D316" s="374" t="s">
        <v>4626</v>
      </c>
      <c r="E316" s="375" t="s">
        <v>4945</v>
      </c>
      <c r="F316" s="373">
        <v>1.0</v>
      </c>
      <c r="G316" s="376"/>
      <c r="H316" s="377">
        <f t="shared" si="1"/>
        <v>1</v>
      </c>
      <c r="I316" s="373" t="s">
        <v>3465</v>
      </c>
      <c r="J316" s="378">
        <v>850.0</v>
      </c>
      <c r="K316" s="378">
        <f t="shared" si="7"/>
        <v>850</v>
      </c>
      <c r="L316" s="379"/>
      <c r="M316" s="380">
        <f t="shared" si="14"/>
        <v>0</v>
      </c>
      <c r="N316" s="380">
        <f t="shared" si="13"/>
        <v>850</v>
      </c>
      <c r="O316" s="380">
        <f t="shared" si="5"/>
        <v>850</v>
      </c>
      <c r="P316" s="380">
        <f t="shared" si="8"/>
        <v>850</v>
      </c>
      <c r="Q316" s="380">
        <v>1.0</v>
      </c>
      <c r="R316" s="373" t="s">
        <v>1604</v>
      </c>
      <c r="S316" s="381">
        <v>45485.0</v>
      </c>
      <c r="T316" s="373">
        <v>2407046.0</v>
      </c>
      <c r="U316" s="382">
        <v>45485.0</v>
      </c>
      <c r="V316" s="382">
        <v>45488.0</v>
      </c>
      <c r="W316" s="373" t="s">
        <v>4530</v>
      </c>
      <c r="X316" s="376" t="s">
        <v>4531</v>
      </c>
      <c r="Y316" s="373" t="s">
        <v>3466</v>
      </c>
      <c r="Z316" s="383"/>
      <c r="AA316" s="382" t="s">
        <v>3739</v>
      </c>
      <c r="AB316" s="381">
        <v>45496.0</v>
      </c>
      <c r="AC316" s="384" t="s">
        <v>4477</v>
      </c>
      <c r="AD316" s="374"/>
      <c r="AE316" s="374"/>
      <c r="AF316" s="374"/>
      <c r="AG316" s="374"/>
      <c r="AH316" s="374"/>
      <c r="AI316" s="374"/>
      <c r="AJ316" s="374"/>
      <c r="AK316" s="374"/>
      <c r="AL316" s="374"/>
      <c r="AM316" s="374"/>
      <c r="AN316" s="374"/>
      <c r="AO316" s="374"/>
      <c r="AP316" s="374"/>
      <c r="AQ316" s="374"/>
      <c r="AR316" s="374"/>
      <c r="AS316" s="374"/>
      <c r="AT316" s="374"/>
      <c r="AU316" s="374"/>
      <c r="AV316" s="374"/>
      <c r="AW316" s="374"/>
      <c r="AX316" s="374"/>
    </row>
    <row r="317" ht="15.0" customHeight="1">
      <c r="A317" s="390" t="s">
        <v>4469</v>
      </c>
      <c r="B317" s="391" t="s">
        <v>4823</v>
      </c>
      <c r="C317" s="391" t="s">
        <v>4471</v>
      </c>
      <c r="D317" s="392" t="s">
        <v>4528</v>
      </c>
      <c r="E317" s="480" t="s">
        <v>4760</v>
      </c>
      <c r="F317" s="391">
        <v>1.0</v>
      </c>
      <c r="G317" s="394"/>
      <c r="H317" s="395">
        <f t="shared" si="1"/>
        <v>1</v>
      </c>
      <c r="I317" s="391" t="s">
        <v>3465</v>
      </c>
      <c r="J317" s="396">
        <v>990.0</v>
      </c>
      <c r="K317" s="396">
        <f t="shared" si="7"/>
        <v>990</v>
      </c>
      <c r="L317" s="397"/>
      <c r="M317" s="398">
        <f t="shared" si="14"/>
        <v>0</v>
      </c>
      <c r="N317" s="398">
        <f t="shared" si="13"/>
        <v>990</v>
      </c>
      <c r="O317" s="398">
        <f t="shared" si="5"/>
        <v>990</v>
      </c>
      <c r="P317" s="398">
        <f t="shared" si="8"/>
        <v>990</v>
      </c>
      <c r="Q317" s="398">
        <v>1.0</v>
      </c>
      <c r="R317" s="391" t="s">
        <v>1604</v>
      </c>
      <c r="S317" s="399">
        <v>45485.0</v>
      </c>
      <c r="T317" s="391">
        <v>2407046.0</v>
      </c>
      <c r="U317" s="400">
        <v>45485.0</v>
      </c>
      <c r="V317" s="400">
        <v>45488.0</v>
      </c>
      <c r="W317" s="391" t="s">
        <v>4530</v>
      </c>
      <c r="X317" s="394" t="s">
        <v>4531</v>
      </c>
      <c r="Y317" s="391" t="s">
        <v>3466</v>
      </c>
      <c r="Z317" s="401"/>
      <c r="AA317" s="400" t="s">
        <v>3739</v>
      </c>
      <c r="AB317" s="399">
        <v>45496.0</v>
      </c>
      <c r="AC317" s="402" t="s">
        <v>4477</v>
      </c>
      <c r="AD317" s="392"/>
      <c r="AE317" s="392"/>
      <c r="AF317" s="392"/>
      <c r="AG317" s="392"/>
      <c r="AH317" s="392"/>
      <c r="AI317" s="392"/>
      <c r="AJ317" s="392"/>
      <c r="AK317" s="392"/>
      <c r="AL317" s="392"/>
      <c r="AM317" s="392"/>
      <c r="AN317" s="392"/>
      <c r="AO317" s="392"/>
      <c r="AP317" s="392"/>
      <c r="AQ317" s="392"/>
      <c r="AR317" s="392"/>
      <c r="AS317" s="392"/>
      <c r="AT317" s="392"/>
      <c r="AU317" s="392"/>
      <c r="AV317" s="392"/>
      <c r="AW317" s="392"/>
      <c r="AX317" s="392"/>
    </row>
    <row r="318" ht="15.0" customHeight="1">
      <c r="A318" s="390" t="s">
        <v>4469</v>
      </c>
      <c r="B318" s="391" t="s">
        <v>4647</v>
      </c>
      <c r="C318" s="391" t="s">
        <v>4471</v>
      </c>
      <c r="D318" s="393" t="s">
        <v>4946</v>
      </c>
      <c r="E318" s="428" t="s">
        <v>4947</v>
      </c>
      <c r="F318" s="391">
        <v>1.0</v>
      </c>
      <c r="G318" s="394"/>
      <c r="H318" s="395">
        <f t="shared" si="1"/>
        <v>1</v>
      </c>
      <c r="I318" s="391" t="s">
        <v>3465</v>
      </c>
      <c r="J318" s="396">
        <v>6800.0</v>
      </c>
      <c r="K318" s="396">
        <f t="shared" si="7"/>
        <v>6800</v>
      </c>
      <c r="L318" s="397"/>
      <c r="M318" s="398">
        <f t="shared" si="14"/>
        <v>0</v>
      </c>
      <c r="N318" s="398">
        <f t="shared" si="13"/>
        <v>6800</v>
      </c>
      <c r="O318" s="398">
        <f t="shared" si="5"/>
        <v>6800</v>
      </c>
      <c r="P318" s="398">
        <f t="shared" si="8"/>
        <v>6800</v>
      </c>
      <c r="Q318" s="398">
        <v>1.0</v>
      </c>
      <c r="R318" s="391" t="s">
        <v>1615</v>
      </c>
      <c r="S318" s="399">
        <v>45485.0</v>
      </c>
      <c r="T318" s="391">
        <v>2407051.0</v>
      </c>
      <c r="U318" s="400">
        <v>45485.0</v>
      </c>
      <c r="V318" s="400">
        <v>45488.0</v>
      </c>
      <c r="W318" s="391" t="s">
        <v>4566</v>
      </c>
      <c r="X318" s="394" t="s">
        <v>4636</v>
      </c>
      <c r="Y318" s="391" t="s">
        <v>3466</v>
      </c>
      <c r="Z318" s="401"/>
      <c r="AA318" s="400" t="s">
        <v>3739</v>
      </c>
      <c r="AB318" s="399">
        <v>45527.0</v>
      </c>
      <c r="AC318" s="402" t="s">
        <v>4477</v>
      </c>
      <c r="AD318" s="392"/>
      <c r="AE318" s="392"/>
      <c r="AF318" s="392"/>
      <c r="AG318" s="392"/>
      <c r="AH318" s="392"/>
      <c r="AI318" s="392"/>
      <c r="AJ318" s="392"/>
      <c r="AK318" s="392"/>
      <c r="AL318" s="392"/>
      <c r="AM318" s="392"/>
      <c r="AN318" s="392"/>
      <c r="AO318" s="392"/>
      <c r="AP318" s="392"/>
      <c r="AQ318" s="392"/>
      <c r="AR318" s="392"/>
      <c r="AS318" s="392"/>
      <c r="AT318" s="392"/>
      <c r="AU318" s="392"/>
      <c r="AV318" s="392"/>
      <c r="AW318" s="392"/>
      <c r="AX318" s="392"/>
    </row>
    <row r="319" ht="15.0" customHeight="1">
      <c r="A319" s="390" t="s">
        <v>4469</v>
      </c>
      <c r="B319" s="391" t="s">
        <v>4647</v>
      </c>
      <c r="C319" s="391" t="s">
        <v>4471</v>
      </c>
      <c r="D319" s="393" t="s">
        <v>1228</v>
      </c>
      <c r="E319" s="428" t="s">
        <v>4948</v>
      </c>
      <c r="F319" s="391">
        <v>1.0</v>
      </c>
      <c r="G319" s="394"/>
      <c r="H319" s="395">
        <f t="shared" si="1"/>
        <v>1</v>
      </c>
      <c r="I319" s="391" t="s">
        <v>3465</v>
      </c>
      <c r="J319" s="396">
        <v>51500.0</v>
      </c>
      <c r="K319" s="396">
        <f t="shared" si="7"/>
        <v>51500</v>
      </c>
      <c r="L319" s="397"/>
      <c r="M319" s="398">
        <f t="shared" si="14"/>
        <v>0</v>
      </c>
      <c r="N319" s="398">
        <f t="shared" si="13"/>
        <v>51500</v>
      </c>
      <c r="O319" s="398">
        <f t="shared" si="5"/>
        <v>51500</v>
      </c>
      <c r="P319" s="398">
        <f t="shared" si="8"/>
        <v>51500</v>
      </c>
      <c r="Q319" s="398">
        <v>1.0</v>
      </c>
      <c r="R319" s="391" t="s">
        <v>1655</v>
      </c>
      <c r="S319" s="399">
        <v>45488.0</v>
      </c>
      <c r="T319" s="391">
        <v>2407079.0</v>
      </c>
      <c r="U319" s="400">
        <v>45488.0</v>
      </c>
      <c r="V319" s="400"/>
      <c r="W319" s="391"/>
      <c r="X319" s="394" t="s">
        <v>4949</v>
      </c>
      <c r="Y319" s="391" t="s">
        <v>4510</v>
      </c>
      <c r="Z319" s="401"/>
      <c r="AA319" s="400"/>
      <c r="AB319" s="399"/>
      <c r="AC319" s="402"/>
      <c r="AD319" s="392"/>
      <c r="AE319" s="392"/>
      <c r="AF319" s="392"/>
      <c r="AG319" s="392"/>
      <c r="AH319" s="392"/>
      <c r="AI319" s="392"/>
      <c r="AJ319" s="392"/>
      <c r="AK319" s="392"/>
      <c r="AL319" s="392"/>
      <c r="AM319" s="392"/>
      <c r="AN319" s="392"/>
      <c r="AO319" s="392"/>
      <c r="AP319" s="392"/>
      <c r="AQ319" s="392"/>
      <c r="AR319" s="392"/>
      <c r="AS319" s="392"/>
      <c r="AT319" s="392"/>
      <c r="AU319" s="392"/>
      <c r="AV319" s="392"/>
      <c r="AW319" s="392"/>
      <c r="AX319" s="392"/>
    </row>
    <row r="320" ht="15.0" customHeight="1">
      <c r="A320" s="390" t="s">
        <v>4469</v>
      </c>
      <c r="B320" s="391" t="s">
        <v>4647</v>
      </c>
      <c r="C320" s="391" t="s">
        <v>4950</v>
      </c>
      <c r="D320" s="393" t="s">
        <v>50</v>
      </c>
      <c r="E320" s="428" t="s">
        <v>4951</v>
      </c>
      <c r="F320" s="391">
        <v>1.0</v>
      </c>
      <c r="G320" s="394"/>
      <c r="H320" s="395">
        <f t="shared" si="1"/>
        <v>1</v>
      </c>
      <c r="I320" s="391" t="s">
        <v>3465</v>
      </c>
      <c r="J320" s="396">
        <v>4000.0</v>
      </c>
      <c r="K320" s="396">
        <f t="shared" si="7"/>
        <v>4000</v>
      </c>
      <c r="L320" s="397"/>
      <c r="M320" s="398">
        <f t="shared" si="14"/>
        <v>0</v>
      </c>
      <c r="N320" s="398">
        <f t="shared" si="13"/>
        <v>4000</v>
      </c>
      <c r="O320" s="398">
        <f t="shared" si="5"/>
        <v>4000</v>
      </c>
      <c r="P320" s="398">
        <f t="shared" si="8"/>
        <v>4000</v>
      </c>
      <c r="Q320" s="398">
        <v>1.0</v>
      </c>
      <c r="R320" s="391" t="s">
        <v>1659</v>
      </c>
      <c r="S320" s="399">
        <v>45488.0</v>
      </c>
      <c r="T320" s="391">
        <v>2407080.0</v>
      </c>
      <c r="U320" s="400">
        <v>45488.0</v>
      </c>
      <c r="V320" s="400">
        <v>45488.0</v>
      </c>
      <c r="W320" s="391"/>
      <c r="X320" s="394" t="s">
        <v>1658</v>
      </c>
      <c r="Y320" s="391" t="s">
        <v>4476</v>
      </c>
      <c r="Z320" s="401"/>
      <c r="AA320" s="400" t="s">
        <v>3739</v>
      </c>
      <c r="AB320" s="399">
        <v>45492.0</v>
      </c>
      <c r="AC320" s="402" t="s">
        <v>4477</v>
      </c>
      <c r="AD320" s="392"/>
      <c r="AE320" s="392"/>
      <c r="AF320" s="392"/>
      <c r="AG320" s="392"/>
      <c r="AH320" s="392"/>
      <c r="AI320" s="392"/>
      <c r="AJ320" s="392"/>
      <c r="AK320" s="392"/>
      <c r="AL320" s="392"/>
      <c r="AM320" s="392"/>
      <c r="AN320" s="392"/>
      <c r="AO320" s="392"/>
      <c r="AP320" s="392"/>
      <c r="AQ320" s="392"/>
      <c r="AR320" s="392"/>
      <c r="AS320" s="392"/>
      <c r="AT320" s="392"/>
      <c r="AU320" s="392"/>
      <c r="AV320" s="392"/>
      <c r="AW320" s="392"/>
      <c r="AX320" s="392"/>
    </row>
    <row r="321" ht="15.0" customHeight="1">
      <c r="A321" s="390" t="s">
        <v>4469</v>
      </c>
      <c r="B321" s="391" t="s">
        <v>4647</v>
      </c>
      <c r="C321" s="391" t="s">
        <v>4952</v>
      </c>
      <c r="D321" s="393" t="s">
        <v>50</v>
      </c>
      <c r="E321" s="428" t="s">
        <v>4953</v>
      </c>
      <c r="F321" s="391">
        <v>1.0</v>
      </c>
      <c r="G321" s="394"/>
      <c r="H321" s="395">
        <f t="shared" si="1"/>
        <v>1</v>
      </c>
      <c r="I321" s="391" t="s">
        <v>3465</v>
      </c>
      <c r="J321" s="396">
        <v>4000.0</v>
      </c>
      <c r="K321" s="396">
        <f t="shared" si="7"/>
        <v>4000</v>
      </c>
      <c r="L321" s="397"/>
      <c r="M321" s="398">
        <f t="shared" si="14"/>
        <v>0</v>
      </c>
      <c r="N321" s="398">
        <f t="shared" si="13"/>
        <v>4000</v>
      </c>
      <c r="O321" s="398">
        <f t="shared" si="5"/>
        <v>4000</v>
      </c>
      <c r="P321" s="398">
        <f t="shared" si="8"/>
        <v>4000</v>
      </c>
      <c r="Q321" s="398">
        <v>1.0</v>
      </c>
      <c r="R321" s="391" t="s">
        <v>1661</v>
      </c>
      <c r="S321" s="399">
        <v>45488.0</v>
      </c>
      <c r="T321" s="391">
        <v>2407081.0</v>
      </c>
      <c r="U321" s="400">
        <v>45488.0</v>
      </c>
      <c r="V321" s="400">
        <v>45488.0</v>
      </c>
      <c r="W321" s="391"/>
      <c r="X321" s="394" t="s">
        <v>1658</v>
      </c>
      <c r="Y321" s="391" t="s">
        <v>4476</v>
      </c>
      <c r="Z321" s="401"/>
      <c r="AA321" s="400" t="s">
        <v>3739</v>
      </c>
      <c r="AB321" s="399">
        <v>45520.0</v>
      </c>
      <c r="AC321" s="402" t="s">
        <v>4477</v>
      </c>
      <c r="AD321" s="392"/>
      <c r="AE321" s="392"/>
      <c r="AF321" s="392"/>
      <c r="AG321" s="392"/>
      <c r="AH321" s="392"/>
      <c r="AI321" s="392"/>
      <c r="AJ321" s="392"/>
      <c r="AK321" s="392"/>
      <c r="AL321" s="392"/>
      <c r="AM321" s="392"/>
      <c r="AN321" s="392"/>
      <c r="AO321" s="392"/>
      <c r="AP321" s="392"/>
      <c r="AQ321" s="392"/>
      <c r="AR321" s="392"/>
      <c r="AS321" s="392"/>
      <c r="AT321" s="392"/>
      <c r="AU321" s="392"/>
      <c r="AV321" s="392"/>
      <c r="AW321" s="392"/>
      <c r="AX321" s="392"/>
    </row>
    <row r="322" ht="15.0" customHeight="1">
      <c r="A322" s="405" t="s">
        <v>4512</v>
      </c>
      <c r="B322" s="406" t="s">
        <v>4618</v>
      </c>
      <c r="C322" s="406" t="s">
        <v>4954</v>
      </c>
      <c r="D322" s="407" t="s">
        <v>1751</v>
      </c>
      <c r="E322" s="421" t="s">
        <v>4955</v>
      </c>
      <c r="F322" s="406">
        <v>1.0</v>
      </c>
      <c r="G322" s="409"/>
      <c r="H322" s="410">
        <f t="shared" si="1"/>
        <v>1</v>
      </c>
      <c r="I322" s="406" t="s">
        <v>3465</v>
      </c>
      <c r="J322" s="411">
        <v>56900.0</v>
      </c>
      <c r="K322" s="411">
        <f t="shared" si="7"/>
        <v>56900</v>
      </c>
      <c r="L322" s="412"/>
      <c r="M322" s="413">
        <f t="shared" si="14"/>
        <v>0</v>
      </c>
      <c r="N322" s="413">
        <f t="shared" si="13"/>
        <v>56900</v>
      </c>
      <c r="O322" s="413">
        <f t="shared" si="5"/>
        <v>56900</v>
      </c>
      <c r="P322" s="413">
        <f t="shared" si="8"/>
        <v>56900</v>
      </c>
      <c r="Q322" s="413">
        <v>1.0</v>
      </c>
      <c r="R322" s="406" t="s">
        <v>1674</v>
      </c>
      <c r="S322" s="414">
        <v>45489.0</v>
      </c>
      <c r="T322" s="406">
        <v>2407088.0</v>
      </c>
      <c r="U322" s="415">
        <v>45490.0</v>
      </c>
      <c r="V322" s="415">
        <v>45490.0</v>
      </c>
      <c r="W322" s="406" t="s">
        <v>4956</v>
      </c>
      <c r="X322" s="409" t="s">
        <v>1673</v>
      </c>
      <c r="Y322" s="406" t="s">
        <v>4476</v>
      </c>
      <c r="Z322" s="416"/>
      <c r="AA322" s="415" t="s">
        <v>3739</v>
      </c>
      <c r="AB322" s="414">
        <v>45519.0</v>
      </c>
      <c r="AC322" s="417" t="s">
        <v>4477</v>
      </c>
      <c r="AD322" s="418"/>
      <c r="AE322" s="419"/>
      <c r="AF322" s="419"/>
      <c r="AG322" s="419"/>
      <c r="AH322" s="419"/>
      <c r="AI322" s="419"/>
      <c r="AJ322" s="419"/>
      <c r="AK322" s="419"/>
      <c r="AL322" s="419"/>
      <c r="AM322" s="419"/>
      <c r="AN322" s="419"/>
      <c r="AO322" s="419"/>
      <c r="AP322" s="419"/>
      <c r="AQ322" s="419"/>
      <c r="AR322" s="419"/>
      <c r="AS322" s="419"/>
      <c r="AT322" s="419"/>
      <c r="AU322" s="419"/>
      <c r="AV322" s="419"/>
      <c r="AW322" s="419"/>
      <c r="AX322" s="419"/>
    </row>
    <row r="323" ht="15.0" customHeight="1">
      <c r="A323" s="405" t="s">
        <v>4512</v>
      </c>
      <c r="B323" s="406" t="s">
        <v>4513</v>
      </c>
      <c r="C323" s="406" t="s">
        <v>4471</v>
      </c>
      <c r="D323" s="407" t="s">
        <v>4957</v>
      </c>
      <c r="E323" s="421" t="s">
        <v>4958</v>
      </c>
      <c r="F323" s="406">
        <v>150.0</v>
      </c>
      <c r="G323" s="409"/>
      <c r="H323" s="410">
        <f t="shared" si="1"/>
        <v>150</v>
      </c>
      <c r="I323" s="406" t="s">
        <v>3465</v>
      </c>
      <c r="J323" s="411">
        <v>142.0</v>
      </c>
      <c r="K323" s="411">
        <f t="shared" si="7"/>
        <v>21300</v>
      </c>
      <c r="L323" s="412"/>
      <c r="M323" s="413">
        <f t="shared" si="14"/>
        <v>0</v>
      </c>
      <c r="N323" s="413">
        <f t="shared" si="13"/>
        <v>142</v>
      </c>
      <c r="O323" s="413">
        <f t="shared" si="5"/>
        <v>142</v>
      </c>
      <c r="P323" s="413">
        <f t="shared" si="8"/>
        <v>21300</v>
      </c>
      <c r="Q323" s="413">
        <v>1.0</v>
      </c>
      <c r="R323" s="406" t="s">
        <v>1676</v>
      </c>
      <c r="S323" s="414">
        <v>45490.0</v>
      </c>
      <c r="T323" s="406">
        <v>2407089.0</v>
      </c>
      <c r="U323" s="415">
        <v>45490.0</v>
      </c>
      <c r="V323" s="415">
        <v>45490.0</v>
      </c>
      <c r="W323" s="406" t="s">
        <v>3696</v>
      </c>
      <c r="X323" s="409" t="s">
        <v>197</v>
      </c>
      <c r="Y323" s="406" t="s">
        <v>3466</v>
      </c>
      <c r="Z323" s="416"/>
      <c r="AA323" s="415" t="s">
        <v>3739</v>
      </c>
      <c r="AB323" s="414">
        <v>45491.0</v>
      </c>
      <c r="AC323" s="417" t="s">
        <v>4477</v>
      </c>
      <c r="AD323" s="418"/>
      <c r="AE323" s="419"/>
      <c r="AF323" s="419"/>
      <c r="AG323" s="419"/>
      <c r="AH323" s="419"/>
      <c r="AI323" s="419"/>
      <c r="AJ323" s="419"/>
      <c r="AK323" s="419"/>
      <c r="AL323" s="419"/>
      <c r="AM323" s="419"/>
      <c r="AN323" s="419"/>
      <c r="AO323" s="419"/>
      <c r="AP323" s="419"/>
      <c r="AQ323" s="419"/>
      <c r="AR323" s="419"/>
      <c r="AS323" s="419"/>
      <c r="AT323" s="419"/>
      <c r="AU323" s="419"/>
      <c r="AV323" s="419"/>
      <c r="AW323" s="419"/>
      <c r="AX323" s="419"/>
    </row>
    <row r="324" ht="15.0" customHeight="1">
      <c r="A324" s="372" t="s">
        <v>4571</v>
      </c>
      <c r="B324" s="373" t="s">
        <v>4676</v>
      </c>
      <c r="C324" s="373" t="s">
        <v>4471</v>
      </c>
      <c r="D324" s="374" t="s">
        <v>4959</v>
      </c>
      <c r="E324" s="427" t="s">
        <v>4960</v>
      </c>
      <c r="F324" s="373">
        <v>3.0</v>
      </c>
      <c r="G324" s="376"/>
      <c r="H324" s="377">
        <f t="shared" si="1"/>
        <v>3</v>
      </c>
      <c r="I324" s="373" t="s">
        <v>3465</v>
      </c>
      <c r="J324" s="378">
        <v>47000.0</v>
      </c>
      <c r="K324" s="378">
        <f t="shared" si="7"/>
        <v>141000</v>
      </c>
      <c r="L324" s="379"/>
      <c r="M324" s="380">
        <f t="shared" si="14"/>
        <v>0</v>
      </c>
      <c r="N324" s="380">
        <f t="shared" si="13"/>
        <v>47000</v>
      </c>
      <c r="O324" s="380">
        <f t="shared" si="5"/>
        <v>47000</v>
      </c>
      <c r="P324" s="380">
        <f t="shared" si="8"/>
        <v>141000</v>
      </c>
      <c r="Q324" s="380">
        <v>1.0</v>
      </c>
      <c r="R324" s="373" t="s">
        <v>1702</v>
      </c>
      <c r="S324" s="381">
        <v>45490.0</v>
      </c>
      <c r="T324" s="373">
        <v>2407102.0</v>
      </c>
      <c r="U324" s="382">
        <v>45491.0</v>
      </c>
      <c r="V324" s="382">
        <v>45493.0</v>
      </c>
      <c r="W324" s="373" t="s">
        <v>4566</v>
      </c>
      <c r="X324" s="376" t="s">
        <v>4636</v>
      </c>
      <c r="Y324" s="373" t="s">
        <v>3466</v>
      </c>
      <c r="Z324" s="383"/>
      <c r="AA324" s="382" t="s">
        <v>3739</v>
      </c>
      <c r="AB324" s="381">
        <v>45541.0</v>
      </c>
      <c r="AC324" s="384" t="s">
        <v>4477</v>
      </c>
      <c r="AD324" s="374"/>
      <c r="AE324" s="374"/>
      <c r="AF324" s="374"/>
      <c r="AG324" s="374"/>
      <c r="AH324" s="374"/>
      <c r="AI324" s="374"/>
      <c r="AJ324" s="374"/>
      <c r="AK324" s="374"/>
      <c r="AL324" s="374"/>
      <c r="AM324" s="374"/>
      <c r="AN324" s="374"/>
      <c r="AO324" s="374"/>
      <c r="AP324" s="374"/>
      <c r="AQ324" s="374"/>
      <c r="AR324" s="374"/>
      <c r="AS324" s="374"/>
      <c r="AT324" s="374"/>
      <c r="AU324" s="374"/>
      <c r="AV324" s="374"/>
      <c r="AW324" s="374"/>
      <c r="AX324" s="374"/>
    </row>
    <row r="325" ht="15.0" customHeight="1">
      <c r="A325" s="390" t="s">
        <v>4571</v>
      </c>
      <c r="B325" s="391" t="s">
        <v>4676</v>
      </c>
      <c r="C325" s="391" t="s">
        <v>4471</v>
      </c>
      <c r="D325" s="392" t="s">
        <v>4961</v>
      </c>
      <c r="E325" s="428" t="s">
        <v>4962</v>
      </c>
      <c r="F325" s="391">
        <v>13.0</v>
      </c>
      <c r="G325" s="394"/>
      <c r="H325" s="395">
        <f t="shared" si="1"/>
        <v>13</v>
      </c>
      <c r="I325" s="391" t="s">
        <v>3465</v>
      </c>
      <c r="J325" s="396">
        <v>6800.0</v>
      </c>
      <c r="K325" s="396">
        <f t="shared" si="7"/>
        <v>88400</v>
      </c>
      <c r="L325" s="397"/>
      <c r="M325" s="398">
        <f t="shared" si="14"/>
        <v>0</v>
      </c>
      <c r="N325" s="398">
        <f t="shared" si="13"/>
        <v>6800</v>
      </c>
      <c r="O325" s="398">
        <f t="shared" si="5"/>
        <v>6800</v>
      </c>
      <c r="P325" s="398">
        <f t="shared" si="8"/>
        <v>88400</v>
      </c>
      <c r="Q325" s="398">
        <v>1.0</v>
      </c>
      <c r="R325" s="391" t="s">
        <v>1702</v>
      </c>
      <c r="S325" s="399">
        <v>45490.0</v>
      </c>
      <c r="T325" s="391">
        <v>2407102.0</v>
      </c>
      <c r="U325" s="400">
        <v>45491.0</v>
      </c>
      <c r="V325" s="400">
        <v>45493.0</v>
      </c>
      <c r="W325" s="391" t="s">
        <v>4566</v>
      </c>
      <c r="X325" s="394" t="s">
        <v>4636</v>
      </c>
      <c r="Y325" s="391" t="s">
        <v>3466</v>
      </c>
      <c r="Z325" s="401"/>
      <c r="AA325" s="400" t="s">
        <v>3739</v>
      </c>
      <c r="AB325" s="399">
        <v>45541.0</v>
      </c>
      <c r="AC325" s="402" t="s">
        <v>4477</v>
      </c>
      <c r="AD325" s="392"/>
      <c r="AE325" s="392"/>
      <c r="AF325" s="392"/>
      <c r="AG325" s="392"/>
      <c r="AH325" s="392"/>
      <c r="AI325" s="392"/>
      <c r="AJ325" s="392"/>
      <c r="AK325" s="392"/>
      <c r="AL325" s="392"/>
      <c r="AM325" s="392"/>
      <c r="AN325" s="392"/>
      <c r="AO325" s="392"/>
      <c r="AP325" s="392"/>
      <c r="AQ325" s="392"/>
      <c r="AR325" s="392"/>
      <c r="AS325" s="392"/>
      <c r="AT325" s="392"/>
      <c r="AU325" s="392"/>
      <c r="AV325" s="392"/>
      <c r="AW325" s="392"/>
      <c r="AX325" s="392"/>
    </row>
    <row r="326" ht="15.0" customHeight="1">
      <c r="A326" s="390" t="s">
        <v>4469</v>
      </c>
      <c r="B326" s="391" t="s">
        <v>4647</v>
      </c>
      <c r="C326" s="391" t="s">
        <v>4471</v>
      </c>
      <c r="D326" s="393" t="s">
        <v>4887</v>
      </c>
      <c r="E326" s="428" t="s">
        <v>4963</v>
      </c>
      <c r="F326" s="391">
        <v>1.0</v>
      </c>
      <c r="G326" s="394"/>
      <c r="H326" s="395">
        <f t="shared" si="1"/>
        <v>1</v>
      </c>
      <c r="I326" s="391" t="s">
        <v>3465</v>
      </c>
      <c r="J326" s="396">
        <v>13600.0</v>
      </c>
      <c r="K326" s="396">
        <f t="shared" si="7"/>
        <v>13600</v>
      </c>
      <c r="L326" s="397"/>
      <c r="M326" s="398">
        <f t="shared" si="14"/>
        <v>0</v>
      </c>
      <c r="N326" s="398">
        <f t="shared" si="13"/>
        <v>13600</v>
      </c>
      <c r="O326" s="398">
        <f t="shared" si="5"/>
        <v>13600</v>
      </c>
      <c r="P326" s="398">
        <f t="shared" si="8"/>
        <v>13600</v>
      </c>
      <c r="Q326" s="398">
        <v>1.0</v>
      </c>
      <c r="R326" s="391" t="s">
        <v>1717</v>
      </c>
      <c r="S326" s="399">
        <v>45491.0</v>
      </c>
      <c r="T326" s="391">
        <v>2407108.0</v>
      </c>
      <c r="U326" s="400">
        <v>45491.0</v>
      </c>
      <c r="V326" s="400">
        <v>45496.0</v>
      </c>
      <c r="W326" s="391" t="s">
        <v>4889</v>
      </c>
      <c r="X326" s="394" t="s">
        <v>88</v>
      </c>
      <c r="Y326" s="391" t="s">
        <v>3466</v>
      </c>
      <c r="Z326" s="401"/>
      <c r="AA326" s="400" t="s">
        <v>3739</v>
      </c>
      <c r="AB326" s="399">
        <v>45494.0</v>
      </c>
      <c r="AC326" s="402" t="s">
        <v>4477</v>
      </c>
      <c r="AD326" s="392"/>
      <c r="AE326" s="392"/>
      <c r="AF326" s="392"/>
      <c r="AG326" s="392"/>
      <c r="AH326" s="392"/>
      <c r="AI326" s="392"/>
      <c r="AJ326" s="392"/>
      <c r="AK326" s="392"/>
      <c r="AL326" s="392"/>
      <c r="AM326" s="392"/>
      <c r="AN326" s="392"/>
      <c r="AO326" s="392"/>
      <c r="AP326" s="392"/>
      <c r="AQ326" s="392"/>
      <c r="AR326" s="392"/>
      <c r="AS326" s="392"/>
      <c r="AT326" s="392"/>
      <c r="AU326" s="392"/>
      <c r="AV326" s="392"/>
      <c r="AW326" s="392"/>
      <c r="AX326" s="392"/>
    </row>
    <row r="327" ht="15.0" customHeight="1">
      <c r="A327" s="390" t="s">
        <v>4469</v>
      </c>
      <c r="B327" s="391" t="s">
        <v>4647</v>
      </c>
      <c r="C327" s="391" t="s">
        <v>4471</v>
      </c>
      <c r="D327" s="393" t="s">
        <v>4887</v>
      </c>
      <c r="E327" s="428" t="s">
        <v>4964</v>
      </c>
      <c r="F327" s="391">
        <v>1.0</v>
      </c>
      <c r="G327" s="394"/>
      <c r="H327" s="395">
        <f t="shared" si="1"/>
        <v>1</v>
      </c>
      <c r="I327" s="391" t="s">
        <v>3465</v>
      </c>
      <c r="J327" s="396">
        <v>15600.0</v>
      </c>
      <c r="K327" s="396">
        <f t="shared" si="7"/>
        <v>15600</v>
      </c>
      <c r="L327" s="397"/>
      <c r="M327" s="398">
        <f t="shared" si="14"/>
        <v>0</v>
      </c>
      <c r="N327" s="398">
        <f t="shared" si="13"/>
        <v>15600</v>
      </c>
      <c r="O327" s="398">
        <f t="shared" si="5"/>
        <v>15600</v>
      </c>
      <c r="P327" s="398">
        <f t="shared" si="8"/>
        <v>15600</v>
      </c>
      <c r="Q327" s="398">
        <v>1.0</v>
      </c>
      <c r="R327" s="391" t="s">
        <v>1719</v>
      </c>
      <c r="S327" s="399">
        <v>45491.0</v>
      </c>
      <c r="T327" s="391">
        <v>2407109.0</v>
      </c>
      <c r="U327" s="400">
        <v>45491.0</v>
      </c>
      <c r="V327" s="400">
        <v>45496.0</v>
      </c>
      <c r="W327" s="391" t="s">
        <v>4889</v>
      </c>
      <c r="X327" s="394" t="s">
        <v>88</v>
      </c>
      <c r="Y327" s="391" t="s">
        <v>3466</v>
      </c>
      <c r="Z327" s="401"/>
      <c r="AA327" s="400" t="s">
        <v>3739</v>
      </c>
      <c r="AB327" s="399">
        <v>45493.0</v>
      </c>
      <c r="AC327" s="402" t="s">
        <v>4477</v>
      </c>
      <c r="AD327" s="392"/>
      <c r="AE327" s="392"/>
      <c r="AF327" s="392"/>
      <c r="AG327" s="392"/>
      <c r="AH327" s="392"/>
      <c r="AI327" s="392"/>
      <c r="AJ327" s="392"/>
      <c r="AK327" s="392"/>
      <c r="AL327" s="392"/>
      <c r="AM327" s="392"/>
      <c r="AN327" s="392"/>
      <c r="AO327" s="392"/>
      <c r="AP327" s="392"/>
      <c r="AQ327" s="392"/>
      <c r="AR327" s="392"/>
      <c r="AS327" s="392"/>
      <c r="AT327" s="392"/>
      <c r="AU327" s="392"/>
      <c r="AV327" s="392"/>
      <c r="AW327" s="392"/>
      <c r="AX327" s="392"/>
    </row>
    <row r="328" ht="15.0" customHeight="1">
      <c r="A328" s="390" t="s">
        <v>4469</v>
      </c>
      <c r="B328" s="391" t="s">
        <v>4647</v>
      </c>
      <c r="C328" s="391" t="s">
        <v>4471</v>
      </c>
      <c r="D328" s="393" t="s">
        <v>1228</v>
      </c>
      <c r="E328" s="428" t="s">
        <v>4965</v>
      </c>
      <c r="F328" s="391">
        <v>1.0</v>
      </c>
      <c r="G328" s="394"/>
      <c r="H328" s="395">
        <f t="shared" si="1"/>
        <v>1</v>
      </c>
      <c r="I328" s="391" t="s">
        <v>3465</v>
      </c>
      <c r="J328" s="396">
        <v>3600.0</v>
      </c>
      <c r="K328" s="396">
        <f t="shared" si="7"/>
        <v>3600</v>
      </c>
      <c r="L328" s="397"/>
      <c r="M328" s="398">
        <f t="shared" si="14"/>
        <v>0</v>
      </c>
      <c r="N328" s="398">
        <f t="shared" si="13"/>
        <v>3600</v>
      </c>
      <c r="O328" s="398">
        <f t="shared" si="5"/>
        <v>3600</v>
      </c>
      <c r="P328" s="398">
        <f t="shared" si="8"/>
        <v>3600</v>
      </c>
      <c r="Q328" s="398">
        <v>1.0</v>
      </c>
      <c r="R328" s="391" t="s">
        <v>1723</v>
      </c>
      <c r="S328" s="399">
        <v>45490.0</v>
      </c>
      <c r="T328" s="391">
        <v>2407111.0</v>
      </c>
      <c r="U328" s="400">
        <v>45491.0</v>
      </c>
      <c r="V328" s="400">
        <v>45491.0</v>
      </c>
      <c r="W328" s="391" t="s">
        <v>4966</v>
      </c>
      <c r="X328" s="394" t="s">
        <v>4325</v>
      </c>
      <c r="Y328" s="391" t="s">
        <v>3780</v>
      </c>
      <c r="Z328" s="401"/>
      <c r="AA328" s="400" t="s">
        <v>3739</v>
      </c>
      <c r="AB328" s="399">
        <v>45491.0</v>
      </c>
      <c r="AC328" s="402" t="s">
        <v>4477</v>
      </c>
      <c r="AD328" s="392"/>
      <c r="AE328" s="392"/>
      <c r="AF328" s="392"/>
      <c r="AG328" s="392"/>
      <c r="AH328" s="392"/>
      <c r="AI328" s="392"/>
      <c r="AJ328" s="392"/>
      <c r="AK328" s="392"/>
      <c r="AL328" s="392"/>
      <c r="AM328" s="392"/>
      <c r="AN328" s="392"/>
      <c r="AO328" s="392"/>
      <c r="AP328" s="392"/>
      <c r="AQ328" s="392"/>
      <c r="AR328" s="392"/>
      <c r="AS328" s="392"/>
      <c r="AT328" s="392"/>
      <c r="AU328" s="392"/>
      <c r="AV328" s="392"/>
      <c r="AW328" s="392"/>
      <c r="AX328" s="392"/>
    </row>
    <row r="329" ht="15.0" customHeight="1">
      <c r="A329" s="390" t="s">
        <v>4469</v>
      </c>
      <c r="B329" s="391" t="s">
        <v>4647</v>
      </c>
      <c r="C329" s="391" t="s">
        <v>4471</v>
      </c>
      <c r="D329" s="393" t="s">
        <v>50</v>
      </c>
      <c r="E329" s="428" t="s">
        <v>4967</v>
      </c>
      <c r="F329" s="391">
        <v>1.0</v>
      </c>
      <c r="G329" s="394"/>
      <c r="H329" s="395">
        <f t="shared" si="1"/>
        <v>1</v>
      </c>
      <c r="I329" s="391" t="s">
        <v>3465</v>
      </c>
      <c r="J329" s="396">
        <v>6448.6</v>
      </c>
      <c r="K329" s="396">
        <f t="shared" si="7"/>
        <v>6448.6</v>
      </c>
      <c r="L329" s="397"/>
      <c r="M329" s="398">
        <f t="shared" si="14"/>
        <v>0</v>
      </c>
      <c r="N329" s="398">
        <f t="shared" si="13"/>
        <v>6448.6</v>
      </c>
      <c r="O329" s="398">
        <f t="shared" si="5"/>
        <v>6448.6</v>
      </c>
      <c r="P329" s="398">
        <f t="shared" si="8"/>
        <v>6448.6</v>
      </c>
      <c r="Q329" s="398">
        <v>1.0</v>
      </c>
      <c r="R329" s="391" t="s">
        <v>1726</v>
      </c>
      <c r="S329" s="399">
        <v>45490.0</v>
      </c>
      <c r="T329" s="391">
        <v>2407112.0</v>
      </c>
      <c r="U329" s="400">
        <v>45491.0</v>
      </c>
      <c r="V329" s="400">
        <v>45491.0</v>
      </c>
      <c r="W329" s="391"/>
      <c r="X329" s="394" t="s">
        <v>1725</v>
      </c>
      <c r="Y329" s="391" t="s">
        <v>4476</v>
      </c>
      <c r="Z329" s="401"/>
      <c r="AA329" s="400" t="s">
        <v>3739</v>
      </c>
      <c r="AB329" s="399">
        <v>45499.0</v>
      </c>
      <c r="AC329" s="402" t="s">
        <v>4477</v>
      </c>
      <c r="AD329" s="392"/>
      <c r="AE329" s="392"/>
      <c r="AF329" s="392"/>
      <c r="AG329" s="392"/>
      <c r="AH329" s="392"/>
      <c r="AI329" s="392"/>
      <c r="AJ329" s="392"/>
      <c r="AK329" s="392"/>
      <c r="AL329" s="392"/>
      <c r="AM329" s="392"/>
      <c r="AN329" s="392"/>
      <c r="AO329" s="392"/>
      <c r="AP329" s="392"/>
      <c r="AQ329" s="392"/>
      <c r="AR329" s="392"/>
      <c r="AS329" s="392"/>
      <c r="AT329" s="392"/>
      <c r="AU329" s="392"/>
      <c r="AV329" s="392"/>
      <c r="AW329" s="392"/>
      <c r="AX329" s="392"/>
    </row>
    <row r="330" ht="15.0" customHeight="1">
      <c r="A330" s="390" t="s">
        <v>4469</v>
      </c>
      <c r="B330" s="391" t="s">
        <v>4647</v>
      </c>
      <c r="C330" s="391" t="s">
        <v>4471</v>
      </c>
      <c r="D330" s="393" t="s">
        <v>1228</v>
      </c>
      <c r="E330" s="428" t="s">
        <v>489</v>
      </c>
      <c r="F330" s="391">
        <v>1.0</v>
      </c>
      <c r="G330" s="394"/>
      <c r="H330" s="395">
        <f t="shared" si="1"/>
        <v>1</v>
      </c>
      <c r="I330" s="391" t="s">
        <v>3465</v>
      </c>
      <c r="J330" s="396">
        <v>4500.0</v>
      </c>
      <c r="K330" s="396">
        <f t="shared" si="7"/>
        <v>4500</v>
      </c>
      <c r="L330" s="397"/>
      <c r="M330" s="398">
        <f t="shared" si="14"/>
        <v>0</v>
      </c>
      <c r="N330" s="398">
        <f t="shared" si="13"/>
        <v>4500</v>
      </c>
      <c r="O330" s="398">
        <f t="shared" si="5"/>
        <v>4500</v>
      </c>
      <c r="P330" s="398">
        <f t="shared" si="8"/>
        <v>4500</v>
      </c>
      <c r="Q330" s="398">
        <v>1.0</v>
      </c>
      <c r="R330" s="391" t="s">
        <v>1728</v>
      </c>
      <c r="S330" s="399">
        <v>45490.0</v>
      </c>
      <c r="T330" s="391">
        <v>2407113.0</v>
      </c>
      <c r="U330" s="400">
        <v>45491.0</v>
      </c>
      <c r="V330" s="400"/>
      <c r="W330" s="391"/>
      <c r="X330" s="394" t="s">
        <v>487</v>
      </c>
      <c r="Y330" s="391" t="s">
        <v>3780</v>
      </c>
      <c r="Z330" s="401"/>
      <c r="AA330" s="400"/>
      <c r="AB330" s="399"/>
      <c r="AC330" s="402"/>
      <c r="AD330" s="392"/>
      <c r="AE330" s="392"/>
      <c r="AF330" s="392"/>
      <c r="AG330" s="392"/>
      <c r="AH330" s="392"/>
      <c r="AI330" s="392"/>
      <c r="AJ330" s="392"/>
      <c r="AK330" s="392"/>
      <c r="AL330" s="392"/>
      <c r="AM330" s="392"/>
      <c r="AN330" s="392"/>
      <c r="AO330" s="392"/>
      <c r="AP330" s="392"/>
      <c r="AQ330" s="392"/>
      <c r="AR330" s="392"/>
      <c r="AS330" s="392"/>
      <c r="AT330" s="392"/>
      <c r="AU330" s="392"/>
      <c r="AV330" s="392"/>
      <c r="AW330" s="392"/>
      <c r="AX330" s="392"/>
    </row>
    <row r="331" ht="15.0" customHeight="1">
      <c r="A331" s="372" t="s">
        <v>4512</v>
      </c>
      <c r="B331" s="373" t="s">
        <v>4618</v>
      </c>
      <c r="C331" s="373" t="s">
        <v>4968</v>
      </c>
      <c r="D331" s="375" t="s">
        <v>1751</v>
      </c>
      <c r="E331" s="427" t="s">
        <v>4969</v>
      </c>
      <c r="F331" s="373">
        <v>1.0</v>
      </c>
      <c r="G331" s="376"/>
      <c r="H331" s="377">
        <f t="shared" si="1"/>
        <v>1</v>
      </c>
      <c r="I331" s="373" t="s">
        <v>3465</v>
      </c>
      <c r="J331" s="378">
        <v>17900.0</v>
      </c>
      <c r="K331" s="378">
        <f t="shared" si="7"/>
        <v>17900</v>
      </c>
      <c r="L331" s="379"/>
      <c r="M331" s="380">
        <f t="shared" si="14"/>
        <v>0</v>
      </c>
      <c r="N331" s="380">
        <f t="shared" si="13"/>
        <v>17900</v>
      </c>
      <c r="O331" s="380">
        <f t="shared" si="5"/>
        <v>17900</v>
      </c>
      <c r="P331" s="380">
        <f t="shared" si="8"/>
        <v>17900</v>
      </c>
      <c r="Q331" s="380">
        <v>1.0</v>
      </c>
      <c r="R331" s="373" t="s">
        <v>1736</v>
      </c>
      <c r="S331" s="381">
        <v>45490.0</v>
      </c>
      <c r="T331" s="373">
        <v>2407118.0</v>
      </c>
      <c r="U331" s="382">
        <v>45492.0</v>
      </c>
      <c r="V331" s="382">
        <v>45496.0</v>
      </c>
      <c r="W331" s="373" t="s">
        <v>4906</v>
      </c>
      <c r="X331" s="376" t="s">
        <v>4970</v>
      </c>
      <c r="Y331" s="373" t="s">
        <v>4575</v>
      </c>
      <c r="Z331" s="383"/>
      <c r="AA331" s="382" t="s">
        <v>3739</v>
      </c>
      <c r="AB331" s="381">
        <v>45503.0</v>
      </c>
      <c r="AC331" s="384" t="s">
        <v>4477</v>
      </c>
      <c r="AD331" s="374"/>
      <c r="AE331" s="392"/>
      <c r="AF331" s="392"/>
      <c r="AG331" s="392"/>
      <c r="AH331" s="392"/>
      <c r="AI331" s="392"/>
      <c r="AJ331" s="392"/>
      <c r="AK331" s="392"/>
      <c r="AL331" s="392"/>
      <c r="AM331" s="392"/>
      <c r="AN331" s="392"/>
      <c r="AO331" s="392"/>
      <c r="AP331" s="392"/>
      <c r="AQ331" s="392"/>
      <c r="AR331" s="392"/>
      <c r="AS331" s="392"/>
      <c r="AT331" s="392"/>
      <c r="AU331" s="392"/>
      <c r="AV331" s="392"/>
      <c r="AW331" s="392"/>
      <c r="AX331" s="392"/>
    </row>
    <row r="332" ht="15.0" customHeight="1">
      <c r="A332" s="390" t="s">
        <v>4512</v>
      </c>
      <c r="B332" s="391" t="s">
        <v>4618</v>
      </c>
      <c r="C332" s="391" t="s">
        <v>4968</v>
      </c>
      <c r="D332" s="393" t="s">
        <v>1751</v>
      </c>
      <c r="E332" s="428" t="s">
        <v>4971</v>
      </c>
      <c r="F332" s="391">
        <v>1.0</v>
      </c>
      <c r="G332" s="394"/>
      <c r="H332" s="395">
        <f t="shared" si="1"/>
        <v>1</v>
      </c>
      <c r="I332" s="391" t="s">
        <v>3465</v>
      </c>
      <c r="J332" s="396">
        <v>17900.0</v>
      </c>
      <c r="K332" s="396">
        <f t="shared" si="7"/>
        <v>17900</v>
      </c>
      <c r="L332" s="397"/>
      <c r="M332" s="398">
        <f t="shared" si="14"/>
        <v>0</v>
      </c>
      <c r="N332" s="398">
        <f t="shared" si="13"/>
        <v>17900</v>
      </c>
      <c r="O332" s="398">
        <f t="shared" si="5"/>
        <v>17900</v>
      </c>
      <c r="P332" s="398">
        <f t="shared" si="8"/>
        <v>17900</v>
      </c>
      <c r="Q332" s="398">
        <v>1.0</v>
      </c>
      <c r="R332" s="391" t="s">
        <v>1736</v>
      </c>
      <c r="S332" s="399">
        <v>45490.0</v>
      </c>
      <c r="T332" s="391">
        <v>2407118.0</v>
      </c>
      <c r="U332" s="400">
        <v>45492.0</v>
      </c>
      <c r="V332" s="400">
        <v>45496.0</v>
      </c>
      <c r="W332" s="391" t="s">
        <v>4906</v>
      </c>
      <c r="X332" s="394" t="s">
        <v>4970</v>
      </c>
      <c r="Y332" s="391" t="s">
        <v>4575</v>
      </c>
      <c r="Z332" s="401"/>
      <c r="AA332" s="400" t="s">
        <v>3739</v>
      </c>
      <c r="AB332" s="399">
        <v>45503.0</v>
      </c>
      <c r="AC332" s="402" t="s">
        <v>4477</v>
      </c>
      <c r="AD332" s="392"/>
      <c r="AE332" s="392"/>
      <c r="AF332" s="392"/>
      <c r="AG332" s="392"/>
      <c r="AH332" s="392"/>
      <c r="AI332" s="392"/>
      <c r="AJ332" s="392"/>
      <c r="AK332" s="392"/>
      <c r="AL332" s="392"/>
      <c r="AM332" s="392"/>
      <c r="AN332" s="392"/>
      <c r="AO332" s="392"/>
      <c r="AP332" s="392"/>
      <c r="AQ332" s="392"/>
      <c r="AR332" s="392"/>
      <c r="AS332" s="392"/>
      <c r="AT332" s="392"/>
      <c r="AU332" s="392"/>
      <c r="AV332" s="392"/>
      <c r="AW332" s="392"/>
      <c r="AX332" s="392"/>
    </row>
    <row r="333" ht="15.0" customHeight="1">
      <c r="A333" s="405" t="s">
        <v>4505</v>
      </c>
      <c r="B333" s="406" t="s">
        <v>4506</v>
      </c>
      <c r="C333" s="406" t="s">
        <v>4471</v>
      </c>
      <c r="D333" s="407" t="s">
        <v>50</v>
      </c>
      <c r="E333" s="408" t="s">
        <v>1740</v>
      </c>
      <c r="F333" s="406">
        <v>1.0</v>
      </c>
      <c r="G333" s="409"/>
      <c r="H333" s="410">
        <f t="shared" si="1"/>
        <v>1</v>
      </c>
      <c r="I333" s="406" t="s">
        <v>3465</v>
      </c>
      <c r="J333" s="411">
        <v>40000.0</v>
      </c>
      <c r="K333" s="411">
        <f t="shared" si="7"/>
        <v>40000</v>
      </c>
      <c r="L333" s="412"/>
      <c r="M333" s="413">
        <f t="shared" si="14"/>
        <v>0</v>
      </c>
      <c r="N333" s="413">
        <f t="shared" si="13"/>
        <v>40000</v>
      </c>
      <c r="O333" s="413">
        <f t="shared" si="5"/>
        <v>40000</v>
      </c>
      <c r="P333" s="413">
        <f t="shared" si="8"/>
        <v>40000</v>
      </c>
      <c r="Q333" s="413">
        <v>1.0</v>
      </c>
      <c r="R333" s="406" t="s">
        <v>1739</v>
      </c>
      <c r="S333" s="414">
        <v>45482.0</v>
      </c>
      <c r="T333" s="406">
        <v>2407120.0</v>
      </c>
      <c r="U333" s="415">
        <v>45492.0</v>
      </c>
      <c r="V333" s="415">
        <v>45496.0</v>
      </c>
      <c r="W333" s="406" t="s">
        <v>4937</v>
      </c>
      <c r="X333" s="409" t="s">
        <v>4938</v>
      </c>
      <c r="Y333" s="406" t="s">
        <v>3466</v>
      </c>
      <c r="Z333" s="416"/>
      <c r="AA333" s="415" t="s">
        <v>3739</v>
      </c>
      <c r="AB333" s="414">
        <v>45512.0</v>
      </c>
      <c r="AC333" s="417" t="s">
        <v>4477</v>
      </c>
      <c r="AD333" s="418"/>
      <c r="AE333" s="419"/>
      <c r="AF333" s="419"/>
      <c r="AG333" s="419"/>
      <c r="AH333" s="419"/>
      <c r="AI333" s="419"/>
      <c r="AJ333" s="419"/>
      <c r="AK333" s="419"/>
      <c r="AL333" s="419"/>
      <c r="AM333" s="419"/>
      <c r="AN333" s="419"/>
      <c r="AO333" s="419"/>
      <c r="AP333" s="419"/>
      <c r="AQ333" s="419"/>
      <c r="AR333" s="419"/>
      <c r="AS333" s="419"/>
      <c r="AT333" s="419"/>
      <c r="AU333" s="419"/>
      <c r="AV333" s="419"/>
      <c r="AW333" s="419"/>
      <c r="AX333" s="419"/>
    </row>
    <row r="334" ht="15.0" customHeight="1">
      <c r="A334" s="405" t="s">
        <v>4519</v>
      </c>
      <c r="B334" s="406" t="s">
        <v>4520</v>
      </c>
      <c r="C334" s="406" t="s">
        <v>4972</v>
      </c>
      <c r="D334" s="407" t="s">
        <v>50</v>
      </c>
      <c r="E334" s="408" t="s">
        <v>4973</v>
      </c>
      <c r="F334" s="406">
        <v>1.0</v>
      </c>
      <c r="G334" s="409"/>
      <c r="H334" s="410">
        <f t="shared" si="1"/>
        <v>1</v>
      </c>
      <c r="I334" s="406" t="s">
        <v>3465</v>
      </c>
      <c r="J334" s="411">
        <v>6650.0</v>
      </c>
      <c r="K334" s="411">
        <f t="shared" si="7"/>
        <v>6650</v>
      </c>
      <c r="L334" s="412"/>
      <c r="M334" s="413">
        <f t="shared" si="14"/>
        <v>0</v>
      </c>
      <c r="N334" s="413">
        <f t="shared" si="13"/>
        <v>6650</v>
      </c>
      <c r="O334" s="413">
        <f t="shared" si="5"/>
        <v>6650</v>
      </c>
      <c r="P334" s="413">
        <f t="shared" si="8"/>
        <v>6650</v>
      </c>
      <c r="Q334" s="413">
        <v>1.0</v>
      </c>
      <c r="R334" s="406" t="s">
        <v>1747</v>
      </c>
      <c r="S334" s="414">
        <v>45496.0</v>
      </c>
      <c r="T334" s="406">
        <v>2407123.0</v>
      </c>
      <c r="U334" s="415">
        <v>45497.0</v>
      </c>
      <c r="V334" s="415">
        <v>45498.0</v>
      </c>
      <c r="W334" s="406" t="s">
        <v>4974</v>
      </c>
      <c r="X334" s="409" t="s">
        <v>4975</v>
      </c>
      <c r="Y334" s="406" t="s">
        <v>4476</v>
      </c>
      <c r="Z334" s="416"/>
      <c r="AA334" s="415" t="s">
        <v>3739</v>
      </c>
      <c r="AB334" s="414">
        <v>45506.0</v>
      </c>
      <c r="AC334" s="417" t="s">
        <v>4477</v>
      </c>
      <c r="AD334" s="418"/>
      <c r="AE334" s="419"/>
      <c r="AF334" s="419"/>
      <c r="AG334" s="419"/>
      <c r="AH334" s="419"/>
      <c r="AI334" s="419"/>
      <c r="AJ334" s="419"/>
      <c r="AK334" s="419"/>
      <c r="AL334" s="419"/>
      <c r="AM334" s="419"/>
      <c r="AN334" s="419"/>
      <c r="AO334" s="419"/>
      <c r="AP334" s="419"/>
      <c r="AQ334" s="419"/>
      <c r="AR334" s="419"/>
      <c r="AS334" s="419"/>
      <c r="AT334" s="419"/>
      <c r="AU334" s="419"/>
      <c r="AV334" s="419"/>
      <c r="AW334" s="419"/>
      <c r="AX334" s="419"/>
    </row>
    <row r="335" ht="15.0" customHeight="1">
      <c r="A335" s="390" t="s">
        <v>4469</v>
      </c>
      <c r="B335" s="391" t="s">
        <v>4647</v>
      </c>
      <c r="C335" s="391" t="s">
        <v>4976</v>
      </c>
      <c r="D335" s="393"/>
      <c r="E335" s="428" t="s">
        <v>1760</v>
      </c>
      <c r="F335" s="391">
        <v>1.0</v>
      </c>
      <c r="G335" s="394"/>
      <c r="H335" s="395">
        <f t="shared" si="1"/>
        <v>1</v>
      </c>
      <c r="I335" s="391" t="s">
        <v>3465</v>
      </c>
      <c r="J335" s="396">
        <v>1358.5</v>
      </c>
      <c r="K335" s="396">
        <f t="shared" si="7"/>
        <v>1358.5</v>
      </c>
      <c r="L335" s="397"/>
      <c r="M335" s="398">
        <f t="shared" si="14"/>
        <v>0</v>
      </c>
      <c r="N335" s="398">
        <f t="shared" si="13"/>
        <v>1358.5</v>
      </c>
      <c r="O335" s="398">
        <f t="shared" si="5"/>
        <v>1358.5</v>
      </c>
      <c r="P335" s="398">
        <f t="shared" si="8"/>
        <v>1358.5</v>
      </c>
      <c r="Q335" s="398">
        <v>1.0</v>
      </c>
      <c r="R335" s="391" t="s">
        <v>1759</v>
      </c>
      <c r="S335" s="399">
        <v>45497.0</v>
      </c>
      <c r="T335" s="391">
        <v>2407127.0</v>
      </c>
      <c r="U335" s="400">
        <v>45498.0</v>
      </c>
      <c r="V335" s="400">
        <v>45498.0</v>
      </c>
      <c r="W335" s="391" t="s">
        <v>4977</v>
      </c>
      <c r="X335" s="394" t="s">
        <v>4978</v>
      </c>
      <c r="Y335" s="391" t="s">
        <v>4476</v>
      </c>
      <c r="Z335" s="401"/>
      <c r="AA335" s="400" t="s">
        <v>3739</v>
      </c>
      <c r="AB335" s="399">
        <v>45534.0</v>
      </c>
      <c r="AC335" s="402" t="s">
        <v>4477</v>
      </c>
      <c r="AD335" s="392"/>
      <c r="AE335" s="392"/>
      <c r="AF335" s="392"/>
      <c r="AG335" s="392"/>
      <c r="AH335" s="392"/>
      <c r="AI335" s="392"/>
      <c r="AJ335" s="392"/>
      <c r="AK335" s="392"/>
      <c r="AL335" s="392"/>
      <c r="AM335" s="392"/>
      <c r="AN335" s="392"/>
      <c r="AO335" s="392"/>
      <c r="AP335" s="392"/>
      <c r="AQ335" s="392"/>
      <c r="AR335" s="392"/>
      <c r="AS335" s="392"/>
      <c r="AT335" s="392"/>
      <c r="AU335" s="392"/>
      <c r="AV335" s="392"/>
      <c r="AW335" s="392"/>
      <c r="AX335" s="392"/>
    </row>
    <row r="336" ht="15.0" customHeight="1">
      <c r="A336" s="390" t="s">
        <v>4469</v>
      </c>
      <c r="B336" s="391" t="s">
        <v>4647</v>
      </c>
      <c r="C336" s="391" t="s">
        <v>4979</v>
      </c>
      <c r="D336" s="393"/>
      <c r="E336" s="428" t="s">
        <v>1767</v>
      </c>
      <c r="F336" s="391">
        <v>2.0</v>
      </c>
      <c r="G336" s="394"/>
      <c r="H336" s="395">
        <f t="shared" si="1"/>
        <v>2</v>
      </c>
      <c r="I336" s="391" t="s">
        <v>3465</v>
      </c>
      <c r="J336" s="396">
        <v>6448.6</v>
      </c>
      <c r="K336" s="396">
        <f t="shared" si="7"/>
        <v>12897.2</v>
      </c>
      <c r="L336" s="397"/>
      <c r="M336" s="398">
        <f t="shared" si="14"/>
        <v>0</v>
      </c>
      <c r="N336" s="398">
        <f t="shared" si="13"/>
        <v>6448.6</v>
      </c>
      <c r="O336" s="398">
        <f t="shared" si="5"/>
        <v>6448.6</v>
      </c>
      <c r="P336" s="398">
        <f t="shared" si="8"/>
        <v>12897.2</v>
      </c>
      <c r="Q336" s="398">
        <v>1.0</v>
      </c>
      <c r="R336" s="391" t="s">
        <v>1766</v>
      </c>
      <c r="S336" s="399">
        <v>45498.0</v>
      </c>
      <c r="T336" s="391">
        <v>2407130.0</v>
      </c>
      <c r="U336" s="400">
        <v>45499.0</v>
      </c>
      <c r="V336" s="400">
        <v>45499.0</v>
      </c>
      <c r="W336" s="391" t="s">
        <v>4980</v>
      </c>
      <c r="X336" s="394" t="s">
        <v>1725</v>
      </c>
      <c r="Y336" s="391" t="s">
        <v>4476</v>
      </c>
      <c r="Z336" s="401"/>
      <c r="AA336" s="400" t="s">
        <v>3739</v>
      </c>
      <c r="AB336" s="399">
        <v>45519.0</v>
      </c>
      <c r="AC336" s="402" t="s">
        <v>4477</v>
      </c>
      <c r="AD336" s="392"/>
      <c r="AE336" s="392"/>
      <c r="AF336" s="392"/>
      <c r="AG336" s="392"/>
      <c r="AH336" s="392"/>
      <c r="AI336" s="392"/>
      <c r="AJ336" s="392"/>
      <c r="AK336" s="392"/>
      <c r="AL336" s="392"/>
      <c r="AM336" s="392"/>
      <c r="AN336" s="392"/>
      <c r="AO336" s="392"/>
      <c r="AP336" s="392"/>
      <c r="AQ336" s="392"/>
      <c r="AR336" s="392"/>
      <c r="AS336" s="392"/>
      <c r="AT336" s="392"/>
      <c r="AU336" s="392"/>
      <c r="AV336" s="392"/>
      <c r="AW336" s="392"/>
      <c r="AX336" s="392"/>
    </row>
    <row r="337" ht="15.0" customHeight="1">
      <c r="A337" s="436" t="s">
        <v>4469</v>
      </c>
      <c r="B337" s="436" t="s">
        <v>4823</v>
      </c>
      <c r="C337" s="436" t="s">
        <v>4471</v>
      </c>
      <c r="D337" s="437" t="s">
        <v>4597</v>
      </c>
      <c r="E337" s="438" t="s">
        <v>4981</v>
      </c>
      <c r="F337" s="436">
        <v>10.0</v>
      </c>
      <c r="G337" s="439"/>
      <c r="H337" s="440">
        <f t="shared" si="1"/>
        <v>10</v>
      </c>
      <c r="I337" s="436" t="s">
        <v>3465</v>
      </c>
      <c r="J337" s="441">
        <v>25.0</v>
      </c>
      <c r="K337" s="441">
        <f t="shared" si="7"/>
        <v>250</v>
      </c>
      <c r="L337" s="442"/>
      <c r="M337" s="443">
        <f t="shared" si="14"/>
        <v>0</v>
      </c>
      <c r="N337" s="443">
        <f t="shared" si="13"/>
        <v>25</v>
      </c>
      <c r="O337" s="443">
        <f t="shared" si="5"/>
        <v>25</v>
      </c>
      <c r="P337" s="443">
        <f t="shared" si="8"/>
        <v>250</v>
      </c>
      <c r="Q337" s="443">
        <v>1.0</v>
      </c>
      <c r="R337" s="436" t="s">
        <v>1738</v>
      </c>
      <c r="S337" s="444">
        <v>45491.0</v>
      </c>
      <c r="T337" s="436">
        <v>2407119.0</v>
      </c>
      <c r="U337" s="445">
        <v>45492.0</v>
      </c>
      <c r="V337" s="445">
        <v>45496.0</v>
      </c>
      <c r="W337" s="436" t="s">
        <v>4858</v>
      </c>
      <c r="X337" s="439" t="s">
        <v>34</v>
      </c>
      <c r="Y337" s="436" t="s">
        <v>3466</v>
      </c>
      <c r="Z337" s="446"/>
      <c r="AA337" s="445" t="s">
        <v>3739</v>
      </c>
      <c r="AB337" s="444">
        <v>45503.0</v>
      </c>
      <c r="AC337" s="447" t="s">
        <v>4477</v>
      </c>
      <c r="AD337" s="437"/>
      <c r="AE337" s="437"/>
      <c r="AF337" s="437"/>
      <c r="AG337" s="437"/>
      <c r="AH337" s="437"/>
      <c r="AI337" s="437"/>
      <c r="AJ337" s="437"/>
      <c r="AK337" s="437"/>
      <c r="AL337" s="437"/>
      <c r="AM337" s="437"/>
      <c r="AN337" s="437"/>
      <c r="AO337" s="437"/>
      <c r="AP337" s="437"/>
      <c r="AQ337" s="437"/>
      <c r="AR337" s="437"/>
      <c r="AS337" s="437"/>
      <c r="AT337" s="437"/>
      <c r="AU337" s="437"/>
      <c r="AV337" s="437"/>
      <c r="AW337" s="437"/>
      <c r="AX337" s="437"/>
    </row>
    <row r="338" ht="15.0" customHeight="1">
      <c r="A338" s="448" t="s">
        <v>4469</v>
      </c>
      <c r="B338" s="448" t="s">
        <v>4823</v>
      </c>
      <c r="C338" s="448" t="s">
        <v>4471</v>
      </c>
      <c r="D338" s="449" t="s">
        <v>585</v>
      </c>
      <c r="E338" s="450" t="s">
        <v>4982</v>
      </c>
      <c r="F338" s="448">
        <v>3.0</v>
      </c>
      <c r="G338" s="451"/>
      <c r="H338" s="452">
        <f t="shared" si="1"/>
        <v>3</v>
      </c>
      <c r="I338" s="448" t="s">
        <v>3465</v>
      </c>
      <c r="J338" s="453">
        <v>36.0</v>
      </c>
      <c r="K338" s="453">
        <f t="shared" si="7"/>
        <v>108</v>
      </c>
      <c r="L338" s="454"/>
      <c r="M338" s="455">
        <f t="shared" si="14"/>
        <v>0</v>
      </c>
      <c r="N338" s="455">
        <f t="shared" si="13"/>
        <v>36</v>
      </c>
      <c r="O338" s="455">
        <f t="shared" si="5"/>
        <v>36</v>
      </c>
      <c r="P338" s="455">
        <f t="shared" si="8"/>
        <v>108</v>
      </c>
      <c r="Q338" s="455">
        <v>1.0</v>
      </c>
      <c r="R338" s="448" t="s">
        <v>1738</v>
      </c>
      <c r="S338" s="456">
        <v>45491.0</v>
      </c>
      <c r="T338" s="448">
        <v>2407119.0</v>
      </c>
      <c r="U338" s="457">
        <v>45492.0</v>
      </c>
      <c r="V338" s="457">
        <v>45496.0</v>
      </c>
      <c r="W338" s="448" t="s">
        <v>4858</v>
      </c>
      <c r="X338" s="451" t="s">
        <v>34</v>
      </c>
      <c r="Y338" s="448" t="s">
        <v>3466</v>
      </c>
      <c r="Z338" s="458"/>
      <c r="AA338" s="457" t="s">
        <v>3739</v>
      </c>
      <c r="AB338" s="456">
        <v>45503.0</v>
      </c>
      <c r="AC338" s="459" t="s">
        <v>4477</v>
      </c>
      <c r="AD338" s="449"/>
      <c r="AE338" s="449"/>
      <c r="AF338" s="449"/>
      <c r="AG338" s="449"/>
      <c r="AH338" s="449"/>
      <c r="AI338" s="449"/>
      <c r="AJ338" s="449"/>
      <c r="AK338" s="449"/>
      <c r="AL338" s="449"/>
      <c r="AM338" s="449"/>
      <c r="AN338" s="449"/>
      <c r="AO338" s="449"/>
      <c r="AP338" s="449"/>
      <c r="AQ338" s="449"/>
      <c r="AR338" s="449"/>
      <c r="AS338" s="449"/>
      <c r="AT338" s="449"/>
      <c r="AU338" s="449"/>
      <c r="AV338" s="449"/>
      <c r="AW338" s="449"/>
      <c r="AX338" s="449"/>
    </row>
    <row r="339" ht="15.0" customHeight="1">
      <c r="A339" s="448" t="s">
        <v>4469</v>
      </c>
      <c r="B339" s="448" t="s">
        <v>4823</v>
      </c>
      <c r="C339" s="448" t="s">
        <v>4471</v>
      </c>
      <c r="D339" s="449" t="s">
        <v>4488</v>
      </c>
      <c r="E339" s="460" t="s">
        <v>4983</v>
      </c>
      <c r="F339" s="448">
        <v>3.0</v>
      </c>
      <c r="G339" s="451"/>
      <c r="H339" s="452">
        <f t="shared" si="1"/>
        <v>3</v>
      </c>
      <c r="I339" s="448" t="s">
        <v>3465</v>
      </c>
      <c r="J339" s="453">
        <v>36.0</v>
      </c>
      <c r="K339" s="453">
        <f t="shared" si="7"/>
        <v>108</v>
      </c>
      <c r="L339" s="454"/>
      <c r="M339" s="455">
        <f t="shared" si="14"/>
        <v>0</v>
      </c>
      <c r="N339" s="455">
        <f t="shared" si="13"/>
        <v>36</v>
      </c>
      <c r="O339" s="455">
        <f t="shared" si="5"/>
        <v>36</v>
      </c>
      <c r="P339" s="455">
        <f t="shared" si="8"/>
        <v>108</v>
      </c>
      <c r="Q339" s="455">
        <v>1.0</v>
      </c>
      <c r="R339" s="448" t="s">
        <v>1738</v>
      </c>
      <c r="S339" s="456">
        <v>45491.0</v>
      </c>
      <c r="T339" s="448">
        <v>2407119.0</v>
      </c>
      <c r="U339" s="457">
        <v>45492.0</v>
      </c>
      <c r="V339" s="457">
        <v>45496.0</v>
      </c>
      <c r="W339" s="448" t="s">
        <v>4858</v>
      </c>
      <c r="X339" s="451" t="s">
        <v>34</v>
      </c>
      <c r="Y339" s="448" t="s">
        <v>3466</v>
      </c>
      <c r="Z339" s="458"/>
      <c r="AA339" s="457" t="s">
        <v>3739</v>
      </c>
      <c r="AB339" s="456">
        <v>45503.0</v>
      </c>
      <c r="AC339" s="459" t="s">
        <v>4477</v>
      </c>
      <c r="AD339" s="449"/>
      <c r="AE339" s="449"/>
      <c r="AF339" s="449"/>
      <c r="AG339" s="449"/>
      <c r="AH339" s="449"/>
      <c r="AI339" s="449"/>
      <c r="AJ339" s="449"/>
      <c r="AK339" s="449"/>
      <c r="AL339" s="449"/>
      <c r="AM339" s="449"/>
      <c r="AN339" s="449"/>
      <c r="AO339" s="449"/>
      <c r="AP339" s="449"/>
      <c r="AQ339" s="449"/>
      <c r="AR339" s="449"/>
      <c r="AS339" s="449"/>
      <c r="AT339" s="449"/>
      <c r="AU339" s="449"/>
      <c r="AV339" s="449"/>
      <c r="AW339" s="449"/>
      <c r="AX339" s="449"/>
    </row>
    <row r="340" ht="15.0" customHeight="1">
      <c r="A340" s="448" t="s">
        <v>4469</v>
      </c>
      <c r="B340" s="448" t="s">
        <v>4823</v>
      </c>
      <c r="C340" s="448" t="s">
        <v>4471</v>
      </c>
      <c r="D340" s="449" t="s">
        <v>4562</v>
      </c>
      <c r="E340" s="450" t="s">
        <v>4984</v>
      </c>
      <c r="F340" s="448">
        <v>3.0</v>
      </c>
      <c r="G340" s="451"/>
      <c r="H340" s="452">
        <f t="shared" si="1"/>
        <v>3</v>
      </c>
      <c r="I340" s="448" t="s">
        <v>3465</v>
      </c>
      <c r="J340" s="453">
        <v>150.0</v>
      </c>
      <c r="K340" s="453">
        <f t="shared" si="7"/>
        <v>450</v>
      </c>
      <c r="L340" s="454"/>
      <c r="M340" s="455">
        <f t="shared" si="14"/>
        <v>0</v>
      </c>
      <c r="N340" s="455">
        <f t="shared" si="13"/>
        <v>150</v>
      </c>
      <c r="O340" s="455">
        <f t="shared" si="5"/>
        <v>150</v>
      </c>
      <c r="P340" s="455">
        <f t="shared" si="8"/>
        <v>450</v>
      </c>
      <c r="Q340" s="455">
        <v>1.0</v>
      </c>
      <c r="R340" s="448" t="s">
        <v>1738</v>
      </c>
      <c r="S340" s="456">
        <v>45491.0</v>
      </c>
      <c r="T340" s="448">
        <v>2407119.0</v>
      </c>
      <c r="U340" s="457">
        <v>45492.0</v>
      </c>
      <c r="V340" s="457">
        <v>45496.0</v>
      </c>
      <c r="W340" s="448" t="s">
        <v>4858</v>
      </c>
      <c r="X340" s="451" t="s">
        <v>34</v>
      </c>
      <c r="Y340" s="448" t="s">
        <v>3466</v>
      </c>
      <c r="Z340" s="458"/>
      <c r="AA340" s="457" t="s">
        <v>3739</v>
      </c>
      <c r="AB340" s="456">
        <v>45503.0</v>
      </c>
      <c r="AC340" s="459" t="s">
        <v>4477</v>
      </c>
      <c r="AD340" s="449"/>
      <c r="AE340" s="449"/>
      <c r="AF340" s="449"/>
      <c r="AG340" s="449"/>
      <c r="AH340" s="449"/>
      <c r="AI340" s="449"/>
      <c r="AJ340" s="449"/>
      <c r="AK340" s="449"/>
      <c r="AL340" s="449"/>
      <c r="AM340" s="449"/>
      <c r="AN340" s="449"/>
      <c r="AO340" s="449"/>
      <c r="AP340" s="449"/>
      <c r="AQ340" s="449"/>
      <c r="AR340" s="449"/>
      <c r="AS340" s="449"/>
      <c r="AT340" s="449"/>
      <c r="AU340" s="449"/>
      <c r="AV340" s="449"/>
      <c r="AW340" s="449"/>
      <c r="AX340" s="449"/>
    </row>
    <row r="341" ht="15.0" customHeight="1">
      <c r="A341" s="448" t="s">
        <v>4469</v>
      </c>
      <c r="B341" s="448" t="s">
        <v>4823</v>
      </c>
      <c r="C341" s="448" t="s">
        <v>4471</v>
      </c>
      <c r="D341" s="449" t="s">
        <v>4495</v>
      </c>
      <c r="E341" s="450" t="s">
        <v>4985</v>
      </c>
      <c r="F341" s="448">
        <v>3.0</v>
      </c>
      <c r="G341" s="451"/>
      <c r="H341" s="452">
        <f t="shared" si="1"/>
        <v>3</v>
      </c>
      <c r="I341" s="448" t="s">
        <v>3465</v>
      </c>
      <c r="J341" s="453">
        <v>170.0</v>
      </c>
      <c r="K341" s="453">
        <f t="shared" si="7"/>
        <v>510</v>
      </c>
      <c r="L341" s="454"/>
      <c r="M341" s="455">
        <f t="shared" si="14"/>
        <v>0</v>
      </c>
      <c r="N341" s="455">
        <f t="shared" si="13"/>
        <v>170</v>
      </c>
      <c r="O341" s="455">
        <f t="shared" si="5"/>
        <v>170</v>
      </c>
      <c r="P341" s="455">
        <f t="shared" si="8"/>
        <v>510</v>
      </c>
      <c r="Q341" s="455">
        <v>1.0</v>
      </c>
      <c r="R341" s="448" t="s">
        <v>1738</v>
      </c>
      <c r="S341" s="456">
        <v>45491.0</v>
      </c>
      <c r="T341" s="448">
        <v>2407119.0</v>
      </c>
      <c r="U341" s="457">
        <v>45492.0</v>
      </c>
      <c r="V341" s="457">
        <v>45496.0</v>
      </c>
      <c r="W341" s="448" t="s">
        <v>4858</v>
      </c>
      <c r="X341" s="451" t="s">
        <v>34</v>
      </c>
      <c r="Y341" s="448" t="s">
        <v>3466</v>
      </c>
      <c r="Z341" s="458"/>
      <c r="AA341" s="457" t="s">
        <v>3739</v>
      </c>
      <c r="AB341" s="456">
        <v>45503.0</v>
      </c>
      <c r="AC341" s="459" t="s">
        <v>4477</v>
      </c>
      <c r="AD341" s="449"/>
      <c r="AE341" s="449"/>
      <c r="AF341" s="449"/>
      <c r="AG341" s="449"/>
      <c r="AH341" s="449"/>
      <c r="AI341" s="449"/>
      <c r="AJ341" s="449"/>
      <c r="AK341" s="449"/>
      <c r="AL341" s="449"/>
      <c r="AM341" s="449"/>
      <c r="AN341" s="449"/>
      <c r="AO341" s="449"/>
      <c r="AP341" s="449"/>
      <c r="AQ341" s="449"/>
      <c r="AR341" s="449"/>
      <c r="AS341" s="449"/>
      <c r="AT341" s="449"/>
      <c r="AU341" s="449"/>
      <c r="AV341" s="449"/>
      <c r="AW341" s="449"/>
      <c r="AX341" s="449"/>
    </row>
    <row r="342" ht="15.0" customHeight="1">
      <c r="A342" s="448" t="s">
        <v>4469</v>
      </c>
      <c r="B342" s="448" t="s">
        <v>4823</v>
      </c>
      <c r="C342" s="448" t="s">
        <v>4471</v>
      </c>
      <c r="D342" s="449" t="s">
        <v>4490</v>
      </c>
      <c r="E342" s="450" t="s">
        <v>4986</v>
      </c>
      <c r="F342" s="448">
        <v>24.0</v>
      </c>
      <c r="G342" s="451"/>
      <c r="H342" s="452">
        <f t="shared" si="1"/>
        <v>24</v>
      </c>
      <c r="I342" s="448" t="s">
        <v>3465</v>
      </c>
      <c r="J342" s="453">
        <v>8.0</v>
      </c>
      <c r="K342" s="453">
        <f t="shared" si="7"/>
        <v>192</v>
      </c>
      <c r="L342" s="454"/>
      <c r="M342" s="455">
        <f t="shared" si="14"/>
        <v>0</v>
      </c>
      <c r="N342" s="455">
        <f t="shared" si="13"/>
        <v>8</v>
      </c>
      <c r="O342" s="455">
        <f t="shared" si="5"/>
        <v>8</v>
      </c>
      <c r="P342" s="455">
        <f t="shared" si="8"/>
        <v>192</v>
      </c>
      <c r="Q342" s="455">
        <v>1.0</v>
      </c>
      <c r="R342" s="448" t="s">
        <v>1738</v>
      </c>
      <c r="S342" s="456">
        <v>45491.0</v>
      </c>
      <c r="T342" s="448">
        <v>2407119.0</v>
      </c>
      <c r="U342" s="457">
        <v>45492.0</v>
      </c>
      <c r="V342" s="457">
        <v>45496.0</v>
      </c>
      <c r="W342" s="448" t="s">
        <v>4858</v>
      </c>
      <c r="X342" s="451" t="s">
        <v>34</v>
      </c>
      <c r="Y342" s="448" t="s">
        <v>3466</v>
      </c>
      <c r="Z342" s="458"/>
      <c r="AA342" s="457" t="s">
        <v>3739</v>
      </c>
      <c r="AB342" s="456">
        <v>45503.0</v>
      </c>
      <c r="AC342" s="459" t="s">
        <v>4477</v>
      </c>
      <c r="AD342" s="449"/>
      <c r="AE342" s="449"/>
      <c r="AF342" s="449"/>
      <c r="AG342" s="449"/>
      <c r="AH342" s="449"/>
      <c r="AI342" s="449"/>
      <c r="AJ342" s="449"/>
      <c r="AK342" s="449"/>
      <c r="AL342" s="449"/>
      <c r="AM342" s="449"/>
      <c r="AN342" s="449"/>
      <c r="AO342" s="449"/>
      <c r="AP342" s="449"/>
      <c r="AQ342" s="449"/>
      <c r="AR342" s="449"/>
      <c r="AS342" s="449"/>
      <c r="AT342" s="449"/>
      <c r="AU342" s="449"/>
      <c r="AV342" s="449"/>
      <c r="AW342" s="449"/>
      <c r="AX342" s="449"/>
    </row>
    <row r="343" ht="15.0" customHeight="1">
      <c r="A343" s="448" t="s">
        <v>4469</v>
      </c>
      <c r="B343" s="448" t="s">
        <v>4823</v>
      </c>
      <c r="C343" s="448" t="s">
        <v>4471</v>
      </c>
      <c r="D343" s="449" t="s">
        <v>4490</v>
      </c>
      <c r="E343" s="450" t="s">
        <v>4987</v>
      </c>
      <c r="F343" s="448">
        <v>24.0</v>
      </c>
      <c r="G343" s="451"/>
      <c r="H343" s="452">
        <f t="shared" si="1"/>
        <v>24</v>
      </c>
      <c r="I343" s="448" t="s">
        <v>3465</v>
      </c>
      <c r="J343" s="453">
        <v>9.0</v>
      </c>
      <c r="K343" s="453">
        <f t="shared" si="7"/>
        <v>216</v>
      </c>
      <c r="L343" s="454"/>
      <c r="M343" s="455">
        <f t="shared" si="14"/>
        <v>0</v>
      </c>
      <c r="N343" s="455">
        <f t="shared" si="13"/>
        <v>9</v>
      </c>
      <c r="O343" s="455">
        <f t="shared" si="5"/>
        <v>9</v>
      </c>
      <c r="P343" s="455">
        <f t="shared" si="8"/>
        <v>216</v>
      </c>
      <c r="Q343" s="455">
        <v>1.0</v>
      </c>
      <c r="R343" s="448" t="s">
        <v>1738</v>
      </c>
      <c r="S343" s="456">
        <v>45491.0</v>
      </c>
      <c r="T343" s="448">
        <v>2407119.0</v>
      </c>
      <c r="U343" s="457">
        <v>45492.0</v>
      </c>
      <c r="V343" s="457">
        <v>45496.0</v>
      </c>
      <c r="W343" s="448" t="s">
        <v>4858</v>
      </c>
      <c r="X343" s="451" t="s">
        <v>34</v>
      </c>
      <c r="Y343" s="448" t="s">
        <v>3466</v>
      </c>
      <c r="Z343" s="458"/>
      <c r="AA343" s="457" t="s">
        <v>3739</v>
      </c>
      <c r="AB343" s="456">
        <v>45503.0</v>
      </c>
      <c r="AC343" s="459" t="s">
        <v>4477</v>
      </c>
      <c r="AD343" s="449"/>
      <c r="AE343" s="449"/>
      <c r="AF343" s="449"/>
      <c r="AG343" s="449"/>
      <c r="AH343" s="449"/>
      <c r="AI343" s="449"/>
      <c r="AJ343" s="449"/>
      <c r="AK343" s="449"/>
      <c r="AL343" s="449"/>
      <c r="AM343" s="449"/>
      <c r="AN343" s="449"/>
      <c r="AO343" s="449"/>
      <c r="AP343" s="449"/>
      <c r="AQ343" s="449"/>
      <c r="AR343" s="449"/>
      <c r="AS343" s="449"/>
      <c r="AT343" s="449"/>
      <c r="AU343" s="449"/>
      <c r="AV343" s="449"/>
      <c r="AW343" s="449"/>
      <c r="AX343" s="449"/>
    </row>
    <row r="344" ht="15.0" customHeight="1">
      <c r="A344" s="448" t="s">
        <v>4469</v>
      </c>
      <c r="B344" s="448" t="s">
        <v>4823</v>
      </c>
      <c r="C344" s="448" t="s">
        <v>4471</v>
      </c>
      <c r="D344" s="449" t="s">
        <v>4988</v>
      </c>
      <c r="E344" s="450" t="s">
        <v>4989</v>
      </c>
      <c r="F344" s="448">
        <v>1.0</v>
      </c>
      <c r="G344" s="451"/>
      <c r="H344" s="452">
        <f t="shared" si="1"/>
        <v>1</v>
      </c>
      <c r="I344" s="448" t="s">
        <v>3465</v>
      </c>
      <c r="J344" s="453">
        <v>20.0</v>
      </c>
      <c r="K344" s="453">
        <f t="shared" si="7"/>
        <v>20</v>
      </c>
      <c r="L344" s="454"/>
      <c r="M344" s="455">
        <f t="shared" si="14"/>
        <v>0</v>
      </c>
      <c r="N344" s="455">
        <f t="shared" si="13"/>
        <v>20</v>
      </c>
      <c r="O344" s="455">
        <f t="shared" si="5"/>
        <v>20</v>
      </c>
      <c r="P344" s="455">
        <f t="shared" si="8"/>
        <v>20</v>
      </c>
      <c r="Q344" s="455">
        <v>1.0</v>
      </c>
      <c r="R344" s="448" t="s">
        <v>1738</v>
      </c>
      <c r="S344" s="456">
        <v>45491.0</v>
      </c>
      <c r="T344" s="448">
        <v>2407119.0</v>
      </c>
      <c r="U344" s="457">
        <v>45492.0</v>
      </c>
      <c r="V344" s="457">
        <v>45496.0</v>
      </c>
      <c r="W344" s="448" t="s">
        <v>4858</v>
      </c>
      <c r="X344" s="451" t="s">
        <v>34</v>
      </c>
      <c r="Y344" s="448" t="s">
        <v>3466</v>
      </c>
      <c r="Z344" s="458"/>
      <c r="AA344" s="457" t="s">
        <v>3739</v>
      </c>
      <c r="AB344" s="456">
        <v>45503.0</v>
      </c>
      <c r="AC344" s="459" t="s">
        <v>4477</v>
      </c>
      <c r="AD344" s="449"/>
      <c r="AE344" s="449"/>
      <c r="AF344" s="449"/>
      <c r="AG344" s="449"/>
      <c r="AH344" s="449"/>
      <c r="AI344" s="449"/>
      <c r="AJ344" s="449"/>
      <c r="AK344" s="449"/>
      <c r="AL344" s="449"/>
      <c r="AM344" s="449"/>
      <c r="AN344" s="449"/>
      <c r="AO344" s="449"/>
      <c r="AP344" s="449"/>
      <c r="AQ344" s="449"/>
      <c r="AR344" s="449"/>
      <c r="AS344" s="449"/>
      <c r="AT344" s="449"/>
      <c r="AU344" s="449"/>
      <c r="AV344" s="449"/>
      <c r="AW344" s="449"/>
      <c r="AX344" s="449"/>
    </row>
    <row r="345" ht="15.0" customHeight="1">
      <c r="A345" s="448" t="s">
        <v>4469</v>
      </c>
      <c r="B345" s="448" t="s">
        <v>4823</v>
      </c>
      <c r="C345" s="448" t="s">
        <v>4471</v>
      </c>
      <c r="D345" s="449" t="s">
        <v>4493</v>
      </c>
      <c r="E345" s="460" t="s">
        <v>4990</v>
      </c>
      <c r="F345" s="448">
        <v>3.0</v>
      </c>
      <c r="G345" s="451"/>
      <c r="H345" s="452">
        <f t="shared" si="1"/>
        <v>3</v>
      </c>
      <c r="I345" s="448" t="s">
        <v>3465</v>
      </c>
      <c r="J345" s="453">
        <v>32.0</v>
      </c>
      <c r="K345" s="453">
        <f t="shared" si="7"/>
        <v>96</v>
      </c>
      <c r="L345" s="454"/>
      <c r="M345" s="455">
        <f t="shared" si="14"/>
        <v>0</v>
      </c>
      <c r="N345" s="455">
        <f t="shared" si="13"/>
        <v>32</v>
      </c>
      <c r="O345" s="455">
        <f t="shared" si="5"/>
        <v>32</v>
      </c>
      <c r="P345" s="455">
        <f t="shared" si="8"/>
        <v>96</v>
      </c>
      <c r="Q345" s="455">
        <v>1.0</v>
      </c>
      <c r="R345" s="448" t="s">
        <v>1738</v>
      </c>
      <c r="S345" s="456">
        <v>45491.0</v>
      </c>
      <c r="T345" s="448">
        <v>2407119.0</v>
      </c>
      <c r="U345" s="457">
        <v>45492.0</v>
      </c>
      <c r="V345" s="457">
        <v>45496.0</v>
      </c>
      <c r="W345" s="448" t="s">
        <v>4858</v>
      </c>
      <c r="X345" s="451" t="s">
        <v>34</v>
      </c>
      <c r="Y345" s="448" t="s">
        <v>3466</v>
      </c>
      <c r="Z345" s="458"/>
      <c r="AA345" s="457" t="s">
        <v>3739</v>
      </c>
      <c r="AB345" s="456">
        <v>45503.0</v>
      </c>
      <c r="AC345" s="459" t="s">
        <v>4477</v>
      </c>
      <c r="AD345" s="449"/>
      <c r="AE345" s="449"/>
      <c r="AF345" s="449"/>
      <c r="AG345" s="449"/>
      <c r="AH345" s="449"/>
      <c r="AI345" s="449"/>
      <c r="AJ345" s="449"/>
      <c r="AK345" s="449"/>
      <c r="AL345" s="449"/>
      <c r="AM345" s="449"/>
      <c r="AN345" s="449"/>
      <c r="AO345" s="449"/>
      <c r="AP345" s="449"/>
      <c r="AQ345" s="449"/>
      <c r="AR345" s="449"/>
      <c r="AS345" s="449"/>
      <c r="AT345" s="449"/>
      <c r="AU345" s="449"/>
      <c r="AV345" s="449"/>
      <c r="AW345" s="449"/>
      <c r="AX345" s="449"/>
    </row>
    <row r="346" ht="15.0" customHeight="1">
      <c r="A346" s="448" t="s">
        <v>4469</v>
      </c>
      <c r="B346" s="448" t="s">
        <v>4823</v>
      </c>
      <c r="C346" s="448" t="s">
        <v>4471</v>
      </c>
      <c r="D346" s="449" t="s">
        <v>4490</v>
      </c>
      <c r="E346" s="450" t="s">
        <v>4991</v>
      </c>
      <c r="F346" s="448">
        <v>12.0</v>
      </c>
      <c r="G346" s="451"/>
      <c r="H346" s="452">
        <f t="shared" si="1"/>
        <v>12</v>
      </c>
      <c r="I346" s="448" t="s">
        <v>3465</v>
      </c>
      <c r="J346" s="453">
        <v>12.0</v>
      </c>
      <c r="K346" s="453">
        <f t="shared" si="7"/>
        <v>144</v>
      </c>
      <c r="L346" s="454"/>
      <c r="M346" s="455">
        <f t="shared" si="14"/>
        <v>0</v>
      </c>
      <c r="N346" s="455">
        <f t="shared" si="13"/>
        <v>12</v>
      </c>
      <c r="O346" s="455">
        <f t="shared" si="5"/>
        <v>12</v>
      </c>
      <c r="P346" s="455">
        <f t="shared" si="8"/>
        <v>144</v>
      </c>
      <c r="Q346" s="455">
        <v>1.0</v>
      </c>
      <c r="R346" s="448" t="s">
        <v>1738</v>
      </c>
      <c r="S346" s="456">
        <v>45491.0</v>
      </c>
      <c r="T346" s="448">
        <v>2407119.0</v>
      </c>
      <c r="U346" s="457">
        <v>45492.0</v>
      </c>
      <c r="V346" s="457">
        <v>45496.0</v>
      </c>
      <c r="W346" s="448" t="s">
        <v>4858</v>
      </c>
      <c r="X346" s="451" t="s">
        <v>34</v>
      </c>
      <c r="Y346" s="448" t="s">
        <v>3466</v>
      </c>
      <c r="Z346" s="458"/>
      <c r="AA346" s="457" t="s">
        <v>3739</v>
      </c>
      <c r="AB346" s="456">
        <v>45503.0</v>
      </c>
      <c r="AC346" s="459" t="s">
        <v>4477</v>
      </c>
      <c r="AD346" s="449"/>
      <c r="AE346" s="449"/>
      <c r="AF346" s="449"/>
      <c r="AG346" s="449"/>
      <c r="AH346" s="449"/>
      <c r="AI346" s="449"/>
      <c r="AJ346" s="449"/>
      <c r="AK346" s="449"/>
      <c r="AL346" s="449"/>
      <c r="AM346" s="449"/>
      <c r="AN346" s="449"/>
      <c r="AO346" s="449"/>
      <c r="AP346" s="449"/>
      <c r="AQ346" s="449"/>
      <c r="AR346" s="449"/>
      <c r="AS346" s="449"/>
      <c r="AT346" s="449"/>
      <c r="AU346" s="449"/>
      <c r="AV346" s="449"/>
      <c r="AW346" s="449"/>
      <c r="AX346" s="449"/>
    </row>
    <row r="347" ht="15.0" customHeight="1">
      <c r="A347" s="448" t="s">
        <v>4469</v>
      </c>
      <c r="B347" s="448" t="s">
        <v>4823</v>
      </c>
      <c r="C347" s="448" t="s">
        <v>4471</v>
      </c>
      <c r="D347" s="449" t="s">
        <v>4481</v>
      </c>
      <c r="E347" s="450" t="s">
        <v>4992</v>
      </c>
      <c r="F347" s="448">
        <v>5.0</v>
      </c>
      <c r="G347" s="451"/>
      <c r="H347" s="452">
        <f t="shared" si="1"/>
        <v>5</v>
      </c>
      <c r="I347" s="448" t="s">
        <v>3465</v>
      </c>
      <c r="J347" s="453">
        <v>10.0</v>
      </c>
      <c r="K347" s="453">
        <f t="shared" si="7"/>
        <v>50</v>
      </c>
      <c r="L347" s="454"/>
      <c r="M347" s="455">
        <f t="shared" si="14"/>
        <v>0</v>
      </c>
      <c r="N347" s="455">
        <f t="shared" si="13"/>
        <v>10</v>
      </c>
      <c r="O347" s="455">
        <f t="shared" si="5"/>
        <v>10</v>
      </c>
      <c r="P347" s="455">
        <f t="shared" si="8"/>
        <v>50</v>
      </c>
      <c r="Q347" s="455">
        <v>1.0</v>
      </c>
      <c r="R347" s="448" t="s">
        <v>1738</v>
      </c>
      <c r="S347" s="456">
        <v>45491.0</v>
      </c>
      <c r="T347" s="448">
        <v>2407119.0</v>
      </c>
      <c r="U347" s="457">
        <v>45492.0</v>
      </c>
      <c r="V347" s="457">
        <v>45496.0</v>
      </c>
      <c r="W347" s="448" t="s">
        <v>4858</v>
      </c>
      <c r="X347" s="451" t="s">
        <v>34</v>
      </c>
      <c r="Y347" s="448" t="s">
        <v>3466</v>
      </c>
      <c r="Z347" s="458"/>
      <c r="AA347" s="457" t="s">
        <v>3739</v>
      </c>
      <c r="AB347" s="456">
        <v>45503.0</v>
      </c>
      <c r="AC347" s="459" t="s">
        <v>4477</v>
      </c>
      <c r="AD347" s="449"/>
      <c r="AE347" s="449"/>
      <c r="AF347" s="449"/>
      <c r="AG347" s="449"/>
      <c r="AH347" s="449"/>
      <c r="AI347" s="449"/>
      <c r="AJ347" s="449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49"/>
    </row>
    <row r="348" ht="15.0" customHeight="1">
      <c r="A348" s="19" t="s">
        <v>4469</v>
      </c>
      <c r="B348" s="19" t="s">
        <v>4823</v>
      </c>
      <c r="C348" s="19" t="s">
        <v>4471</v>
      </c>
      <c r="D348" s="461" t="s">
        <v>4660</v>
      </c>
      <c r="E348" s="462" t="s">
        <v>4698</v>
      </c>
      <c r="F348" s="19">
        <v>1.0</v>
      </c>
      <c r="G348" s="25"/>
      <c r="H348" s="83">
        <f t="shared" si="1"/>
        <v>1</v>
      </c>
      <c r="I348" s="19" t="s">
        <v>3465</v>
      </c>
      <c r="J348" s="463">
        <v>80.0</v>
      </c>
      <c r="K348" s="463">
        <f t="shared" si="7"/>
        <v>80</v>
      </c>
      <c r="L348" s="464"/>
      <c r="M348" s="465">
        <f t="shared" si="14"/>
        <v>0</v>
      </c>
      <c r="N348" s="465">
        <f t="shared" si="13"/>
        <v>80</v>
      </c>
      <c r="O348" s="465">
        <f t="shared" si="5"/>
        <v>80</v>
      </c>
      <c r="P348" s="465">
        <f t="shared" si="8"/>
        <v>80</v>
      </c>
      <c r="Q348" s="465">
        <v>1.0</v>
      </c>
      <c r="R348" s="19" t="s">
        <v>1738</v>
      </c>
      <c r="S348" s="466">
        <v>45491.0</v>
      </c>
      <c r="T348" s="19">
        <v>2407119.0</v>
      </c>
      <c r="U348" s="18">
        <v>45492.0</v>
      </c>
      <c r="V348" s="18">
        <v>45496.0</v>
      </c>
      <c r="W348" s="19" t="s">
        <v>4858</v>
      </c>
      <c r="X348" s="25" t="s">
        <v>34</v>
      </c>
      <c r="Y348" s="19" t="s">
        <v>3466</v>
      </c>
      <c r="Z348" s="467"/>
      <c r="AA348" s="18" t="s">
        <v>3739</v>
      </c>
      <c r="AB348" s="466">
        <v>45503.0</v>
      </c>
      <c r="AC348" s="468" t="s">
        <v>4477</v>
      </c>
      <c r="AD348" s="461"/>
      <c r="AE348" s="461"/>
      <c r="AF348" s="461"/>
      <c r="AG348" s="461"/>
      <c r="AH348" s="461"/>
      <c r="AI348" s="461"/>
      <c r="AJ348" s="461"/>
      <c r="AK348" s="461"/>
      <c r="AL348" s="461"/>
      <c r="AM348" s="461"/>
      <c r="AN348" s="461"/>
      <c r="AO348" s="461"/>
      <c r="AP348" s="461"/>
      <c r="AQ348" s="461"/>
      <c r="AR348" s="461"/>
      <c r="AS348" s="461"/>
      <c r="AT348" s="461"/>
      <c r="AU348" s="461"/>
      <c r="AV348" s="461"/>
      <c r="AW348" s="461"/>
      <c r="AX348" s="461"/>
    </row>
    <row r="349" ht="15.0" customHeight="1">
      <c r="A349" s="372" t="s">
        <v>4571</v>
      </c>
      <c r="B349" s="373" t="s">
        <v>4676</v>
      </c>
      <c r="C349" s="373" t="s">
        <v>4471</v>
      </c>
      <c r="D349" s="374" t="s">
        <v>4993</v>
      </c>
      <c r="E349" s="427" t="s">
        <v>4994</v>
      </c>
      <c r="F349" s="373">
        <v>1.0</v>
      </c>
      <c r="G349" s="376"/>
      <c r="H349" s="377">
        <f t="shared" si="1"/>
        <v>1</v>
      </c>
      <c r="I349" s="373" t="s">
        <v>3465</v>
      </c>
      <c r="J349" s="378">
        <v>6789.0</v>
      </c>
      <c r="K349" s="378">
        <f t="shared" si="7"/>
        <v>6789</v>
      </c>
      <c r="L349" s="379"/>
      <c r="M349" s="380">
        <f t="shared" si="14"/>
        <v>0</v>
      </c>
      <c r="N349" s="380">
        <f t="shared" si="13"/>
        <v>6789</v>
      </c>
      <c r="O349" s="380">
        <f t="shared" si="5"/>
        <v>6789</v>
      </c>
      <c r="P349" s="380">
        <f t="shared" si="8"/>
        <v>6789</v>
      </c>
      <c r="Q349" s="380">
        <v>1.0</v>
      </c>
      <c r="R349" s="373" t="s">
        <v>1741</v>
      </c>
      <c r="S349" s="381">
        <v>45485.0</v>
      </c>
      <c r="T349" s="373">
        <v>2407121.0</v>
      </c>
      <c r="U349" s="382">
        <v>45492.0</v>
      </c>
      <c r="V349" s="382">
        <v>45496.0</v>
      </c>
      <c r="W349" s="373" t="s">
        <v>4995</v>
      </c>
      <c r="X349" s="376" t="s">
        <v>4304</v>
      </c>
      <c r="Y349" s="373" t="s">
        <v>3466</v>
      </c>
      <c r="Z349" s="383"/>
      <c r="AA349" s="382" t="s">
        <v>3739</v>
      </c>
      <c r="AB349" s="381">
        <v>45524.0</v>
      </c>
      <c r="AC349" s="384" t="s">
        <v>4477</v>
      </c>
      <c r="AD349" s="374"/>
      <c r="AE349" s="374"/>
      <c r="AF349" s="374"/>
      <c r="AG349" s="374"/>
      <c r="AH349" s="374"/>
      <c r="AI349" s="374"/>
      <c r="AJ349" s="374"/>
      <c r="AK349" s="374"/>
      <c r="AL349" s="374"/>
      <c r="AM349" s="374"/>
      <c r="AN349" s="374"/>
      <c r="AO349" s="374"/>
      <c r="AP349" s="374"/>
      <c r="AQ349" s="374"/>
      <c r="AR349" s="374"/>
      <c r="AS349" s="374"/>
      <c r="AT349" s="374"/>
      <c r="AU349" s="374"/>
      <c r="AV349" s="374"/>
      <c r="AW349" s="374"/>
      <c r="AX349" s="374"/>
    </row>
    <row r="350" ht="15.0" customHeight="1">
      <c r="A350" s="390" t="s">
        <v>4571</v>
      </c>
      <c r="B350" s="391" t="s">
        <v>4676</v>
      </c>
      <c r="C350" s="391" t="s">
        <v>4471</v>
      </c>
      <c r="D350" s="392" t="s">
        <v>4996</v>
      </c>
      <c r="E350" s="428" t="s">
        <v>4997</v>
      </c>
      <c r="F350" s="391">
        <v>1.0</v>
      </c>
      <c r="G350" s="394"/>
      <c r="H350" s="395">
        <f t="shared" si="1"/>
        <v>1</v>
      </c>
      <c r="I350" s="391" t="s">
        <v>3465</v>
      </c>
      <c r="J350" s="396">
        <v>2855.0</v>
      </c>
      <c r="K350" s="396">
        <f t="shared" si="7"/>
        <v>2855</v>
      </c>
      <c r="L350" s="397"/>
      <c r="M350" s="398">
        <f t="shared" si="14"/>
        <v>0</v>
      </c>
      <c r="N350" s="398">
        <f t="shared" si="13"/>
        <v>2855</v>
      </c>
      <c r="O350" s="398">
        <f t="shared" si="5"/>
        <v>2855</v>
      </c>
      <c r="P350" s="398">
        <f t="shared" si="8"/>
        <v>2855</v>
      </c>
      <c r="Q350" s="398">
        <v>1.0</v>
      </c>
      <c r="R350" s="391" t="s">
        <v>1741</v>
      </c>
      <c r="S350" s="399">
        <v>45485.0</v>
      </c>
      <c r="T350" s="391">
        <v>2407121.0</v>
      </c>
      <c r="U350" s="400">
        <v>45492.0</v>
      </c>
      <c r="V350" s="400">
        <v>45496.0</v>
      </c>
      <c r="W350" s="391" t="s">
        <v>4995</v>
      </c>
      <c r="X350" s="394" t="s">
        <v>4304</v>
      </c>
      <c r="Y350" s="391" t="s">
        <v>3466</v>
      </c>
      <c r="Z350" s="401"/>
      <c r="AA350" s="400" t="s">
        <v>3739</v>
      </c>
      <c r="AB350" s="399">
        <v>45524.0</v>
      </c>
      <c r="AC350" s="402" t="s">
        <v>4477</v>
      </c>
      <c r="AD350" s="392"/>
      <c r="AE350" s="392"/>
      <c r="AF350" s="392"/>
      <c r="AG350" s="392"/>
      <c r="AH350" s="392"/>
      <c r="AI350" s="392"/>
      <c r="AJ350" s="392"/>
      <c r="AK350" s="392"/>
      <c r="AL350" s="392"/>
      <c r="AM350" s="392"/>
      <c r="AN350" s="392"/>
      <c r="AO350" s="392"/>
      <c r="AP350" s="392"/>
      <c r="AQ350" s="392"/>
      <c r="AR350" s="392"/>
      <c r="AS350" s="392"/>
      <c r="AT350" s="392"/>
      <c r="AU350" s="392"/>
      <c r="AV350" s="392"/>
      <c r="AW350" s="392"/>
      <c r="AX350" s="392"/>
    </row>
    <row r="351" ht="15.0" customHeight="1">
      <c r="A351" s="405" t="s">
        <v>4608</v>
      </c>
      <c r="B351" s="406" t="s">
        <v>4609</v>
      </c>
      <c r="C351" s="406" t="s">
        <v>4471</v>
      </c>
      <c r="D351" s="407" t="s">
        <v>50</v>
      </c>
      <c r="E351" s="421" t="s">
        <v>4998</v>
      </c>
      <c r="F351" s="406">
        <v>1.0</v>
      </c>
      <c r="G351" s="409"/>
      <c r="H351" s="410">
        <f t="shared" si="1"/>
        <v>1</v>
      </c>
      <c r="I351" s="406" t="s">
        <v>3465</v>
      </c>
      <c r="J351" s="411">
        <v>9100.0</v>
      </c>
      <c r="K351" s="411">
        <f t="shared" si="7"/>
        <v>9100</v>
      </c>
      <c r="L351" s="412"/>
      <c r="M351" s="413">
        <f t="shared" si="14"/>
        <v>0</v>
      </c>
      <c r="N351" s="413">
        <f t="shared" si="13"/>
        <v>9100</v>
      </c>
      <c r="O351" s="413">
        <f t="shared" si="5"/>
        <v>9100</v>
      </c>
      <c r="P351" s="413">
        <f t="shared" si="8"/>
        <v>9100</v>
      </c>
      <c r="Q351" s="413">
        <v>1.0</v>
      </c>
      <c r="R351" s="406" t="s">
        <v>1744</v>
      </c>
      <c r="S351" s="414">
        <v>45491.0</v>
      </c>
      <c r="T351" s="406">
        <v>2407122.0</v>
      </c>
      <c r="U351" s="415">
        <v>45496.0</v>
      </c>
      <c r="V351" s="415"/>
      <c r="W351" s="406"/>
      <c r="X351" s="409" t="s">
        <v>4612</v>
      </c>
      <c r="Y351" s="406" t="s">
        <v>4476</v>
      </c>
      <c r="Z351" s="416"/>
      <c r="AA351" s="415"/>
      <c r="AB351" s="414"/>
      <c r="AC351" s="417"/>
      <c r="AD351" s="407"/>
      <c r="AE351" s="407"/>
      <c r="AF351" s="407"/>
      <c r="AG351" s="407"/>
      <c r="AH351" s="407"/>
      <c r="AI351" s="407"/>
      <c r="AJ351" s="407"/>
      <c r="AK351" s="407"/>
      <c r="AL351" s="407"/>
      <c r="AM351" s="407"/>
      <c r="AN351" s="407"/>
      <c r="AO351" s="407"/>
      <c r="AP351" s="407"/>
      <c r="AQ351" s="407"/>
      <c r="AR351" s="407"/>
      <c r="AS351" s="407"/>
      <c r="AT351" s="407"/>
      <c r="AU351" s="407"/>
      <c r="AV351" s="407"/>
      <c r="AW351" s="407"/>
      <c r="AX351" s="407"/>
    </row>
    <row r="352" ht="15.0" customHeight="1">
      <c r="A352" s="390" t="s">
        <v>4469</v>
      </c>
      <c r="B352" s="391" t="s">
        <v>4647</v>
      </c>
      <c r="C352" s="391" t="s">
        <v>4471</v>
      </c>
      <c r="D352" s="393">
        <v>8240971.0</v>
      </c>
      <c r="E352" s="481" t="s">
        <v>4999</v>
      </c>
      <c r="F352" s="391">
        <v>1.0</v>
      </c>
      <c r="G352" s="394"/>
      <c r="H352" s="395">
        <f t="shared" si="1"/>
        <v>1</v>
      </c>
      <c r="I352" s="391" t="s">
        <v>3465</v>
      </c>
      <c r="J352" s="396">
        <v>5500.0</v>
      </c>
      <c r="K352" s="396">
        <f t="shared" si="7"/>
        <v>5500</v>
      </c>
      <c r="L352" s="397"/>
      <c r="M352" s="398">
        <f t="shared" si="14"/>
        <v>0</v>
      </c>
      <c r="N352" s="398">
        <f t="shared" si="13"/>
        <v>5500</v>
      </c>
      <c r="O352" s="398">
        <f t="shared" si="5"/>
        <v>5500</v>
      </c>
      <c r="P352" s="398">
        <f t="shared" si="8"/>
        <v>5500</v>
      </c>
      <c r="Q352" s="398">
        <v>1.0</v>
      </c>
      <c r="R352" s="391" t="s">
        <v>1755</v>
      </c>
      <c r="S352" s="399">
        <v>45497.0</v>
      </c>
      <c r="T352" s="391">
        <v>2407126.0</v>
      </c>
      <c r="U352" s="400">
        <v>45498.0</v>
      </c>
      <c r="V352" s="400">
        <v>45499.0</v>
      </c>
      <c r="W352" s="391" t="s">
        <v>5000</v>
      </c>
      <c r="X352" s="394" t="s">
        <v>4038</v>
      </c>
      <c r="Y352" s="391" t="s">
        <v>3466</v>
      </c>
      <c r="Z352" s="401"/>
      <c r="AA352" s="400" t="s">
        <v>3739</v>
      </c>
      <c r="AB352" s="399">
        <v>45513.0</v>
      </c>
      <c r="AC352" s="402" t="s">
        <v>4477</v>
      </c>
      <c r="AD352" s="392"/>
      <c r="AE352" s="392"/>
      <c r="AF352" s="392"/>
      <c r="AG352" s="392"/>
      <c r="AH352" s="392"/>
      <c r="AI352" s="392"/>
      <c r="AJ352" s="392"/>
      <c r="AK352" s="392"/>
      <c r="AL352" s="392"/>
      <c r="AM352" s="392"/>
      <c r="AN352" s="392"/>
      <c r="AO352" s="392"/>
      <c r="AP352" s="392"/>
      <c r="AQ352" s="392"/>
      <c r="AR352" s="392"/>
      <c r="AS352" s="392"/>
      <c r="AT352" s="392"/>
      <c r="AU352" s="392"/>
      <c r="AV352" s="392"/>
      <c r="AW352" s="392"/>
      <c r="AX352" s="392"/>
    </row>
    <row r="353" ht="15.0" customHeight="1">
      <c r="A353" s="20" t="s">
        <v>4469</v>
      </c>
      <c r="B353" s="20" t="s">
        <v>4823</v>
      </c>
      <c r="C353" s="20" t="s">
        <v>4471</v>
      </c>
      <c r="D353" s="482" t="s">
        <v>4528</v>
      </c>
      <c r="E353" s="483" t="s">
        <v>5001</v>
      </c>
      <c r="F353" s="20">
        <v>10000.0</v>
      </c>
      <c r="G353" s="74"/>
      <c r="H353" s="16">
        <f t="shared" si="1"/>
        <v>10000</v>
      </c>
      <c r="I353" s="20" t="s">
        <v>3465</v>
      </c>
      <c r="J353" s="484">
        <v>1.1</v>
      </c>
      <c r="K353" s="484">
        <f t="shared" si="7"/>
        <v>11000</v>
      </c>
      <c r="L353" s="485"/>
      <c r="M353" s="80">
        <f t="shared" si="14"/>
        <v>0</v>
      </c>
      <c r="N353" s="80">
        <f t="shared" si="13"/>
        <v>1.1</v>
      </c>
      <c r="O353" s="80">
        <f t="shared" si="5"/>
        <v>1.1</v>
      </c>
      <c r="P353" s="80">
        <f t="shared" si="8"/>
        <v>11000</v>
      </c>
      <c r="Q353" s="80">
        <v>1.0</v>
      </c>
      <c r="R353" s="20" t="s">
        <v>1764</v>
      </c>
      <c r="S353" s="486">
        <v>45498.0</v>
      </c>
      <c r="T353" s="20">
        <v>2407129.0</v>
      </c>
      <c r="U353" s="75">
        <v>45498.0</v>
      </c>
      <c r="V353" s="75">
        <v>45499.0</v>
      </c>
      <c r="W353" s="20" t="s">
        <v>5002</v>
      </c>
      <c r="X353" s="74" t="s">
        <v>51</v>
      </c>
      <c r="Y353" s="20" t="s">
        <v>3466</v>
      </c>
      <c r="Z353" s="487"/>
      <c r="AA353" s="75" t="s">
        <v>3739</v>
      </c>
      <c r="AB353" s="486">
        <v>45509.0</v>
      </c>
      <c r="AC353" s="488" t="s">
        <v>4477</v>
      </c>
      <c r="AD353" s="482"/>
      <c r="AE353" s="482"/>
      <c r="AF353" s="482"/>
      <c r="AG353" s="482"/>
      <c r="AH353" s="482"/>
      <c r="AI353" s="482"/>
      <c r="AJ353" s="482"/>
      <c r="AK353" s="482"/>
      <c r="AL353" s="482"/>
      <c r="AM353" s="482"/>
      <c r="AN353" s="482"/>
      <c r="AO353" s="482"/>
      <c r="AP353" s="482"/>
      <c r="AQ353" s="482"/>
      <c r="AR353" s="482"/>
      <c r="AS353" s="482"/>
      <c r="AT353" s="482"/>
      <c r="AU353" s="482"/>
      <c r="AV353" s="482"/>
      <c r="AW353" s="482"/>
      <c r="AX353" s="482"/>
    </row>
    <row r="354" ht="15.0" customHeight="1">
      <c r="A354" s="372" t="s">
        <v>4519</v>
      </c>
      <c r="B354" s="373" t="s">
        <v>4520</v>
      </c>
      <c r="C354" s="373" t="s">
        <v>4471</v>
      </c>
      <c r="D354" s="374" t="s">
        <v>5003</v>
      </c>
      <c r="E354" s="375" t="s">
        <v>1768</v>
      </c>
      <c r="F354" s="373">
        <v>80.0</v>
      </c>
      <c r="G354" s="376"/>
      <c r="H354" s="377">
        <f t="shared" si="1"/>
        <v>80</v>
      </c>
      <c r="I354" s="373" t="s">
        <v>3465</v>
      </c>
      <c r="J354" s="378">
        <v>300.0</v>
      </c>
      <c r="K354" s="378">
        <f t="shared" si="7"/>
        <v>24000</v>
      </c>
      <c r="L354" s="379"/>
      <c r="M354" s="380">
        <f t="shared" si="14"/>
        <v>0</v>
      </c>
      <c r="N354" s="380">
        <f t="shared" si="13"/>
        <v>300</v>
      </c>
      <c r="O354" s="380">
        <f t="shared" si="5"/>
        <v>300</v>
      </c>
      <c r="P354" s="380">
        <f t="shared" si="8"/>
        <v>24000</v>
      </c>
      <c r="Q354" s="380">
        <v>1.0</v>
      </c>
      <c r="R354" s="373" t="s">
        <v>1769</v>
      </c>
      <c r="S354" s="381">
        <v>45499.0</v>
      </c>
      <c r="T354" s="373">
        <v>2407131.0</v>
      </c>
      <c r="U354" s="382">
        <v>45499.0</v>
      </c>
      <c r="V354" s="382"/>
      <c r="W354" s="373"/>
      <c r="X354" s="376" t="s">
        <v>1768</v>
      </c>
      <c r="Y354" s="373" t="s">
        <v>5004</v>
      </c>
      <c r="Z354" s="383"/>
      <c r="AA354" s="382"/>
      <c r="AB354" s="381"/>
      <c r="AC354" s="384"/>
      <c r="AD354" s="385"/>
      <c r="AE354" s="386"/>
      <c r="AF354" s="386"/>
      <c r="AG354" s="386"/>
      <c r="AH354" s="386"/>
      <c r="AI354" s="386"/>
      <c r="AJ354" s="386"/>
      <c r="AK354" s="386"/>
      <c r="AL354" s="386"/>
      <c r="AM354" s="386"/>
      <c r="AN354" s="386"/>
      <c r="AO354" s="386"/>
      <c r="AP354" s="386"/>
      <c r="AQ354" s="386"/>
      <c r="AR354" s="386"/>
      <c r="AS354" s="386"/>
      <c r="AT354" s="386"/>
      <c r="AU354" s="386"/>
      <c r="AV354" s="386"/>
      <c r="AW354" s="386"/>
      <c r="AX354" s="386"/>
    </row>
    <row r="355" ht="15.0" customHeight="1">
      <c r="A355" s="390" t="s">
        <v>4519</v>
      </c>
      <c r="B355" s="391" t="s">
        <v>4520</v>
      </c>
      <c r="C355" s="391" t="s">
        <v>4471</v>
      </c>
      <c r="D355" s="392" t="s">
        <v>5003</v>
      </c>
      <c r="E355" s="393" t="s">
        <v>1768</v>
      </c>
      <c r="F355" s="391">
        <v>8.0</v>
      </c>
      <c r="G355" s="394"/>
      <c r="H355" s="395">
        <f t="shared" si="1"/>
        <v>8</v>
      </c>
      <c r="I355" s="391" t="s">
        <v>3465</v>
      </c>
      <c r="J355" s="396">
        <v>1000.0</v>
      </c>
      <c r="K355" s="396">
        <f t="shared" si="7"/>
        <v>8000</v>
      </c>
      <c r="L355" s="397"/>
      <c r="M355" s="398">
        <f t="shared" si="14"/>
        <v>0</v>
      </c>
      <c r="N355" s="398">
        <f t="shared" si="13"/>
        <v>1000</v>
      </c>
      <c r="O355" s="398">
        <f t="shared" si="5"/>
        <v>1000</v>
      </c>
      <c r="P355" s="398">
        <f t="shared" si="8"/>
        <v>8000</v>
      </c>
      <c r="Q355" s="398">
        <v>1.0</v>
      </c>
      <c r="R355" s="391" t="s">
        <v>1769</v>
      </c>
      <c r="S355" s="399">
        <v>45499.0</v>
      </c>
      <c r="T355" s="391">
        <v>2407131.0</v>
      </c>
      <c r="U355" s="400">
        <v>45499.0</v>
      </c>
      <c r="V355" s="400"/>
      <c r="W355" s="391"/>
      <c r="X355" s="394" t="s">
        <v>1768</v>
      </c>
      <c r="Y355" s="391" t="s">
        <v>5004</v>
      </c>
      <c r="Z355" s="401"/>
      <c r="AA355" s="400"/>
      <c r="AB355" s="399"/>
      <c r="AC355" s="402"/>
      <c r="AD355" s="403"/>
      <c r="AE355" s="404"/>
      <c r="AF355" s="404"/>
      <c r="AG355" s="404"/>
      <c r="AH355" s="404"/>
      <c r="AI355" s="404"/>
      <c r="AJ355" s="404"/>
      <c r="AK355" s="404"/>
      <c r="AL355" s="404"/>
      <c r="AM355" s="404"/>
      <c r="AN355" s="404"/>
      <c r="AO355" s="404"/>
      <c r="AP355" s="404"/>
      <c r="AQ355" s="404"/>
      <c r="AR355" s="404"/>
      <c r="AS355" s="404"/>
      <c r="AT355" s="404"/>
      <c r="AU355" s="404"/>
      <c r="AV355" s="404"/>
      <c r="AW355" s="404"/>
      <c r="AX355" s="404"/>
    </row>
    <row r="356" ht="15.0" customHeight="1">
      <c r="A356" s="387" t="s">
        <v>4469</v>
      </c>
      <c r="B356" s="359" t="s">
        <v>4647</v>
      </c>
      <c r="C356" s="359" t="s">
        <v>4471</v>
      </c>
      <c r="D356" s="388" t="s">
        <v>1228</v>
      </c>
      <c r="E356" s="481" t="s">
        <v>5005</v>
      </c>
      <c r="F356" s="359">
        <v>1.0</v>
      </c>
      <c r="G356" s="362"/>
      <c r="H356" s="363">
        <f t="shared" si="1"/>
        <v>1</v>
      </c>
      <c r="I356" s="359" t="s">
        <v>3465</v>
      </c>
      <c r="J356" s="364">
        <v>25800.0</v>
      </c>
      <c r="K356" s="364">
        <f t="shared" si="7"/>
        <v>25800</v>
      </c>
      <c r="L356" s="365"/>
      <c r="M356" s="366">
        <f t="shared" si="14"/>
        <v>0</v>
      </c>
      <c r="N356" s="366">
        <f t="shared" si="13"/>
        <v>25800</v>
      </c>
      <c r="O356" s="366">
        <f t="shared" si="5"/>
        <v>25800</v>
      </c>
      <c r="P356" s="366">
        <f t="shared" si="8"/>
        <v>25800</v>
      </c>
      <c r="Q356" s="366">
        <v>1.0</v>
      </c>
      <c r="R356" s="359" t="s">
        <v>1778</v>
      </c>
      <c r="S356" s="367">
        <v>45500.0</v>
      </c>
      <c r="T356" s="359">
        <v>2407134.0</v>
      </c>
      <c r="U356" s="368">
        <v>45503.0</v>
      </c>
      <c r="V356" s="368">
        <v>45503.0</v>
      </c>
      <c r="W356" s="359" t="s">
        <v>5006</v>
      </c>
      <c r="X356" s="362" t="s">
        <v>5007</v>
      </c>
      <c r="Y356" s="359" t="s">
        <v>3466</v>
      </c>
      <c r="Z356" s="369"/>
      <c r="AA356" s="368" t="s">
        <v>3739</v>
      </c>
      <c r="AB356" s="367">
        <v>45509.0</v>
      </c>
      <c r="AC356" s="370" t="s">
        <v>4477</v>
      </c>
      <c r="AD356" s="360"/>
      <c r="AE356" s="360"/>
      <c r="AF356" s="360"/>
      <c r="AG356" s="360"/>
      <c r="AH356" s="360"/>
      <c r="AI356" s="360"/>
      <c r="AJ356" s="360"/>
      <c r="AK356" s="360"/>
      <c r="AL356" s="360"/>
      <c r="AM356" s="360"/>
      <c r="AN356" s="360"/>
      <c r="AO356" s="360"/>
      <c r="AP356" s="360"/>
      <c r="AQ356" s="360"/>
      <c r="AR356" s="360"/>
      <c r="AS356" s="360"/>
      <c r="AT356" s="360"/>
      <c r="AU356" s="360"/>
      <c r="AV356" s="360"/>
      <c r="AW356" s="360"/>
      <c r="AX356" s="360"/>
    </row>
    <row r="357" ht="15.0" customHeight="1">
      <c r="A357" s="372" t="s">
        <v>4469</v>
      </c>
      <c r="B357" s="373" t="s">
        <v>4647</v>
      </c>
      <c r="C357" s="373" t="s">
        <v>4471</v>
      </c>
      <c r="D357" s="375" t="s">
        <v>1228</v>
      </c>
      <c r="E357" s="489" t="s">
        <v>5008</v>
      </c>
      <c r="F357" s="373">
        <v>1.0</v>
      </c>
      <c r="G357" s="376"/>
      <c r="H357" s="377">
        <f t="shared" si="1"/>
        <v>1</v>
      </c>
      <c r="I357" s="373" t="s">
        <v>3465</v>
      </c>
      <c r="J357" s="378">
        <v>7533.2</v>
      </c>
      <c r="K357" s="378">
        <f t="shared" si="7"/>
        <v>7533.2</v>
      </c>
      <c r="L357" s="379"/>
      <c r="M357" s="380">
        <f t="shared" si="14"/>
        <v>0</v>
      </c>
      <c r="N357" s="380">
        <f t="shared" si="13"/>
        <v>7533.2</v>
      </c>
      <c r="O357" s="380">
        <f t="shared" si="5"/>
        <v>7533.2</v>
      </c>
      <c r="P357" s="380">
        <f t="shared" si="8"/>
        <v>7533.2</v>
      </c>
      <c r="Q357" s="380">
        <v>1.0</v>
      </c>
      <c r="R357" s="373" t="s">
        <v>1778</v>
      </c>
      <c r="S357" s="381">
        <v>45500.0</v>
      </c>
      <c r="T357" s="373">
        <v>2407135.0</v>
      </c>
      <c r="U357" s="382">
        <v>45503.0</v>
      </c>
      <c r="V357" s="382">
        <v>45503.0</v>
      </c>
      <c r="W357" s="373" t="s">
        <v>4883</v>
      </c>
      <c r="X357" s="376" t="s">
        <v>1485</v>
      </c>
      <c r="Y357" s="373" t="s">
        <v>4476</v>
      </c>
      <c r="Z357" s="383"/>
      <c r="AA357" s="382" t="s">
        <v>3739</v>
      </c>
      <c r="AB357" s="381">
        <v>45503.0</v>
      </c>
      <c r="AC357" s="384" t="s">
        <v>4477</v>
      </c>
      <c r="AD357" s="374"/>
      <c r="AE357" s="374"/>
      <c r="AF357" s="374"/>
      <c r="AG357" s="374"/>
      <c r="AH357" s="374"/>
      <c r="AI357" s="374"/>
      <c r="AJ357" s="374"/>
      <c r="AK357" s="374"/>
      <c r="AL357" s="374"/>
      <c r="AM357" s="374"/>
      <c r="AN357" s="374"/>
      <c r="AO357" s="374"/>
      <c r="AP357" s="374"/>
      <c r="AQ357" s="374"/>
      <c r="AR357" s="374"/>
      <c r="AS357" s="374"/>
      <c r="AT357" s="374"/>
      <c r="AU357" s="374"/>
      <c r="AV357" s="374"/>
      <c r="AW357" s="374"/>
      <c r="AX357" s="374"/>
    </row>
    <row r="358" ht="15.0" customHeight="1">
      <c r="A358" s="390" t="s">
        <v>4469</v>
      </c>
      <c r="B358" s="391" t="s">
        <v>4647</v>
      </c>
      <c r="C358" s="391" t="s">
        <v>4471</v>
      </c>
      <c r="D358" s="393" t="s">
        <v>1228</v>
      </c>
      <c r="E358" s="490" t="s">
        <v>5009</v>
      </c>
      <c r="F358" s="391">
        <v>1.0</v>
      </c>
      <c r="G358" s="394"/>
      <c r="H358" s="395">
        <f t="shared" si="1"/>
        <v>1</v>
      </c>
      <c r="I358" s="391" t="s">
        <v>3465</v>
      </c>
      <c r="J358" s="396">
        <v>11299.8</v>
      </c>
      <c r="K358" s="396">
        <f t="shared" si="7"/>
        <v>11299.8</v>
      </c>
      <c r="L358" s="397"/>
      <c r="M358" s="398">
        <f t="shared" si="14"/>
        <v>0</v>
      </c>
      <c r="N358" s="398">
        <f t="shared" si="13"/>
        <v>11299.8</v>
      </c>
      <c r="O358" s="398">
        <f t="shared" si="5"/>
        <v>11299.8</v>
      </c>
      <c r="P358" s="398">
        <f t="shared" si="8"/>
        <v>11299.8</v>
      </c>
      <c r="Q358" s="398">
        <v>1.0</v>
      </c>
      <c r="R358" s="391" t="s">
        <v>1778</v>
      </c>
      <c r="S358" s="399">
        <v>45500.0</v>
      </c>
      <c r="T358" s="391">
        <v>2407135.0</v>
      </c>
      <c r="U358" s="400">
        <v>45503.0</v>
      </c>
      <c r="V358" s="400">
        <v>45503.0</v>
      </c>
      <c r="W358" s="391" t="s">
        <v>4883</v>
      </c>
      <c r="X358" s="394" t="s">
        <v>1485</v>
      </c>
      <c r="Y358" s="391" t="s">
        <v>4476</v>
      </c>
      <c r="Z358" s="401"/>
      <c r="AA358" s="400" t="s">
        <v>3739</v>
      </c>
      <c r="AB358" s="399">
        <v>45503.0</v>
      </c>
      <c r="AC358" s="402" t="s">
        <v>4477</v>
      </c>
      <c r="AD358" s="392"/>
      <c r="AE358" s="392"/>
      <c r="AF358" s="392"/>
      <c r="AG358" s="392"/>
      <c r="AH358" s="392"/>
      <c r="AI358" s="392"/>
      <c r="AJ358" s="392"/>
      <c r="AK358" s="392"/>
      <c r="AL358" s="392"/>
      <c r="AM358" s="392"/>
      <c r="AN358" s="392"/>
      <c r="AO358" s="392"/>
      <c r="AP358" s="392"/>
      <c r="AQ358" s="392"/>
      <c r="AR358" s="392"/>
      <c r="AS358" s="392"/>
      <c r="AT358" s="392"/>
      <c r="AU358" s="392"/>
      <c r="AV358" s="392"/>
      <c r="AW358" s="392"/>
      <c r="AX358" s="392"/>
    </row>
    <row r="359" ht="15.0" customHeight="1">
      <c r="A359" s="372" t="s">
        <v>4469</v>
      </c>
      <c r="B359" s="373" t="s">
        <v>4647</v>
      </c>
      <c r="C359" s="373" t="s">
        <v>4471</v>
      </c>
      <c r="D359" s="375" t="s">
        <v>5010</v>
      </c>
      <c r="E359" s="489" t="s">
        <v>5011</v>
      </c>
      <c r="F359" s="373">
        <v>2.0</v>
      </c>
      <c r="G359" s="376"/>
      <c r="H359" s="377">
        <f t="shared" si="1"/>
        <v>2</v>
      </c>
      <c r="I359" s="373" t="s">
        <v>3465</v>
      </c>
      <c r="J359" s="378">
        <v>1485.99</v>
      </c>
      <c r="K359" s="378">
        <f t="shared" si="7"/>
        <v>2971.98</v>
      </c>
      <c r="L359" s="379"/>
      <c r="M359" s="380">
        <f t="shared" si="14"/>
        <v>0</v>
      </c>
      <c r="N359" s="380">
        <f t="shared" si="13"/>
        <v>1485.99</v>
      </c>
      <c r="O359" s="380">
        <f t="shared" si="5"/>
        <v>1485.99</v>
      </c>
      <c r="P359" s="380">
        <f t="shared" si="8"/>
        <v>2971.98</v>
      </c>
      <c r="Q359" s="380">
        <v>1.0</v>
      </c>
      <c r="R359" s="373" t="s">
        <v>1782</v>
      </c>
      <c r="S359" s="381">
        <v>45500.0</v>
      </c>
      <c r="T359" s="373">
        <v>2407136.0</v>
      </c>
      <c r="U359" s="382">
        <v>45503.0</v>
      </c>
      <c r="V359" s="382">
        <v>45504.0</v>
      </c>
      <c r="W359" s="373" t="s">
        <v>4858</v>
      </c>
      <c r="X359" s="376" t="s">
        <v>2168</v>
      </c>
      <c r="Y359" s="373" t="s">
        <v>3466</v>
      </c>
      <c r="Z359" s="383"/>
      <c r="AA359" s="382" t="s">
        <v>3739</v>
      </c>
      <c r="AB359" s="381">
        <v>45509.0</v>
      </c>
      <c r="AC359" s="384" t="s">
        <v>4477</v>
      </c>
      <c r="AD359" s="374"/>
      <c r="AE359" s="374"/>
      <c r="AF359" s="374"/>
      <c r="AG359" s="374"/>
      <c r="AH359" s="374"/>
      <c r="AI359" s="374"/>
      <c r="AJ359" s="374"/>
      <c r="AK359" s="374"/>
      <c r="AL359" s="374"/>
      <c r="AM359" s="374"/>
      <c r="AN359" s="374"/>
      <c r="AO359" s="374"/>
      <c r="AP359" s="374"/>
      <c r="AQ359" s="374"/>
      <c r="AR359" s="374"/>
      <c r="AS359" s="374"/>
      <c r="AT359" s="374"/>
      <c r="AU359" s="374"/>
      <c r="AV359" s="374"/>
      <c r="AW359" s="374"/>
      <c r="AX359" s="374"/>
    </row>
    <row r="360" ht="15.0" customHeight="1">
      <c r="A360" s="387" t="s">
        <v>4469</v>
      </c>
      <c r="B360" s="359" t="s">
        <v>4647</v>
      </c>
      <c r="C360" s="359" t="s">
        <v>4471</v>
      </c>
      <c r="D360" s="388" t="s">
        <v>5012</v>
      </c>
      <c r="E360" s="491" t="s">
        <v>5013</v>
      </c>
      <c r="F360" s="359">
        <v>2.0</v>
      </c>
      <c r="G360" s="362"/>
      <c r="H360" s="363">
        <f t="shared" si="1"/>
        <v>2</v>
      </c>
      <c r="I360" s="359" t="s">
        <v>3465</v>
      </c>
      <c r="J360" s="364">
        <v>233.64</v>
      </c>
      <c r="K360" s="364">
        <f t="shared" si="7"/>
        <v>467.28</v>
      </c>
      <c r="L360" s="365"/>
      <c r="M360" s="366">
        <f t="shared" si="14"/>
        <v>0</v>
      </c>
      <c r="N360" s="366">
        <f t="shared" si="13"/>
        <v>233.64</v>
      </c>
      <c r="O360" s="366">
        <f t="shared" si="5"/>
        <v>233.64</v>
      </c>
      <c r="P360" s="366">
        <f t="shared" si="8"/>
        <v>467.28</v>
      </c>
      <c r="Q360" s="366">
        <v>1.0</v>
      </c>
      <c r="R360" s="359" t="s">
        <v>1782</v>
      </c>
      <c r="S360" s="367">
        <v>45500.0</v>
      </c>
      <c r="T360" s="359">
        <v>2407136.0</v>
      </c>
      <c r="U360" s="368">
        <v>45503.0</v>
      </c>
      <c r="V360" s="368">
        <v>45504.0</v>
      </c>
      <c r="W360" s="359" t="s">
        <v>4858</v>
      </c>
      <c r="X360" s="362" t="s">
        <v>2168</v>
      </c>
      <c r="Y360" s="359" t="s">
        <v>3466</v>
      </c>
      <c r="Z360" s="369"/>
      <c r="AA360" s="368" t="s">
        <v>3739</v>
      </c>
      <c r="AB360" s="367">
        <v>45509.0</v>
      </c>
      <c r="AC360" s="370" t="s">
        <v>4477</v>
      </c>
      <c r="AD360" s="360"/>
      <c r="AE360" s="360"/>
      <c r="AF360" s="360"/>
      <c r="AG360" s="360"/>
      <c r="AH360" s="360"/>
      <c r="AI360" s="360"/>
      <c r="AJ360" s="360"/>
      <c r="AK360" s="360"/>
      <c r="AL360" s="360"/>
      <c r="AM360" s="360"/>
      <c r="AN360" s="360"/>
      <c r="AO360" s="360"/>
      <c r="AP360" s="360"/>
      <c r="AQ360" s="360"/>
      <c r="AR360" s="360"/>
      <c r="AS360" s="360"/>
      <c r="AT360" s="360"/>
      <c r="AU360" s="360"/>
      <c r="AV360" s="360"/>
      <c r="AW360" s="360"/>
      <c r="AX360" s="360"/>
    </row>
    <row r="361" ht="15.0" customHeight="1">
      <c r="A361" s="372" t="s">
        <v>4469</v>
      </c>
      <c r="B361" s="373" t="s">
        <v>4823</v>
      </c>
      <c r="C361" s="373" t="s">
        <v>4471</v>
      </c>
      <c r="D361" s="374" t="s">
        <v>4595</v>
      </c>
      <c r="E361" s="375" t="s">
        <v>5014</v>
      </c>
      <c r="F361" s="373">
        <v>24.0</v>
      </c>
      <c r="G361" s="376"/>
      <c r="H361" s="377">
        <f t="shared" si="1"/>
        <v>24</v>
      </c>
      <c r="I361" s="373" t="s">
        <v>3465</v>
      </c>
      <c r="J361" s="378">
        <v>21.0</v>
      </c>
      <c r="K361" s="378">
        <f t="shared" si="7"/>
        <v>504</v>
      </c>
      <c r="L361" s="379"/>
      <c r="M361" s="380">
        <f t="shared" si="14"/>
        <v>0</v>
      </c>
      <c r="N361" s="380">
        <f t="shared" si="13"/>
        <v>21</v>
      </c>
      <c r="O361" s="380">
        <f t="shared" si="5"/>
        <v>21</v>
      </c>
      <c r="P361" s="380">
        <f t="shared" si="8"/>
        <v>504</v>
      </c>
      <c r="Q361" s="380">
        <v>1.0</v>
      </c>
      <c r="R361" s="373" t="s">
        <v>1856</v>
      </c>
      <c r="S361" s="381">
        <v>45506.0</v>
      </c>
      <c r="T361" s="373">
        <v>2408023.0</v>
      </c>
      <c r="U361" s="382">
        <v>45510.0</v>
      </c>
      <c r="V361" s="382">
        <v>45511.0</v>
      </c>
      <c r="W361" s="373" t="s">
        <v>4538</v>
      </c>
      <c r="X361" s="376" t="s">
        <v>34</v>
      </c>
      <c r="Y361" s="373" t="s">
        <v>3466</v>
      </c>
      <c r="Z361" s="383"/>
      <c r="AA361" s="382" t="s">
        <v>3739</v>
      </c>
      <c r="AB361" s="381">
        <v>45517.0</v>
      </c>
      <c r="AC361" s="384" t="s">
        <v>4477</v>
      </c>
      <c r="AD361" s="374"/>
      <c r="AE361" s="374"/>
      <c r="AF361" s="374"/>
      <c r="AG361" s="374"/>
      <c r="AH361" s="374"/>
      <c r="AI361" s="374"/>
      <c r="AJ361" s="374"/>
      <c r="AK361" s="374"/>
      <c r="AL361" s="374"/>
      <c r="AM361" s="374"/>
      <c r="AN361" s="374"/>
      <c r="AO361" s="374"/>
      <c r="AP361" s="374"/>
      <c r="AQ361" s="374"/>
      <c r="AR361" s="374"/>
      <c r="AS361" s="374"/>
      <c r="AT361" s="374"/>
      <c r="AU361" s="374"/>
      <c r="AV361" s="374"/>
      <c r="AW361" s="374"/>
      <c r="AX361" s="374"/>
    </row>
    <row r="362" ht="15.0" customHeight="1">
      <c r="A362" s="387" t="s">
        <v>4469</v>
      </c>
      <c r="B362" s="359" t="s">
        <v>4823</v>
      </c>
      <c r="C362" s="359" t="s">
        <v>4471</v>
      </c>
      <c r="D362" s="360" t="s">
        <v>4595</v>
      </c>
      <c r="E362" s="388" t="s">
        <v>5014</v>
      </c>
      <c r="F362" s="359">
        <v>24.0</v>
      </c>
      <c r="G362" s="362"/>
      <c r="H362" s="363">
        <f t="shared" si="1"/>
        <v>24</v>
      </c>
      <c r="I362" s="359" t="s">
        <v>3465</v>
      </c>
      <c r="J362" s="364">
        <v>21.0</v>
      </c>
      <c r="K362" s="364">
        <f t="shared" si="7"/>
        <v>504</v>
      </c>
      <c r="L362" s="365"/>
      <c r="M362" s="366">
        <f t="shared" si="14"/>
        <v>0</v>
      </c>
      <c r="N362" s="366">
        <f t="shared" si="13"/>
        <v>21</v>
      </c>
      <c r="O362" s="366">
        <f t="shared" si="5"/>
        <v>21</v>
      </c>
      <c r="P362" s="366">
        <f t="shared" si="8"/>
        <v>504</v>
      </c>
      <c r="Q362" s="366">
        <v>1.0</v>
      </c>
      <c r="R362" s="359" t="s">
        <v>1856</v>
      </c>
      <c r="S362" s="367">
        <v>45506.0</v>
      </c>
      <c r="T362" s="359">
        <v>2408023.0</v>
      </c>
      <c r="U362" s="368">
        <v>45510.0</v>
      </c>
      <c r="V362" s="368">
        <v>45511.0</v>
      </c>
      <c r="W362" s="359" t="s">
        <v>4538</v>
      </c>
      <c r="X362" s="362" t="s">
        <v>34</v>
      </c>
      <c r="Y362" s="359" t="s">
        <v>3466</v>
      </c>
      <c r="Z362" s="369"/>
      <c r="AA362" s="368" t="s">
        <v>3739</v>
      </c>
      <c r="AB362" s="367">
        <v>45517.0</v>
      </c>
      <c r="AC362" s="370" t="s">
        <v>4477</v>
      </c>
      <c r="AD362" s="360"/>
      <c r="AE362" s="360"/>
      <c r="AF362" s="360"/>
      <c r="AG362" s="360"/>
      <c r="AH362" s="360"/>
      <c r="AI362" s="360"/>
      <c r="AJ362" s="360"/>
      <c r="AK362" s="360"/>
      <c r="AL362" s="360"/>
      <c r="AM362" s="360"/>
      <c r="AN362" s="360"/>
      <c r="AO362" s="360"/>
      <c r="AP362" s="360"/>
      <c r="AQ362" s="360"/>
      <c r="AR362" s="360"/>
      <c r="AS362" s="360"/>
      <c r="AT362" s="360"/>
      <c r="AU362" s="360"/>
      <c r="AV362" s="360"/>
      <c r="AW362" s="360"/>
      <c r="AX362" s="360"/>
    </row>
    <row r="363" ht="15.0" customHeight="1">
      <c r="A363" s="387" t="s">
        <v>4469</v>
      </c>
      <c r="B363" s="359" t="s">
        <v>4823</v>
      </c>
      <c r="C363" s="359" t="s">
        <v>4471</v>
      </c>
      <c r="D363" s="360" t="s">
        <v>585</v>
      </c>
      <c r="E363" s="389" t="s">
        <v>5015</v>
      </c>
      <c r="F363" s="359">
        <v>1.0</v>
      </c>
      <c r="G363" s="362"/>
      <c r="H363" s="363">
        <f t="shared" si="1"/>
        <v>1</v>
      </c>
      <c r="I363" s="359" t="s">
        <v>3465</v>
      </c>
      <c r="J363" s="364">
        <v>1200.0</v>
      </c>
      <c r="K363" s="364">
        <f t="shared" si="7"/>
        <v>1200</v>
      </c>
      <c r="L363" s="365"/>
      <c r="M363" s="366">
        <f t="shared" si="14"/>
        <v>0</v>
      </c>
      <c r="N363" s="366">
        <f t="shared" si="13"/>
        <v>1200</v>
      </c>
      <c r="O363" s="366">
        <f t="shared" si="5"/>
        <v>1200</v>
      </c>
      <c r="P363" s="366">
        <f t="shared" si="8"/>
        <v>1200</v>
      </c>
      <c r="Q363" s="366">
        <v>1.0</v>
      </c>
      <c r="R363" s="359" t="s">
        <v>1856</v>
      </c>
      <c r="S363" s="367">
        <v>45506.0</v>
      </c>
      <c r="T363" s="359">
        <v>2408023.0</v>
      </c>
      <c r="U363" s="368">
        <v>45510.0</v>
      </c>
      <c r="V363" s="368">
        <v>45511.0</v>
      </c>
      <c r="W363" s="359" t="s">
        <v>4538</v>
      </c>
      <c r="X363" s="362" t="s">
        <v>34</v>
      </c>
      <c r="Y363" s="359" t="s">
        <v>3466</v>
      </c>
      <c r="Z363" s="369"/>
      <c r="AA363" s="368" t="s">
        <v>3739</v>
      </c>
      <c r="AB363" s="367">
        <v>45517.0</v>
      </c>
      <c r="AC363" s="370" t="s">
        <v>4477</v>
      </c>
      <c r="AD363" s="360"/>
      <c r="AE363" s="360"/>
      <c r="AF363" s="360"/>
      <c r="AG363" s="360"/>
      <c r="AH363" s="360"/>
      <c r="AI363" s="360"/>
      <c r="AJ363" s="360"/>
      <c r="AK363" s="360"/>
      <c r="AL363" s="360"/>
      <c r="AM363" s="360"/>
      <c r="AN363" s="360"/>
      <c r="AO363" s="360"/>
      <c r="AP363" s="360"/>
      <c r="AQ363" s="360"/>
      <c r="AR363" s="360"/>
      <c r="AS363" s="360"/>
      <c r="AT363" s="360"/>
      <c r="AU363" s="360"/>
      <c r="AV363" s="360"/>
      <c r="AW363" s="360"/>
      <c r="AX363" s="360"/>
    </row>
    <row r="364" ht="15.0" customHeight="1">
      <c r="A364" s="387" t="s">
        <v>4469</v>
      </c>
      <c r="B364" s="359" t="s">
        <v>4823</v>
      </c>
      <c r="C364" s="359" t="s">
        <v>4471</v>
      </c>
      <c r="D364" s="360" t="s">
        <v>585</v>
      </c>
      <c r="E364" s="388" t="s">
        <v>5016</v>
      </c>
      <c r="F364" s="359">
        <v>1.0</v>
      </c>
      <c r="G364" s="362"/>
      <c r="H364" s="363">
        <f t="shared" si="1"/>
        <v>1</v>
      </c>
      <c r="I364" s="359" t="s">
        <v>3465</v>
      </c>
      <c r="J364" s="364">
        <v>1800.0</v>
      </c>
      <c r="K364" s="364">
        <f t="shared" si="7"/>
        <v>1800</v>
      </c>
      <c r="L364" s="365"/>
      <c r="M364" s="366">
        <f t="shared" si="14"/>
        <v>0</v>
      </c>
      <c r="N364" s="366">
        <f t="shared" si="13"/>
        <v>1800</v>
      </c>
      <c r="O364" s="366">
        <f t="shared" si="5"/>
        <v>1800</v>
      </c>
      <c r="P364" s="366">
        <f t="shared" si="8"/>
        <v>1800</v>
      </c>
      <c r="Q364" s="366">
        <v>1.0</v>
      </c>
      <c r="R364" s="359" t="s">
        <v>1856</v>
      </c>
      <c r="S364" s="367">
        <v>45506.0</v>
      </c>
      <c r="T364" s="359">
        <v>2408023.0</v>
      </c>
      <c r="U364" s="368">
        <v>45510.0</v>
      </c>
      <c r="V364" s="368">
        <v>45511.0</v>
      </c>
      <c r="W364" s="359" t="s">
        <v>4538</v>
      </c>
      <c r="X364" s="362" t="s">
        <v>34</v>
      </c>
      <c r="Y364" s="359" t="s">
        <v>3466</v>
      </c>
      <c r="Z364" s="369"/>
      <c r="AA364" s="368" t="s">
        <v>3739</v>
      </c>
      <c r="AB364" s="367">
        <v>45517.0</v>
      </c>
      <c r="AC364" s="370" t="s">
        <v>4477</v>
      </c>
      <c r="AD364" s="360"/>
      <c r="AE364" s="360"/>
      <c r="AF364" s="360"/>
      <c r="AG364" s="360"/>
      <c r="AH364" s="360"/>
      <c r="AI364" s="360"/>
      <c r="AJ364" s="360"/>
      <c r="AK364" s="360"/>
      <c r="AL364" s="360"/>
      <c r="AM364" s="360"/>
      <c r="AN364" s="360"/>
      <c r="AO364" s="360"/>
      <c r="AP364" s="360"/>
      <c r="AQ364" s="360"/>
      <c r="AR364" s="360"/>
      <c r="AS364" s="360"/>
      <c r="AT364" s="360"/>
      <c r="AU364" s="360"/>
      <c r="AV364" s="360"/>
      <c r="AW364" s="360"/>
      <c r="AX364" s="360"/>
    </row>
    <row r="365" ht="15.0" customHeight="1">
      <c r="A365" s="387" t="s">
        <v>4469</v>
      </c>
      <c r="B365" s="359" t="s">
        <v>4823</v>
      </c>
      <c r="C365" s="359" t="s">
        <v>4471</v>
      </c>
      <c r="D365" s="360" t="s">
        <v>4481</v>
      </c>
      <c r="E365" s="388" t="s">
        <v>5017</v>
      </c>
      <c r="F365" s="359">
        <v>12.0</v>
      </c>
      <c r="G365" s="362"/>
      <c r="H365" s="363">
        <f t="shared" si="1"/>
        <v>12</v>
      </c>
      <c r="I365" s="359" t="s">
        <v>3465</v>
      </c>
      <c r="J365" s="364">
        <v>24.0</v>
      </c>
      <c r="K365" s="364">
        <f t="shared" si="7"/>
        <v>288</v>
      </c>
      <c r="L365" s="365"/>
      <c r="M365" s="366">
        <f t="shared" si="14"/>
        <v>0</v>
      </c>
      <c r="N365" s="366">
        <f t="shared" si="13"/>
        <v>24</v>
      </c>
      <c r="O365" s="366">
        <f t="shared" si="5"/>
        <v>24</v>
      </c>
      <c r="P365" s="366">
        <f t="shared" si="8"/>
        <v>288</v>
      </c>
      <c r="Q365" s="366">
        <v>1.0</v>
      </c>
      <c r="R365" s="359" t="s">
        <v>1856</v>
      </c>
      <c r="S365" s="367">
        <v>45506.0</v>
      </c>
      <c r="T365" s="359">
        <v>2408023.0</v>
      </c>
      <c r="U365" s="368">
        <v>45510.0</v>
      </c>
      <c r="V365" s="368">
        <v>45511.0</v>
      </c>
      <c r="W365" s="359" t="s">
        <v>4538</v>
      </c>
      <c r="X365" s="362" t="s">
        <v>34</v>
      </c>
      <c r="Y365" s="359" t="s">
        <v>3466</v>
      </c>
      <c r="Z365" s="369"/>
      <c r="AA365" s="368" t="s">
        <v>3739</v>
      </c>
      <c r="AB365" s="367">
        <v>45517.0</v>
      </c>
      <c r="AC365" s="370" t="s">
        <v>4477</v>
      </c>
      <c r="AD365" s="360"/>
      <c r="AE365" s="360"/>
      <c r="AF365" s="360"/>
      <c r="AG365" s="360"/>
      <c r="AH365" s="360"/>
      <c r="AI365" s="360"/>
      <c r="AJ365" s="360"/>
      <c r="AK365" s="360"/>
      <c r="AL365" s="360"/>
      <c r="AM365" s="360"/>
      <c r="AN365" s="360"/>
      <c r="AO365" s="360"/>
      <c r="AP365" s="360"/>
      <c r="AQ365" s="360"/>
      <c r="AR365" s="360"/>
      <c r="AS365" s="360"/>
      <c r="AT365" s="360"/>
      <c r="AU365" s="360"/>
      <c r="AV365" s="360"/>
      <c r="AW365" s="360"/>
      <c r="AX365" s="360"/>
    </row>
    <row r="366" ht="15.0" customHeight="1">
      <c r="A366" s="387" t="s">
        <v>4469</v>
      </c>
      <c r="B366" s="359" t="s">
        <v>4823</v>
      </c>
      <c r="C366" s="359" t="s">
        <v>4471</v>
      </c>
      <c r="D366" s="360" t="s">
        <v>4528</v>
      </c>
      <c r="E366" s="388" t="s">
        <v>4560</v>
      </c>
      <c r="F366" s="359">
        <v>20.0</v>
      </c>
      <c r="G366" s="362"/>
      <c r="H366" s="363">
        <f t="shared" si="1"/>
        <v>20</v>
      </c>
      <c r="I366" s="359" t="s">
        <v>3465</v>
      </c>
      <c r="J366" s="364">
        <v>89.0</v>
      </c>
      <c r="K366" s="364">
        <f t="shared" si="7"/>
        <v>1780</v>
      </c>
      <c r="L366" s="365"/>
      <c r="M366" s="366">
        <f t="shared" si="14"/>
        <v>0</v>
      </c>
      <c r="N366" s="366">
        <f t="shared" si="13"/>
        <v>89</v>
      </c>
      <c r="O366" s="366">
        <f t="shared" si="5"/>
        <v>89</v>
      </c>
      <c r="P366" s="366">
        <f t="shared" si="8"/>
        <v>1780</v>
      </c>
      <c r="Q366" s="366">
        <v>1.0</v>
      </c>
      <c r="R366" s="359" t="s">
        <v>1856</v>
      </c>
      <c r="S366" s="367">
        <v>45506.0</v>
      </c>
      <c r="T366" s="359">
        <v>2408023.0</v>
      </c>
      <c r="U366" s="368">
        <v>45510.0</v>
      </c>
      <c r="V366" s="368">
        <v>45511.0</v>
      </c>
      <c r="W366" s="359" t="s">
        <v>4538</v>
      </c>
      <c r="X366" s="362" t="s">
        <v>34</v>
      </c>
      <c r="Y366" s="359" t="s">
        <v>3466</v>
      </c>
      <c r="Z366" s="369"/>
      <c r="AA366" s="368" t="s">
        <v>3739</v>
      </c>
      <c r="AB366" s="367">
        <v>45517.0</v>
      </c>
      <c r="AC366" s="370" t="s">
        <v>4477</v>
      </c>
      <c r="AD366" s="360"/>
      <c r="AE366" s="360"/>
      <c r="AF366" s="360"/>
      <c r="AG366" s="360"/>
      <c r="AH366" s="360"/>
      <c r="AI366" s="360"/>
      <c r="AJ366" s="360"/>
      <c r="AK366" s="360"/>
      <c r="AL366" s="360"/>
      <c r="AM366" s="360"/>
      <c r="AN366" s="360"/>
      <c r="AO366" s="360"/>
      <c r="AP366" s="360"/>
      <c r="AQ366" s="360"/>
      <c r="AR366" s="360"/>
      <c r="AS366" s="360"/>
      <c r="AT366" s="360"/>
      <c r="AU366" s="360"/>
      <c r="AV366" s="360"/>
      <c r="AW366" s="360"/>
      <c r="AX366" s="360"/>
    </row>
    <row r="367" ht="15.0" customHeight="1">
      <c r="A367" s="387" t="s">
        <v>4469</v>
      </c>
      <c r="B367" s="359" t="s">
        <v>4823</v>
      </c>
      <c r="C367" s="359" t="s">
        <v>4471</v>
      </c>
      <c r="D367" s="360" t="s">
        <v>4478</v>
      </c>
      <c r="E367" s="388" t="s">
        <v>5018</v>
      </c>
      <c r="F367" s="359">
        <v>1.0</v>
      </c>
      <c r="G367" s="362"/>
      <c r="H367" s="363">
        <f t="shared" si="1"/>
        <v>1</v>
      </c>
      <c r="I367" s="359" t="s">
        <v>3465</v>
      </c>
      <c r="J367" s="364">
        <v>42.0</v>
      </c>
      <c r="K367" s="364">
        <f t="shared" si="7"/>
        <v>42</v>
      </c>
      <c r="L367" s="365"/>
      <c r="M367" s="366">
        <f t="shared" si="14"/>
        <v>0</v>
      </c>
      <c r="N367" s="366">
        <f t="shared" si="13"/>
        <v>42</v>
      </c>
      <c r="O367" s="366">
        <f t="shared" si="5"/>
        <v>42</v>
      </c>
      <c r="P367" s="366">
        <f t="shared" si="8"/>
        <v>42</v>
      </c>
      <c r="Q367" s="366">
        <v>1.0</v>
      </c>
      <c r="R367" s="359" t="s">
        <v>1856</v>
      </c>
      <c r="S367" s="367">
        <v>45506.0</v>
      </c>
      <c r="T367" s="359">
        <v>2408023.0</v>
      </c>
      <c r="U367" s="368">
        <v>45510.0</v>
      </c>
      <c r="V367" s="368">
        <v>45511.0</v>
      </c>
      <c r="W367" s="359" t="s">
        <v>4538</v>
      </c>
      <c r="X367" s="362" t="s">
        <v>34</v>
      </c>
      <c r="Y367" s="359" t="s">
        <v>3466</v>
      </c>
      <c r="Z367" s="369"/>
      <c r="AA367" s="368" t="s">
        <v>3739</v>
      </c>
      <c r="AB367" s="367">
        <v>45517.0</v>
      </c>
      <c r="AC367" s="370" t="s">
        <v>4477</v>
      </c>
      <c r="AD367" s="360"/>
      <c r="AE367" s="360"/>
      <c r="AF367" s="360"/>
      <c r="AG367" s="360"/>
      <c r="AH367" s="360"/>
      <c r="AI367" s="360"/>
      <c r="AJ367" s="360"/>
      <c r="AK367" s="360"/>
      <c r="AL367" s="360"/>
      <c r="AM367" s="360"/>
      <c r="AN367" s="360"/>
      <c r="AO367" s="360"/>
      <c r="AP367" s="360"/>
      <c r="AQ367" s="360"/>
      <c r="AR367" s="360"/>
      <c r="AS367" s="360"/>
      <c r="AT367" s="360"/>
      <c r="AU367" s="360"/>
      <c r="AV367" s="360"/>
      <c r="AW367" s="360"/>
      <c r="AX367" s="360"/>
    </row>
    <row r="368" ht="15.0" customHeight="1">
      <c r="A368" s="387" t="s">
        <v>4469</v>
      </c>
      <c r="B368" s="359" t="s">
        <v>4823</v>
      </c>
      <c r="C368" s="359" t="s">
        <v>4471</v>
      </c>
      <c r="D368" s="360" t="s">
        <v>4534</v>
      </c>
      <c r="E368" s="388" t="s">
        <v>5019</v>
      </c>
      <c r="F368" s="359">
        <v>6.0</v>
      </c>
      <c r="G368" s="362"/>
      <c r="H368" s="363">
        <f t="shared" si="1"/>
        <v>6</v>
      </c>
      <c r="I368" s="359" t="s">
        <v>3465</v>
      </c>
      <c r="J368" s="364">
        <v>18.0</v>
      </c>
      <c r="K368" s="364">
        <f t="shared" si="7"/>
        <v>108</v>
      </c>
      <c r="L368" s="365"/>
      <c r="M368" s="366">
        <f t="shared" si="14"/>
        <v>0</v>
      </c>
      <c r="N368" s="366">
        <f t="shared" si="13"/>
        <v>18</v>
      </c>
      <c r="O368" s="366">
        <f t="shared" si="5"/>
        <v>18</v>
      </c>
      <c r="P368" s="366">
        <f t="shared" si="8"/>
        <v>108</v>
      </c>
      <c r="Q368" s="366">
        <v>1.0</v>
      </c>
      <c r="R368" s="359" t="s">
        <v>1856</v>
      </c>
      <c r="S368" s="367">
        <v>45506.0</v>
      </c>
      <c r="T368" s="359">
        <v>2408023.0</v>
      </c>
      <c r="U368" s="368">
        <v>45510.0</v>
      </c>
      <c r="V368" s="368">
        <v>45511.0</v>
      </c>
      <c r="W368" s="359" t="s">
        <v>4538</v>
      </c>
      <c r="X368" s="362" t="s">
        <v>34</v>
      </c>
      <c r="Y368" s="359" t="s">
        <v>3466</v>
      </c>
      <c r="Z368" s="369"/>
      <c r="AA368" s="368" t="s">
        <v>3739</v>
      </c>
      <c r="AB368" s="367">
        <v>45517.0</v>
      </c>
      <c r="AC368" s="370" t="s">
        <v>4477</v>
      </c>
      <c r="AD368" s="360"/>
      <c r="AE368" s="360"/>
      <c r="AF368" s="360"/>
      <c r="AG368" s="360"/>
      <c r="AH368" s="360"/>
      <c r="AI368" s="360"/>
      <c r="AJ368" s="360"/>
      <c r="AK368" s="360"/>
      <c r="AL368" s="360"/>
      <c r="AM368" s="360"/>
      <c r="AN368" s="360"/>
      <c r="AO368" s="360"/>
      <c r="AP368" s="360"/>
      <c r="AQ368" s="360"/>
      <c r="AR368" s="360"/>
      <c r="AS368" s="360"/>
      <c r="AT368" s="360"/>
      <c r="AU368" s="360"/>
      <c r="AV368" s="360"/>
      <c r="AW368" s="360"/>
      <c r="AX368" s="360"/>
    </row>
    <row r="369" ht="15.0" customHeight="1">
      <c r="A369" s="387" t="s">
        <v>4469</v>
      </c>
      <c r="B369" s="359" t="s">
        <v>4823</v>
      </c>
      <c r="C369" s="359" t="s">
        <v>4471</v>
      </c>
      <c r="D369" s="360" t="s">
        <v>4528</v>
      </c>
      <c r="E369" s="389" t="s">
        <v>5020</v>
      </c>
      <c r="F369" s="359">
        <v>2.0</v>
      </c>
      <c r="G369" s="362"/>
      <c r="H369" s="363">
        <f t="shared" si="1"/>
        <v>2</v>
      </c>
      <c r="I369" s="359" t="s">
        <v>3465</v>
      </c>
      <c r="J369" s="364">
        <v>21.0</v>
      </c>
      <c r="K369" s="364">
        <f t="shared" si="7"/>
        <v>42</v>
      </c>
      <c r="L369" s="365"/>
      <c r="M369" s="366">
        <f t="shared" si="14"/>
        <v>0</v>
      </c>
      <c r="N369" s="366">
        <f t="shared" si="13"/>
        <v>21</v>
      </c>
      <c r="O369" s="366">
        <f t="shared" si="5"/>
        <v>21</v>
      </c>
      <c r="P369" s="366">
        <f t="shared" si="8"/>
        <v>42</v>
      </c>
      <c r="Q369" s="366">
        <v>1.0</v>
      </c>
      <c r="R369" s="359" t="s">
        <v>1856</v>
      </c>
      <c r="S369" s="367">
        <v>45506.0</v>
      </c>
      <c r="T369" s="359">
        <v>2408023.0</v>
      </c>
      <c r="U369" s="368">
        <v>45510.0</v>
      </c>
      <c r="V369" s="368">
        <v>45511.0</v>
      </c>
      <c r="W369" s="359" t="s">
        <v>4538</v>
      </c>
      <c r="X369" s="362" t="s">
        <v>34</v>
      </c>
      <c r="Y369" s="359" t="s">
        <v>3466</v>
      </c>
      <c r="Z369" s="369"/>
      <c r="AA369" s="368" t="s">
        <v>3739</v>
      </c>
      <c r="AB369" s="367">
        <v>45517.0</v>
      </c>
      <c r="AC369" s="370" t="s">
        <v>4477</v>
      </c>
      <c r="AD369" s="360"/>
      <c r="AE369" s="360"/>
      <c r="AF369" s="360"/>
      <c r="AG369" s="360"/>
      <c r="AH369" s="360"/>
      <c r="AI369" s="360"/>
      <c r="AJ369" s="360"/>
      <c r="AK369" s="360"/>
      <c r="AL369" s="360"/>
      <c r="AM369" s="360"/>
      <c r="AN369" s="360"/>
      <c r="AO369" s="360"/>
      <c r="AP369" s="360"/>
      <c r="AQ369" s="360"/>
      <c r="AR369" s="360"/>
      <c r="AS369" s="360"/>
      <c r="AT369" s="360"/>
      <c r="AU369" s="360"/>
      <c r="AV369" s="360"/>
      <c r="AW369" s="360"/>
      <c r="AX369" s="360"/>
    </row>
    <row r="370" ht="15.0" customHeight="1">
      <c r="A370" s="387" t="s">
        <v>4469</v>
      </c>
      <c r="B370" s="359" t="s">
        <v>4823</v>
      </c>
      <c r="C370" s="359" t="s">
        <v>4471</v>
      </c>
      <c r="D370" s="360" t="s">
        <v>4528</v>
      </c>
      <c r="E370" s="388" t="s">
        <v>5021</v>
      </c>
      <c r="F370" s="359">
        <v>6.0</v>
      </c>
      <c r="G370" s="362"/>
      <c r="H370" s="363">
        <f t="shared" si="1"/>
        <v>6</v>
      </c>
      <c r="I370" s="359" t="s">
        <v>3465</v>
      </c>
      <c r="J370" s="364">
        <v>28.0</v>
      </c>
      <c r="K370" s="364">
        <f t="shared" si="7"/>
        <v>168</v>
      </c>
      <c r="L370" s="365"/>
      <c r="M370" s="366">
        <f t="shared" si="14"/>
        <v>0</v>
      </c>
      <c r="N370" s="366">
        <f t="shared" si="13"/>
        <v>28</v>
      </c>
      <c r="O370" s="366">
        <f t="shared" si="5"/>
        <v>28</v>
      </c>
      <c r="P370" s="366">
        <f t="shared" si="8"/>
        <v>168</v>
      </c>
      <c r="Q370" s="366">
        <v>1.0</v>
      </c>
      <c r="R370" s="359" t="s">
        <v>1856</v>
      </c>
      <c r="S370" s="367">
        <v>45506.0</v>
      </c>
      <c r="T370" s="359">
        <v>2408023.0</v>
      </c>
      <c r="U370" s="368">
        <v>45510.0</v>
      </c>
      <c r="V370" s="368">
        <v>45511.0</v>
      </c>
      <c r="W370" s="359" t="s">
        <v>4538</v>
      </c>
      <c r="X370" s="362" t="s">
        <v>34</v>
      </c>
      <c r="Y370" s="359" t="s">
        <v>3466</v>
      </c>
      <c r="Z370" s="369"/>
      <c r="AA370" s="368" t="s">
        <v>3739</v>
      </c>
      <c r="AB370" s="367">
        <v>45517.0</v>
      </c>
      <c r="AC370" s="370" t="s">
        <v>4477</v>
      </c>
      <c r="AD370" s="360"/>
      <c r="AE370" s="360"/>
      <c r="AF370" s="360"/>
      <c r="AG370" s="360"/>
      <c r="AH370" s="360"/>
      <c r="AI370" s="360"/>
      <c r="AJ370" s="360"/>
      <c r="AK370" s="360"/>
      <c r="AL370" s="360"/>
      <c r="AM370" s="360"/>
      <c r="AN370" s="360"/>
      <c r="AO370" s="360"/>
      <c r="AP370" s="360"/>
      <c r="AQ370" s="360"/>
      <c r="AR370" s="360"/>
      <c r="AS370" s="360"/>
      <c r="AT370" s="360"/>
      <c r="AU370" s="360"/>
      <c r="AV370" s="360"/>
      <c r="AW370" s="360"/>
      <c r="AX370" s="360"/>
    </row>
    <row r="371" ht="15.0" customHeight="1">
      <c r="A371" s="387" t="s">
        <v>4469</v>
      </c>
      <c r="B371" s="359" t="s">
        <v>4823</v>
      </c>
      <c r="C371" s="359" t="s">
        <v>4471</v>
      </c>
      <c r="D371" s="360" t="s">
        <v>4495</v>
      </c>
      <c r="E371" s="388" t="s">
        <v>5022</v>
      </c>
      <c r="F371" s="359">
        <v>1.0</v>
      </c>
      <c r="G371" s="362"/>
      <c r="H371" s="363">
        <f t="shared" si="1"/>
        <v>1</v>
      </c>
      <c r="I371" s="359" t="s">
        <v>3465</v>
      </c>
      <c r="J371" s="364">
        <v>120.0</v>
      </c>
      <c r="K371" s="364">
        <f t="shared" si="7"/>
        <v>120</v>
      </c>
      <c r="L371" s="365"/>
      <c r="M371" s="366">
        <f t="shared" si="14"/>
        <v>0</v>
      </c>
      <c r="N371" s="366">
        <f t="shared" si="13"/>
        <v>120</v>
      </c>
      <c r="O371" s="366">
        <f t="shared" si="5"/>
        <v>120</v>
      </c>
      <c r="P371" s="366">
        <f t="shared" si="8"/>
        <v>120</v>
      </c>
      <c r="Q371" s="366">
        <v>1.0</v>
      </c>
      <c r="R371" s="359" t="s">
        <v>1856</v>
      </c>
      <c r="S371" s="367">
        <v>45506.0</v>
      </c>
      <c r="T371" s="359">
        <v>2408023.0</v>
      </c>
      <c r="U371" s="368">
        <v>45510.0</v>
      </c>
      <c r="V371" s="368">
        <v>45511.0</v>
      </c>
      <c r="W371" s="359" t="s">
        <v>4538</v>
      </c>
      <c r="X371" s="362" t="s">
        <v>34</v>
      </c>
      <c r="Y371" s="359" t="s">
        <v>3466</v>
      </c>
      <c r="Z371" s="369"/>
      <c r="AA371" s="368" t="s">
        <v>3739</v>
      </c>
      <c r="AB371" s="367">
        <v>45517.0</v>
      </c>
      <c r="AC371" s="370" t="s">
        <v>4477</v>
      </c>
      <c r="AD371" s="360"/>
      <c r="AE371" s="360"/>
      <c r="AF371" s="360"/>
      <c r="AG371" s="360"/>
      <c r="AH371" s="360"/>
      <c r="AI371" s="360"/>
      <c r="AJ371" s="360"/>
      <c r="AK371" s="360"/>
      <c r="AL371" s="360"/>
      <c r="AM371" s="360"/>
      <c r="AN371" s="360"/>
      <c r="AO371" s="360"/>
      <c r="AP371" s="360"/>
      <c r="AQ371" s="360"/>
      <c r="AR371" s="360"/>
      <c r="AS371" s="360"/>
      <c r="AT371" s="360"/>
      <c r="AU371" s="360"/>
      <c r="AV371" s="360"/>
      <c r="AW371" s="360"/>
      <c r="AX371" s="360"/>
    </row>
    <row r="372" ht="15.0" customHeight="1">
      <c r="A372" s="387" t="s">
        <v>4469</v>
      </c>
      <c r="B372" s="359" t="s">
        <v>4823</v>
      </c>
      <c r="C372" s="359" t="s">
        <v>4471</v>
      </c>
      <c r="D372" s="360" t="s">
        <v>4495</v>
      </c>
      <c r="E372" s="388" t="s">
        <v>5023</v>
      </c>
      <c r="F372" s="359">
        <v>1.0</v>
      </c>
      <c r="G372" s="362"/>
      <c r="H372" s="363">
        <f t="shared" si="1"/>
        <v>1</v>
      </c>
      <c r="I372" s="359" t="s">
        <v>3465</v>
      </c>
      <c r="J372" s="364">
        <v>120.0</v>
      </c>
      <c r="K372" s="364">
        <f t="shared" si="7"/>
        <v>120</v>
      </c>
      <c r="L372" s="365"/>
      <c r="M372" s="366">
        <f t="shared" si="14"/>
        <v>0</v>
      </c>
      <c r="N372" s="366">
        <f t="shared" si="13"/>
        <v>120</v>
      </c>
      <c r="O372" s="366">
        <f t="shared" si="5"/>
        <v>120</v>
      </c>
      <c r="P372" s="366">
        <f t="shared" si="8"/>
        <v>120</v>
      </c>
      <c r="Q372" s="366">
        <v>1.0</v>
      </c>
      <c r="R372" s="359" t="s">
        <v>1856</v>
      </c>
      <c r="S372" s="367">
        <v>45506.0</v>
      </c>
      <c r="T372" s="359">
        <v>2408023.0</v>
      </c>
      <c r="U372" s="368">
        <v>45510.0</v>
      </c>
      <c r="V372" s="368">
        <v>45511.0</v>
      </c>
      <c r="W372" s="359" t="s">
        <v>4538</v>
      </c>
      <c r="X372" s="362" t="s">
        <v>34</v>
      </c>
      <c r="Y372" s="359" t="s">
        <v>3466</v>
      </c>
      <c r="Z372" s="369"/>
      <c r="AA372" s="368" t="s">
        <v>3739</v>
      </c>
      <c r="AB372" s="367">
        <v>45517.0</v>
      </c>
      <c r="AC372" s="370" t="s">
        <v>4477</v>
      </c>
      <c r="AD372" s="360"/>
      <c r="AE372" s="360"/>
      <c r="AF372" s="360"/>
      <c r="AG372" s="360"/>
      <c r="AH372" s="360"/>
      <c r="AI372" s="360"/>
      <c r="AJ372" s="360"/>
      <c r="AK372" s="360"/>
      <c r="AL372" s="360"/>
      <c r="AM372" s="360"/>
      <c r="AN372" s="360"/>
      <c r="AO372" s="360"/>
      <c r="AP372" s="360"/>
      <c r="AQ372" s="360"/>
      <c r="AR372" s="360"/>
      <c r="AS372" s="360"/>
      <c r="AT372" s="360"/>
      <c r="AU372" s="360"/>
      <c r="AV372" s="360"/>
      <c r="AW372" s="360"/>
      <c r="AX372" s="360"/>
    </row>
    <row r="373" ht="15.0" customHeight="1">
      <c r="A373" s="387" t="s">
        <v>4469</v>
      </c>
      <c r="B373" s="359" t="s">
        <v>4823</v>
      </c>
      <c r="C373" s="359" t="s">
        <v>4471</v>
      </c>
      <c r="D373" s="360" t="s">
        <v>4481</v>
      </c>
      <c r="E373" s="388" t="s">
        <v>5024</v>
      </c>
      <c r="F373" s="359">
        <v>24.0</v>
      </c>
      <c r="G373" s="362"/>
      <c r="H373" s="363">
        <f t="shared" si="1"/>
        <v>24</v>
      </c>
      <c r="I373" s="359" t="s">
        <v>3465</v>
      </c>
      <c r="J373" s="364">
        <v>20.0</v>
      </c>
      <c r="K373" s="364">
        <f t="shared" si="7"/>
        <v>480</v>
      </c>
      <c r="L373" s="365"/>
      <c r="M373" s="366">
        <f t="shared" si="14"/>
        <v>0</v>
      </c>
      <c r="N373" s="366">
        <f t="shared" si="13"/>
        <v>20</v>
      </c>
      <c r="O373" s="366">
        <f t="shared" si="5"/>
        <v>20</v>
      </c>
      <c r="P373" s="366">
        <f t="shared" si="8"/>
        <v>480</v>
      </c>
      <c r="Q373" s="366">
        <v>1.0</v>
      </c>
      <c r="R373" s="359" t="s">
        <v>1856</v>
      </c>
      <c r="S373" s="367">
        <v>45506.0</v>
      </c>
      <c r="T373" s="359">
        <v>2408023.0</v>
      </c>
      <c r="U373" s="368">
        <v>45510.0</v>
      </c>
      <c r="V373" s="368">
        <v>45511.0</v>
      </c>
      <c r="W373" s="359" t="s">
        <v>4538</v>
      </c>
      <c r="X373" s="362" t="s">
        <v>34</v>
      </c>
      <c r="Y373" s="359" t="s">
        <v>3466</v>
      </c>
      <c r="Z373" s="369"/>
      <c r="AA373" s="368" t="s">
        <v>3739</v>
      </c>
      <c r="AB373" s="367">
        <v>45517.0</v>
      </c>
      <c r="AC373" s="370" t="s">
        <v>4477</v>
      </c>
      <c r="AD373" s="360"/>
      <c r="AE373" s="360"/>
      <c r="AF373" s="360"/>
      <c r="AG373" s="360"/>
      <c r="AH373" s="360"/>
      <c r="AI373" s="360"/>
      <c r="AJ373" s="360"/>
      <c r="AK373" s="360"/>
      <c r="AL373" s="360"/>
      <c r="AM373" s="360"/>
      <c r="AN373" s="360"/>
      <c r="AO373" s="360"/>
      <c r="AP373" s="360"/>
      <c r="AQ373" s="360"/>
      <c r="AR373" s="360"/>
      <c r="AS373" s="360"/>
      <c r="AT373" s="360"/>
      <c r="AU373" s="360"/>
      <c r="AV373" s="360"/>
      <c r="AW373" s="360"/>
      <c r="AX373" s="360"/>
    </row>
    <row r="374" ht="15.0" customHeight="1">
      <c r="A374" s="390" t="s">
        <v>4469</v>
      </c>
      <c r="B374" s="391" t="s">
        <v>4823</v>
      </c>
      <c r="C374" s="391" t="s">
        <v>4471</v>
      </c>
      <c r="D374" s="392" t="s">
        <v>4528</v>
      </c>
      <c r="E374" s="393" t="s">
        <v>5025</v>
      </c>
      <c r="F374" s="391">
        <v>5.0</v>
      </c>
      <c r="G374" s="394"/>
      <c r="H374" s="395">
        <f t="shared" si="1"/>
        <v>5</v>
      </c>
      <c r="I374" s="391" t="s">
        <v>3465</v>
      </c>
      <c r="J374" s="396">
        <v>110.0</v>
      </c>
      <c r="K374" s="396">
        <f t="shared" si="7"/>
        <v>550</v>
      </c>
      <c r="L374" s="397"/>
      <c r="M374" s="398">
        <f t="shared" si="14"/>
        <v>0</v>
      </c>
      <c r="N374" s="398">
        <f t="shared" si="13"/>
        <v>110</v>
      </c>
      <c r="O374" s="398">
        <f t="shared" si="5"/>
        <v>110</v>
      </c>
      <c r="P374" s="398">
        <f t="shared" si="8"/>
        <v>550</v>
      </c>
      <c r="Q374" s="398">
        <v>1.0</v>
      </c>
      <c r="R374" s="391" t="s">
        <v>1856</v>
      </c>
      <c r="S374" s="399">
        <v>45506.0</v>
      </c>
      <c r="T374" s="391">
        <v>2408023.0</v>
      </c>
      <c r="U374" s="400">
        <v>45510.0</v>
      </c>
      <c r="V374" s="400">
        <v>45511.0</v>
      </c>
      <c r="W374" s="391" t="s">
        <v>4538</v>
      </c>
      <c r="X374" s="394" t="s">
        <v>34</v>
      </c>
      <c r="Y374" s="391" t="s">
        <v>3466</v>
      </c>
      <c r="Z374" s="401"/>
      <c r="AA374" s="400" t="s">
        <v>3739</v>
      </c>
      <c r="AB374" s="399">
        <v>45517.0</v>
      </c>
      <c r="AC374" s="402" t="s">
        <v>4477</v>
      </c>
      <c r="AD374" s="392"/>
      <c r="AE374" s="392"/>
      <c r="AF374" s="392"/>
      <c r="AG374" s="392"/>
      <c r="AH374" s="392"/>
      <c r="AI374" s="392"/>
      <c r="AJ374" s="392"/>
      <c r="AK374" s="392"/>
      <c r="AL374" s="392"/>
      <c r="AM374" s="392"/>
      <c r="AN374" s="392"/>
      <c r="AO374" s="392"/>
      <c r="AP374" s="392"/>
      <c r="AQ374" s="392"/>
      <c r="AR374" s="392"/>
      <c r="AS374" s="392"/>
      <c r="AT374" s="392"/>
      <c r="AU374" s="392"/>
      <c r="AV374" s="392"/>
      <c r="AW374" s="392"/>
      <c r="AX374" s="392"/>
    </row>
    <row r="375" ht="15.0" customHeight="1">
      <c r="A375" s="405" t="s">
        <v>4469</v>
      </c>
      <c r="B375" s="406" t="s">
        <v>4647</v>
      </c>
      <c r="C375" s="406" t="s">
        <v>4471</v>
      </c>
      <c r="D375" s="408" t="s">
        <v>1228</v>
      </c>
      <c r="E375" s="492" t="s">
        <v>5026</v>
      </c>
      <c r="F375" s="406">
        <v>1.0</v>
      </c>
      <c r="G375" s="409"/>
      <c r="H375" s="410">
        <f t="shared" si="1"/>
        <v>1</v>
      </c>
      <c r="I375" s="406" t="s">
        <v>3465</v>
      </c>
      <c r="J375" s="411">
        <v>9500.0</v>
      </c>
      <c r="K375" s="411">
        <f t="shared" si="7"/>
        <v>9500</v>
      </c>
      <c r="L375" s="412"/>
      <c r="M375" s="413">
        <f t="shared" si="14"/>
        <v>0</v>
      </c>
      <c r="N375" s="413">
        <f t="shared" si="13"/>
        <v>9500</v>
      </c>
      <c r="O375" s="413">
        <f t="shared" si="5"/>
        <v>9500</v>
      </c>
      <c r="P375" s="413">
        <f t="shared" si="8"/>
        <v>9500</v>
      </c>
      <c r="Q375" s="413">
        <v>1.0</v>
      </c>
      <c r="R375" s="391" t="s">
        <v>1858</v>
      </c>
      <c r="S375" s="414">
        <v>45509.0</v>
      </c>
      <c r="T375" s="406">
        <v>2408024.0</v>
      </c>
      <c r="U375" s="415">
        <v>45510.0</v>
      </c>
      <c r="V375" s="415">
        <v>45511.0</v>
      </c>
      <c r="W375" s="406" t="s">
        <v>5027</v>
      </c>
      <c r="X375" s="409" t="s">
        <v>1239</v>
      </c>
      <c r="Y375" s="406" t="s">
        <v>4575</v>
      </c>
      <c r="Z375" s="416"/>
      <c r="AA375" s="415" t="s">
        <v>3739</v>
      </c>
      <c r="AB375" s="414">
        <v>45517.0</v>
      </c>
      <c r="AC375" s="417" t="s">
        <v>4477</v>
      </c>
      <c r="AD375" s="407"/>
      <c r="AE375" s="407"/>
      <c r="AF375" s="407"/>
      <c r="AG375" s="407"/>
      <c r="AH375" s="407"/>
      <c r="AI375" s="407"/>
      <c r="AJ375" s="407"/>
      <c r="AK375" s="407"/>
      <c r="AL375" s="407"/>
      <c r="AM375" s="407"/>
      <c r="AN375" s="407"/>
      <c r="AO375" s="407"/>
      <c r="AP375" s="407"/>
      <c r="AQ375" s="407"/>
      <c r="AR375" s="407"/>
      <c r="AS375" s="407"/>
      <c r="AT375" s="407"/>
      <c r="AU375" s="407"/>
      <c r="AV375" s="407"/>
      <c r="AW375" s="407"/>
      <c r="AX375" s="407"/>
    </row>
    <row r="376" ht="15.0" customHeight="1">
      <c r="A376" s="372" t="s">
        <v>4505</v>
      </c>
      <c r="B376" s="373" t="s">
        <v>4506</v>
      </c>
      <c r="C376" s="373" t="s">
        <v>4471</v>
      </c>
      <c r="D376" s="374" t="s">
        <v>5028</v>
      </c>
      <c r="E376" s="375" t="s">
        <v>1865</v>
      </c>
      <c r="F376" s="373">
        <v>1.0</v>
      </c>
      <c r="G376" s="376"/>
      <c r="H376" s="377">
        <f t="shared" si="1"/>
        <v>1</v>
      </c>
      <c r="I376" s="373" t="s">
        <v>3465</v>
      </c>
      <c r="J376" s="378">
        <v>210319.0</v>
      </c>
      <c r="K376" s="378">
        <f t="shared" si="7"/>
        <v>210319</v>
      </c>
      <c r="L376" s="379"/>
      <c r="M376" s="380">
        <f t="shared" si="14"/>
        <v>0</v>
      </c>
      <c r="N376" s="380">
        <f t="shared" si="13"/>
        <v>210319</v>
      </c>
      <c r="O376" s="380">
        <f t="shared" si="5"/>
        <v>210319</v>
      </c>
      <c r="P376" s="380">
        <f t="shared" si="8"/>
        <v>210319</v>
      </c>
      <c r="Q376" s="380">
        <v>1.0</v>
      </c>
      <c r="R376" s="373" t="s">
        <v>1864</v>
      </c>
      <c r="S376" s="381">
        <v>45496.0</v>
      </c>
      <c r="T376" s="373">
        <v>2408026.0</v>
      </c>
      <c r="U376" s="382">
        <v>45510.0</v>
      </c>
      <c r="V376" s="382">
        <v>45511.0</v>
      </c>
      <c r="W376" s="373" t="s">
        <v>5029</v>
      </c>
      <c r="X376" s="376" t="s">
        <v>5030</v>
      </c>
      <c r="Y376" s="373" t="s">
        <v>4575</v>
      </c>
      <c r="Z376" s="383"/>
      <c r="AA376" s="382" t="s">
        <v>3739</v>
      </c>
      <c r="AB376" s="381">
        <v>45505.0</v>
      </c>
      <c r="AC376" s="384" t="s">
        <v>4477</v>
      </c>
      <c r="AD376" s="385"/>
      <c r="AE376" s="386"/>
      <c r="AF376" s="386"/>
      <c r="AG376" s="386"/>
      <c r="AH376" s="386"/>
      <c r="AI376" s="386"/>
      <c r="AJ376" s="386"/>
      <c r="AK376" s="386"/>
      <c r="AL376" s="386"/>
      <c r="AM376" s="386"/>
      <c r="AN376" s="386"/>
      <c r="AO376" s="386"/>
      <c r="AP376" s="386"/>
      <c r="AQ376" s="386"/>
      <c r="AR376" s="386"/>
      <c r="AS376" s="386"/>
      <c r="AT376" s="386"/>
      <c r="AU376" s="386"/>
      <c r="AV376" s="386"/>
      <c r="AW376" s="386"/>
      <c r="AX376" s="386"/>
    </row>
    <row r="377" ht="15.0" customHeight="1">
      <c r="A377" s="387" t="s">
        <v>4505</v>
      </c>
      <c r="B377" s="359" t="s">
        <v>4506</v>
      </c>
      <c r="C377" s="359" t="s">
        <v>4471</v>
      </c>
      <c r="D377" s="360" t="s">
        <v>4908</v>
      </c>
      <c r="E377" s="388" t="s">
        <v>5031</v>
      </c>
      <c r="F377" s="359">
        <v>1.0</v>
      </c>
      <c r="G377" s="362"/>
      <c r="H377" s="363">
        <f t="shared" si="1"/>
        <v>1</v>
      </c>
      <c r="I377" s="359" t="s">
        <v>3465</v>
      </c>
      <c r="J377" s="364">
        <v>842.0</v>
      </c>
      <c r="K377" s="364">
        <f t="shared" si="7"/>
        <v>842</v>
      </c>
      <c r="L377" s="365"/>
      <c r="M377" s="366">
        <f t="shared" si="14"/>
        <v>0</v>
      </c>
      <c r="N377" s="366">
        <f t="shared" si="13"/>
        <v>842</v>
      </c>
      <c r="O377" s="366">
        <f t="shared" si="5"/>
        <v>842</v>
      </c>
      <c r="P377" s="366">
        <f t="shared" si="8"/>
        <v>842</v>
      </c>
      <c r="Q377" s="366">
        <v>1.0</v>
      </c>
      <c r="R377" s="359" t="s">
        <v>1864</v>
      </c>
      <c r="S377" s="367">
        <v>45496.0</v>
      </c>
      <c r="T377" s="359">
        <v>2408026.0</v>
      </c>
      <c r="U377" s="368">
        <v>45510.0</v>
      </c>
      <c r="V377" s="368">
        <v>45511.0</v>
      </c>
      <c r="W377" s="359" t="s">
        <v>5029</v>
      </c>
      <c r="X377" s="362" t="s">
        <v>5030</v>
      </c>
      <c r="Y377" s="359" t="s">
        <v>4575</v>
      </c>
      <c r="Z377" s="369"/>
      <c r="AA377" s="368" t="s">
        <v>3739</v>
      </c>
      <c r="AB377" s="367">
        <v>45505.0</v>
      </c>
      <c r="AC377" s="370" t="s">
        <v>4477</v>
      </c>
      <c r="AD377" s="371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  <c r="AW377" s="249"/>
      <c r="AX377" s="249"/>
    </row>
    <row r="378" ht="15.0" customHeight="1">
      <c r="A378" s="387" t="s">
        <v>4505</v>
      </c>
      <c r="B378" s="359" t="s">
        <v>4506</v>
      </c>
      <c r="C378" s="359" t="s">
        <v>4471</v>
      </c>
      <c r="D378" s="360" t="s">
        <v>5028</v>
      </c>
      <c r="E378" s="388" t="s">
        <v>5032</v>
      </c>
      <c r="F378" s="359">
        <v>1.0</v>
      </c>
      <c r="G378" s="362"/>
      <c r="H378" s="363">
        <f t="shared" si="1"/>
        <v>1</v>
      </c>
      <c r="I378" s="359" t="s">
        <v>3465</v>
      </c>
      <c r="J378" s="364">
        <v>7939.0</v>
      </c>
      <c r="K378" s="364">
        <f t="shared" si="7"/>
        <v>7939</v>
      </c>
      <c r="L378" s="365"/>
      <c r="M378" s="366">
        <f t="shared" si="14"/>
        <v>0</v>
      </c>
      <c r="N378" s="366">
        <f t="shared" si="13"/>
        <v>7939</v>
      </c>
      <c r="O378" s="366">
        <f t="shared" si="5"/>
        <v>7939</v>
      </c>
      <c r="P378" s="366">
        <f t="shared" si="8"/>
        <v>7939</v>
      </c>
      <c r="Q378" s="366">
        <v>1.0</v>
      </c>
      <c r="R378" s="359" t="s">
        <v>1864</v>
      </c>
      <c r="S378" s="367">
        <v>45496.0</v>
      </c>
      <c r="T378" s="359">
        <v>2408026.0</v>
      </c>
      <c r="U378" s="368">
        <v>45510.0</v>
      </c>
      <c r="V378" s="368">
        <v>45511.0</v>
      </c>
      <c r="W378" s="359" t="s">
        <v>5029</v>
      </c>
      <c r="X378" s="493" t="s">
        <v>5030</v>
      </c>
      <c r="Y378" s="359" t="s">
        <v>4575</v>
      </c>
      <c r="Z378" s="369"/>
      <c r="AA378" s="368" t="s">
        <v>3739</v>
      </c>
      <c r="AB378" s="367">
        <v>45505.0</v>
      </c>
      <c r="AC378" s="370" t="s">
        <v>4477</v>
      </c>
      <c r="AD378" s="371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  <c r="AW378" s="249"/>
      <c r="AX378" s="249"/>
    </row>
    <row r="379" ht="15.0" customHeight="1">
      <c r="A379" s="390" t="s">
        <v>4505</v>
      </c>
      <c r="B379" s="391" t="s">
        <v>4506</v>
      </c>
      <c r="C379" s="391" t="s">
        <v>4471</v>
      </c>
      <c r="D379" s="392" t="s">
        <v>4908</v>
      </c>
      <c r="E379" s="393" t="s">
        <v>5031</v>
      </c>
      <c r="F379" s="391">
        <v>1.0</v>
      </c>
      <c r="G379" s="394"/>
      <c r="H379" s="395">
        <f t="shared" si="1"/>
        <v>1</v>
      </c>
      <c r="I379" s="391" t="s">
        <v>3465</v>
      </c>
      <c r="J379" s="396">
        <v>32.0</v>
      </c>
      <c r="K379" s="396">
        <f t="shared" si="7"/>
        <v>32</v>
      </c>
      <c r="L379" s="397"/>
      <c r="M379" s="398">
        <f t="shared" si="14"/>
        <v>0</v>
      </c>
      <c r="N379" s="398">
        <f t="shared" si="13"/>
        <v>32</v>
      </c>
      <c r="O379" s="398">
        <f t="shared" si="5"/>
        <v>32</v>
      </c>
      <c r="P379" s="398">
        <f t="shared" si="8"/>
        <v>32</v>
      </c>
      <c r="Q379" s="398">
        <v>1.0</v>
      </c>
      <c r="R379" s="391" t="s">
        <v>1864</v>
      </c>
      <c r="S379" s="399">
        <v>45496.0</v>
      </c>
      <c r="T379" s="391">
        <v>2408026.0</v>
      </c>
      <c r="U379" s="400">
        <v>45510.0</v>
      </c>
      <c r="V379" s="400">
        <v>45511.0</v>
      </c>
      <c r="W379" s="391" t="s">
        <v>5029</v>
      </c>
      <c r="X379" s="394" t="s">
        <v>5030</v>
      </c>
      <c r="Y379" s="391" t="s">
        <v>4575</v>
      </c>
      <c r="Z379" s="401"/>
      <c r="AA379" s="400" t="s">
        <v>3739</v>
      </c>
      <c r="AB379" s="399">
        <v>45505.0</v>
      </c>
      <c r="AC379" s="402" t="s">
        <v>4477</v>
      </c>
      <c r="AD379" s="403"/>
      <c r="AE379" s="404"/>
      <c r="AF379" s="404"/>
      <c r="AG379" s="404"/>
      <c r="AH379" s="404"/>
      <c r="AI379" s="404"/>
      <c r="AJ379" s="404"/>
      <c r="AK379" s="404"/>
      <c r="AL379" s="404"/>
      <c r="AM379" s="404"/>
      <c r="AN379" s="404"/>
      <c r="AO379" s="404"/>
      <c r="AP379" s="404"/>
      <c r="AQ379" s="404"/>
      <c r="AR379" s="404"/>
      <c r="AS379" s="404"/>
      <c r="AT379" s="404"/>
      <c r="AU379" s="404"/>
      <c r="AV379" s="404"/>
      <c r="AW379" s="404"/>
      <c r="AX379" s="404"/>
    </row>
    <row r="380" ht="15.0" customHeight="1">
      <c r="A380" s="372" t="s">
        <v>4505</v>
      </c>
      <c r="B380" s="373" t="s">
        <v>4506</v>
      </c>
      <c r="C380" s="373" t="s">
        <v>4471</v>
      </c>
      <c r="D380" s="374" t="s">
        <v>5028</v>
      </c>
      <c r="E380" s="375" t="s">
        <v>1867</v>
      </c>
      <c r="F380" s="373">
        <v>112.0</v>
      </c>
      <c r="G380" s="376"/>
      <c r="H380" s="377">
        <f t="shared" si="1"/>
        <v>112</v>
      </c>
      <c r="I380" s="373" t="s">
        <v>3465</v>
      </c>
      <c r="J380" s="378">
        <v>690.0</v>
      </c>
      <c r="K380" s="378">
        <f t="shared" si="7"/>
        <v>77280</v>
      </c>
      <c r="L380" s="379"/>
      <c r="M380" s="380">
        <f t="shared" si="14"/>
        <v>0</v>
      </c>
      <c r="N380" s="380">
        <f t="shared" si="13"/>
        <v>690</v>
      </c>
      <c r="O380" s="380">
        <f t="shared" si="5"/>
        <v>690</v>
      </c>
      <c r="P380" s="380">
        <f t="shared" si="8"/>
        <v>77280</v>
      </c>
      <c r="Q380" s="380">
        <v>1.0</v>
      </c>
      <c r="R380" s="373" t="s">
        <v>1866</v>
      </c>
      <c r="S380" s="381">
        <v>45496.0</v>
      </c>
      <c r="T380" s="373">
        <v>2408027.0</v>
      </c>
      <c r="U380" s="382">
        <v>45510.0</v>
      </c>
      <c r="V380" s="382">
        <v>45511.0</v>
      </c>
      <c r="W380" s="373" t="s">
        <v>5029</v>
      </c>
      <c r="X380" s="376" t="s">
        <v>5030</v>
      </c>
      <c r="Y380" s="373" t="s">
        <v>4575</v>
      </c>
      <c r="Z380" s="383"/>
      <c r="AA380" s="382" t="s">
        <v>3739</v>
      </c>
      <c r="AB380" s="381">
        <v>45505.0</v>
      </c>
      <c r="AC380" s="384" t="s">
        <v>4477</v>
      </c>
      <c r="AD380" s="385"/>
      <c r="AE380" s="386"/>
      <c r="AF380" s="386"/>
      <c r="AG380" s="386"/>
      <c r="AH380" s="386"/>
      <c r="AI380" s="386"/>
      <c r="AJ380" s="386"/>
      <c r="AK380" s="386"/>
      <c r="AL380" s="386"/>
      <c r="AM380" s="386"/>
      <c r="AN380" s="386"/>
      <c r="AO380" s="386"/>
      <c r="AP380" s="386"/>
      <c r="AQ380" s="386"/>
      <c r="AR380" s="386"/>
      <c r="AS380" s="386"/>
      <c r="AT380" s="386"/>
      <c r="AU380" s="386"/>
      <c r="AV380" s="386"/>
      <c r="AW380" s="386"/>
      <c r="AX380" s="386"/>
    </row>
    <row r="381" ht="15.0" customHeight="1">
      <c r="A381" s="387" t="s">
        <v>4505</v>
      </c>
      <c r="B381" s="359" t="s">
        <v>4506</v>
      </c>
      <c r="C381" s="359" t="s">
        <v>4471</v>
      </c>
      <c r="D381" s="360" t="s">
        <v>5028</v>
      </c>
      <c r="E381" s="388" t="s">
        <v>5033</v>
      </c>
      <c r="F381" s="359">
        <v>112.0</v>
      </c>
      <c r="G381" s="362"/>
      <c r="H381" s="363">
        <f t="shared" si="1"/>
        <v>112</v>
      </c>
      <c r="I381" s="359" t="s">
        <v>3465</v>
      </c>
      <c r="J381" s="364">
        <v>2053.0</v>
      </c>
      <c r="K381" s="364">
        <f t="shared" si="7"/>
        <v>229936</v>
      </c>
      <c r="L381" s="365"/>
      <c r="M381" s="366">
        <f t="shared" si="14"/>
        <v>0</v>
      </c>
      <c r="N381" s="366">
        <f t="shared" si="13"/>
        <v>2053</v>
      </c>
      <c r="O381" s="366">
        <f t="shared" si="5"/>
        <v>2053</v>
      </c>
      <c r="P381" s="366">
        <f t="shared" si="8"/>
        <v>229936</v>
      </c>
      <c r="Q381" s="366">
        <v>1.0</v>
      </c>
      <c r="R381" s="359" t="s">
        <v>1866</v>
      </c>
      <c r="S381" s="367">
        <v>45496.0</v>
      </c>
      <c r="T381" s="359">
        <v>2408027.0</v>
      </c>
      <c r="U381" s="368">
        <v>45510.0</v>
      </c>
      <c r="V381" s="368">
        <v>45511.0</v>
      </c>
      <c r="W381" s="359" t="s">
        <v>5029</v>
      </c>
      <c r="X381" s="362" t="s">
        <v>5030</v>
      </c>
      <c r="Y381" s="359" t="s">
        <v>4575</v>
      </c>
      <c r="Z381" s="369"/>
      <c r="AA381" s="368" t="s">
        <v>3739</v>
      </c>
      <c r="AB381" s="367">
        <v>45505.0</v>
      </c>
      <c r="AC381" s="370" t="s">
        <v>4477</v>
      </c>
      <c r="AD381" s="371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  <c r="AW381" s="249"/>
      <c r="AX381" s="249"/>
    </row>
    <row r="382" ht="15.0" customHeight="1">
      <c r="A382" s="387" t="s">
        <v>4505</v>
      </c>
      <c r="B382" s="359" t="s">
        <v>4506</v>
      </c>
      <c r="C382" s="359" t="s">
        <v>4471</v>
      </c>
      <c r="D382" s="360" t="s">
        <v>5028</v>
      </c>
      <c r="E382" s="388" t="s">
        <v>5034</v>
      </c>
      <c r="F382" s="359">
        <v>1.0</v>
      </c>
      <c r="G382" s="362"/>
      <c r="H382" s="363">
        <f t="shared" si="1"/>
        <v>1</v>
      </c>
      <c r="I382" s="359" t="s">
        <v>3465</v>
      </c>
      <c r="J382" s="364">
        <v>9371.91</v>
      </c>
      <c r="K382" s="364">
        <f t="shared" si="7"/>
        <v>9371.91</v>
      </c>
      <c r="L382" s="365"/>
      <c r="M382" s="366">
        <f t="shared" si="14"/>
        <v>0</v>
      </c>
      <c r="N382" s="366">
        <f t="shared" si="13"/>
        <v>9371.91</v>
      </c>
      <c r="O382" s="366">
        <f t="shared" si="5"/>
        <v>9371.91</v>
      </c>
      <c r="P382" s="366">
        <f t="shared" si="8"/>
        <v>9371.91</v>
      </c>
      <c r="Q382" s="366">
        <v>1.0</v>
      </c>
      <c r="R382" s="359" t="s">
        <v>1866</v>
      </c>
      <c r="S382" s="367">
        <v>45496.0</v>
      </c>
      <c r="T382" s="359">
        <v>2408027.0</v>
      </c>
      <c r="U382" s="368">
        <v>45510.0</v>
      </c>
      <c r="V382" s="368">
        <v>45511.0</v>
      </c>
      <c r="W382" s="359" t="s">
        <v>5029</v>
      </c>
      <c r="X382" s="493" t="s">
        <v>5030</v>
      </c>
      <c r="Y382" s="359" t="s">
        <v>4575</v>
      </c>
      <c r="Z382" s="369"/>
      <c r="AA382" s="368" t="s">
        <v>3739</v>
      </c>
      <c r="AB382" s="367">
        <v>45505.0</v>
      </c>
      <c r="AC382" s="370" t="s">
        <v>4477</v>
      </c>
      <c r="AD382" s="371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  <c r="AW382" s="249"/>
      <c r="AX382" s="249"/>
    </row>
    <row r="383" ht="15.0" customHeight="1">
      <c r="A383" s="390" t="s">
        <v>4505</v>
      </c>
      <c r="B383" s="391" t="s">
        <v>4506</v>
      </c>
      <c r="C383" s="391" t="s">
        <v>4471</v>
      </c>
      <c r="D383" s="392" t="s">
        <v>5028</v>
      </c>
      <c r="E383" s="393" t="s">
        <v>5035</v>
      </c>
      <c r="F383" s="391">
        <v>1.0</v>
      </c>
      <c r="G383" s="394"/>
      <c r="H383" s="395">
        <f t="shared" si="1"/>
        <v>1</v>
      </c>
      <c r="I383" s="391" t="s">
        <v>3465</v>
      </c>
      <c r="J383" s="396">
        <v>2055.3</v>
      </c>
      <c r="K383" s="396">
        <f t="shared" si="7"/>
        <v>2055.3</v>
      </c>
      <c r="L383" s="397"/>
      <c r="M383" s="398">
        <f t="shared" si="14"/>
        <v>0</v>
      </c>
      <c r="N383" s="398">
        <f t="shared" si="13"/>
        <v>2055.3</v>
      </c>
      <c r="O383" s="398">
        <f t="shared" si="5"/>
        <v>2055.3</v>
      </c>
      <c r="P383" s="398">
        <f t="shared" si="8"/>
        <v>2055.3</v>
      </c>
      <c r="Q383" s="398">
        <v>1.0</v>
      </c>
      <c r="R383" s="391" t="s">
        <v>1866</v>
      </c>
      <c r="S383" s="399">
        <v>45496.0</v>
      </c>
      <c r="T383" s="391">
        <v>2408027.0</v>
      </c>
      <c r="U383" s="400">
        <v>45510.0</v>
      </c>
      <c r="V383" s="400">
        <v>45511.0</v>
      </c>
      <c r="W383" s="391" t="s">
        <v>5029</v>
      </c>
      <c r="X383" s="394" t="s">
        <v>5030</v>
      </c>
      <c r="Y383" s="391" t="s">
        <v>4575</v>
      </c>
      <c r="Z383" s="401"/>
      <c r="AA383" s="400" t="s">
        <v>3739</v>
      </c>
      <c r="AB383" s="399">
        <v>45505.0</v>
      </c>
      <c r="AC383" s="402" t="s">
        <v>4477</v>
      </c>
      <c r="AD383" s="403"/>
      <c r="AE383" s="404"/>
      <c r="AF383" s="404"/>
      <c r="AG383" s="404"/>
      <c r="AH383" s="404"/>
      <c r="AI383" s="404"/>
      <c r="AJ383" s="404"/>
      <c r="AK383" s="404"/>
      <c r="AL383" s="404"/>
      <c r="AM383" s="404"/>
      <c r="AN383" s="404"/>
      <c r="AO383" s="404"/>
      <c r="AP383" s="404"/>
      <c r="AQ383" s="404"/>
      <c r="AR383" s="404"/>
      <c r="AS383" s="404"/>
      <c r="AT383" s="404"/>
      <c r="AU383" s="404"/>
      <c r="AV383" s="404"/>
      <c r="AW383" s="404"/>
      <c r="AX383" s="404"/>
    </row>
    <row r="384" ht="15.0" customHeight="1">
      <c r="A384" s="405" t="s">
        <v>4536</v>
      </c>
      <c r="B384" s="406" t="s">
        <v>3460</v>
      </c>
      <c r="C384" s="406" t="s">
        <v>4471</v>
      </c>
      <c r="D384" s="407" t="s">
        <v>5036</v>
      </c>
      <c r="E384" s="421" t="s">
        <v>5037</v>
      </c>
      <c r="F384" s="406">
        <v>1.0</v>
      </c>
      <c r="G384" s="409"/>
      <c r="H384" s="410">
        <f t="shared" si="1"/>
        <v>1</v>
      </c>
      <c r="I384" s="406" t="s">
        <v>3465</v>
      </c>
      <c r="J384" s="411">
        <v>20500.0</v>
      </c>
      <c r="K384" s="411">
        <f t="shared" si="7"/>
        <v>20500</v>
      </c>
      <c r="L384" s="412"/>
      <c r="M384" s="413">
        <f t="shared" si="14"/>
        <v>0</v>
      </c>
      <c r="N384" s="413">
        <f t="shared" si="13"/>
        <v>20500</v>
      </c>
      <c r="O384" s="413">
        <f t="shared" si="5"/>
        <v>20500</v>
      </c>
      <c r="P384" s="413">
        <f t="shared" si="8"/>
        <v>20500</v>
      </c>
      <c r="Q384" s="413">
        <v>1.0</v>
      </c>
      <c r="R384" s="406" t="s">
        <v>1868</v>
      </c>
      <c r="S384" s="414">
        <v>45509.0</v>
      </c>
      <c r="T384" s="406">
        <v>2408028.0</v>
      </c>
      <c r="U384" s="415">
        <v>45510.0</v>
      </c>
      <c r="V384" s="415">
        <v>45510.0</v>
      </c>
      <c r="W384" s="406" t="s">
        <v>4566</v>
      </c>
      <c r="X384" s="409" t="s">
        <v>4636</v>
      </c>
      <c r="Y384" s="406" t="s">
        <v>3466</v>
      </c>
      <c r="Z384" s="416"/>
      <c r="AA384" s="415" t="s">
        <v>3739</v>
      </c>
      <c r="AB384" s="414">
        <v>45534.0</v>
      </c>
      <c r="AC384" s="417" t="s">
        <v>4477</v>
      </c>
      <c r="AD384" s="418"/>
      <c r="AE384" s="419"/>
      <c r="AF384" s="419"/>
      <c r="AG384" s="419"/>
      <c r="AH384" s="419"/>
      <c r="AI384" s="419"/>
      <c r="AJ384" s="419"/>
      <c r="AK384" s="419"/>
      <c r="AL384" s="419"/>
      <c r="AM384" s="419"/>
      <c r="AN384" s="419"/>
      <c r="AO384" s="419"/>
      <c r="AP384" s="419"/>
      <c r="AQ384" s="419"/>
      <c r="AR384" s="419"/>
      <c r="AS384" s="419"/>
      <c r="AT384" s="419"/>
      <c r="AU384" s="419"/>
      <c r="AV384" s="419"/>
      <c r="AW384" s="419"/>
      <c r="AX384" s="419"/>
    </row>
    <row r="385" ht="15.0" customHeight="1">
      <c r="A385" s="405" t="s">
        <v>4469</v>
      </c>
      <c r="B385" s="406" t="s">
        <v>4647</v>
      </c>
      <c r="C385" s="406" t="s">
        <v>4471</v>
      </c>
      <c r="D385" s="408" t="s">
        <v>1228</v>
      </c>
      <c r="E385" s="492" t="s">
        <v>5038</v>
      </c>
      <c r="F385" s="406">
        <v>1.0</v>
      </c>
      <c r="G385" s="409"/>
      <c r="H385" s="410">
        <f t="shared" si="1"/>
        <v>1</v>
      </c>
      <c r="I385" s="406" t="s">
        <v>3465</v>
      </c>
      <c r="J385" s="411">
        <v>55100.0</v>
      </c>
      <c r="K385" s="411">
        <f t="shared" si="7"/>
        <v>55100</v>
      </c>
      <c r="L385" s="412"/>
      <c r="M385" s="413">
        <f t="shared" si="14"/>
        <v>0</v>
      </c>
      <c r="N385" s="413">
        <f t="shared" si="13"/>
        <v>55100</v>
      </c>
      <c r="O385" s="413">
        <f t="shared" si="5"/>
        <v>55100</v>
      </c>
      <c r="P385" s="413">
        <f t="shared" si="8"/>
        <v>55100</v>
      </c>
      <c r="Q385" s="413">
        <v>1.0</v>
      </c>
      <c r="R385" s="391" t="s">
        <v>1879</v>
      </c>
      <c r="S385" s="414">
        <v>45511.0</v>
      </c>
      <c r="T385" s="406">
        <v>2408032.0</v>
      </c>
      <c r="U385" s="415">
        <v>45511.0</v>
      </c>
      <c r="V385" s="415">
        <v>45510.0</v>
      </c>
      <c r="W385" s="406" t="s">
        <v>5039</v>
      </c>
      <c r="X385" s="409" t="s">
        <v>4949</v>
      </c>
      <c r="Y385" s="406"/>
      <c r="Z385" s="416"/>
      <c r="AA385" s="415" t="s">
        <v>3739</v>
      </c>
      <c r="AB385" s="414">
        <v>45520.0</v>
      </c>
      <c r="AC385" s="417" t="s">
        <v>4477</v>
      </c>
      <c r="AD385" s="407"/>
      <c r="AE385" s="407"/>
      <c r="AF385" s="407"/>
      <c r="AG385" s="407"/>
      <c r="AH385" s="407"/>
      <c r="AI385" s="407"/>
      <c r="AJ385" s="407"/>
      <c r="AK385" s="407"/>
      <c r="AL385" s="407"/>
      <c r="AM385" s="407"/>
      <c r="AN385" s="407"/>
      <c r="AO385" s="407"/>
      <c r="AP385" s="407"/>
      <c r="AQ385" s="407"/>
      <c r="AR385" s="407"/>
      <c r="AS385" s="407"/>
      <c r="AT385" s="407"/>
      <c r="AU385" s="407"/>
      <c r="AV385" s="407"/>
      <c r="AW385" s="407"/>
      <c r="AX385" s="407"/>
    </row>
    <row r="386" ht="15.0" customHeight="1">
      <c r="A386" s="405" t="s">
        <v>4469</v>
      </c>
      <c r="B386" s="406" t="s">
        <v>4647</v>
      </c>
      <c r="C386" s="406" t="s">
        <v>4471</v>
      </c>
      <c r="D386" s="408" t="s">
        <v>1228</v>
      </c>
      <c r="E386" s="492" t="s">
        <v>5040</v>
      </c>
      <c r="F386" s="406">
        <v>1.0</v>
      </c>
      <c r="G386" s="409"/>
      <c r="H386" s="410">
        <f t="shared" si="1"/>
        <v>1</v>
      </c>
      <c r="I386" s="406" t="s">
        <v>3465</v>
      </c>
      <c r="J386" s="411">
        <v>13500.0</v>
      </c>
      <c r="K386" s="411">
        <f t="shared" si="7"/>
        <v>13500</v>
      </c>
      <c r="L386" s="412"/>
      <c r="M386" s="413">
        <f t="shared" si="14"/>
        <v>0</v>
      </c>
      <c r="N386" s="413">
        <f t="shared" si="13"/>
        <v>13500</v>
      </c>
      <c r="O386" s="413">
        <f t="shared" si="5"/>
        <v>13500</v>
      </c>
      <c r="P386" s="413">
        <f t="shared" si="8"/>
        <v>13500</v>
      </c>
      <c r="Q386" s="413">
        <v>1.0</v>
      </c>
      <c r="R386" s="391" t="s">
        <v>1882</v>
      </c>
      <c r="S386" s="414">
        <v>45511.0</v>
      </c>
      <c r="T386" s="406">
        <v>2408033.0</v>
      </c>
      <c r="U386" s="415">
        <v>45511.0</v>
      </c>
      <c r="V386" s="415">
        <v>45513.0</v>
      </c>
      <c r="W386" s="406" t="s">
        <v>5027</v>
      </c>
      <c r="X386" s="409" t="s">
        <v>1239</v>
      </c>
      <c r="Y386" s="406"/>
      <c r="Z386" s="416"/>
      <c r="AA386" s="415" t="s">
        <v>3739</v>
      </c>
      <c r="AB386" s="414">
        <v>45517.0</v>
      </c>
      <c r="AC386" s="417" t="s">
        <v>4477</v>
      </c>
      <c r="AD386" s="407"/>
      <c r="AE386" s="407"/>
      <c r="AF386" s="407"/>
      <c r="AG386" s="407"/>
      <c r="AH386" s="407"/>
      <c r="AI386" s="407"/>
      <c r="AJ386" s="407"/>
      <c r="AK386" s="407"/>
      <c r="AL386" s="407"/>
      <c r="AM386" s="407"/>
      <c r="AN386" s="407"/>
      <c r="AO386" s="407"/>
      <c r="AP386" s="407"/>
      <c r="AQ386" s="407"/>
      <c r="AR386" s="407"/>
      <c r="AS386" s="407"/>
      <c r="AT386" s="407"/>
      <c r="AU386" s="407"/>
      <c r="AV386" s="407"/>
      <c r="AW386" s="407"/>
      <c r="AX386" s="407"/>
    </row>
    <row r="387" ht="15.0" customHeight="1">
      <c r="A387" s="405" t="s">
        <v>4469</v>
      </c>
      <c r="B387" s="406" t="s">
        <v>4647</v>
      </c>
      <c r="C387" s="406" t="s">
        <v>4471</v>
      </c>
      <c r="D387" s="408" t="s">
        <v>5041</v>
      </c>
      <c r="E387" s="492" t="s">
        <v>5042</v>
      </c>
      <c r="F387" s="406">
        <v>1.0</v>
      </c>
      <c r="G387" s="409"/>
      <c r="H387" s="410">
        <f t="shared" si="1"/>
        <v>1</v>
      </c>
      <c r="I387" s="406" t="s">
        <v>3465</v>
      </c>
      <c r="J387" s="411">
        <v>46800.0</v>
      </c>
      <c r="K387" s="411">
        <f t="shared" si="7"/>
        <v>46800</v>
      </c>
      <c r="L387" s="412"/>
      <c r="M387" s="413">
        <f t="shared" si="14"/>
        <v>0</v>
      </c>
      <c r="N387" s="413">
        <f t="shared" si="13"/>
        <v>46800</v>
      </c>
      <c r="O387" s="413">
        <f t="shared" si="5"/>
        <v>46800</v>
      </c>
      <c r="P387" s="413">
        <f t="shared" si="8"/>
        <v>46800</v>
      </c>
      <c r="Q387" s="413">
        <v>1.0</v>
      </c>
      <c r="R387" s="391" t="s">
        <v>1884</v>
      </c>
      <c r="S387" s="414">
        <v>45511.0</v>
      </c>
      <c r="T387" s="406">
        <v>2408034.0</v>
      </c>
      <c r="U387" s="415">
        <v>45511.0</v>
      </c>
      <c r="V387" s="415">
        <v>45511.0</v>
      </c>
      <c r="W387" s="406" t="s">
        <v>5043</v>
      </c>
      <c r="X387" s="409" t="s">
        <v>21</v>
      </c>
      <c r="Y387" s="406" t="s">
        <v>3466</v>
      </c>
      <c r="Z387" s="416"/>
      <c r="AA387" s="415" t="s">
        <v>3739</v>
      </c>
      <c r="AB387" s="414">
        <v>45525.0</v>
      </c>
      <c r="AC387" s="417" t="s">
        <v>4477</v>
      </c>
      <c r="AD387" s="407"/>
      <c r="AE387" s="407"/>
      <c r="AF387" s="407"/>
      <c r="AG387" s="407"/>
      <c r="AH387" s="407"/>
      <c r="AI387" s="407"/>
      <c r="AJ387" s="407"/>
      <c r="AK387" s="407"/>
      <c r="AL387" s="407"/>
      <c r="AM387" s="407"/>
      <c r="AN387" s="407"/>
      <c r="AO387" s="407"/>
      <c r="AP387" s="407"/>
      <c r="AQ387" s="407"/>
      <c r="AR387" s="407"/>
      <c r="AS387" s="407"/>
      <c r="AT387" s="407"/>
      <c r="AU387" s="407"/>
      <c r="AV387" s="407"/>
      <c r="AW387" s="407"/>
      <c r="AX387" s="407"/>
    </row>
    <row r="388" ht="15.0" customHeight="1">
      <c r="A388" s="372" t="s">
        <v>4571</v>
      </c>
      <c r="B388" s="373" t="s">
        <v>4676</v>
      </c>
      <c r="C388" s="373" t="s">
        <v>4471</v>
      </c>
      <c r="D388" s="374" t="s">
        <v>4528</v>
      </c>
      <c r="E388" s="375" t="s">
        <v>4788</v>
      </c>
      <c r="F388" s="373">
        <v>30.0</v>
      </c>
      <c r="G388" s="376"/>
      <c r="H388" s="377">
        <f t="shared" si="1"/>
        <v>30</v>
      </c>
      <c r="I388" s="373" t="s">
        <v>3465</v>
      </c>
      <c r="J388" s="378">
        <v>114.0</v>
      </c>
      <c r="K388" s="378">
        <f t="shared" si="7"/>
        <v>3420</v>
      </c>
      <c r="L388" s="379"/>
      <c r="M388" s="380">
        <f t="shared" si="14"/>
        <v>0</v>
      </c>
      <c r="N388" s="380">
        <f t="shared" si="13"/>
        <v>114</v>
      </c>
      <c r="O388" s="380">
        <f t="shared" si="5"/>
        <v>114</v>
      </c>
      <c r="P388" s="380">
        <f t="shared" si="8"/>
        <v>3420</v>
      </c>
      <c r="Q388" s="380">
        <v>1.0</v>
      </c>
      <c r="R388" s="373" t="s">
        <v>1887</v>
      </c>
      <c r="S388" s="381">
        <v>45510.0</v>
      </c>
      <c r="T388" s="373">
        <v>2408035.0</v>
      </c>
      <c r="U388" s="382">
        <v>45511.0</v>
      </c>
      <c r="V388" s="382">
        <v>45511.0</v>
      </c>
      <c r="W388" s="373" t="s">
        <v>5044</v>
      </c>
      <c r="X388" s="376" t="s">
        <v>34</v>
      </c>
      <c r="Y388" s="373" t="s">
        <v>3466</v>
      </c>
      <c r="Z388" s="383"/>
      <c r="AA388" s="382" t="s">
        <v>3739</v>
      </c>
      <c r="AB388" s="381">
        <v>45518.0</v>
      </c>
      <c r="AC388" s="384" t="s">
        <v>4477</v>
      </c>
      <c r="AD388" s="374"/>
      <c r="AE388" s="374"/>
      <c r="AF388" s="374"/>
      <c r="AG388" s="374"/>
      <c r="AH388" s="374"/>
      <c r="AI388" s="374"/>
      <c r="AJ388" s="374"/>
      <c r="AK388" s="374"/>
      <c r="AL388" s="374"/>
      <c r="AM388" s="374"/>
      <c r="AN388" s="374"/>
      <c r="AO388" s="374"/>
      <c r="AP388" s="374"/>
      <c r="AQ388" s="374"/>
      <c r="AR388" s="374"/>
      <c r="AS388" s="374"/>
      <c r="AT388" s="374"/>
      <c r="AU388" s="374"/>
      <c r="AV388" s="374"/>
      <c r="AW388" s="374"/>
      <c r="AX388" s="374"/>
    </row>
    <row r="389" ht="15.0" customHeight="1">
      <c r="A389" s="387" t="s">
        <v>4571</v>
      </c>
      <c r="B389" s="359" t="s">
        <v>4676</v>
      </c>
      <c r="C389" s="359" t="s">
        <v>4471</v>
      </c>
      <c r="D389" s="360" t="s">
        <v>585</v>
      </c>
      <c r="E389" s="388" t="s">
        <v>4735</v>
      </c>
      <c r="F389" s="359">
        <v>1.0</v>
      </c>
      <c r="G389" s="362"/>
      <c r="H389" s="363">
        <f t="shared" si="1"/>
        <v>1</v>
      </c>
      <c r="I389" s="359" t="s">
        <v>3465</v>
      </c>
      <c r="J389" s="364">
        <v>1170.0</v>
      </c>
      <c r="K389" s="364">
        <f t="shared" si="7"/>
        <v>1170</v>
      </c>
      <c r="L389" s="365"/>
      <c r="M389" s="366">
        <f t="shared" si="14"/>
        <v>0</v>
      </c>
      <c r="N389" s="366">
        <f t="shared" si="13"/>
        <v>1170</v>
      </c>
      <c r="O389" s="366">
        <f t="shared" si="5"/>
        <v>1170</v>
      </c>
      <c r="P389" s="366">
        <f t="shared" si="8"/>
        <v>1170</v>
      </c>
      <c r="Q389" s="366">
        <v>1.0</v>
      </c>
      <c r="R389" s="359" t="s">
        <v>1887</v>
      </c>
      <c r="S389" s="367">
        <v>45510.0</v>
      </c>
      <c r="T389" s="359">
        <v>2408035.0</v>
      </c>
      <c r="U389" s="368">
        <v>45511.0</v>
      </c>
      <c r="V389" s="368">
        <v>45511.0</v>
      </c>
      <c r="W389" s="359" t="s">
        <v>5044</v>
      </c>
      <c r="X389" s="362" t="s">
        <v>34</v>
      </c>
      <c r="Y389" s="359" t="s">
        <v>3466</v>
      </c>
      <c r="Z389" s="369"/>
      <c r="AA389" s="368" t="s">
        <v>3739</v>
      </c>
      <c r="AB389" s="367">
        <v>45518.0</v>
      </c>
      <c r="AC389" s="370" t="s">
        <v>4477</v>
      </c>
      <c r="AD389" s="360"/>
      <c r="AE389" s="360"/>
      <c r="AF389" s="360"/>
      <c r="AG389" s="360"/>
      <c r="AH389" s="360"/>
      <c r="AI389" s="360"/>
      <c r="AJ389" s="360"/>
      <c r="AK389" s="360"/>
      <c r="AL389" s="360"/>
      <c r="AM389" s="360"/>
      <c r="AN389" s="360"/>
      <c r="AO389" s="360"/>
      <c r="AP389" s="360"/>
      <c r="AQ389" s="360"/>
      <c r="AR389" s="360"/>
      <c r="AS389" s="360"/>
      <c r="AT389" s="360"/>
      <c r="AU389" s="360"/>
      <c r="AV389" s="360"/>
      <c r="AW389" s="360"/>
      <c r="AX389" s="360"/>
    </row>
    <row r="390" ht="15.0" customHeight="1">
      <c r="A390" s="387" t="s">
        <v>4571</v>
      </c>
      <c r="B390" s="359" t="s">
        <v>4676</v>
      </c>
      <c r="C390" s="359" t="s">
        <v>4471</v>
      </c>
      <c r="D390" s="360" t="s">
        <v>585</v>
      </c>
      <c r="E390" s="389" t="s">
        <v>4785</v>
      </c>
      <c r="F390" s="359">
        <v>1.0</v>
      </c>
      <c r="G390" s="362"/>
      <c r="H390" s="363">
        <f t="shared" si="1"/>
        <v>1</v>
      </c>
      <c r="I390" s="359" t="s">
        <v>3465</v>
      </c>
      <c r="J390" s="364">
        <v>960.0</v>
      </c>
      <c r="K390" s="364">
        <f t="shared" si="7"/>
        <v>960</v>
      </c>
      <c r="L390" s="365"/>
      <c r="M390" s="366">
        <f t="shared" si="14"/>
        <v>0</v>
      </c>
      <c r="N390" s="366">
        <f t="shared" si="13"/>
        <v>960</v>
      </c>
      <c r="O390" s="366">
        <f t="shared" si="5"/>
        <v>960</v>
      </c>
      <c r="P390" s="366">
        <f t="shared" si="8"/>
        <v>960</v>
      </c>
      <c r="Q390" s="366">
        <v>1.0</v>
      </c>
      <c r="R390" s="359" t="s">
        <v>1887</v>
      </c>
      <c r="S390" s="367">
        <v>45510.0</v>
      </c>
      <c r="T390" s="359">
        <v>2408035.0</v>
      </c>
      <c r="U390" s="368">
        <v>45511.0</v>
      </c>
      <c r="V390" s="368">
        <v>45511.0</v>
      </c>
      <c r="W390" s="359" t="s">
        <v>5044</v>
      </c>
      <c r="X390" s="362" t="s">
        <v>34</v>
      </c>
      <c r="Y390" s="359" t="s">
        <v>3466</v>
      </c>
      <c r="Z390" s="369"/>
      <c r="AA390" s="368" t="s">
        <v>3739</v>
      </c>
      <c r="AB390" s="367">
        <v>45518.0</v>
      </c>
      <c r="AC390" s="370" t="s">
        <v>4477</v>
      </c>
      <c r="AD390" s="360"/>
      <c r="AE390" s="360"/>
      <c r="AF390" s="360"/>
      <c r="AG390" s="360"/>
      <c r="AH390" s="360"/>
      <c r="AI390" s="360"/>
      <c r="AJ390" s="360"/>
      <c r="AK390" s="360"/>
      <c r="AL390" s="360"/>
      <c r="AM390" s="360"/>
      <c r="AN390" s="360"/>
      <c r="AO390" s="360"/>
      <c r="AP390" s="360"/>
      <c r="AQ390" s="360"/>
      <c r="AR390" s="360"/>
      <c r="AS390" s="360"/>
      <c r="AT390" s="360"/>
      <c r="AU390" s="360"/>
      <c r="AV390" s="360"/>
      <c r="AW390" s="360"/>
      <c r="AX390" s="360"/>
    </row>
    <row r="391" ht="15.0" customHeight="1">
      <c r="A391" s="387" t="s">
        <v>4571</v>
      </c>
      <c r="B391" s="359" t="s">
        <v>4676</v>
      </c>
      <c r="C391" s="359" t="s">
        <v>4471</v>
      </c>
      <c r="D391" s="360" t="s">
        <v>585</v>
      </c>
      <c r="E391" s="388" t="s">
        <v>5045</v>
      </c>
      <c r="F391" s="359">
        <v>2.0</v>
      </c>
      <c r="G391" s="362"/>
      <c r="H391" s="363">
        <f t="shared" si="1"/>
        <v>2</v>
      </c>
      <c r="I391" s="359" t="s">
        <v>3465</v>
      </c>
      <c r="J391" s="364">
        <v>870.0</v>
      </c>
      <c r="K391" s="364">
        <f t="shared" si="7"/>
        <v>1740</v>
      </c>
      <c r="L391" s="365"/>
      <c r="M391" s="366">
        <f t="shared" si="14"/>
        <v>0</v>
      </c>
      <c r="N391" s="366">
        <f t="shared" si="13"/>
        <v>870</v>
      </c>
      <c r="O391" s="366">
        <f t="shared" si="5"/>
        <v>870</v>
      </c>
      <c r="P391" s="366">
        <f t="shared" si="8"/>
        <v>1740</v>
      </c>
      <c r="Q391" s="366">
        <v>1.0</v>
      </c>
      <c r="R391" s="359" t="s">
        <v>1887</v>
      </c>
      <c r="S391" s="367">
        <v>45510.0</v>
      </c>
      <c r="T391" s="359">
        <v>2408035.0</v>
      </c>
      <c r="U391" s="368">
        <v>45511.0</v>
      </c>
      <c r="V391" s="368">
        <v>45511.0</v>
      </c>
      <c r="W391" s="359" t="s">
        <v>5044</v>
      </c>
      <c r="X391" s="362" t="s">
        <v>34</v>
      </c>
      <c r="Y391" s="359" t="s">
        <v>3466</v>
      </c>
      <c r="Z391" s="369"/>
      <c r="AA391" s="368" t="s">
        <v>3739</v>
      </c>
      <c r="AB391" s="367">
        <v>45518.0</v>
      </c>
      <c r="AC391" s="370" t="s">
        <v>4477</v>
      </c>
      <c r="AD391" s="360"/>
      <c r="AE391" s="360"/>
      <c r="AF391" s="360"/>
      <c r="AG391" s="360"/>
      <c r="AH391" s="360"/>
      <c r="AI391" s="360"/>
      <c r="AJ391" s="360"/>
      <c r="AK391" s="360"/>
      <c r="AL391" s="360"/>
      <c r="AM391" s="360"/>
      <c r="AN391" s="360"/>
      <c r="AO391" s="360"/>
      <c r="AP391" s="360"/>
      <c r="AQ391" s="360"/>
      <c r="AR391" s="360"/>
      <c r="AS391" s="360"/>
      <c r="AT391" s="360"/>
      <c r="AU391" s="360"/>
      <c r="AV391" s="360"/>
      <c r="AW391" s="360"/>
      <c r="AX391" s="360"/>
    </row>
    <row r="392" ht="15.0" customHeight="1">
      <c r="A392" s="387" t="s">
        <v>4571</v>
      </c>
      <c r="B392" s="359" t="s">
        <v>4676</v>
      </c>
      <c r="C392" s="359" t="s">
        <v>4471</v>
      </c>
      <c r="D392" s="360" t="s">
        <v>4543</v>
      </c>
      <c r="E392" s="388" t="s">
        <v>5046</v>
      </c>
      <c r="F392" s="359">
        <v>3.0</v>
      </c>
      <c r="G392" s="362"/>
      <c r="H392" s="363">
        <f t="shared" si="1"/>
        <v>3</v>
      </c>
      <c r="I392" s="359" t="s">
        <v>3465</v>
      </c>
      <c r="J392" s="364">
        <v>105.0</v>
      </c>
      <c r="K392" s="364">
        <f t="shared" si="7"/>
        <v>315</v>
      </c>
      <c r="L392" s="365"/>
      <c r="M392" s="366">
        <f t="shared" si="14"/>
        <v>0</v>
      </c>
      <c r="N392" s="366">
        <f t="shared" si="13"/>
        <v>105</v>
      </c>
      <c r="O392" s="366">
        <f t="shared" si="5"/>
        <v>105</v>
      </c>
      <c r="P392" s="366">
        <f t="shared" si="8"/>
        <v>315</v>
      </c>
      <c r="Q392" s="366">
        <v>1.0</v>
      </c>
      <c r="R392" s="359" t="s">
        <v>1887</v>
      </c>
      <c r="S392" s="367">
        <v>45510.0</v>
      </c>
      <c r="T392" s="359">
        <v>2408035.0</v>
      </c>
      <c r="U392" s="368">
        <v>45511.0</v>
      </c>
      <c r="V392" s="368">
        <v>45511.0</v>
      </c>
      <c r="W392" s="359" t="s">
        <v>5044</v>
      </c>
      <c r="X392" s="362" t="s">
        <v>34</v>
      </c>
      <c r="Y392" s="359" t="s">
        <v>3466</v>
      </c>
      <c r="Z392" s="369"/>
      <c r="AA392" s="368" t="s">
        <v>3739</v>
      </c>
      <c r="AB392" s="367">
        <v>45518.0</v>
      </c>
      <c r="AC392" s="370" t="s">
        <v>4477</v>
      </c>
      <c r="AD392" s="360"/>
      <c r="AE392" s="360"/>
      <c r="AF392" s="360"/>
      <c r="AG392" s="360"/>
      <c r="AH392" s="360"/>
      <c r="AI392" s="360"/>
      <c r="AJ392" s="360"/>
      <c r="AK392" s="360"/>
      <c r="AL392" s="360"/>
      <c r="AM392" s="360"/>
      <c r="AN392" s="360"/>
      <c r="AO392" s="360"/>
      <c r="AP392" s="360"/>
      <c r="AQ392" s="360"/>
      <c r="AR392" s="360"/>
      <c r="AS392" s="360"/>
      <c r="AT392" s="360"/>
      <c r="AU392" s="360"/>
      <c r="AV392" s="360"/>
      <c r="AW392" s="360"/>
      <c r="AX392" s="360"/>
    </row>
    <row r="393" ht="15.0" customHeight="1">
      <c r="A393" s="387" t="s">
        <v>4571</v>
      </c>
      <c r="B393" s="359" t="s">
        <v>4676</v>
      </c>
      <c r="C393" s="359" t="s">
        <v>4471</v>
      </c>
      <c r="D393" s="360" t="s">
        <v>4528</v>
      </c>
      <c r="E393" s="388" t="s">
        <v>5047</v>
      </c>
      <c r="F393" s="359">
        <v>2.0</v>
      </c>
      <c r="G393" s="362"/>
      <c r="H393" s="363">
        <f t="shared" si="1"/>
        <v>2</v>
      </c>
      <c r="I393" s="359" t="s">
        <v>3465</v>
      </c>
      <c r="J393" s="364">
        <v>185.0</v>
      </c>
      <c r="K393" s="364">
        <f t="shared" si="7"/>
        <v>370</v>
      </c>
      <c r="L393" s="365"/>
      <c r="M393" s="366">
        <f t="shared" si="14"/>
        <v>0</v>
      </c>
      <c r="N393" s="366">
        <f t="shared" si="13"/>
        <v>185</v>
      </c>
      <c r="O393" s="366">
        <f t="shared" si="5"/>
        <v>185</v>
      </c>
      <c r="P393" s="366">
        <f t="shared" si="8"/>
        <v>370</v>
      </c>
      <c r="Q393" s="366">
        <v>1.0</v>
      </c>
      <c r="R393" s="359" t="s">
        <v>1887</v>
      </c>
      <c r="S393" s="367">
        <v>45510.0</v>
      </c>
      <c r="T393" s="359">
        <v>2408035.0</v>
      </c>
      <c r="U393" s="368">
        <v>45511.0</v>
      </c>
      <c r="V393" s="368">
        <v>45511.0</v>
      </c>
      <c r="W393" s="359" t="s">
        <v>5044</v>
      </c>
      <c r="X393" s="362" t="s">
        <v>34</v>
      </c>
      <c r="Y393" s="359" t="s">
        <v>3466</v>
      </c>
      <c r="Z393" s="369"/>
      <c r="AA393" s="368" t="s">
        <v>3739</v>
      </c>
      <c r="AB393" s="367">
        <v>45518.0</v>
      </c>
      <c r="AC393" s="370" t="s">
        <v>4477</v>
      </c>
      <c r="AD393" s="360"/>
      <c r="AE393" s="360"/>
      <c r="AF393" s="360"/>
      <c r="AG393" s="360"/>
      <c r="AH393" s="360"/>
      <c r="AI393" s="360"/>
      <c r="AJ393" s="360"/>
      <c r="AK393" s="360"/>
      <c r="AL393" s="360"/>
      <c r="AM393" s="360"/>
      <c r="AN393" s="360"/>
      <c r="AO393" s="360"/>
      <c r="AP393" s="360"/>
      <c r="AQ393" s="360"/>
      <c r="AR393" s="360"/>
      <c r="AS393" s="360"/>
      <c r="AT393" s="360"/>
      <c r="AU393" s="360"/>
      <c r="AV393" s="360"/>
      <c r="AW393" s="360"/>
      <c r="AX393" s="360"/>
    </row>
    <row r="394" ht="15.0" customHeight="1">
      <c r="A394" s="387" t="s">
        <v>4571</v>
      </c>
      <c r="B394" s="359" t="s">
        <v>4676</v>
      </c>
      <c r="C394" s="359" t="s">
        <v>4471</v>
      </c>
      <c r="D394" s="360" t="s">
        <v>585</v>
      </c>
      <c r="E394" s="388" t="s">
        <v>5048</v>
      </c>
      <c r="F394" s="359">
        <v>2.0</v>
      </c>
      <c r="G394" s="362"/>
      <c r="H394" s="363">
        <f t="shared" si="1"/>
        <v>2</v>
      </c>
      <c r="I394" s="359" t="s">
        <v>3465</v>
      </c>
      <c r="J394" s="364">
        <v>240.0</v>
      </c>
      <c r="K394" s="364">
        <f t="shared" si="7"/>
        <v>480</v>
      </c>
      <c r="L394" s="365"/>
      <c r="M394" s="366">
        <f t="shared" si="14"/>
        <v>0</v>
      </c>
      <c r="N394" s="366">
        <f t="shared" si="13"/>
        <v>240</v>
      </c>
      <c r="O394" s="366">
        <f t="shared" si="5"/>
        <v>240</v>
      </c>
      <c r="P394" s="366">
        <f t="shared" si="8"/>
        <v>480</v>
      </c>
      <c r="Q394" s="366">
        <v>1.0</v>
      </c>
      <c r="R394" s="359" t="s">
        <v>1887</v>
      </c>
      <c r="S394" s="367">
        <v>45510.0</v>
      </c>
      <c r="T394" s="359">
        <v>2408035.0</v>
      </c>
      <c r="U394" s="368">
        <v>45511.0</v>
      </c>
      <c r="V394" s="368">
        <v>45511.0</v>
      </c>
      <c r="W394" s="359" t="s">
        <v>5044</v>
      </c>
      <c r="X394" s="362" t="s">
        <v>34</v>
      </c>
      <c r="Y394" s="359" t="s">
        <v>3466</v>
      </c>
      <c r="Z394" s="369"/>
      <c r="AA394" s="368" t="s">
        <v>3739</v>
      </c>
      <c r="AB394" s="367">
        <v>45518.0</v>
      </c>
      <c r="AC394" s="370" t="s">
        <v>4477</v>
      </c>
      <c r="AD394" s="360"/>
      <c r="AE394" s="360"/>
      <c r="AF394" s="360"/>
      <c r="AG394" s="360"/>
      <c r="AH394" s="360"/>
      <c r="AI394" s="360"/>
      <c r="AJ394" s="360"/>
      <c r="AK394" s="360"/>
      <c r="AL394" s="360"/>
      <c r="AM394" s="360"/>
      <c r="AN394" s="360"/>
      <c r="AO394" s="360"/>
      <c r="AP394" s="360"/>
      <c r="AQ394" s="360"/>
      <c r="AR394" s="360"/>
      <c r="AS394" s="360"/>
      <c r="AT394" s="360"/>
      <c r="AU394" s="360"/>
      <c r="AV394" s="360"/>
      <c r="AW394" s="360"/>
      <c r="AX394" s="360"/>
    </row>
    <row r="395" ht="15.0" customHeight="1">
      <c r="A395" s="390" t="s">
        <v>4571</v>
      </c>
      <c r="B395" s="391" t="s">
        <v>4676</v>
      </c>
      <c r="C395" s="391" t="s">
        <v>4471</v>
      </c>
      <c r="D395" s="392" t="s">
        <v>3656</v>
      </c>
      <c r="E395" s="393" t="s">
        <v>4838</v>
      </c>
      <c r="F395" s="391">
        <v>50.0</v>
      </c>
      <c r="G395" s="394"/>
      <c r="H395" s="395">
        <f t="shared" si="1"/>
        <v>50</v>
      </c>
      <c r="I395" s="391" t="s">
        <v>3465</v>
      </c>
      <c r="J395" s="396">
        <v>20.0</v>
      </c>
      <c r="K395" s="396">
        <f t="shared" si="7"/>
        <v>1000</v>
      </c>
      <c r="L395" s="397"/>
      <c r="M395" s="398">
        <f t="shared" si="14"/>
        <v>0</v>
      </c>
      <c r="N395" s="398">
        <f t="shared" si="13"/>
        <v>20</v>
      </c>
      <c r="O395" s="398">
        <f t="shared" si="5"/>
        <v>20</v>
      </c>
      <c r="P395" s="398">
        <f t="shared" si="8"/>
        <v>1000</v>
      </c>
      <c r="Q395" s="398">
        <v>1.0</v>
      </c>
      <c r="R395" s="391" t="s">
        <v>1887</v>
      </c>
      <c r="S395" s="399">
        <v>45510.0</v>
      </c>
      <c r="T395" s="391">
        <v>2408035.0</v>
      </c>
      <c r="U395" s="400">
        <v>45511.0</v>
      </c>
      <c r="V395" s="400">
        <v>45511.0</v>
      </c>
      <c r="W395" s="391" t="s">
        <v>5044</v>
      </c>
      <c r="X395" s="394" t="s">
        <v>34</v>
      </c>
      <c r="Y395" s="391" t="s">
        <v>3466</v>
      </c>
      <c r="Z395" s="401"/>
      <c r="AA395" s="400" t="s">
        <v>3739</v>
      </c>
      <c r="AB395" s="399">
        <v>45518.0</v>
      </c>
      <c r="AC395" s="402" t="s">
        <v>4477</v>
      </c>
      <c r="AD395" s="392"/>
      <c r="AE395" s="392"/>
      <c r="AF395" s="392"/>
      <c r="AG395" s="392"/>
      <c r="AH395" s="392"/>
      <c r="AI395" s="392"/>
      <c r="AJ395" s="392"/>
      <c r="AK395" s="392"/>
      <c r="AL395" s="392"/>
      <c r="AM395" s="392"/>
      <c r="AN395" s="392"/>
      <c r="AO395" s="392"/>
      <c r="AP395" s="392"/>
      <c r="AQ395" s="392"/>
      <c r="AR395" s="392"/>
      <c r="AS395" s="392"/>
      <c r="AT395" s="392"/>
      <c r="AU395" s="392"/>
      <c r="AV395" s="392"/>
      <c r="AW395" s="392"/>
      <c r="AX395" s="392"/>
    </row>
    <row r="396" ht="15.0" customHeight="1">
      <c r="A396" s="405" t="s">
        <v>4469</v>
      </c>
      <c r="B396" s="406" t="s">
        <v>4647</v>
      </c>
      <c r="C396" s="406" t="s">
        <v>4471</v>
      </c>
      <c r="D396" s="408" t="s">
        <v>5049</v>
      </c>
      <c r="E396" s="492" t="s">
        <v>1943</v>
      </c>
      <c r="F396" s="406">
        <v>1.0</v>
      </c>
      <c r="G396" s="409"/>
      <c r="H396" s="410">
        <f t="shared" si="1"/>
        <v>1</v>
      </c>
      <c r="I396" s="406" t="s">
        <v>3465</v>
      </c>
      <c r="J396" s="411">
        <v>5900.0</v>
      </c>
      <c r="K396" s="411">
        <f t="shared" si="7"/>
        <v>5900</v>
      </c>
      <c r="L396" s="412"/>
      <c r="M396" s="413">
        <f t="shared" si="14"/>
        <v>0</v>
      </c>
      <c r="N396" s="413">
        <f t="shared" si="13"/>
        <v>5900</v>
      </c>
      <c r="O396" s="413">
        <f t="shared" si="5"/>
        <v>5900</v>
      </c>
      <c r="P396" s="413">
        <f t="shared" si="8"/>
        <v>5900</v>
      </c>
      <c r="Q396" s="413">
        <v>1.0</v>
      </c>
      <c r="R396" s="391" t="s">
        <v>1942</v>
      </c>
      <c r="S396" s="414">
        <v>45513.0</v>
      </c>
      <c r="T396" s="406">
        <v>2408064.0</v>
      </c>
      <c r="U396" s="415">
        <v>45548.0</v>
      </c>
      <c r="V396" s="415">
        <v>45519.0</v>
      </c>
      <c r="W396" s="406" t="s">
        <v>5050</v>
      </c>
      <c r="X396" s="409"/>
      <c r="Y396" s="406" t="s">
        <v>5051</v>
      </c>
      <c r="Z396" s="416"/>
      <c r="AA396" s="415" t="s">
        <v>3739</v>
      </c>
      <c r="AB396" s="414">
        <v>45519.0</v>
      </c>
      <c r="AC396" s="417" t="s">
        <v>4477</v>
      </c>
      <c r="AD396" s="407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</row>
    <row r="397" ht="15.0" customHeight="1">
      <c r="A397" s="372" t="s">
        <v>4469</v>
      </c>
      <c r="B397" s="373" t="s">
        <v>4647</v>
      </c>
      <c r="C397" s="373" t="s">
        <v>4471</v>
      </c>
      <c r="D397" s="375" t="s">
        <v>4862</v>
      </c>
      <c r="E397" s="489" t="s">
        <v>4863</v>
      </c>
      <c r="F397" s="373">
        <v>6.0</v>
      </c>
      <c r="G397" s="376"/>
      <c r="H397" s="377">
        <f t="shared" si="1"/>
        <v>6</v>
      </c>
      <c r="I397" s="373" t="s">
        <v>3465</v>
      </c>
      <c r="J397" s="378">
        <v>514.02</v>
      </c>
      <c r="K397" s="378">
        <f t="shared" si="7"/>
        <v>3084.12</v>
      </c>
      <c r="L397" s="379"/>
      <c r="M397" s="380">
        <f t="shared" si="14"/>
        <v>0</v>
      </c>
      <c r="N397" s="380">
        <f t="shared" si="13"/>
        <v>514.02</v>
      </c>
      <c r="O397" s="380">
        <f t="shared" si="5"/>
        <v>514.02</v>
      </c>
      <c r="P397" s="380">
        <f t="shared" si="8"/>
        <v>3084.12</v>
      </c>
      <c r="Q397" s="380">
        <v>1.0</v>
      </c>
      <c r="R397" s="373" t="s">
        <v>1953</v>
      </c>
      <c r="S397" s="381">
        <v>45518.0</v>
      </c>
      <c r="T397" s="373">
        <v>2408069.0</v>
      </c>
      <c r="U397" s="382">
        <v>45518.0</v>
      </c>
      <c r="V397" s="382">
        <v>45518.0</v>
      </c>
      <c r="W397" s="373" t="s">
        <v>4858</v>
      </c>
      <c r="X397" s="376" t="s">
        <v>2168</v>
      </c>
      <c r="Y397" s="373" t="s">
        <v>3466</v>
      </c>
      <c r="Z397" s="383"/>
      <c r="AA397" s="382" t="s">
        <v>3739</v>
      </c>
      <c r="AB397" s="381">
        <v>45520.0</v>
      </c>
      <c r="AC397" s="384" t="s">
        <v>4477</v>
      </c>
      <c r="AD397" s="374"/>
      <c r="AE397" s="374"/>
      <c r="AF397" s="374"/>
      <c r="AG397" s="374"/>
      <c r="AH397" s="374"/>
      <c r="AI397" s="374"/>
      <c r="AJ397" s="374"/>
      <c r="AK397" s="374"/>
      <c r="AL397" s="374"/>
      <c r="AM397" s="374"/>
      <c r="AN397" s="374"/>
      <c r="AO397" s="374"/>
      <c r="AP397" s="374"/>
      <c r="AQ397" s="374"/>
      <c r="AR397" s="374"/>
      <c r="AS397" s="374"/>
      <c r="AT397" s="374"/>
      <c r="AU397" s="374"/>
      <c r="AV397" s="374"/>
      <c r="AW397" s="374"/>
      <c r="AX397" s="374"/>
    </row>
    <row r="398" ht="15.0" customHeight="1">
      <c r="A398" s="390" t="s">
        <v>4469</v>
      </c>
      <c r="B398" s="391" t="s">
        <v>4647</v>
      </c>
      <c r="C398" s="391" t="s">
        <v>4471</v>
      </c>
      <c r="D398" s="393" t="s">
        <v>5052</v>
      </c>
      <c r="E398" s="490" t="s">
        <v>5053</v>
      </c>
      <c r="F398" s="391">
        <v>2.0</v>
      </c>
      <c r="G398" s="394"/>
      <c r="H398" s="395">
        <f t="shared" si="1"/>
        <v>2</v>
      </c>
      <c r="I398" s="391" t="s">
        <v>3465</v>
      </c>
      <c r="J398" s="396">
        <v>621.49</v>
      </c>
      <c r="K398" s="396">
        <f t="shared" si="7"/>
        <v>1242.98</v>
      </c>
      <c r="L398" s="397"/>
      <c r="M398" s="398">
        <f t="shared" si="14"/>
        <v>0</v>
      </c>
      <c r="N398" s="398">
        <f t="shared" si="13"/>
        <v>621.49</v>
      </c>
      <c r="O398" s="398">
        <f t="shared" si="5"/>
        <v>621.49</v>
      </c>
      <c r="P398" s="398">
        <f t="shared" si="8"/>
        <v>1242.98</v>
      </c>
      <c r="Q398" s="398">
        <v>1.0</v>
      </c>
      <c r="R398" s="391" t="s">
        <v>1953</v>
      </c>
      <c r="S398" s="399">
        <v>45518.0</v>
      </c>
      <c r="T398" s="391">
        <v>2408069.0</v>
      </c>
      <c r="U398" s="400">
        <v>45518.0</v>
      </c>
      <c r="V398" s="400">
        <v>45518.0</v>
      </c>
      <c r="W398" s="391" t="s">
        <v>4858</v>
      </c>
      <c r="X398" s="394" t="s">
        <v>2168</v>
      </c>
      <c r="Y398" s="391" t="s">
        <v>3466</v>
      </c>
      <c r="Z398" s="401"/>
      <c r="AA398" s="400" t="s">
        <v>3739</v>
      </c>
      <c r="AB398" s="399">
        <v>45520.0</v>
      </c>
      <c r="AC398" s="402" t="s">
        <v>4477</v>
      </c>
      <c r="AD398" s="392"/>
      <c r="AE398" s="392"/>
      <c r="AF398" s="392"/>
      <c r="AG398" s="392"/>
      <c r="AH398" s="392"/>
      <c r="AI398" s="392"/>
      <c r="AJ398" s="392"/>
      <c r="AK398" s="392"/>
      <c r="AL398" s="392"/>
      <c r="AM398" s="392"/>
      <c r="AN398" s="392"/>
      <c r="AO398" s="392"/>
      <c r="AP398" s="392"/>
      <c r="AQ398" s="392"/>
      <c r="AR398" s="392"/>
      <c r="AS398" s="392"/>
      <c r="AT398" s="392"/>
      <c r="AU398" s="392"/>
      <c r="AV398" s="392"/>
      <c r="AW398" s="392"/>
      <c r="AX398" s="392"/>
    </row>
    <row r="399" ht="15.0" customHeight="1">
      <c r="A399" s="372" t="s">
        <v>4469</v>
      </c>
      <c r="B399" s="373" t="s">
        <v>4823</v>
      </c>
      <c r="C399" s="373" t="s">
        <v>4471</v>
      </c>
      <c r="D399" s="374" t="s">
        <v>4626</v>
      </c>
      <c r="E399" s="375" t="s">
        <v>4945</v>
      </c>
      <c r="F399" s="373">
        <v>1.0</v>
      </c>
      <c r="G399" s="376"/>
      <c r="H399" s="377">
        <f t="shared" si="1"/>
        <v>1</v>
      </c>
      <c r="I399" s="373" t="s">
        <v>3465</v>
      </c>
      <c r="J399" s="378">
        <v>850.0</v>
      </c>
      <c r="K399" s="378">
        <f t="shared" si="7"/>
        <v>850</v>
      </c>
      <c r="L399" s="379"/>
      <c r="M399" s="380">
        <f t="shared" si="14"/>
        <v>0</v>
      </c>
      <c r="N399" s="380">
        <f t="shared" si="13"/>
        <v>850</v>
      </c>
      <c r="O399" s="380">
        <f t="shared" si="5"/>
        <v>850</v>
      </c>
      <c r="P399" s="380">
        <f t="shared" si="8"/>
        <v>850</v>
      </c>
      <c r="Q399" s="380">
        <v>1.0</v>
      </c>
      <c r="R399" s="373" t="s">
        <v>1948</v>
      </c>
      <c r="S399" s="381">
        <v>45518.0</v>
      </c>
      <c r="T399" s="373">
        <v>2408066.0</v>
      </c>
      <c r="U399" s="382">
        <v>45518.0</v>
      </c>
      <c r="V399" s="382">
        <v>45519.0</v>
      </c>
      <c r="W399" s="373" t="s">
        <v>4530</v>
      </c>
      <c r="X399" s="376" t="s">
        <v>4531</v>
      </c>
      <c r="Y399" s="373" t="s">
        <v>3466</v>
      </c>
      <c r="Z399" s="383"/>
      <c r="AA399" s="382" t="s">
        <v>3739</v>
      </c>
      <c r="AB399" s="381">
        <v>45524.0</v>
      </c>
      <c r="AC399" s="384" t="s">
        <v>4477</v>
      </c>
      <c r="AD399" s="374"/>
      <c r="AE399" s="374"/>
      <c r="AF399" s="374"/>
      <c r="AG399" s="374"/>
      <c r="AH399" s="374"/>
      <c r="AI399" s="374"/>
      <c r="AJ399" s="374"/>
      <c r="AK399" s="374"/>
      <c r="AL399" s="374"/>
      <c r="AM399" s="374"/>
      <c r="AN399" s="374"/>
      <c r="AO399" s="374"/>
      <c r="AP399" s="374"/>
      <c r="AQ399" s="374"/>
      <c r="AR399" s="374"/>
      <c r="AS399" s="374"/>
      <c r="AT399" s="374"/>
      <c r="AU399" s="374"/>
      <c r="AV399" s="374"/>
      <c r="AW399" s="374"/>
      <c r="AX399" s="374"/>
    </row>
    <row r="400" ht="15.0" customHeight="1">
      <c r="A400" s="387" t="s">
        <v>4469</v>
      </c>
      <c r="B400" s="359" t="s">
        <v>4823</v>
      </c>
      <c r="C400" s="359" t="s">
        <v>4471</v>
      </c>
      <c r="D400" s="360" t="s">
        <v>4628</v>
      </c>
      <c r="E400" s="388" t="s">
        <v>4629</v>
      </c>
      <c r="F400" s="359">
        <v>1.0</v>
      </c>
      <c r="G400" s="362"/>
      <c r="H400" s="363">
        <f t="shared" si="1"/>
        <v>1</v>
      </c>
      <c r="I400" s="359" t="s">
        <v>3465</v>
      </c>
      <c r="J400" s="364">
        <v>180.0</v>
      </c>
      <c r="K400" s="364">
        <f t="shared" si="7"/>
        <v>180</v>
      </c>
      <c r="L400" s="365"/>
      <c r="M400" s="366">
        <f t="shared" si="14"/>
        <v>0</v>
      </c>
      <c r="N400" s="366">
        <f t="shared" si="13"/>
        <v>180</v>
      </c>
      <c r="O400" s="366">
        <f t="shared" si="5"/>
        <v>180</v>
      </c>
      <c r="P400" s="366">
        <f t="shared" si="8"/>
        <v>180</v>
      </c>
      <c r="Q400" s="366">
        <v>1.0</v>
      </c>
      <c r="R400" s="359" t="s">
        <v>1948</v>
      </c>
      <c r="S400" s="367">
        <v>45518.0</v>
      </c>
      <c r="T400" s="359">
        <v>2408066.0</v>
      </c>
      <c r="U400" s="368">
        <v>45518.0</v>
      </c>
      <c r="V400" s="368">
        <v>45519.0</v>
      </c>
      <c r="W400" s="359" t="s">
        <v>4530</v>
      </c>
      <c r="X400" s="362" t="s">
        <v>4531</v>
      </c>
      <c r="Y400" s="359" t="s">
        <v>3466</v>
      </c>
      <c r="Z400" s="369"/>
      <c r="AA400" s="368" t="s">
        <v>3739</v>
      </c>
      <c r="AB400" s="367">
        <v>45524.0</v>
      </c>
      <c r="AC400" s="370" t="s">
        <v>4477</v>
      </c>
      <c r="AD400" s="360"/>
      <c r="AE400" s="360"/>
      <c r="AF400" s="360"/>
      <c r="AG400" s="360"/>
      <c r="AH400" s="360"/>
      <c r="AI400" s="360"/>
      <c r="AJ400" s="360"/>
      <c r="AK400" s="360"/>
      <c r="AL400" s="360"/>
      <c r="AM400" s="360"/>
      <c r="AN400" s="360"/>
      <c r="AO400" s="360"/>
      <c r="AP400" s="360"/>
      <c r="AQ400" s="360"/>
      <c r="AR400" s="360"/>
      <c r="AS400" s="360"/>
      <c r="AT400" s="360"/>
      <c r="AU400" s="360"/>
      <c r="AV400" s="360"/>
      <c r="AW400" s="360"/>
      <c r="AX400" s="360"/>
    </row>
    <row r="401" ht="15.0" customHeight="1">
      <c r="A401" s="390" t="s">
        <v>4469</v>
      </c>
      <c r="B401" s="391" t="s">
        <v>4823</v>
      </c>
      <c r="C401" s="391" t="s">
        <v>4471</v>
      </c>
      <c r="D401" s="392" t="s">
        <v>4528</v>
      </c>
      <c r="E401" s="480" t="s">
        <v>4760</v>
      </c>
      <c r="F401" s="391">
        <v>1.0</v>
      </c>
      <c r="G401" s="394"/>
      <c r="H401" s="395">
        <f t="shared" si="1"/>
        <v>1</v>
      </c>
      <c r="I401" s="391" t="s">
        <v>3465</v>
      </c>
      <c r="J401" s="396">
        <v>990.0</v>
      </c>
      <c r="K401" s="396">
        <f t="shared" si="7"/>
        <v>990</v>
      </c>
      <c r="L401" s="397"/>
      <c r="M401" s="398">
        <f t="shared" si="14"/>
        <v>0</v>
      </c>
      <c r="N401" s="398">
        <f t="shared" si="13"/>
        <v>990</v>
      </c>
      <c r="O401" s="398">
        <f t="shared" si="5"/>
        <v>990</v>
      </c>
      <c r="P401" s="398">
        <f t="shared" si="8"/>
        <v>990</v>
      </c>
      <c r="Q401" s="398">
        <v>1.0</v>
      </c>
      <c r="R401" s="391" t="s">
        <v>1948</v>
      </c>
      <c r="S401" s="399">
        <v>45518.0</v>
      </c>
      <c r="T401" s="391">
        <v>2408066.0</v>
      </c>
      <c r="U401" s="400">
        <v>45518.0</v>
      </c>
      <c r="V401" s="400">
        <v>45519.0</v>
      </c>
      <c r="W401" s="391" t="s">
        <v>4530</v>
      </c>
      <c r="X401" s="394" t="s">
        <v>4531</v>
      </c>
      <c r="Y401" s="391" t="s">
        <v>3466</v>
      </c>
      <c r="Z401" s="401"/>
      <c r="AA401" s="400" t="s">
        <v>3739</v>
      </c>
      <c r="AB401" s="399">
        <v>45524.0</v>
      </c>
      <c r="AC401" s="402" t="s">
        <v>4477</v>
      </c>
      <c r="AD401" s="392"/>
      <c r="AE401" s="392"/>
      <c r="AF401" s="392"/>
      <c r="AG401" s="392"/>
      <c r="AH401" s="392"/>
      <c r="AI401" s="392"/>
      <c r="AJ401" s="392"/>
      <c r="AK401" s="392"/>
      <c r="AL401" s="392"/>
      <c r="AM401" s="392"/>
      <c r="AN401" s="392"/>
      <c r="AO401" s="392"/>
      <c r="AP401" s="392"/>
      <c r="AQ401" s="392"/>
      <c r="AR401" s="392"/>
      <c r="AS401" s="392"/>
      <c r="AT401" s="392"/>
      <c r="AU401" s="392"/>
      <c r="AV401" s="392"/>
      <c r="AW401" s="392"/>
      <c r="AX401" s="392"/>
    </row>
    <row r="402" ht="15.0" customHeight="1">
      <c r="A402" s="405" t="s">
        <v>4469</v>
      </c>
      <c r="B402" s="406" t="s">
        <v>4647</v>
      </c>
      <c r="C402" s="406" t="s">
        <v>4471</v>
      </c>
      <c r="D402" s="408" t="s">
        <v>1228</v>
      </c>
      <c r="E402" s="492" t="s">
        <v>5054</v>
      </c>
      <c r="F402" s="406">
        <v>1.0</v>
      </c>
      <c r="G402" s="409"/>
      <c r="H402" s="410">
        <f t="shared" si="1"/>
        <v>1</v>
      </c>
      <c r="I402" s="406" t="s">
        <v>3465</v>
      </c>
      <c r="J402" s="411">
        <v>10000.0</v>
      </c>
      <c r="K402" s="411">
        <f t="shared" si="7"/>
        <v>10000</v>
      </c>
      <c r="L402" s="412"/>
      <c r="M402" s="413">
        <f t="shared" si="14"/>
        <v>0</v>
      </c>
      <c r="N402" s="413">
        <f t="shared" si="13"/>
        <v>10000</v>
      </c>
      <c r="O402" s="413">
        <f t="shared" si="5"/>
        <v>10000</v>
      </c>
      <c r="P402" s="413">
        <f t="shared" si="8"/>
        <v>10000</v>
      </c>
      <c r="Q402" s="413">
        <v>1.0</v>
      </c>
      <c r="R402" s="391" t="s">
        <v>1955</v>
      </c>
      <c r="S402" s="414">
        <v>45518.0</v>
      </c>
      <c r="T402" s="406">
        <v>2408070.0</v>
      </c>
      <c r="U402" s="415">
        <v>45518.0</v>
      </c>
      <c r="V402" s="415">
        <v>45519.0</v>
      </c>
      <c r="W402" s="406" t="s">
        <v>4889</v>
      </c>
      <c r="X402" s="409" t="s">
        <v>88</v>
      </c>
      <c r="Y402" s="406" t="s">
        <v>3466</v>
      </c>
      <c r="Z402" s="416"/>
      <c r="AA402" s="415" t="s">
        <v>3739</v>
      </c>
      <c r="AB402" s="414">
        <v>45524.0</v>
      </c>
      <c r="AC402" s="417" t="s">
        <v>4477</v>
      </c>
      <c r="AD402" s="407"/>
      <c r="AE402" s="407"/>
      <c r="AF402" s="407"/>
      <c r="AG402" s="407"/>
      <c r="AH402" s="407"/>
      <c r="AI402" s="407"/>
      <c r="AJ402" s="407"/>
      <c r="AK402" s="407"/>
      <c r="AL402" s="407"/>
      <c r="AM402" s="407"/>
      <c r="AN402" s="407"/>
      <c r="AO402" s="407"/>
      <c r="AP402" s="407"/>
      <c r="AQ402" s="407"/>
      <c r="AR402" s="407"/>
      <c r="AS402" s="407"/>
      <c r="AT402" s="407"/>
      <c r="AU402" s="407"/>
      <c r="AV402" s="407"/>
      <c r="AW402" s="407"/>
      <c r="AX402" s="407"/>
    </row>
    <row r="403" ht="15.0" customHeight="1">
      <c r="A403" s="405" t="s">
        <v>4512</v>
      </c>
      <c r="B403" s="406" t="s">
        <v>4513</v>
      </c>
      <c r="C403" s="406" t="s">
        <v>4471</v>
      </c>
      <c r="D403" s="407" t="s">
        <v>4672</v>
      </c>
      <c r="E403" s="421" t="s">
        <v>5055</v>
      </c>
      <c r="F403" s="406">
        <v>1.0</v>
      </c>
      <c r="G403" s="409"/>
      <c r="H403" s="410">
        <f t="shared" si="1"/>
        <v>1</v>
      </c>
      <c r="I403" s="406" t="s">
        <v>3465</v>
      </c>
      <c r="J403" s="411">
        <v>6800.0</v>
      </c>
      <c r="K403" s="411">
        <f t="shared" si="7"/>
        <v>6800</v>
      </c>
      <c r="L403" s="412"/>
      <c r="M403" s="413">
        <f t="shared" si="14"/>
        <v>0</v>
      </c>
      <c r="N403" s="413">
        <f t="shared" si="13"/>
        <v>6800</v>
      </c>
      <c r="O403" s="413">
        <f t="shared" si="5"/>
        <v>6800</v>
      </c>
      <c r="P403" s="413">
        <f t="shared" si="8"/>
        <v>6800</v>
      </c>
      <c r="Q403" s="413">
        <v>1.0</v>
      </c>
      <c r="R403" s="406" t="s">
        <v>1986</v>
      </c>
      <c r="S403" s="414">
        <v>45519.0</v>
      </c>
      <c r="T403" s="406">
        <v>2408082.0</v>
      </c>
      <c r="U403" s="415">
        <v>45520.0</v>
      </c>
      <c r="V403" s="415">
        <v>45523.0</v>
      </c>
      <c r="W403" s="406" t="s">
        <v>4674</v>
      </c>
      <c r="X403" s="409" t="s">
        <v>597</v>
      </c>
      <c r="Y403" s="406" t="s">
        <v>4675</v>
      </c>
      <c r="Z403" s="416"/>
      <c r="AA403" s="415" t="s">
        <v>3739</v>
      </c>
      <c r="AB403" s="414">
        <v>45554.0</v>
      </c>
      <c r="AC403" s="417" t="s">
        <v>4477</v>
      </c>
      <c r="AD403" s="418"/>
      <c r="AE403" s="419"/>
      <c r="AF403" s="419"/>
      <c r="AG403" s="419"/>
      <c r="AH403" s="419"/>
      <c r="AI403" s="419"/>
      <c r="AJ403" s="419"/>
      <c r="AK403" s="419"/>
      <c r="AL403" s="419"/>
      <c r="AM403" s="419"/>
      <c r="AN403" s="419"/>
      <c r="AO403" s="419"/>
      <c r="AP403" s="419"/>
      <c r="AQ403" s="419"/>
      <c r="AR403" s="419"/>
      <c r="AS403" s="419"/>
      <c r="AT403" s="419"/>
      <c r="AU403" s="419"/>
      <c r="AV403" s="419"/>
      <c r="AW403" s="419"/>
      <c r="AX403" s="419"/>
    </row>
    <row r="404" ht="15.0" customHeight="1">
      <c r="A404" s="405" t="s">
        <v>4469</v>
      </c>
      <c r="B404" s="406" t="s">
        <v>4647</v>
      </c>
      <c r="C404" s="406" t="s">
        <v>4471</v>
      </c>
      <c r="D404" s="408" t="s">
        <v>5056</v>
      </c>
      <c r="E404" s="492" t="s">
        <v>5057</v>
      </c>
      <c r="F404" s="406">
        <v>6.0</v>
      </c>
      <c r="G404" s="409"/>
      <c r="H404" s="410">
        <f t="shared" si="1"/>
        <v>6</v>
      </c>
      <c r="I404" s="406" t="s">
        <v>3465</v>
      </c>
      <c r="J404" s="411">
        <v>12500.0</v>
      </c>
      <c r="K404" s="411">
        <f t="shared" si="7"/>
        <v>75000</v>
      </c>
      <c r="L404" s="412"/>
      <c r="M404" s="413">
        <f t="shared" si="14"/>
        <v>0</v>
      </c>
      <c r="N404" s="413">
        <f t="shared" si="13"/>
        <v>12500</v>
      </c>
      <c r="O404" s="413">
        <f t="shared" si="5"/>
        <v>12500</v>
      </c>
      <c r="P404" s="413">
        <f t="shared" si="8"/>
        <v>75000</v>
      </c>
      <c r="Q404" s="413">
        <v>1.0</v>
      </c>
      <c r="R404" s="391" t="s">
        <v>1980</v>
      </c>
      <c r="S404" s="414">
        <v>45519.0</v>
      </c>
      <c r="T404" s="406">
        <v>2408080.0</v>
      </c>
      <c r="U404" s="415">
        <v>45520.0</v>
      </c>
      <c r="V404" s="415">
        <v>45523.0</v>
      </c>
      <c r="W404" s="406" t="s">
        <v>5058</v>
      </c>
      <c r="X404" s="409" t="s">
        <v>1979</v>
      </c>
      <c r="Y404" s="406" t="s">
        <v>3466</v>
      </c>
      <c r="Z404" s="416"/>
      <c r="AA404" s="415" t="s">
        <v>3739</v>
      </c>
      <c r="AB404" s="414">
        <v>45526.0</v>
      </c>
      <c r="AC404" s="417" t="s">
        <v>4477</v>
      </c>
      <c r="AD404" s="407"/>
      <c r="AE404" s="407"/>
      <c r="AF404" s="407"/>
      <c r="AG404" s="407"/>
      <c r="AH404" s="407"/>
      <c r="AI404" s="407"/>
      <c r="AJ404" s="407"/>
      <c r="AK404" s="407"/>
      <c r="AL404" s="407"/>
      <c r="AM404" s="407"/>
      <c r="AN404" s="407"/>
      <c r="AO404" s="407"/>
      <c r="AP404" s="407"/>
      <c r="AQ404" s="407"/>
      <c r="AR404" s="407"/>
      <c r="AS404" s="407"/>
      <c r="AT404" s="407"/>
      <c r="AU404" s="407"/>
      <c r="AV404" s="407"/>
      <c r="AW404" s="407"/>
      <c r="AX404" s="407"/>
    </row>
    <row r="405" ht="15.0" customHeight="1">
      <c r="A405" s="405" t="s">
        <v>4469</v>
      </c>
      <c r="B405" s="406" t="s">
        <v>4647</v>
      </c>
      <c r="C405" s="406" t="s">
        <v>4471</v>
      </c>
      <c r="D405" s="408" t="s">
        <v>1228</v>
      </c>
      <c r="E405" s="492" t="s">
        <v>5059</v>
      </c>
      <c r="F405" s="406">
        <v>1.0</v>
      </c>
      <c r="G405" s="409"/>
      <c r="H405" s="410">
        <f t="shared" si="1"/>
        <v>1</v>
      </c>
      <c r="I405" s="406" t="s">
        <v>3465</v>
      </c>
      <c r="J405" s="411">
        <v>3500.0</v>
      </c>
      <c r="K405" s="411">
        <f t="shared" si="7"/>
        <v>3500</v>
      </c>
      <c r="L405" s="412"/>
      <c r="M405" s="413">
        <f t="shared" si="14"/>
        <v>0</v>
      </c>
      <c r="N405" s="413">
        <f t="shared" si="13"/>
        <v>3500</v>
      </c>
      <c r="O405" s="413">
        <f t="shared" si="5"/>
        <v>3500</v>
      </c>
      <c r="P405" s="413">
        <f t="shared" si="8"/>
        <v>3500</v>
      </c>
      <c r="Q405" s="413">
        <v>1.0</v>
      </c>
      <c r="R405" s="391" t="s">
        <v>1958</v>
      </c>
      <c r="S405" s="414">
        <v>45518.0</v>
      </c>
      <c r="T405" s="406">
        <v>2408071.0</v>
      </c>
      <c r="U405" s="415">
        <v>45518.0</v>
      </c>
      <c r="V405" s="415">
        <v>45518.0</v>
      </c>
      <c r="W405" s="406" t="s">
        <v>5060</v>
      </c>
      <c r="X405" s="409" t="s">
        <v>5007</v>
      </c>
      <c r="Y405" s="406" t="s">
        <v>3466</v>
      </c>
      <c r="Z405" s="416"/>
      <c r="AA405" s="415" t="s">
        <v>3739</v>
      </c>
      <c r="AB405" s="414">
        <v>45555.0</v>
      </c>
      <c r="AC405" s="417" t="s">
        <v>4477</v>
      </c>
      <c r="AD405" s="407"/>
      <c r="AE405" s="407"/>
      <c r="AF405" s="407"/>
      <c r="AG405" s="407"/>
      <c r="AH405" s="407"/>
      <c r="AI405" s="407"/>
      <c r="AJ405" s="407"/>
      <c r="AK405" s="407"/>
      <c r="AL405" s="407"/>
      <c r="AM405" s="407"/>
      <c r="AN405" s="407"/>
      <c r="AO405" s="407"/>
      <c r="AP405" s="407"/>
      <c r="AQ405" s="407"/>
      <c r="AR405" s="407"/>
      <c r="AS405" s="407"/>
      <c r="AT405" s="407"/>
      <c r="AU405" s="407"/>
      <c r="AV405" s="407"/>
      <c r="AW405" s="407"/>
      <c r="AX405" s="407"/>
    </row>
    <row r="406" ht="15.0" customHeight="1">
      <c r="A406" s="405" t="s">
        <v>4469</v>
      </c>
      <c r="B406" s="406" t="s">
        <v>4647</v>
      </c>
      <c r="C406" s="406" t="s">
        <v>5061</v>
      </c>
      <c r="D406" s="408" t="s">
        <v>50</v>
      </c>
      <c r="E406" s="492" t="s">
        <v>5062</v>
      </c>
      <c r="F406" s="406">
        <v>1.0</v>
      </c>
      <c r="G406" s="409"/>
      <c r="H406" s="410">
        <f t="shared" si="1"/>
        <v>1</v>
      </c>
      <c r="I406" s="406" t="s">
        <v>3465</v>
      </c>
      <c r="J406" s="411">
        <v>4000.0</v>
      </c>
      <c r="K406" s="411">
        <f t="shared" si="7"/>
        <v>4000</v>
      </c>
      <c r="L406" s="412"/>
      <c r="M406" s="413">
        <f t="shared" si="14"/>
        <v>0</v>
      </c>
      <c r="N406" s="413">
        <f t="shared" si="13"/>
        <v>4000</v>
      </c>
      <c r="O406" s="413">
        <f t="shared" si="5"/>
        <v>4000</v>
      </c>
      <c r="P406" s="413">
        <f t="shared" si="8"/>
        <v>4000</v>
      </c>
      <c r="Q406" s="413">
        <v>1.0</v>
      </c>
      <c r="R406" s="406" t="s">
        <v>1961</v>
      </c>
      <c r="S406" s="414">
        <v>45518.0</v>
      </c>
      <c r="T406" s="406">
        <v>2408072.0</v>
      </c>
      <c r="U406" s="415">
        <v>45518.0</v>
      </c>
      <c r="V406" s="415"/>
      <c r="W406" s="406"/>
      <c r="X406" s="409" t="s">
        <v>1658</v>
      </c>
      <c r="Y406" s="406" t="s">
        <v>5004</v>
      </c>
      <c r="Z406" s="416"/>
      <c r="AA406" s="415"/>
      <c r="AB406" s="414"/>
      <c r="AC406" s="417"/>
      <c r="AD406" s="407"/>
      <c r="AE406" s="407"/>
      <c r="AF406" s="407"/>
      <c r="AG406" s="407"/>
      <c r="AH406" s="407"/>
      <c r="AI406" s="407"/>
      <c r="AJ406" s="407"/>
      <c r="AK406" s="407"/>
      <c r="AL406" s="407"/>
      <c r="AM406" s="407"/>
      <c r="AN406" s="407"/>
      <c r="AO406" s="407"/>
      <c r="AP406" s="407"/>
      <c r="AQ406" s="407"/>
      <c r="AR406" s="407"/>
      <c r="AS406" s="407"/>
      <c r="AT406" s="407"/>
      <c r="AU406" s="407"/>
      <c r="AV406" s="407"/>
      <c r="AW406" s="407"/>
      <c r="AX406" s="407"/>
    </row>
    <row r="407" ht="15.0" customHeight="1">
      <c r="A407" s="405" t="s">
        <v>4512</v>
      </c>
      <c r="B407" s="406" t="s">
        <v>4513</v>
      </c>
      <c r="C407" s="406" t="s">
        <v>5063</v>
      </c>
      <c r="D407" s="407" t="s">
        <v>1751</v>
      </c>
      <c r="E407" s="421" t="s">
        <v>5064</v>
      </c>
      <c r="F407" s="406">
        <v>1.0</v>
      </c>
      <c r="G407" s="409"/>
      <c r="H407" s="410">
        <f t="shared" si="1"/>
        <v>1</v>
      </c>
      <c r="I407" s="406" t="s">
        <v>3465</v>
      </c>
      <c r="J407" s="411">
        <v>6900.0</v>
      </c>
      <c r="K407" s="411">
        <f t="shared" si="7"/>
        <v>6900</v>
      </c>
      <c r="L407" s="412"/>
      <c r="M407" s="413">
        <f t="shared" si="14"/>
        <v>0</v>
      </c>
      <c r="N407" s="413">
        <f t="shared" si="13"/>
        <v>6900</v>
      </c>
      <c r="O407" s="413">
        <f t="shared" si="5"/>
        <v>6900</v>
      </c>
      <c r="P407" s="413">
        <f t="shared" si="8"/>
        <v>6900</v>
      </c>
      <c r="Q407" s="413">
        <v>1.0</v>
      </c>
      <c r="R407" s="406" t="s">
        <v>1984</v>
      </c>
      <c r="S407" s="414">
        <v>45519.0</v>
      </c>
      <c r="T407" s="406">
        <v>2408081.0</v>
      </c>
      <c r="U407" s="415">
        <v>45520.0</v>
      </c>
      <c r="V407" s="415"/>
      <c r="W407" s="406"/>
      <c r="X407" s="409"/>
      <c r="Y407" s="406" t="s">
        <v>4476</v>
      </c>
      <c r="Z407" s="416"/>
      <c r="AA407" s="415"/>
      <c r="AB407" s="414"/>
      <c r="AC407" s="417"/>
      <c r="AD407" s="418"/>
      <c r="AE407" s="419"/>
      <c r="AF407" s="419"/>
      <c r="AG407" s="419"/>
      <c r="AH407" s="419"/>
      <c r="AI407" s="419"/>
      <c r="AJ407" s="419"/>
      <c r="AK407" s="419"/>
      <c r="AL407" s="419"/>
      <c r="AM407" s="419"/>
      <c r="AN407" s="419"/>
      <c r="AO407" s="419"/>
      <c r="AP407" s="419"/>
      <c r="AQ407" s="419"/>
      <c r="AR407" s="419"/>
      <c r="AS407" s="419"/>
      <c r="AT407" s="419"/>
      <c r="AU407" s="419"/>
      <c r="AV407" s="419"/>
      <c r="AW407" s="419"/>
      <c r="AX407" s="419"/>
    </row>
    <row r="408" ht="15.0" customHeight="1">
      <c r="A408" s="405" t="s">
        <v>4512</v>
      </c>
      <c r="B408" s="406" t="s">
        <v>4513</v>
      </c>
      <c r="C408" s="406" t="s">
        <v>5065</v>
      </c>
      <c r="D408" s="407" t="s">
        <v>1751</v>
      </c>
      <c r="E408" s="421" t="s">
        <v>5064</v>
      </c>
      <c r="F408" s="406">
        <v>2.0</v>
      </c>
      <c r="G408" s="409"/>
      <c r="H408" s="410">
        <f t="shared" si="1"/>
        <v>2</v>
      </c>
      <c r="I408" s="406" t="s">
        <v>3465</v>
      </c>
      <c r="J408" s="411">
        <v>6900.0</v>
      </c>
      <c r="K408" s="411">
        <f t="shared" si="7"/>
        <v>13800</v>
      </c>
      <c r="L408" s="412"/>
      <c r="M408" s="413">
        <f t="shared" si="14"/>
        <v>0</v>
      </c>
      <c r="N408" s="413">
        <f t="shared" si="13"/>
        <v>6900</v>
      </c>
      <c r="O408" s="413">
        <f t="shared" si="5"/>
        <v>6900</v>
      </c>
      <c r="P408" s="413">
        <f t="shared" si="8"/>
        <v>13800</v>
      </c>
      <c r="Q408" s="413">
        <v>1.0</v>
      </c>
      <c r="R408" s="406" t="s">
        <v>2011</v>
      </c>
      <c r="S408" s="414">
        <v>45523.0</v>
      </c>
      <c r="T408" s="406">
        <v>2408096.0</v>
      </c>
      <c r="U408" s="415">
        <v>45523.0</v>
      </c>
      <c r="V408" s="415"/>
      <c r="W408" s="406"/>
      <c r="X408" s="409"/>
      <c r="Y408" s="406" t="s">
        <v>4476</v>
      </c>
      <c r="Z408" s="416"/>
      <c r="AA408" s="415"/>
      <c r="AB408" s="414"/>
      <c r="AC408" s="417"/>
      <c r="AD408" s="418"/>
      <c r="AE408" s="419"/>
      <c r="AF408" s="419"/>
      <c r="AG408" s="419"/>
      <c r="AH408" s="419"/>
      <c r="AI408" s="419"/>
      <c r="AJ408" s="419"/>
      <c r="AK408" s="419"/>
      <c r="AL408" s="419"/>
      <c r="AM408" s="419"/>
      <c r="AN408" s="419"/>
      <c r="AO408" s="419"/>
      <c r="AP408" s="419"/>
      <c r="AQ408" s="419"/>
      <c r="AR408" s="419"/>
      <c r="AS408" s="419"/>
      <c r="AT408" s="419"/>
      <c r="AU408" s="419"/>
      <c r="AV408" s="419"/>
      <c r="AW408" s="419"/>
      <c r="AX408" s="419"/>
    </row>
    <row r="409" ht="15.0" customHeight="1">
      <c r="A409" s="405" t="s">
        <v>4469</v>
      </c>
      <c r="B409" s="406" t="s">
        <v>4647</v>
      </c>
      <c r="C409" s="406" t="s">
        <v>4471</v>
      </c>
      <c r="D409" s="408" t="s">
        <v>1228</v>
      </c>
      <c r="E409" s="492" t="s">
        <v>5066</v>
      </c>
      <c r="F409" s="406">
        <v>1.0</v>
      </c>
      <c r="G409" s="409"/>
      <c r="H409" s="410">
        <f t="shared" si="1"/>
        <v>1</v>
      </c>
      <c r="I409" s="406" t="s">
        <v>3465</v>
      </c>
      <c r="J409" s="411">
        <v>27000.0</v>
      </c>
      <c r="K409" s="411">
        <f t="shared" si="7"/>
        <v>27000</v>
      </c>
      <c r="L409" s="412"/>
      <c r="M409" s="413">
        <f t="shared" si="14"/>
        <v>0</v>
      </c>
      <c r="N409" s="413">
        <f t="shared" si="13"/>
        <v>27000</v>
      </c>
      <c r="O409" s="413">
        <f t="shared" si="5"/>
        <v>27000</v>
      </c>
      <c r="P409" s="413">
        <f t="shared" si="8"/>
        <v>27000</v>
      </c>
      <c r="Q409" s="413">
        <v>1.0</v>
      </c>
      <c r="R409" s="391" t="s">
        <v>2048</v>
      </c>
      <c r="S409" s="414">
        <v>45525.0</v>
      </c>
      <c r="T409" s="406">
        <v>2408115.0</v>
      </c>
      <c r="U409" s="415">
        <v>45525.0</v>
      </c>
      <c r="V409" s="415">
        <v>45525.0</v>
      </c>
      <c r="W409" s="406" t="s">
        <v>5060</v>
      </c>
      <c r="X409" s="409" t="s">
        <v>5007</v>
      </c>
      <c r="Y409" s="406" t="s">
        <v>3466</v>
      </c>
      <c r="Z409" s="416"/>
      <c r="AA409" s="415" t="s">
        <v>3739</v>
      </c>
      <c r="AB409" s="414">
        <v>45555.0</v>
      </c>
      <c r="AC409" s="417" t="s">
        <v>4477</v>
      </c>
      <c r="AD409" s="407"/>
      <c r="AE409" s="407"/>
      <c r="AF409" s="407"/>
      <c r="AG409" s="407"/>
      <c r="AH409" s="407"/>
      <c r="AI409" s="407"/>
      <c r="AJ409" s="407"/>
      <c r="AK409" s="407"/>
      <c r="AL409" s="407"/>
      <c r="AM409" s="407"/>
      <c r="AN409" s="407"/>
      <c r="AO409" s="407"/>
      <c r="AP409" s="407"/>
      <c r="AQ409" s="407"/>
      <c r="AR409" s="407"/>
      <c r="AS409" s="407"/>
      <c r="AT409" s="407"/>
      <c r="AU409" s="407"/>
      <c r="AV409" s="407"/>
      <c r="AW409" s="407"/>
      <c r="AX409" s="407"/>
    </row>
    <row r="410" ht="15.0" customHeight="1">
      <c r="A410" s="405" t="s">
        <v>4469</v>
      </c>
      <c r="B410" s="406" t="s">
        <v>4647</v>
      </c>
      <c r="C410" s="406" t="s">
        <v>5067</v>
      </c>
      <c r="D410" s="408" t="s">
        <v>50</v>
      </c>
      <c r="E410" s="492" t="s">
        <v>5068</v>
      </c>
      <c r="F410" s="406">
        <v>1.0</v>
      </c>
      <c r="G410" s="409"/>
      <c r="H410" s="410">
        <f t="shared" si="1"/>
        <v>1</v>
      </c>
      <c r="I410" s="406" t="s">
        <v>3465</v>
      </c>
      <c r="J410" s="411">
        <v>4000.0</v>
      </c>
      <c r="K410" s="411">
        <f t="shared" si="7"/>
        <v>4000</v>
      </c>
      <c r="L410" s="412"/>
      <c r="M410" s="413">
        <f t="shared" si="14"/>
        <v>0</v>
      </c>
      <c r="N410" s="413">
        <f t="shared" si="13"/>
        <v>4000</v>
      </c>
      <c r="O410" s="413">
        <f t="shared" si="5"/>
        <v>4000</v>
      </c>
      <c r="P410" s="413">
        <f t="shared" si="8"/>
        <v>4000</v>
      </c>
      <c r="Q410" s="413">
        <v>1.0</v>
      </c>
      <c r="R410" s="406" t="s">
        <v>2050</v>
      </c>
      <c r="S410" s="414">
        <v>45525.0</v>
      </c>
      <c r="T410" s="406">
        <v>2408116.0</v>
      </c>
      <c r="U410" s="415">
        <v>45525.0</v>
      </c>
      <c r="V410" s="415"/>
      <c r="W410" s="406"/>
      <c r="X410" s="409" t="s">
        <v>1658</v>
      </c>
      <c r="Y410" s="406" t="s">
        <v>4575</v>
      </c>
      <c r="Z410" s="416"/>
      <c r="AA410" s="415"/>
      <c r="AB410" s="414"/>
      <c r="AC410" s="417"/>
      <c r="AD410" s="407"/>
      <c r="AE410" s="407"/>
      <c r="AF410" s="407"/>
      <c r="AG410" s="407"/>
      <c r="AH410" s="407"/>
      <c r="AI410" s="407"/>
      <c r="AJ410" s="407"/>
      <c r="AK410" s="407"/>
      <c r="AL410" s="407"/>
      <c r="AM410" s="407"/>
      <c r="AN410" s="407"/>
      <c r="AO410" s="407"/>
      <c r="AP410" s="407"/>
      <c r="AQ410" s="407"/>
      <c r="AR410" s="407"/>
      <c r="AS410" s="407"/>
      <c r="AT410" s="407"/>
      <c r="AU410" s="407"/>
      <c r="AV410" s="407"/>
      <c r="AW410" s="407"/>
      <c r="AX410" s="407"/>
    </row>
    <row r="411" ht="15.0" customHeight="1">
      <c r="A411" s="405" t="s">
        <v>4536</v>
      </c>
      <c r="B411" s="406" t="s">
        <v>3620</v>
      </c>
      <c r="C411" s="406" t="s">
        <v>4471</v>
      </c>
      <c r="D411" s="407" t="s">
        <v>4517</v>
      </c>
      <c r="E411" s="421" t="s">
        <v>4518</v>
      </c>
      <c r="F411" s="406">
        <v>20.0</v>
      </c>
      <c r="G411" s="409"/>
      <c r="H411" s="410">
        <f t="shared" si="1"/>
        <v>20</v>
      </c>
      <c r="I411" s="406" t="s">
        <v>3465</v>
      </c>
      <c r="J411" s="411">
        <v>161.0</v>
      </c>
      <c r="K411" s="411">
        <f t="shared" si="7"/>
        <v>3220</v>
      </c>
      <c r="L411" s="412"/>
      <c r="M411" s="413">
        <f t="shared" si="14"/>
        <v>0</v>
      </c>
      <c r="N411" s="413">
        <f t="shared" si="13"/>
        <v>161</v>
      </c>
      <c r="O411" s="413">
        <f t="shared" si="5"/>
        <v>161</v>
      </c>
      <c r="P411" s="413">
        <f t="shared" si="8"/>
        <v>3220</v>
      </c>
      <c r="Q411" s="413">
        <v>1.0</v>
      </c>
      <c r="R411" s="406" t="s">
        <v>5069</v>
      </c>
      <c r="S411" s="414">
        <v>45531.0</v>
      </c>
      <c r="T411" s="406">
        <v>2408139.0</v>
      </c>
      <c r="U411" s="415" t="s">
        <v>5070</v>
      </c>
      <c r="V411" s="415">
        <v>45532.0</v>
      </c>
      <c r="W411" s="406" t="s">
        <v>3696</v>
      </c>
      <c r="X411" s="409" t="s">
        <v>197</v>
      </c>
      <c r="Y411" s="406" t="s">
        <v>3466</v>
      </c>
      <c r="Z411" s="416"/>
      <c r="AA411" s="415" t="s">
        <v>3739</v>
      </c>
      <c r="AB411" s="414">
        <v>45533.0</v>
      </c>
      <c r="AC411" s="417" t="s">
        <v>4477</v>
      </c>
      <c r="AD411" s="418"/>
      <c r="AE411" s="419"/>
      <c r="AF411" s="419"/>
      <c r="AG411" s="419"/>
      <c r="AH411" s="419"/>
      <c r="AI411" s="419"/>
      <c r="AJ411" s="419"/>
      <c r="AK411" s="419"/>
      <c r="AL411" s="419"/>
      <c r="AM411" s="419"/>
      <c r="AN411" s="419"/>
      <c r="AO411" s="419"/>
      <c r="AP411" s="419"/>
      <c r="AQ411" s="419"/>
      <c r="AR411" s="419"/>
      <c r="AS411" s="419"/>
      <c r="AT411" s="419"/>
      <c r="AU411" s="419"/>
      <c r="AV411" s="419"/>
      <c r="AW411" s="419"/>
      <c r="AX411" s="419"/>
    </row>
    <row r="412" ht="15.0" customHeight="1">
      <c r="A412" s="372" t="s">
        <v>4469</v>
      </c>
      <c r="B412" s="373" t="s">
        <v>4823</v>
      </c>
      <c r="C412" s="373" t="s">
        <v>4471</v>
      </c>
      <c r="D412" s="374" t="s">
        <v>4478</v>
      </c>
      <c r="E412" s="375" t="s">
        <v>5071</v>
      </c>
      <c r="F412" s="373">
        <v>3.0</v>
      </c>
      <c r="G412" s="376"/>
      <c r="H412" s="377">
        <f t="shared" si="1"/>
        <v>3</v>
      </c>
      <c r="I412" s="373" t="s">
        <v>3465</v>
      </c>
      <c r="J412" s="378">
        <v>16.0</v>
      </c>
      <c r="K412" s="378">
        <f t="shared" si="7"/>
        <v>48</v>
      </c>
      <c r="L412" s="379"/>
      <c r="M412" s="380">
        <f t="shared" si="14"/>
        <v>0</v>
      </c>
      <c r="N412" s="380">
        <f t="shared" si="13"/>
        <v>16</v>
      </c>
      <c r="O412" s="380">
        <f t="shared" si="5"/>
        <v>16</v>
      </c>
      <c r="P412" s="380">
        <f t="shared" si="8"/>
        <v>48</v>
      </c>
      <c r="Q412" s="380">
        <v>1.0</v>
      </c>
      <c r="R412" s="373" t="s">
        <v>2091</v>
      </c>
      <c r="S412" s="381">
        <v>45530.0</v>
      </c>
      <c r="T412" s="373">
        <v>2408135.0</v>
      </c>
      <c r="U412" s="382">
        <v>45531.0</v>
      </c>
      <c r="V412" s="382">
        <v>45531.0</v>
      </c>
      <c r="W412" s="373" t="s">
        <v>4480</v>
      </c>
      <c r="X412" s="376" t="s">
        <v>34</v>
      </c>
      <c r="Y412" s="373" t="s">
        <v>3466</v>
      </c>
      <c r="Z412" s="383"/>
      <c r="AA412" s="382" t="s">
        <v>3739</v>
      </c>
      <c r="AB412" s="381">
        <v>45540.0</v>
      </c>
      <c r="AC412" s="384" t="s">
        <v>4646</v>
      </c>
      <c r="AD412" s="374"/>
      <c r="AE412" s="374"/>
      <c r="AF412" s="374"/>
      <c r="AG412" s="374"/>
      <c r="AH412" s="374"/>
      <c r="AI412" s="374"/>
      <c r="AJ412" s="374"/>
      <c r="AK412" s="374"/>
      <c r="AL412" s="374"/>
      <c r="AM412" s="374"/>
      <c r="AN412" s="374"/>
      <c r="AO412" s="374"/>
      <c r="AP412" s="374"/>
      <c r="AQ412" s="374"/>
      <c r="AR412" s="374"/>
      <c r="AS412" s="374"/>
      <c r="AT412" s="374"/>
      <c r="AU412" s="374"/>
      <c r="AV412" s="374"/>
      <c r="AW412" s="374"/>
      <c r="AX412" s="374"/>
    </row>
    <row r="413" ht="15.0" customHeight="1">
      <c r="A413" s="387" t="s">
        <v>4469</v>
      </c>
      <c r="B413" s="359" t="s">
        <v>4823</v>
      </c>
      <c r="C413" s="359" t="s">
        <v>4471</v>
      </c>
      <c r="D413" s="360" t="s">
        <v>4478</v>
      </c>
      <c r="E413" s="388" t="s">
        <v>5072</v>
      </c>
      <c r="F413" s="359">
        <v>3.0</v>
      </c>
      <c r="G413" s="362"/>
      <c r="H413" s="363">
        <f t="shared" si="1"/>
        <v>3</v>
      </c>
      <c r="I413" s="359" t="s">
        <v>3465</v>
      </c>
      <c r="J413" s="364">
        <v>16.0</v>
      </c>
      <c r="K413" s="364">
        <f t="shared" si="7"/>
        <v>48</v>
      </c>
      <c r="L413" s="365"/>
      <c r="M413" s="366">
        <f t="shared" si="14"/>
        <v>0</v>
      </c>
      <c r="N413" s="366">
        <f t="shared" si="13"/>
        <v>16</v>
      </c>
      <c r="O413" s="366">
        <f t="shared" si="5"/>
        <v>16</v>
      </c>
      <c r="P413" s="366">
        <f t="shared" si="8"/>
        <v>48</v>
      </c>
      <c r="Q413" s="366">
        <v>1.0</v>
      </c>
      <c r="R413" s="359" t="s">
        <v>2091</v>
      </c>
      <c r="S413" s="367">
        <v>45530.0</v>
      </c>
      <c r="T413" s="359">
        <v>2408135.0</v>
      </c>
      <c r="U413" s="368">
        <v>45531.0</v>
      </c>
      <c r="V413" s="368">
        <v>45531.0</v>
      </c>
      <c r="W413" s="359" t="s">
        <v>4480</v>
      </c>
      <c r="X413" s="362" t="s">
        <v>34</v>
      </c>
      <c r="Y413" s="359" t="s">
        <v>3466</v>
      </c>
      <c r="Z413" s="369"/>
      <c r="AA413" s="368" t="s">
        <v>3739</v>
      </c>
      <c r="AB413" s="367">
        <v>45540.0</v>
      </c>
      <c r="AC413" s="370" t="s">
        <v>4646</v>
      </c>
      <c r="AD413" s="360"/>
      <c r="AE413" s="360"/>
      <c r="AF413" s="360"/>
      <c r="AG413" s="360"/>
      <c r="AH413" s="360"/>
      <c r="AI413" s="360"/>
      <c r="AJ413" s="360"/>
      <c r="AK413" s="360"/>
      <c r="AL413" s="360"/>
      <c r="AM413" s="360"/>
      <c r="AN413" s="360"/>
      <c r="AO413" s="360"/>
      <c r="AP413" s="360"/>
      <c r="AQ413" s="360"/>
      <c r="AR413" s="360"/>
      <c r="AS413" s="360"/>
      <c r="AT413" s="360"/>
      <c r="AU413" s="360"/>
      <c r="AV413" s="360"/>
      <c r="AW413" s="360"/>
      <c r="AX413" s="360"/>
    </row>
    <row r="414" ht="15.0" customHeight="1">
      <c r="A414" s="387" t="s">
        <v>4469</v>
      </c>
      <c r="B414" s="359" t="s">
        <v>4823</v>
      </c>
      <c r="C414" s="359" t="s">
        <v>4471</v>
      </c>
      <c r="D414" s="360" t="s">
        <v>4478</v>
      </c>
      <c r="E414" s="389" t="s">
        <v>5073</v>
      </c>
      <c r="F414" s="359">
        <v>3.0</v>
      </c>
      <c r="G414" s="362"/>
      <c r="H414" s="363">
        <f t="shared" si="1"/>
        <v>3</v>
      </c>
      <c r="I414" s="359" t="s">
        <v>3465</v>
      </c>
      <c r="J414" s="364">
        <v>16.0</v>
      </c>
      <c r="K414" s="364">
        <f t="shared" si="7"/>
        <v>48</v>
      </c>
      <c r="L414" s="365"/>
      <c r="M414" s="366">
        <f t="shared" si="14"/>
        <v>0</v>
      </c>
      <c r="N414" s="366">
        <f t="shared" si="13"/>
        <v>16</v>
      </c>
      <c r="O414" s="366">
        <f t="shared" si="5"/>
        <v>16</v>
      </c>
      <c r="P414" s="366">
        <f t="shared" si="8"/>
        <v>48</v>
      </c>
      <c r="Q414" s="366">
        <v>1.0</v>
      </c>
      <c r="R414" s="359" t="s">
        <v>2091</v>
      </c>
      <c r="S414" s="367">
        <v>45530.0</v>
      </c>
      <c r="T414" s="359">
        <v>2408135.0</v>
      </c>
      <c r="U414" s="368">
        <v>45531.0</v>
      </c>
      <c r="V414" s="368">
        <v>45531.0</v>
      </c>
      <c r="W414" s="359" t="s">
        <v>4480</v>
      </c>
      <c r="X414" s="362" t="s">
        <v>34</v>
      </c>
      <c r="Y414" s="359" t="s">
        <v>3466</v>
      </c>
      <c r="Z414" s="369"/>
      <c r="AA414" s="368" t="s">
        <v>3739</v>
      </c>
      <c r="AB414" s="367">
        <v>45540.0</v>
      </c>
      <c r="AC414" s="370" t="s">
        <v>4646</v>
      </c>
      <c r="AD414" s="360"/>
      <c r="AE414" s="360"/>
      <c r="AF414" s="360"/>
      <c r="AG414" s="360"/>
      <c r="AH414" s="360"/>
      <c r="AI414" s="360"/>
      <c r="AJ414" s="360"/>
      <c r="AK414" s="360"/>
      <c r="AL414" s="360"/>
      <c r="AM414" s="360"/>
      <c r="AN414" s="360"/>
      <c r="AO414" s="360"/>
      <c r="AP414" s="360"/>
      <c r="AQ414" s="360"/>
      <c r="AR414" s="360"/>
      <c r="AS414" s="360"/>
      <c r="AT414" s="360"/>
      <c r="AU414" s="360"/>
      <c r="AV414" s="360"/>
      <c r="AW414" s="360"/>
      <c r="AX414" s="360"/>
    </row>
    <row r="415" ht="15.0" customHeight="1">
      <c r="A415" s="387" t="s">
        <v>4469</v>
      </c>
      <c r="B415" s="359" t="s">
        <v>4823</v>
      </c>
      <c r="C415" s="359" t="s">
        <v>4471</v>
      </c>
      <c r="D415" s="360" t="s">
        <v>4478</v>
      </c>
      <c r="E415" s="388" t="s">
        <v>5074</v>
      </c>
      <c r="F415" s="359">
        <v>3.0</v>
      </c>
      <c r="G415" s="362"/>
      <c r="H415" s="363">
        <f t="shared" si="1"/>
        <v>3</v>
      </c>
      <c r="I415" s="359" t="s">
        <v>3465</v>
      </c>
      <c r="J415" s="364">
        <v>16.0</v>
      </c>
      <c r="K415" s="364">
        <f t="shared" si="7"/>
        <v>48</v>
      </c>
      <c r="L415" s="365"/>
      <c r="M415" s="366">
        <f t="shared" si="14"/>
        <v>0</v>
      </c>
      <c r="N415" s="366">
        <f t="shared" si="13"/>
        <v>16</v>
      </c>
      <c r="O415" s="366">
        <f t="shared" si="5"/>
        <v>16</v>
      </c>
      <c r="P415" s="366">
        <f t="shared" si="8"/>
        <v>48</v>
      </c>
      <c r="Q415" s="366">
        <v>1.0</v>
      </c>
      <c r="R415" s="359" t="s">
        <v>2091</v>
      </c>
      <c r="S415" s="367">
        <v>45530.0</v>
      </c>
      <c r="T415" s="359">
        <v>2408135.0</v>
      </c>
      <c r="U415" s="368">
        <v>45531.0</v>
      </c>
      <c r="V415" s="368">
        <v>45531.0</v>
      </c>
      <c r="W415" s="359" t="s">
        <v>4480</v>
      </c>
      <c r="X415" s="362" t="s">
        <v>34</v>
      </c>
      <c r="Y415" s="359" t="s">
        <v>3466</v>
      </c>
      <c r="Z415" s="369"/>
      <c r="AA415" s="368" t="s">
        <v>3739</v>
      </c>
      <c r="AB415" s="367">
        <v>45540.0</v>
      </c>
      <c r="AC415" s="370" t="s">
        <v>4646</v>
      </c>
      <c r="AD415" s="360"/>
      <c r="AE415" s="360"/>
      <c r="AF415" s="360"/>
      <c r="AG415" s="360"/>
      <c r="AH415" s="360"/>
      <c r="AI415" s="360"/>
      <c r="AJ415" s="360"/>
      <c r="AK415" s="360"/>
      <c r="AL415" s="360"/>
      <c r="AM415" s="360"/>
      <c r="AN415" s="360"/>
      <c r="AO415" s="360"/>
      <c r="AP415" s="360"/>
      <c r="AQ415" s="360"/>
      <c r="AR415" s="360"/>
      <c r="AS415" s="360"/>
      <c r="AT415" s="360"/>
      <c r="AU415" s="360"/>
      <c r="AV415" s="360"/>
      <c r="AW415" s="360"/>
      <c r="AX415" s="360"/>
    </row>
    <row r="416" ht="15.0" customHeight="1">
      <c r="A416" s="387" t="s">
        <v>4469</v>
      </c>
      <c r="B416" s="359" t="s">
        <v>4823</v>
      </c>
      <c r="C416" s="359" t="s">
        <v>4471</v>
      </c>
      <c r="D416" s="360" t="s">
        <v>4490</v>
      </c>
      <c r="E416" s="388" t="s">
        <v>4824</v>
      </c>
      <c r="F416" s="359">
        <v>3.0</v>
      </c>
      <c r="G416" s="362"/>
      <c r="H416" s="363">
        <f t="shared" si="1"/>
        <v>3</v>
      </c>
      <c r="I416" s="359" t="s">
        <v>3465</v>
      </c>
      <c r="J416" s="364">
        <v>42.0</v>
      </c>
      <c r="K416" s="364">
        <f t="shared" si="7"/>
        <v>126</v>
      </c>
      <c r="L416" s="365"/>
      <c r="M416" s="366">
        <f t="shared" si="14"/>
        <v>0</v>
      </c>
      <c r="N416" s="366">
        <f t="shared" si="13"/>
        <v>42</v>
      </c>
      <c r="O416" s="366">
        <f t="shared" si="5"/>
        <v>42</v>
      </c>
      <c r="P416" s="366">
        <f t="shared" si="8"/>
        <v>126</v>
      </c>
      <c r="Q416" s="366">
        <v>1.0</v>
      </c>
      <c r="R416" s="359" t="s">
        <v>2091</v>
      </c>
      <c r="S416" s="367">
        <v>45530.0</v>
      </c>
      <c r="T416" s="359">
        <v>2408135.0</v>
      </c>
      <c r="U416" s="368">
        <v>45531.0</v>
      </c>
      <c r="V416" s="368">
        <v>45531.0</v>
      </c>
      <c r="W416" s="359" t="s">
        <v>4480</v>
      </c>
      <c r="X416" s="362" t="s">
        <v>34</v>
      </c>
      <c r="Y416" s="359" t="s">
        <v>3466</v>
      </c>
      <c r="Z416" s="369"/>
      <c r="AA416" s="368" t="s">
        <v>3739</v>
      </c>
      <c r="AB416" s="367">
        <v>45540.0</v>
      </c>
      <c r="AC416" s="370" t="s">
        <v>4646</v>
      </c>
      <c r="AD416" s="360"/>
      <c r="AE416" s="360"/>
      <c r="AF416" s="360"/>
      <c r="AG416" s="360"/>
      <c r="AH416" s="360"/>
      <c r="AI416" s="360"/>
      <c r="AJ416" s="360"/>
      <c r="AK416" s="360"/>
      <c r="AL416" s="360"/>
      <c r="AM416" s="360"/>
      <c r="AN416" s="360"/>
      <c r="AO416" s="360"/>
      <c r="AP416" s="360"/>
      <c r="AQ416" s="360"/>
      <c r="AR416" s="360"/>
      <c r="AS416" s="360"/>
      <c r="AT416" s="360"/>
      <c r="AU416" s="360"/>
      <c r="AV416" s="360"/>
      <c r="AW416" s="360"/>
      <c r="AX416" s="360"/>
    </row>
    <row r="417" ht="15.0" customHeight="1">
      <c r="A417" s="387" t="s">
        <v>4469</v>
      </c>
      <c r="B417" s="359" t="s">
        <v>4823</v>
      </c>
      <c r="C417" s="359" t="s">
        <v>4471</v>
      </c>
      <c r="D417" s="360" t="s">
        <v>585</v>
      </c>
      <c r="E417" s="388" t="s">
        <v>5075</v>
      </c>
      <c r="F417" s="359">
        <v>5.0</v>
      </c>
      <c r="G417" s="362"/>
      <c r="H417" s="363">
        <f t="shared" si="1"/>
        <v>5</v>
      </c>
      <c r="I417" s="359" t="s">
        <v>3465</v>
      </c>
      <c r="J417" s="364">
        <v>60.0</v>
      </c>
      <c r="K417" s="364">
        <f t="shared" si="7"/>
        <v>300</v>
      </c>
      <c r="L417" s="365"/>
      <c r="M417" s="366">
        <f t="shared" si="14"/>
        <v>0</v>
      </c>
      <c r="N417" s="366">
        <f t="shared" si="13"/>
        <v>60</v>
      </c>
      <c r="O417" s="366">
        <f t="shared" si="5"/>
        <v>60</v>
      </c>
      <c r="P417" s="366">
        <f t="shared" si="8"/>
        <v>300</v>
      </c>
      <c r="Q417" s="366">
        <v>1.0</v>
      </c>
      <c r="R417" s="359" t="s">
        <v>2091</v>
      </c>
      <c r="S417" s="367">
        <v>45530.0</v>
      </c>
      <c r="T417" s="359">
        <v>2408135.0</v>
      </c>
      <c r="U417" s="368">
        <v>45531.0</v>
      </c>
      <c r="V417" s="368">
        <v>45531.0</v>
      </c>
      <c r="W417" s="359" t="s">
        <v>4480</v>
      </c>
      <c r="X417" s="362" t="s">
        <v>34</v>
      </c>
      <c r="Y417" s="359" t="s">
        <v>3466</v>
      </c>
      <c r="Z417" s="369"/>
      <c r="AA417" s="368" t="s">
        <v>3739</v>
      </c>
      <c r="AB417" s="367">
        <v>45540.0</v>
      </c>
      <c r="AC417" s="370" t="s">
        <v>4646</v>
      </c>
      <c r="AD417" s="360"/>
      <c r="AE417" s="360"/>
      <c r="AF417" s="360"/>
      <c r="AG417" s="360"/>
      <c r="AH417" s="360"/>
      <c r="AI417" s="360"/>
      <c r="AJ417" s="360"/>
      <c r="AK417" s="360"/>
      <c r="AL417" s="360"/>
      <c r="AM417" s="360"/>
      <c r="AN417" s="360"/>
      <c r="AO417" s="360"/>
      <c r="AP417" s="360"/>
      <c r="AQ417" s="360"/>
      <c r="AR417" s="360"/>
      <c r="AS417" s="360"/>
      <c r="AT417" s="360"/>
      <c r="AU417" s="360"/>
      <c r="AV417" s="360"/>
      <c r="AW417" s="360"/>
      <c r="AX417" s="360"/>
    </row>
    <row r="418" ht="15.0" customHeight="1">
      <c r="A418" s="387" t="s">
        <v>4469</v>
      </c>
      <c r="B418" s="359" t="s">
        <v>4823</v>
      </c>
      <c r="C418" s="359" t="s">
        <v>4471</v>
      </c>
      <c r="D418" s="360" t="s">
        <v>4485</v>
      </c>
      <c r="E418" s="388" t="s">
        <v>5076</v>
      </c>
      <c r="F418" s="359">
        <v>12.0</v>
      </c>
      <c r="G418" s="362"/>
      <c r="H418" s="363">
        <f t="shared" si="1"/>
        <v>12</v>
      </c>
      <c r="I418" s="359" t="s">
        <v>3465</v>
      </c>
      <c r="J418" s="364">
        <v>15.0</v>
      </c>
      <c r="K418" s="364">
        <f t="shared" si="7"/>
        <v>180</v>
      </c>
      <c r="L418" s="365"/>
      <c r="M418" s="366">
        <f t="shared" si="14"/>
        <v>0</v>
      </c>
      <c r="N418" s="366">
        <f t="shared" si="13"/>
        <v>15</v>
      </c>
      <c r="O418" s="366">
        <f t="shared" si="5"/>
        <v>15</v>
      </c>
      <c r="P418" s="366">
        <f t="shared" si="8"/>
        <v>180</v>
      </c>
      <c r="Q418" s="366">
        <v>1.0</v>
      </c>
      <c r="R418" s="359" t="s">
        <v>2091</v>
      </c>
      <c r="S418" s="367">
        <v>45530.0</v>
      </c>
      <c r="T418" s="359">
        <v>2408135.0</v>
      </c>
      <c r="U418" s="368">
        <v>45531.0</v>
      </c>
      <c r="V418" s="368">
        <v>45531.0</v>
      </c>
      <c r="W418" s="359" t="s">
        <v>4480</v>
      </c>
      <c r="X418" s="362" t="s">
        <v>34</v>
      </c>
      <c r="Y418" s="359" t="s">
        <v>3466</v>
      </c>
      <c r="Z418" s="369"/>
      <c r="AA418" s="368" t="s">
        <v>3739</v>
      </c>
      <c r="AB418" s="367">
        <v>45540.0</v>
      </c>
      <c r="AC418" s="370" t="s">
        <v>4646</v>
      </c>
      <c r="AD418" s="360"/>
      <c r="AE418" s="360"/>
      <c r="AF418" s="360"/>
      <c r="AG418" s="360"/>
      <c r="AH418" s="360"/>
      <c r="AI418" s="360"/>
      <c r="AJ418" s="360"/>
      <c r="AK418" s="360"/>
      <c r="AL418" s="360"/>
      <c r="AM418" s="360"/>
      <c r="AN418" s="360"/>
      <c r="AO418" s="360"/>
      <c r="AP418" s="360"/>
      <c r="AQ418" s="360"/>
      <c r="AR418" s="360"/>
      <c r="AS418" s="360"/>
      <c r="AT418" s="360"/>
      <c r="AU418" s="360"/>
      <c r="AV418" s="360"/>
      <c r="AW418" s="360"/>
      <c r="AX418" s="360"/>
    </row>
    <row r="419" ht="15.0" customHeight="1">
      <c r="A419" s="387" t="s">
        <v>4469</v>
      </c>
      <c r="B419" s="359" t="s">
        <v>4823</v>
      </c>
      <c r="C419" s="359" t="s">
        <v>4471</v>
      </c>
      <c r="D419" s="360" t="s">
        <v>4478</v>
      </c>
      <c r="E419" s="388" t="s">
        <v>5077</v>
      </c>
      <c r="F419" s="359">
        <v>2.0</v>
      </c>
      <c r="G419" s="362"/>
      <c r="H419" s="363">
        <f t="shared" si="1"/>
        <v>2</v>
      </c>
      <c r="I419" s="359" t="s">
        <v>3465</v>
      </c>
      <c r="J419" s="364">
        <v>12.0</v>
      </c>
      <c r="K419" s="364">
        <f t="shared" si="7"/>
        <v>24</v>
      </c>
      <c r="L419" s="365"/>
      <c r="M419" s="366">
        <f t="shared" si="14"/>
        <v>0</v>
      </c>
      <c r="N419" s="366">
        <f t="shared" si="13"/>
        <v>12</v>
      </c>
      <c r="O419" s="366">
        <f t="shared" si="5"/>
        <v>12</v>
      </c>
      <c r="P419" s="366">
        <f t="shared" si="8"/>
        <v>24</v>
      </c>
      <c r="Q419" s="366">
        <v>1.0</v>
      </c>
      <c r="R419" s="359" t="s">
        <v>2091</v>
      </c>
      <c r="S419" s="367">
        <v>45530.0</v>
      </c>
      <c r="T419" s="359">
        <v>2408135.0</v>
      </c>
      <c r="U419" s="368">
        <v>45531.0</v>
      </c>
      <c r="V419" s="368">
        <v>45531.0</v>
      </c>
      <c r="W419" s="359" t="s">
        <v>4480</v>
      </c>
      <c r="X419" s="362" t="s">
        <v>34</v>
      </c>
      <c r="Y419" s="359" t="s">
        <v>3466</v>
      </c>
      <c r="Z419" s="369"/>
      <c r="AA419" s="368" t="s">
        <v>3739</v>
      </c>
      <c r="AB419" s="367">
        <v>45540.0</v>
      </c>
      <c r="AC419" s="370" t="s">
        <v>4646</v>
      </c>
      <c r="AD419" s="360"/>
      <c r="AE419" s="360"/>
      <c r="AF419" s="360"/>
      <c r="AG419" s="360"/>
      <c r="AH419" s="360"/>
      <c r="AI419" s="360"/>
      <c r="AJ419" s="360"/>
      <c r="AK419" s="360"/>
      <c r="AL419" s="360"/>
      <c r="AM419" s="360"/>
      <c r="AN419" s="360"/>
      <c r="AO419" s="360"/>
      <c r="AP419" s="360"/>
      <c r="AQ419" s="360"/>
      <c r="AR419" s="360"/>
      <c r="AS419" s="360"/>
      <c r="AT419" s="360"/>
      <c r="AU419" s="360"/>
      <c r="AV419" s="360"/>
      <c r="AW419" s="360"/>
      <c r="AX419" s="360"/>
    </row>
    <row r="420" ht="15.0" customHeight="1">
      <c r="A420" s="387" t="s">
        <v>4469</v>
      </c>
      <c r="B420" s="359" t="s">
        <v>4823</v>
      </c>
      <c r="C420" s="359" t="s">
        <v>4471</v>
      </c>
      <c r="D420" s="360" t="s">
        <v>4478</v>
      </c>
      <c r="E420" s="389" t="s">
        <v>5078</v>
      </c>
      <c r="F420" s="359">
        <v>2.0</v>
      </c>
      <c r="G420" s="362"/>
      <c r="H420" s="363">
        <f t="shared" si="1"/>
        <v>2</v>
      </c>
      <c r="I420" s="359" t="s">
        <v>3465</v>
      </c>
      <c r="J420" s="364">
        <v>12.0</v>
      </c>
      <c r="K420" s="364">
        <f t="shared" si="7"/>
        <v>24</v>
      </c>
      <c r="L420" s="365"/>
      <c r="M420" s="366">
        <f t="shared" si="14"/>
        <v>0</v>
      </c>
      <c r="N420" s="366">
        <f t="shared" si="13"/>
        <v>12</v>
      </c>
      <c r="O420" s="366">
        <f t="shared" si="5"/>
        <v>12</v>
      </c>
      <c r="P420" s="366">
        <f t="shared" si="8"/>
        <v>24</v>
      </c>
      <c r="Q420" s="366">
        <v>1.0</v>
      </c>
      <c r="R420" s="359" t="s">
        <v>2091</v>
      </c>
      <c r="S420" s="367">
        <v>45530.0</v>
      </c>
      <c r="T420" s="359">
        <v>2408135.0</v>
      </c>
      <c r="U420" s="368">
        <v>45531.0</v>
      </c>
      <c r="V420" s="368">
        <v>45531.0</v>
      </c>
      <c r="W420" s="359" t="s">
        <v>4480</v>
      </c>
      <c r="X420" s="362" t="s">
        <v>34</v>
      </c>
      <c r="Y420" s="359" t="s">
        <v>3466</v>
      </c>
      <c r="Z420" s="369"/>
      <c r="AA420" s="368" t="s">
        <v>3739</v>
      </c>
      <c r="AB420" s="367">
        <v>45540.0</v>
      </c>
      <c r="AC420" s="370" t="s">
        <v>4646</v>
      </c>
      <c r="AD420" s="360"/>
      <c r="AE420" s="360"/>
      <c r="AF420" s="360"/>
      <c r="AG420" s="360"/>
      <c r="AH420" s="360"/>
      <c r="AI420" s="360"/>
      <c r="AJ420" s="360"/>
      <c r="AK420" s="360"/>
      <c r="AL420" s="360"/>
      <c r="AM420" s="360"/>
      <c r="AN420" s="360"/>
      <c r="AO420" s="360"/>
      <c r="AP420" s="360"/>
      <c r="AQ420" s="360"/>
      <c r="AR420" s="360"/>
      <c r="AS420" s="360"/>
      <c r="AT420" s="360"/>
      <c r="AU420" s="360"/>
      <c r="AV420" s="360"/>
      <c r="AW420" s="360"/>
      <c r="AX420" s="360"/>
    </row>
    <row r="421" ht="15.0" customHeight="1">
      <c r="A421" s="387" t="s">
        <v>4469</v>
      </c>
      <c r="B421" s="359" t="s">
        <v>4823</v>
      </c>
      <c r="C421" s="359" t="s">
        <v>4471</v>
      </c>
      <c r="D421" s="360" t="s">
        <v>4534</v>
      </c>
      <c r="E421" s="388" t="s">
        <v>5079</v>
      </c>
      <c r="F421" s="359">
        <v>1.0</v>
      </c>
      <c r="G421" s="362"/>
      <c r="H421" s="363">
        <f t="shared" si="1"/>
        <v>1</v>
      </c>
      <c r="I421" s="359" t="s">
        <v>3465</v>
      </c>
      <c r="J421" s="364">
        <v>150.0</v>
      </c>
      <c r="K421" s="364">
        <f t="shared" si="7"/>
        <v>150</v>
      </c>
      <c r="L421" s="365"/>
      <c r="M421" s="366">
        <f t="shared" si="14"/>
        <v>0</v>
      </c>
      <c r="N421" s="366">
        <f t="shared" si="13"/>
        <v>150</v>
      </c>
      <c r="O421" s="366">
        <f t="shared" si="5"/>
        <v>150</v>
      </c>
      <c r="P421" s="366">
        <f t="shared" si="8"/>
        <v>150</v>
      </c>
      <c r="Q421" s="366">
        <v>1.0</v>
      </c>
      <c r="R421" s="359" t="s">
        <v>2091</v>
      </c>
      <c r="S421" s="367">
        <v>45530.0</v>
      </c>
      <c r="T421" s="359">
        <v>2408135.0</v>
      </c>
      <c r="U421" s="368">
        <v>45531.0</v>
      </c>
      <c r="V421" s="368">
        <v>45531.0</v>
      </c>
      <c r="W421" s="359" t="s">
        <v>4480</v>
      </c>
      <c r="X421" s="362" t="s">
        <v>34</v>
      </c>
      <c r="Y421" s="359" t="s">
        <v>3466</v>
      </c>
      <c r="Z421" s="369"/>
      <c r="AA421" s="368" t="s">
        <v>3739</v>
      </c>
      <c r="AB421" s="367">
        <v>45540.0</v>
      </c>
      <c r="AC421" s="370" t="s">
        <v>4646</v>
      </c>
      <c r="AD421" s="360"/>
      <c r="AE421" s="360"/>
      <c r="AF421" s="360"/>
      <c r="AG421" s="360"/>
      <c r="AH421" s="360"/>
      <c r="AI421" s="360"/>
      <c r="AJ421" s="360"/>
      <c r="AK421" s="360"/>
      <c r="AL421" s="360"/>
      <c r="AM421" s="360"/>
      <c r="AN421" s="360"/>
      <c r="AO421" s="360"/>
      <c r="AP421" s="360"/>
      <c r="AQ421" s="360"/>
      <c r="AR421" s="360"/>
      <c r="AS421" s="360"/>
      <c r="AT421" s="360"/>
      <c r="AU421" s="360"/>
      <c r="AV421" s="360"/>
      <c r="AW421" s="360"/>
      <c r="AX421" s="360"/>
    </row>
    <row r="422" ht="15.0" customHeight="1">
      <c r="A422" s="390" t="s">
        <v>4469</v>
      </c>
      <c r="B422" s="391" t="s">
        <v>4823</v>
      </c>
      <c r="C422" s="391" t="s">
        <v>4471</v>
      </c>
      <c r="D422" s="392" t="s">
        <v>4485</v>
      </c>
      <c r="E422" s="393" t="s">
        <v>5080</v>
      </c>
      <c r="F422" s="391">
        <v>2.0</v>
      </c>
      <c r="G422" s="394"/>
      <c r="H422" s="395">
        <f t="shared" si="1"/>
        <v>2</v>
      </c>
      <c r="I422" s="391" t="s">
        <v>3465</v>
      </c>
      <c r="J422" s="396">
        <v>30.0</v>
      </c>
      <c r="K422" s="396">
        <f t="shared" si="7"/>
        <v>60</v>
      </c>
      <c r="L422" s="397"/>
      <c r="M422" s="398">
        <f t="shared" si="14"/>
        <v>0</v>
      </c>
      <c r="N422" s="398">
        <f t="shared" si="13"/>
        <v>30</v>
      </c>
      <c r="O422" s="398">
        <f t="shared" si="5"/>
        <v>30</v>
      </c>
      <c r="P422" s="398">
        <f t="shared" si="8"/>
        <v>60</v>
      </c>
      <c r="Q422" s="398">
        <v>1.0</v>
      </c>
      <c r="R422" s="391" t="s">
        <v>2091</v>
      </c>
      <c r="S422" s="399">
        <v>45530.0</v>
      </c>
      <c r="T422" s="391">
        <v>2408135.0</v>
      </c>
      <c r="U422" s="400">
        <v>45531.0</v>
      </c>
      <c r="V422" s="400">
        <v>45531.0</v>
      </c>
      <c r="W422" s="391" t="s">
        <v>4480</v>
      </c>
      <c r="X422" s="394" t="s">
        <v>34</v>
      </c>
      <c r="Y422" s="391" t="s">
        <v>3466</v>
      </c>
      <c r="Z422" s="401"/>
      <c r="AA422" s="400" t="s">
        <v>3739</v>
      </c>
      <c r="AB422" s="399">
        <v>45540.0</v>
      </c>
      <c r="AC422" s="402" t="s">
        <v>4646</v>
      </c>
      <c r="AD422" s="392"/>
      <c r="AE422" s="392"/>
      <c r="AF422" s="392"/>
      <c r="AG422" s="392"/>
      <c r="AH422" s="392"/>
      <c r="AI422" s="392"/>
      <c r="AJ422" s="392"/>
      <c r="AK422" s="392"/>
      <c r="AL422" s="392"/>
      <c r="AM422" s="392"/>
      <c r="AN422" s="392"/>
      <c r="AO422" s="392"/>
      <c r="AP422" s="392"/>
      <c r="AQ422" s="392"/>
      <c r="AR422" s="392"/>
      <c r="AS422" s="392"/>
      <c r="AT422" s="392"/>
      <c r="AU422" s="392"/>
      <c r="AV422" s="392"/>
      <c r="AW422" s="392"/>
      <c r="AX422" s="392"/>
    </row>
    <row r="423" ht="15.0" customHeight="1">
      <c r="A423" s="405" t="s">
        <v>4469</v>
      </c>
      <c r="B423" s="406" t="s">
        <v>4647</v>
      </c>
      <c r="C423" s="406" t="s">
        <v>4471</v>
      </c>
      <c r="D423" s="408" t="s">
        <v>1228</v>
      </c>
      <c r="E423" s="492" t="s">
        <v>5081</v>
      </c>
      <c r="F423" s="406">
        <v>1.0</v>
      </c>
      <c r="G423" s="409"/>
      <c r="H423" s="410">
        <f t="shared" si="1"/>
        <v>1</v>
      </c>
      <c r="I423" s="406" t="s">
        <v>3465</v>
      </c>
      <c r="J423" s="411">
        <v>7300.0</v>
      </c>
      <c r="K423" s="411">
        <f t="shared" si="7"/>
        <v>7300</v>
      </c>
      <c r="L423" s="412"/>
      <c r="M423" s="413">
        <f t="shared" si="14"/>
        <v>0</v>
      </c>
      <c r="N423" s="413">
        <f t="shared" si="13"/>
        <v>7300</v>
      </c>
      <c r="O423" s="413">
        <f t="shared" si="5"/>
        <v>7300</v>
      </c>
      <c r="P423" s="413">
        <f t="shared" si="8"/>
        <v>7300</v>
      </c>
      <c r="Q423" s="413">
        <v>1.0</v>
      </c>
      <c r="R423" s="391" t="s">
        <v>2105</v>
      </c>
      <c r="S423" s="414">
        <v>45531.0</v>
      </c>
      <c r="T423" s="406">
        <v>2408142.0</v>
      </c>
      <c r="U423" s="415">
        <v>45532.0</v>
      </c>
      <c r="V423" s="415">
        <v>45532.0</v>
      </c>
      <c r="W423" s="406" t="s">
        <v>4781</v>
      </c>
      <c r="X423" s="409" t="s">
        <v>4782</v>
      </c>
      <c r="Y423" s="406" t="s">
        <v>3466</v>
      </c>
      <c r="Z423" s="416"/>
      <c r="AA423" s="415" t="s">
        <v>3739</v>
      </c>
      <c r="AB423" s="414">
        <v>45532.0</v>
      </c>
      <c r="AC423" s="417" t="s">
        <v>4646</v>
      </c>
      <c r="AD423" s="407"/>
      <c r="AE423" s="407"/>
      <c r="AF423" s="407"/>
      <c r="AG423" s="407"/>
      <c r="AH423" s="407"/>
      <c r="AI423" s="407"/>
      <c r="AJ423" s="407"/>
      <c r="AK423" s="407"/>
      <c r="AL423" s="407"/>
      <c r="AM423" s="407"/>
      <c r="AN423" s="407"/>
      <c r="AO423" s="407"/>
      <c r="AP423" s="407"/>
      <c r="AQ423" s="407"/>
      <c r="AR423" s="407"/>
      <c r="AS423" s="407"/>
      <c r="AT423" s="407"/>
      <c r="AU423" s="407"/>
      <c r="AV423" s="407"/>
      <c r="AW423" s="407"/>
      <c r="AX423" s="407"/>
    </row>
    <row r="424" ht="15.0" customHeight="1">
      <c r="A424" s="405" t="s">
        <v>4469</v>
      </c>
      <c r="B424" s="406" t="s">
        <v>4647</v>
      </c>
      <c r="C424" s="406" t="s">
        <v>4471</v>
      </c>
      <c r="D424" s="408" t="s">
        <v>5082</v>
      </c>
      <c r="E424" s="492" t="s">
        <v>5083</v>
      </c>
      <c r="F424" s="406">
        <v>5.0</v>
      </c>
      <c r="G424" s="409"/>
      <c r="H424" s="410">
        <f t="shared" si="1"/>
        <v>5</v>
      </c>
      <c r="I424" s="406" t="s">
        <v>3465</v>
      </c>
      <c r="J424" s="411">
        <v>500.0</v>
      </c>
      <c r="K424" s="411">
        <f t="shared" si="7"/>
        <v>2500</v>
      </c>
      <c r="L424" s="412"/>
      <c r="M424" s="413">
        <f t="shared" si="14"/>
        <v>0</v>
      </c>
      <c r="N424" s="413">
        <f t="shared" si="13"/>
        <v>500</v>
      </c>
      <c r="O424" s="413">
        <f t="shared" si="5"/>
        <v>500</v>
      </c>
      <c r="P424" s="413">
        <f t="shared" si="8"/>
        <v>2500</v>
      </c>
      <c r="Q424" s="413">
        <v>1.0</v>
      </c>
      <c r="R424" s="391" t="s">
        <v>2108</v>
      </c>
      <c r="S424" s="414">
        <v>45532.0</v>
      </c>
      <c r="T424" s="406">
        <v>2408143.0</v>
      </c>
      <c r="U424" s="415">
        <v>45532.0</v>
      </c>
      <c r="V424" s="415">
        <v>45533.0</v>
      </c>
      <c r="W424" s="406" t="s">
        <v>3665</v>
      </c>
      <c r="X424" s="409" t="s">
        <v>1535</v>
      </c>
      <c r="Y424" s="406" t="s">
        <v>3466</v>
      </c>
      <c r="Z424" s="416"/>
      <c r="AA424" s="415" t="s">
        <v>3739</v>
      </c>
      <c r="AB424" s="414">
        <v>45538.0</v>
      </c>
      <c r="AC424" s="417" t="s">
        <v>4477</v>
      </c>
      <c r="AD424" s="407"/>
      <c r="AE424" s="407"/>
      <c r="AF424" s="407"/>
      <c r="AG424" s="407"/>
      <c r="AH424" s="407"/>
      <c r="AI424" s="407"/>
      <c r="AJ424" s="407"/>
      <c r="AK424" s="407"/>
      <c r="AL424" s="407"/>
      <c r="AM424" s="407"/>
      <c r="AN424" s="407"/>
      <c r="AO424" s="407"/>
      <c r="AP424" s="407"/>
      <c r="AQ424" s="407"/>
      <c r="AR424" s="407"/>
      <c r="AS424" s="407"/>
      <c r="AT424" s="407"/>
      <c r="AU424" s="407"/>
      <c r="AV424" s="407"/>
      <c r="AW424" s="407"/>
      <c r="AX424" s="407"/>
    </row>
    <row r="425" ht="15.0" customHeight="1">
      <c r="A425" s="372" t="s">
        <v>4469</v>
      </c>
      <c r="B425" s="373" t="s">
        <v>4647</v>
      </c>
      <c r="C425" s="373" t="s">
        <v>4471</v>
      </c>
      <c r="D425" s="375" t="s">
        <v>5084</v>
      </c>
      <c r="E425" s="489" t="s">
        <v>5085</v>
      </c>
      <c r="F425" s="373">
        <v>15.0</v>
      </c>
      <c r="G425" s="376"/>
      <c r="H425" s="377">
        <f t="shared" si="1"/>
        <v>15</v>
      </c>
      <c r="I425" s="373" t="s">
        <v>3465</v>
      </c>
      <c r="J425" s="378">
        <v>70.0</v>
      </c>
      <c r="K425" s="378">
        <f t="shared" si="7"/>
        <v>1050</v>
      </c>
      <c r="L425" s="379"/>
      <c r="M425" s="380">
        <f t="shared" si="14"/>
        <v>0</v>
      </c>
      <c r="N425" s="380">
        <f t="shared" si="13"/>
        <v>70</v>
      </c>
      <c r="O425" s="380">
        <f t="shared" si="5"/>
        <v>70</v>
      </c>
      <c r="P425" s="380">
        <f t="shared" si="8"/>
        <v>1050</v>
      </c>
      <c r="Q425" s="380">
        <v>1.0</v>
      </c>
      <c r="R425" s="373" t="s">
        <v>2110</v>
      </c>
      <c r="S425" s="381">
        <v>45532.0</v>
      </c>
      <c r="T425" s="373">
        <v>2408144.0</v>
      </c>
      <c r="U425" s="382">
        <v>45532.0</v>
      </c>
      <c r="V425" s="382" t="s">
        <v>5086</v>
      </c>
      <c r="W425" s="373" t="s">
        <v>3696</v>
      </c>
      <c r="X425" s="376" t="s">
        <v>2109</v>
      </c>
      <c r="Y425" s="373" t="s">
        <v>3466</v>
      </c>
      <c r="Z425" s="383"/>
      <c r="AA425" s="382" t="s">
        <v>3739</v>
      </c>
      <c r="AB425" s="381">
        <v>45540.0</v>
      </c>
      <c r="AC425" s="384" t="s">
        <v>4477</v>
      </c>
      <c r="AD425" s="374"/>
      <c r="AE425" s="374"/>
      <c r="AF425" s="374"/>
      <c r="AG425" s="374"/>
      <c r="AH425" s="374"/>
      <c r="AI425" s="374"/>
      <c r="AJ425" s="374"/>
      <c r="AK425" s="374"/>
      <c r="AL425" s="374"/>
      <c r="AM425" s="374"/>
      <c r="AN425" s="374"/>
      <c r="AO425" s="374"/>
      <c r="AP425" s="374"/>
      <c r="AQ425" s="374"/>
      <c r="AR425" s="374"/>
      <c r="AS425" s="374"/>
      <c r="AT425" s="374"/>
      <c r="AU425" s="374"/>
      <c r="AV425" s="374"/>
      <c r="AW425" s="374"/>
      <c r="AX425" s="374"/>
    </row>
    <row r="426" ht="15.0" customHeight="1">
      <c r="A426" s="390" t="s">
        <v>4469</v>
      </c>
      <c r="B426" s="391" t="s">
        <v>4647</v>
      </c>
      <c r="C426" s="391" t="s">
        <v>4471</v>
      </c>
      <c r="D426" s="393" t="s">
        <v>5087</v>
      </c>
      <c r="E426" s="490" t="s">
        <v>5088</v>
      </c>
      <c r="F426" s="391">
        <v>3.0</v>
      </c>
      <c r="G426" s="394"/>
      <c r="H426" s="395">
        <f t="shared" si="1"/>
        <v>3</v>
      </c>
      <c r="I426" s="391" t="s">
        <v>3465</v>
      </c>
      <c r="J426" s="396">
        <v>924.0</v>
      </c>
      <c r="K426" s="396">
        <f t="shared" si="7"/>
        <v>2772</v>
      </c>
      <c r="L426" s="397"/>
      <c r="M426" s="398">
        <f t="shared" si="14"/>
        <v>0</v>
      </c>
      <c r="N426" s="398">
        <f t="shared" si="13"/>
        <v>924</v>
      </c>
      <c r="O426" s="398">
        <f t="shared" si="5"/>
        <v>924</v>
      </c>
      <c r="P426" s="398">
        <f t="shared" si="8"/>
        <v>2772</v>
      </c>
      <c r="Q426" s="398">
        <v>1.0</v>
      </c>
      <c r="R426" s="391" t="s">
        <v>2110</v>
      </c>
      <c r="S426" s="399">
        <v>45532.0</v>
      </c>
      <c r="T426" s="391">
        <v>2408144.0</v>
      </c>
      <c r="U426" s="400">
        <v>45532.0</v>
      </c>
      <c r="V426" s="400" t="s">
        <v>5086</v>
      </c>
      <c r="W426" s="391" t="s">
        <v>3696</v>
      </c>
      <c r="X426" s="394" t="s">
        <v>2109</v>
      </c>
      <c r="Y426" s="391" t="s">
        <v>3466</v>
      </c>
      <c r="Z426" s="401"/>
      <c r="AA426" s="400" t="s">
        <v>3739</v>
      </c>
      <c r="AB426" s="399">
        <v>45540.0</v>
      </c>
      <c r="AC426" s="402" t="s">
        <v>4477</v>
      </c>
      <c r="AD426" s="392"/>
      <c r="AE426" s="392"/>
      <c r="AF426" s="392"/>
      <c r="AG426" s="392"/>
      <c r="AH426" s="392"/>
      <c r="AI426" s="392"/>
      <c r="AJ426" s="392"/>
      <c r="AK426" s="392"/>
      <c r="AL426" s="392"/>
      <c r="AM426" s="392"/>
      <c r="AN426" s="392"/>
      <c r="AO426" s="392"/>
      <c r="AP426" s="392"/>
      <c r="AQ426" s="392"/>
      <c r="AR426" s="392"/>
      <c r="AS426" s="392"/>
      <c r="AT426" s="392"/>
      <c r="AU426" s="392"/>
      <c r="AV426" s="392"/>
      <c r="AW426" s="392"/>
      <c r="AX426" s="392"/>
    </row>
    <row r="427" ht="15.0" customHeight="1">
      <c r="A427" s="405" t="s">
        <v>4469</v>
      </c>
      <c r="B427" s="406" t="s">
        <v>4647</v>
      </c>
      <c r="C427" s="406" t="s">
        <v>4471</v>
      </c>
      <c r="D427" s="408">
        <v>8240033.0</v>
      </c>
      <c r="E427" s="492" t="s">
        <v>5089</v>
      </c>
      <c r="F427" s="406">
        <v>1.0</v>
      </c>
      <c r="G427" s="409"/>
      <c r="H427" s="410">
        <f t="shared" si="1"/>
        <v>1</v>
      </c>
      <c r="I427" s="406" t="s">
        <v>3465</v>
      </c>
      <c r="J427" s="411">
        <v>31600.0</v>
      </c>
      <c r="K427" s="411">
        <f t="shared" si="7"/>
        <v>31600</v>
      </c>
      <c r="L427" s="412"/>
      <c r="M427" s="413">
        <f t="shared" si="14"/>
        <v>0</v>
      </c>
      <c r="N427" s="413">
        <f t="shared" si="13"/>
        <v>31600</v>
      </c>
      <c r="O427" s="413">
        <f t="shared" si="5"/>
        <v>31600</v>
      </c>
      <c r="P427" s="413">
        <f t="shared" si="8"/>
        <v>31600</v>
      </c>
      <c r="Q427" s="413">
        <v>1.0</v>
      </c>
      <c r="R427" s="391" t="s">
        <v>2113</v>
      </c>
      <c r="S427" s="414">
        <v>45532.0</v>
      </c>
      <c r="T427" s="406">
        <v>2408145.0</v>
      </c>
      <c r="U427" s="415">
        <v>45532.0</v>
      </c>
      <c r="V427" s="415">
        <v>45533.0</v>
      </c>
      <c r="W427" s="494" t="s">
        <v>5090</v>
      </c>
      <c r="X427" s="409" t="s">
        <v>4038</v>
      </c>
      <c r="Y427" s="406" t="s">
        <v>3466</v>
      </c>
      <c r="Z427" s="416"/>
      <c r="AA427" s="415" t="s">
        <v>3739</v>
      </c>
      <c r="AB427" s="414">
        <v>45552.0</v>
      </c>
      <c r="AC427" s="417" t="s">
        <v>4477</v>
      </c>
      <c r="AD427" s="407"/>
      <c r="AE427" s="407"/>
      <c r="AF427" s="407"/>
      <c r="AG427" s="407"/>
      <c r="AH427" s="407"/>
      <c r="AI427" s="407"/>
      <c r="AJ427" s="407"/>
      <c r="AK427" s="407"/>
      <c r="AL427" s="407"/>
      <c r="AM427" s="407"/>
      <c r="AN427" s="407"/>
      <c r="AO427" s="407"/>
      <c r="AP427" s="407"/>
      <c r="AQ427" s="407"/>
      <c r="AR427" s="407"/>
      <c r="AS427" s="407"/>
      <c r="AT427" s="407"/>
      <c r="AU427" s="407"/>
      <c r="AV427" s="407"/>
      <c r="AW427" s="407"/>
      <c r="AX427" s="407"/>
    </row>
    <row r="428" ht="15.0" customHeight="1">
      <c r="A428" s="405" t="s">
        <v>4469</v>
      </c>
      <c r="B428" s="406" t="s">
        <v>4823</v>
      </c>
      <c r="C428" s="406" t="s">
        <v>4471</v>
      </c>
      <c r="D428" s="408" t="s">
        <v>4626</v>
      </c>
      <c r="E428" s="492" t="s">
        <v>4945</v>
      </c>
      <c r="F428" s="406">
        <v>2.0</v>
      </c>
      <c r="G428" s="409"/>
      <c r="H428" s="410">
        <f t="shared" si="1"/>
        <v>2</v>
      </c>
      <c r="I428" s="406" t="s">
        <v>3465</v>
      </c>
      <c r="J428" s="411">
        <v>850.0</v>
      </c>
      <c r="K428" s="411">
        <f t="shared" si="7"/>
        <v>1700</v>
      </c>
      <c r="L428" s="412"/>
      <c r="M428" s="413">
        <f t="shared" si="14"/>
        <v>0</v>
      </c>
      <c r="N428" s="413">
        <f t="shared" si="13"/>
        <v>850</v>
      </c>
      <c r="O428" s="413">
        <f t="shared" si="5"/>
        <v>850</v>
      </c>
      <c r="P428" s="413">
        <f t="shared" si="8"/>
        <v>1700</v>
      </c>
      <c r="Q428" s="413">
        <v>1.0</v>
      </c>
      <c r="R428" s="391" t="s">
        <v>2115</v>
      </c>
      <c r="S428" s="414">
        <v>45532.0</v>
      </c>
      <c r="T428" s="406">
        <v>2408146.0</v>
      </c>
      <c r="U428" s="415">
        <v>45532.0</v>
      </c>
      <c r="V428" s="415">
        <v>45533.0</v>
      </c>
      <c r="W428" s="406" t="s">
        <v>4530</v>
      </c>
      <c r="X428" s="409" t="s">
        <v>4531</v>
      </c>
      <c r="Y428" s="406" t="s">
        <v>3466</v>
      </c>
      <c r="Z428" s="416"/>
      <c r="AA428" s="415" t="s">
        <v>3739</v>
      </c>
      <c r="AB428" s="414">
        <v>45537.0</v>
      </c>
      <c r="AC428" s="417" t="s">
        <v>4477</v>
      </c>
      <c r="AD428" s="407"/>
      <c r="AE428" s="407"/>
      <c r="AF428" s="407"/>
      <c r="AG428" s="407"/>
      <c r="AH428" s="407"/>
      <c r="AI428" s="407"/>
      <c r="AJ428" s="407"/>
      <c r="AK428" s="407"/>
      <c r="AL428" s="407"/>
      <c r="AM428" s="407"/>
      <c r="AN428" s="407"/>
      <c r="AO428" s="407"/>
      <c r="AP428" s="407"/>
      <c r="AQ428" s="407"/>
      <c r="AR428" s="407"/>
      <c r="AS428" s="407"/>
      <c r="AT428" s="407"/>
      <c r="AU428" s="407"/>
      <c r="AV428" s="407"/>
      <c r="AW428" s="407"/>
      <c r="AX428" s="407"/>
    </row>
    <row r="429" ht="15.0" customHeight="1">
      <c r="A429" s="405" t="s">
        <v>4512</v>
      </c>
      <c r="B429" s="406" t="s">
        <v>4513</v>
      </c>
      <c r="C429" s="406" t="s">
        <v>4859</v>
      </c>
      <c r="D429" s="407" t="s">
        <v>4672</v>
      </c>
      <c r="E429" s="421">
        <v>2408146.0</v>
      </c>
      <c r="F429" s="406">
        <v>1.0</v>
      </c>
      <c r="G429" s="409"/>
      <c r="H429" s="410">
        <f t="shared" si="1"/>
        <v>1</v>
      </c>
      <c r="I429" s="406" t="s">
        <v>3465</v>
      </c>
      <c r="J429" s="411">
        <v>8500.0</v>
      </c>
      <c r="K429" s="411">
        <f t="shared" si="7"/>
        <v>8500</v>
      </c>
      <c r="L429" s="412"/>
      <c r="M429" s="413">
        <f t="shared" si="14"/>
        <v>0</v>
      </c>
      <c r="N429" s="413">
        <f t="shared" si="13"/>
        <v>8500</v>
      </c>
      <c r="O429" s="413">
        <f t="shared" si="5"/>
        <v>8500</v>
      </c>
      <c r="P429" s="413">
        <f t="shared" si="8"/>
        <v>8500</v>
      </c>
      <c r="Q429" s="413">
        <v>1.0</v>
      </c>
      <c r="R429" s="406" t="s">
        <v>2116</v>
      </c>
      <c r="S429" s="414">
        <v>45531.0</v>
      </c>
      <c r="T429" s="406">
        <v>2408147.0</v>
      </c>
      <c r="U429" s="415">
        <v>45533.0</v>
      </c>
      <c r="V429" s="415">
        <v>45534.0</v>
      </c>
      <c r="W429" s="406" t="s">
        <v>4674</v>
      </c>
      <c r="X429" s="409" t="s">
        <v>597</v>
      </c>
      <c r="Y429" s="406" t="s">
        <v>4675</v>
      </c>
      <c r="Z429" s="416"/>
      <c r="AA429" s="415" t="s">
        <v>3739</v>
      </c>
      <c r="AB429" s="414">
        <v>45554.0</v>
      </c>
      <c r="AC429" s="417" t="s">
        <v>4646</v>
      </c>
      <c r="AD429" s="418"/>
      <c r="AE429" s="419"/>
      <c r="AF429" s="419"/>
      <c r="AG429" s="419"/>
      <c r="AH429" s="419"/>
      <c r="AI429" s="419"/>
      <c r="AJ429" s="419"/>
      <c r="AK429" s="419"/>
      <c r="AL429" s="419"/>
      <c r="AM429" s="419"/>
      <c r="AN429" s="419"/>
      <c r="AO429" s="419"/>
      <c r="AP429" s="419"/>
      <c r="AQ429" s="419"/>
      <c r="AR429" s="419"/>
      <c r="AS429" s="419"/>
      <c r="AT429" s="419"/>
      <c r="AU429" s="419"/>
      <c r="AV429" s="419"/>
      <c r="AW429" s="419"/>
      <c r="AX429" s="419"/>
    </row>
    <row r="430" ht="15.0" customHeight="1">
      <c r="A430" s="405" t="s">
        <v>4536</v>
      </c>
      <c r="B430" s="406"/>
      <c r="C430" s="406" t="s">
        <v>4471</v>
      </c>
      <c r="D430" s="407" t="s">
        <v>5091</v>
      </c>
      <c r="E430" s="421" t="s">
        <v>5092</v>
      </c>
      <c r="F430" s="406">
        <v>144.0</v>
      </c>
      <c r="G430" s="409"/>
      <c r="H430" s="410">
        <f t="shared" si="1"/>
        <v>144</v>
      </c>
      <c r="I430" s="406" t="s">
        <v>3465</v>
      </c>
      <c r="J430" s="411">
        <v>20.0</v>
      </c>
      <c r="K430" s="411">
        <f t="shared" si="7"/>
        <v>2880</v>
      </c>
      <c r="L430" s="412"/>
      <c r="M430" s="413">
        <f t="shared" si="14"/>
        <v>0</v>
      </c>
      <c r="N430" s="413">
        <f t="shared" si="13"/>
        <v>20</v>
      </c>
      <c r="O430" s="413">
        <f t="shared" si="5"/>
        <v>20</v>
      </c>
      <c r="P430" s="413">
        <f t="shared" si="8"/>
        <v>2880</v>
      </c>
      <c r="Q430" s="413">
        <v>1.0</v>
      </c>
      <c r="R430" s="406" t="s">
        <v>2118</v>
      </c>
      <c r="S430" s="414">
        <v>45532.0</v>
      </c>
      <c r="T430" s="406">
        <v>2408148.0</v>
      </c>
      <c r="U430" s="415">
        <v>45533.0</v>
      </c>
      <c r="V430" s="415">
        <v>45534.0</v>
      </c>
      <c r="W430" s="406" t="s">
        <v>4669</v>
      </c>
      <c r="X430" s="409" t="s">
        <v>880</v>
      </c>
      <c r="Y430" s="406" t="s">
        <v>3466</v>
      </c>
      <c r="Z430" s="416"/>
      <c r="AA430" s="415" t="s">
        <v>3739</v>
      </c>
      <c r="AB430" s="414">
        <v>45538.0</v>
      </c>
      <c r="AC430" s="417" t="s">
        <v>4477</v>
      </c>
      <c r="AD430" s="418"/>
      <c r="AE430" s="419"/>
      <c r="AF430" s="419"/>
      <c r="AG430" s="419"/>
      <c r="AH430" s="419"/>
      <c r="AI430" s="419"/>
      <c r="AJ430" s="419"/>
      <c r="AK430" s="419"/>
      <c r="AL430" s="419"/>
      <c r="AM430" s="419"/>
      <c r="AN430" s="419"/>
      <c r="AO430" s="419"/>
      <c r="AP430" s="419"/>
      <c r="AQ430" s="419"/>
      <c r="AR430" s="419"/>
      <c r="AS430" s="419"/>
      <c r="AT430" s="419"/>
      <c r="AU430" s="419"/>
      <c r="AV430" s="419"/>
      <c r="AW430" s="419"/>
      <c r="AX430" s="419"/>
    </row>
    <row r="431" ht="15.0" customHeight="1">
      <c r="A431" s="372" t="s">
        <v>4536</v>
      </c>
      <c r="B431" s="373" t="s">
        <v>3620</v>
      </c>
      <c r="C431" s="373" t="s">
        <v>4471</v>
      </c>
      <c r="D431" s="374" t="s">
        <v>585</v>
      </c>
      <c r="E431" s="375" t="s">
        <v>5093</v>
      </c>
      <c r="F431" s="373">
        <v>10.0</v>
      </c>
      <c r="G431" s="376"/>
      <c r="H431" s="377">
        <f t="shared" si="1"/>
        <v>10</v>
      </c>
      <c r="I431" s="373" t="s">
        <v>3465</v>
      </c>
      <c r="J431" s="378">
        <v>100.0</v>
      </c>
      <c r="K431" s="378">
        <f t="shared" si="7"/>
        <v>1000</v>
      </c>
      <c r="L431" s="379"/>
      <c r="M431" s="380">
        <f t="shared" si="14"/>
        <v>0</v>
      </c>
      <c r="N431" s="380">
        <f t="shared" si="13"/>
        <v>100</v>
      </c>
      <c r="O431" s="380">
        <f t="shared" si="5"/>
        <v>100</v>
      </c>
      <c r="P431" s="380">
        <f t="shared" si="8"/>
        <v>1000</v>
      </c>
      <c r="Q431" s="380">
        <v>1.0</v>
      </c>
      <c r="R431" s="373" t="s">
        <v>2119</v>
      </c>
      <c r="S431" s="381">
        <v>45532.0</v>
      </c>
      <c r="T431" s="373">
        <v>2408149.0</v>
      </c>
      <c r="U431" s="382">
        <v>45533.0</v>
      </c>
      <c r="V431" s="382">
        <v>45534.0</v>
      </c>
      <c r="W431" s="373" t="s">
        <v>4480</v>
      </c>
      <c r="X431" s="376" t="s">
        <v>34</v>
      </c>
      <c r="Y431" s="373" t="s">
        <v>3466</v>
      </c>
      <c r="Z431" s="383"/>
      <c r="AA431" s="382" t="s">
        <v>3739</v>
      </c>
      <c r="AB431" s="381">
        <v>45563.0</v>
      </c>
      <c r="AC431" s="384" t="s">
        <v>4646</v>
      </c>
      <c r="AD431" s="374"/>
      <c r="AE431" s="374"/>
      <c r="AF431" s="374"/>
      <c r="AG431" s="374"/>
      <c r="AH431" s="374"/>
      <c r="AI431" s="374"/>
      <c r="AJ431" s="374"/>
      <c r="AK431" s="374"/>
      <c r="AL431" s="374"/>
      <c r="AM431" s="374"/>
      <c r="AN431" s="374"/>
      <c r="AO431" s="374"/>
      <c r="AP431" s="374"/>
      <c r="AQ431" s="374"/>
      <c r="AR431" s="374"/>
      <c r="AS431" s="374"/>
      <c r="AT431" s="374"/>
      <c r="AU431" s="374"/>
      <c r="AV431" s="374"/>
      <c r="AW431" s="374"/>
      <c r="AX431" s="374"/>
    </row>
    <row r="432" ht="15.0" customHeight="1">
      <c r="A432" s="387" t="s">
        <v>4536</v>
      </c>
      <c r="B432" s="359" t="s">
        <v>3620</v>
      </c>
      <c r="C432" s="359" t="s">
        <v>4471</v>
      </c>
      <c r="D432" s="360" t="s">
        <v>4543</v>
      </c>
      <c r="E432" s="388" t="s">
        <v>5094</v>
      </c>
      <c r="F432" s="359">
        <v>2.0</v>
      </c>
      <c r="G432" s="362"/>
      <c r="H432" s="363">
        <f t="shared" si="1"/>
        <v>2</v>
      </c>
      <c r="I432" s="359" t="s">
        <v>3465</v>
      </c>
      <c r="J432" s="364">
        <v>105.0</v>
      </c>
      <c r="K432" s="364">
        <f t="shared" si="7"/>
        <v>210</v>
      </c>
      <c r="L432" s="365"/>
      <c r="M432" s="366">
        <f t="shared" si="14"/>
        <v>0</v>
      </c>
      <c r="N432" s="366">
        <f t="shared" si="13"/>
        <v>105</v>
      </c>
      <c r="O432" s="366">
        <f t="shared" si="5"/>
        <v>105</v>
      </c>
      <c r="P432" s="366">
        <f t="shared" si="8"/>
        <v>210</v>
      </c>
      <c r="Q432" s="366">
        <v>1.0</v>
      </c>
      <c r="R432" s="359" t="s">
        <v>2119</v>
      </c>
      <c r="S432" s="367">
        <v>45532.0</v>
      </c>
      <c r="T432" s="359">
        <v>2408149.0</v>
      </c>
      <c r="U432" s="368">
        <v>45533.0</v>
      </c>
      <c r="V432" s="368">
        <v>45534.0</v>
      </c>
      <c r="W432" s="359" t="s">
        <v>4480</v>
      </c>
      <c r="X432" s="362" t="s">
        <v>34</v>
      </c>
      <c r="Y432" s="359" t="s">
        <v>3466</v>
      </c>
      <c r="Z432" s="369"/>
      <c r="AA432" s="368" t="s">
        <v>3739</v>
      </c>
      <c r="AB432" s="367">
        <v>45563.0</v>
      </c>
      <c r="AC432" s="370" t="s">
        <v>4646</v>
      </c>
      <c r="AD432" s="360"/>
      <c r="AE432" s="360"/>
      <c r="AF432" s="360"/>
      <c r="AG432" s="360"/>
      <c r="AH432" s="360"/>
      <c r="AI432" s="360"/>
      <c r="AJ432" s="360"/>
      <c r="AK432" s="360"/>
      <c r="AL432" s="360"/>
      <c r="AM432" s="360"/>
      <c r="AN432" s="360"/>
      <c r="AO432" s="360"/>
      <c r="AP432" s="360"/>
      <c r="AQ432" s="360"/>
      <c r="AR432" s="360"/>
      <c r="AS432" s="360"/>
      <c r="AT432" s="360"/>
      <c r="AU432" s="360"/>
      <c r="AV432" s="360"/>
      <c r="AW432" s="360"/>
      <c r="AX432" s="360"/>
    </row>
    <row r="433" ht="15.0" customHeight="1">
      <c r="A433" s="390" t="s">
        <v>4536</v>
      </c>
      <c r="B433" s="391" t="s">
        <v>3620</v>
      </c>
      <c r="C433" s="391" t="s">
        <v>4471</v>
      </c>
      <c r="D433" s="392" t="s">
        <v>4543</v>
      </c>
      <c r="E433" s="480" t="s">
        <v>5095</v>
      </c>
      <c r="F433" s="391">
        <v>1.0</v>
      </c>
      <c r="G433" s="394"/>
      <c r="H433" s="395">
        <f t="shared" si="1"/>
        <v>1</v>
      </c>
      <c r="I433" s="391" t="s">
        <v>3465</v>
      </c>
      <c r="J433" s="396">
        <v>175.0</v>
      </c>
      <c r="K433" s="396">
        <f t="shared" si="7"/>
        <v>175</v>
      </c>
      <c r="L433" s="397"/>
      <c r="M433" s="398">
        <f t="shared" si="14"/>
        <v>0</v>
      </c>
      <c r="N433" s="398">
        <f t="shared" si="13"/>
        <v>175</v>
      </c>
      <c r="O433" s="398">
        <f t="shared" si="5"/>
        <v>175</v>
      </c>
      <c r="P433" s="398">
        <f t="shared" si="8"/>
        <v>175</v>
      </c>
      <c r="Q433" s="398">
        <v>1.0</v>
      </c>
      <c r="R433" s="391" t="s">
        <v>2119</v>
      </c>
      <c r="S433" s="399">
        <v>45532.0</v>
      </c>
      <c r="T433" s="391">
        <v>2408149.0</v>
      </c>
      <c r="U433" s="400">
        <v>45533.0</v>
      </c>
      <c r="V433" s="400">
        <v>45534.0</v>
      </c>
      <c r="W433" s="391" t="s">
        <v>4480</v>
      </c>
      <c r="X433" s="394" t="s">
        <v>34</v>
      </c>
      <c r="Y433" s="391" t="s">
        <v>3466</v>
      </c>
      <c r="Z433" s="401"/>
      <c r="AA433" s="400" t="s">
        <v>3739</v>
      </c>
      <c r="AB433" s="399">
        <v>45563.0</v>
      </c>
      <c r="AC433" s="402" t="s">
        <v>4646</v>
      </c>
      <c r="AD433" s="392"/>
      <c r="AE433" s="392"/>
      <c r="AF433" s="392"/>
      <c r="AG433" s="392"/>
      <c r="AH433" s="392"/>
      <c r="AI433" s="392"/>
      <c r="AJ433" s="392"/>
      <c r="AK433" s="392"/>
      <c r="AL433" s="392"/>
      <c r="AM433" s="392"/>
      <c r="AN433" s="392"/>
      <c r="AO433" s="392"/>
      <c r="AP433" s="392"/>
      <c r="AQ433" s="392"/>
      <c r="AR433" s="392"/>
      <c r="AS433" s="392"/>
      <c r="AT433" s="392"/>
      <c r="AU433" s="392"/>
      <c r="AV433" s="392"/>
      <c r="AW433" s="392"/>
      <c r="AX433" s="392"/>
    </row>
    <row r="434" ht="15.0" customHeight="1">
      <c r="A434" s="372" t="s">
        <v>4469</v>
      </c>
      <c r="B434" s="373" t="s">
        <v>4647</v>
      </c>
      <c r="C434" s="373" t="s">
        <v>4471</v>
      </c>
      <c r="D434" s="375"/>
      <c r="E434" s="427" t="s">
        <v>5096</v>
      </c>
      <c r="F434" s="373">
        <v>34.0</v>
      </c>
      <c r="G434" s="376"/>
      <c r="H434" s="377">
        <f t="shared" si="1"/>
        <v>34</v>
      </c>
      <c r="I434" s="373" t="s">
        <v>3465</v>
      </c>
      <c r="J434" s="378">
        <v>15066.4</v>
      </c>
      <c r="K434" s="378">
        <f t="shared" si="7"/>
        <v>512257.6</v>
      </c>
      <c r="L434" s="379"/>
      <c r="M434" s="380">
        <f t="shared" si="14"/>
        <v>0</v>
      </c>
      <c r="N434" s="380">
        <f t="shared" si="13"/>
        <v>15066.4</v>
      </c>
      <c r="O434" s="380">
        <f t="shared" si="5"/>
        <v>15066.4</v>
      </c>
      <c r="P434" s="380">
        <f t="shared" si="8"/>
        <v>512257.6</v>
      </c>
      <c r="Q434" s="380">
        <v>1.0</v>
      </c>
      <c r="R434" s="373" t="s">
        <v>2162</v>
      </c>
      <c r="S434" s="381">
        <v>45537.0</v>
      </c>
      <c r="T434" s="373">
        <v>2409018.0</v>
      </c>
      <c r="U434" s="382">
        <v>45540.0</v>
      </c>
      <c r="V434" s="382">
        <v>45541.0</v>
      </c>
      <c r="W434" s="373" t="s">
        <v>4883</v>
      </c>
      <c r="X434" s="376" t="s">
        <v>1485</v>
      </c>
      <c r="Y434" s="373" t="s">
        <v>3466</v>
      </c>
      <c r="Z434" s="383"/>
      <c r="AA434" s="382" t="s">
        <v>3739</v>
      </c>
      <c r="AB434" s="381">
        <v>45555.0</v>
      </c>
      <c r="AC434" s="384" t="s">
        <v>4477</v>
      </c>
      <c r="AD434" s="360"/>
      <c r="AE434" s="392"/>
      <c r="AF434" s="392"/>
      <c r="AG434" s="392"/>
      <c r="AH434" s="392"/>
      <c r="AI434" s="392"/>
      <c r="AJ434" s="392"/>
      <c r="AK434" s="392"/>
      <c r="AL434" s="392"/>
      <c r="AM434" s="392"/>
      <c r="AN434" s="392"/>
      <c r="AO434" s="392"/>
      <c r="AP434" s="392"/>
      <c r="AQ434" s="392"/>
      <c r="AR434" s="392"/>
      <c r="AS434" s="392"/>
      <c r="AT434" s="392"/>
      <c r="AU434" s="392"/>
      <c r="AV434" s="392"/>
      <c r="AW434" s="392"/>
      <c r="AX434" s="392"/>
    </row>
    <row r="435" ht="15.0" customHeight="1">
      <c r="A435" s="390" t="s">
        <v>4469</v>
      </c>
      <c r="B435" s="391" t="s">
        <v>4647</v>
      </c>
      <c r="C435" s="391" t="s">
        <v>4471</v>
      </c>
      <c r="D435" s="393"/>
      <c r="E435" s="428" t="s">
        <v>5097</v>
      </c>
      <c r="F435" s="391">
        <v>34.0</v>
      </c>
      <c r="G435" s="394"/>
      <c r="H435" s="395">
        <f t="shared" si="1"/>
        <v>34</v>
      </c>
      <c r="I435" s="391" t="s">
        <v>3465</v>
      </c>
      <c r="J435" s="396">
        <v>24181.57</v>
      </c>
      <c r="K435" s="396">
        <f t="shared" si="7"/>
        <v>822173.38</v>
      </c>
      <c r="L435" s="397"/>
      <c r="M435" s="398">
        <f t="shared" si="14"/>
        <v>0</v>
      </c>
      <c r="N435" s="398">
        <f t="shared" si="13"/>
        <v>24181.57</v>
      </c>
      <c r="O435" s="398">
        <f t="shared" si="5"/>
        <v>24181.57</v>
      </c>
      <c r="P435" s="398">
        <f t="shared" si="8"/>
        <v>822173.38</v>
      </c>
      <c r="Q435" s="398">
        <v>1.0</v>
      </c>
      <c r="R435" s="391" t="s">
        <v>2162</v>
      </c>
      <c r="S435" s="399">
        <v>45537.0</v>
      </c>
      <c r="T435" s="391">
        <v>2409018.0</v>
      </c>
      <c r="U435" s="400">
        <v>45540.0</v>
      </c>
      <c r="V435" s="400">
        <v>45541.0</v>
      </c>
      <c r="W435" s="391" t="s">
        <v>4883</v>
      </c>
      <c r="X435" s="394" t="s">
        <v>1485</v>
      </c>
      <c r="Y435" s="391" t="s">
        <v>3466</v>
      </c>
      <c r="Z435" s="401"/>
      <c r="AA435" s="400" t="s">
        <v>3739</v>
      </c>
      <c r="AB435" s="399">
        <v>45555.0</v>
      </c>
      <c r="AC435" s="402" t="s">
        <v>4477</v>
      </c>
      <c r="AD435" s="392"/>
      <c r="AE435" s="392"/>
      <c r="AF435" s="392"/>
      <c r="AG435" s="392"/>
      <c r="AH435" s="392"/>
      <c r="AI435" s="392"/>
      <c r="AJ435" s="392"/>
      <c r="AK435" s="392"/>
      <c r="AL435" s="392"/>
      <c r="AM435" s="392"/>
      <c r="AN435" s="392"/>
      <c r="AO435" s="392"/>
      <c r="AP435" s="392"/>
      <c r="AQ435" s="392"/>
      <c r="AR435" s="392"/>
      <c r="AS435" s="392"/>
      <c r="AT435" s="392"/>
      <c r="AU435" s="392"/>
      <c r="AV435" s="392"/>
      <c r="AW435" s="392"/>
      <c r="AX435" s="392"/>
    </row>
    <row r="436" ht="15.0" customHeight="1">
      <c r="A436" s="372" t="s">
        <v>4469</v>
      </c>
      <c r="B436" s="373" t="s">
        <v>4647</v>
      </c>
      <c r="C436" s="373" t="s">
        <v>4471</v>
      </c>
      <c r="D436" s="375" t="s">
        <v>4862</v>
      </c>
      <c r="E436" s="427" t="s">
        <v>5098</v>
      </c>
      <c r="F436" s="373">
        <v>6.0</v>
      </c>
      <c r="G436" s="376"/>
      <c r="H436" s="377">
        <f t="shared" si="1"/>
        <v>6</v>
      </c>
      <c r="I436" s="373" t="s">
        <v>3465</v>
      </c>
      <c r="J436" s="378">
        <v>537.38</v>
      </c>
      <c r="K436" s="378">
        <f t="shared" si="7"/>
        <v>3224.28</v>
      </c>
      <c r="L436" s="379"/>
      <c r="M436" s="380">
        <f t="shared" si="14"/>
        <v>0</v>
      </c>
      <c r="N436" s="380">
        <f t="shared" si="13"/>
        <v>537.38</v>
      </c>
      <c r="O436" s="380">
        <f t="shared" si="5"/>
        <v>537.38</v>
      </c>
      <c r="P436" s="380">
        <f t="shared" si="8"/>
        <v>3224.28</v>
      </c>
      <c r="Q436" s="380">
        <v>1.0</v>
      </c>
      <c r="R436" s="373" t="s">
        <v>2169</v>
      </c>
      <c r="S436" s="381">
        <v>45540.0</v>
      </c>
      <c r="T436" s="373">
        <v>2409021.0</v>
      </c>
      <c r="U436" s="382">
        <v>45540.0</v>
      </c>
      <c r="V436" s="382">
        <v>45542.0</v>
      </c>
      <c r="W436" s="373" t="s">
        <v>4858</v>
      </c>
      <c r="X436" s="376" t="s">
        <v>2168</v>
      </c>
      <c r="Y436" s="373" t="s">
        <v>3466</v>
      </c>
      <c r="Z436" s="383"/>
      <c r="AA436" s="382" t="s">
        <v>3739</v>
      </c>
      <c r="AB436" s="381">
        <v>45545.0</v>
      </c>
      <c r="AC436" s="384" t="s">
        <v>4477</v>
      </c>
      <c r="AD436" s="360"/>
      <c r="AE436" s="392"/>
      <c r="AF436" s="392"/>
      <c r="AG436" s="392"/>
      <c r="AH436" s="392"/>
      <c r="AI436" s="392"/>
      <c r="AJ436" s="392"/>
      <c r="AK436" s="392"/>
      <c r="AL436" s="392"/>
      <c r="AM436" s="392"/>
      <c r="AN436" s="392"/>
      <c r="AO436" s="392"/>
      <c r="AP436" s="392"/>
      <c r="AQ436" s="392"/>
      <c r="AR436" s="392"/>
      <c r="AS436" s="392"/>
      <c r="AT436" s="392"/>
      <c r="AU436" s="392"/>
      <c r="AV436" s="392"/>
      <c r="AW436" s="392"/>
      <c r="AX436" s="392"/>
    </row>
    <row r="437" ht="15.0" customHeight="1">
      <c r="A437" s="387" t="s">
        <v>4469</v>
      </c>
      <c r="B437" s="359" t="s">
        <v>4647</v>
      </c>
      <c r="C437" s="359" t="s">
        <v>4471</v>
      </c>
      <c r="D437" s="388" t="s">
        <v>5052</v>
      </c>
      <c r="E437" s="433" t="s">
        <v>4863</v>
      </c>
      <c r="F437" s="359">
        <v>3.0</v>
      </c>
      <c r="G437" s="362"/>
      <c r="H437" s="363">
        <f t="shared" si="1"/>
        <v>3</v>
      </c>
      <c r="I437" s="359" t="s">
        <v>3465</v>
      </c>
      <c r="J437" s="364">
        <v>621.5</v>
      </c>
      <c r="K437" s="364">
        <f t="shared" si="7"/>
        <v>1864.5</v>
      </c>
      <c r="L437" s="365"/>
      <c r="M437" s="366">
        <f t="shared" si="14"/>
        <v>0</v>
      </c>
      <c r="N437" s="366">
        <f t="shared" si="13"/>
        <v>621.5</v>
      </c>
      <c r="O437" s="366">
        <f t="shared" si="5"/>
        <v>621.5</v>
      </c>
      <c r="P437" s="366">
        <f t="shared" si="8"/>
        <v>1864.5</v>
      </c>
      <c r="Q437" s="366">
        <v>1.0</v>
      </c>
      <c r="R437" s="359" t="s">
        <v>2169</v>
      </c>
      <c r="S437" s="367">
        <v>45540.0</v>
      </c>
      <c r="T437" s="359">
        <v>2409021.0</v>
      </c>
      <c r="U437" s="368">
        <v>45540.0</v>
      </c>
      <c r="V437" s="368">
        <v>45542.0</v>
      </c>
      <c r="W437" s="359" t="s">
        <v>4858</v>
      </c>
      <c r="X437" s="362" t="s">
        <v>2168</v>
      </c>
      <c r="Y437" s="359" t="s">
        <v>3466</v>
      </c>
      <c r="Z437" s="369"/>
      <c r="AA437" s="368" t="s">
        <v>3739</v>
      </c>
      <c r="AB437" s="367">
        <v>45545.0</v>
      </c>
      <c r="AC437" s="370" t="s">
        <v>4477</v>
      </c>
      <c r="AD437" s="360"/>
      <c r="AE437" s="392"/>
      <c r="AF437" s="392"/>
      <c r="AG437" s="392"/>
      <c r="AH437" s="392"/>
      <c r="AI437" s="392"/>
      <c r="AJ437" s="392"/>
      <c r="AK437" s="392"/>
      <c r="AL437" s="392"/>
      <c r="AM437" s="392"/>
      <c r="AN437" s="392"/>
      <c r="AO437" s="392"/>
      <c r="AP437" s="392"/>
      <c r="AQ437" s="392"/>
      <c r="AR437" s="392"/>
      <c r="AS437" s="392"/>
      <c r="AT437" s="392"/>
      <c r="AU437" s="392"/>
      <c r="AV437" s="392"/>
      <c r="AW437" s="392"/>
      <c r="AX437" s="392"/>
    </row>
    <row r="438" ht="15.0" customHeight="1">
      <c r="A438" s="390" t="s">
        <v>4469</v>
      </c>
      <c r="B438" s="391" t="s">
        <v>4647</v>
      </c>
      <c r="C438" s="391" t="s">
        <v>4471</v>
      </c>
      <c r="D438" s="393" t="s">
        <v>5099</v>
      </c>
      <c r="E438" s="428" t="s">
        <v>5100</v>
      </c>
      <c r="F438" s="391">
        <v>2.0</v>
      </c>
      <c r="G438" s="394"/>
      <c r="H438" s="395">
        <f t="shared" si="1"/>
        <v>2</v>
      </c>
      <c r="I438" s="391" t="s">
        <v>3465</v>
      </c>
      <c r="J438" s="396">
        <v>443.93</v>
      </c>
      <c r="K438" s="396">
        <f t="shared" si="7"/>
        <v>887.86</v>
      </c>
      <c r="L438" s="397"/>
      <c r="M438" s="398">
        <f t="shared" si="14"/>
        <v>0</v>
      </c>
      <c r="N438" s="398">
        <f t="shared" si="13"/>
        <v>443.93</v>
      </c>
      <c r="O438" s="398">
        <f t="shared" si="5"/>
        <v>443.93</v>
      </c>
      <c r="P438" s="398">
        <f t="shared" si="8"/>
        <v>887.86</v>
      </c>
      <c r="Q438" s="398">
        <v>1.0</v>
      </c>
      <c r="R438" s="391" t="s">
        <v>2169</v>
      </c>
      <c r="S438" s="399">
        <v>45540.0</v>
      </c>
      <c r="T438" s="391">
        <v>2409021.0</v>
      </c>
      <c r="U438" s="400">
        <v>45540.0</v>
      </c>
      <c r="V438" s="400">
        <v>45542.0</v>
      </c>
      <c r="W438" s="391" t="s">
        <v>4858</v>
      </c>
      <c r="X438" s="394" t="s">
        <v>2168</v>
      </c>
      <c r="Y438" s="391" t="s">
        <v>3466</v>
      </c>
      <c r="Z438" s="401"/>
      <c r="AA438" s="400" t="s">
        <v>3739</v>
      </c>
      <c r="AB438" s="399">
        <v>45545.0</v>
      </c>
      <c r="AC438" s="402" t="s">
        <v>4477</v>
      </c>
      <c r="AD438" s="392"/>
      <c r="AE438" s="392"/>
      <c r="AF438" s="392"/>
      <c r="AG438" s="392"/>
      <c r="AH438" s="392"/>
      <c r="AI438" s="392"/>
      <c r="AJ438" s="392"/>
      <c r="AK438" s="392"/>
      <c r="AL438" s="392"/>
      <c r="AM438" s="392"/>
      <c r="AN438" s="392"/>
      <c r="AO438" s="392"/>
      <c r="AP438" s="392"/>
      <c r="AQ438" s="392"/>
      <c r="AR438" s="392"/>
      <c r="AS438" s="392"/>
      <c r="AT438" s="392"/>
      <c r="AU438" s="392"/>
      <c r="AV438" s="392"/>
      <c r="AW438" s="392"/>
      <c r="AX438" s="392"/>
    </row>
    <row r="439" ht="15.0" customHeight="1">
      <c r="A439" s="390" t="s">
        <v>4519</v>
      </c>
      <c r="B439" s="391" t="s">
        <v>4520</v>
      </c>
      <c r="C439" s="391" t="s">
        <v>5101</v>
      </c>
      <c r="D439" s="392"/>
      <c r="E439" s="393" t="s">
        <v>2192</v>
      </c>
      <c r="F439" s="391">
        <v>1.0</v>
      </c>
      <c r="G439" s="394"/>
      <c r="H439" s="395">
        <f t="shared" si="1"/>
        <v>1</v>
      </c>
      <c r="I439" s="391" t="s">
        <v>3465</v>
      </c>
      <c r="J439" s="396">
        <v>12056.07</v>
      </c>
      <c r="K439" s="396">
        <f t="shared" si="7"/>
        <v>12056.07</v>
      </c>
      <c r="L439" s="397"/>
      <c r="M439" s="398">
        <f t="shared" si="14"/>
        <v>0</v>
      </c>
      <c r="N439" s="398">
        <f t="shared" si="13"/>
        <v>12056.07</v>
      </c>
      <c r="O439" s="398">
        <f t="shared" si="5"/>
        <v>12056.07</v>
      </c>
      <c r="P439" s="398">
        <f t="shared" si="8"/>
        <v>12056.07</v>
      </c>
      <c r="Q439" s="398">
        <v>1.0</v>
      </c>
      <c r="R439" s="391" t="s">
        <v>2191</v>
      </c>
      <c r="S439" s="399">
        <v>45539.0</v>
      </c>
      <c r="T439" s="391">
        <v>2409033.0</v>
      </c>
      <c r="U439" s="400">
        <v>45542.0</v>
      </c>
      <c r="V439" s="400">
        <v>45544.0</v>
      </c>
      <c r="W439" s="391" t="s">
        <v>5102</v>
      </c>
      <c r="X439" s="394"/>
      <c r="Y439" s="391" t="s">
        <v>4476</v>
      </c>
      <c r="Z439" s="401"/>
      <c r="AA439" s="400" t="s">
        <v>3739</v>
      </c>
      <c r="AB439" s="399">
        <v>45559.0</v>
      </c>
      <c r="AC439" s="402" t="s">
        <v>4477</v>
      </c>
      <c r="AD439" s="403"/>
      <c r="AE439" s="404"/>
      <c r="AF439" s="404"/>
      <c r="AG439" s="404"/>
      <c r="AH439" s="404"/>
      <c r="AI439" s="404"/>
      <c r="AJ439" s="404"/>
      <c r="AK439" s="404"/>
      <c r="AL439" s="404"/>
      <c r="AM439" s="404"/>
      <c r="AN439" s="404"/>
      <c r="AO439" s="404"/>
      <c r="AP439" s="404"/>
      <c r="AQ439" s="404"/>
      <c r="AR439" s="404"/>
      <c r="AS439" s="404"/>
      <c r="AT439" s="404"/>
      <c r="AU439" s="404"/>
      <c r="AV439" s="404"/>
      <c r="AW439" s="404"/>
      <c r="AX439" s="404"/>
    </row>
    <row r="440" ht="15.0" customHeight="1">
      <c r="A440" s="387" t="s">
        <v>5103</v>
      </c>
      <c r="B440" s="359" t="s">
        <v>4549</v>
      </c>
      <c r="C440" s="359" t="s">
        <v>4471</v>
      </c>
      <c r="D440" s="388"/>
      <c r="E440" s="433" t="s">
        <v>5104</v>
      </c>
      <c r="F440" s="359">
        <v>200.0</v>
      </c>
      <c r="G440" s="362"/>
      <c r="H440" s="363">
        <f t="shared" si="1"/>
        <v>200</v>
      </c>
      <c r="I440" s="359" t="s">
        <v>3465</v>
      </c>
      <c r="J440" s="364">
        <v>100.0</v>
      </c>
      <c r="K440" s="364">
        <f t="shared" si="7"/>
        <v>20000</v>
      </c>
      <c r="L440" s="365"/>
      <c r="M440" s="366">
        <f t="shared" si="14"/>
        <v>0</v>
      </c>
      <c r="N440" s="366">
        <f t="shared" si="13"/>
        <v>100</v>
      </c>
      <c r="O440" s="366">
        <f t="shared" si="5"/>
        <v>100</v>
      </c>
      <c r="P440" s="366">
        <f t="shared" si="8"/>
        <v>20000</v>
      </c>
      <c r="Q440" s="366">
        <v>1.0</v>
      </c>
      <c r="R440" s="359" t="s">
        <v>2198</v>
      </c>
      <c r="S440" s="367">
        <v>45540.0</v>
      </c>
      <c r="T440" s="359">
        <v>2409035.0</v>
      </c>
      <c r="U440" s="368">
        <v>45542.0</v>
      </c>
      <c r="V440" s="368">
        <v>45545.0</v>
      </c>
      <c r="W440" s="359" t="s">
        <v>5105</v>
      </c>
      <c r="X440" s="362"/>
      <c r="Y440" s="359" t="s">
        <v>4476</v>
      </c>
      <c r="Z440" s="369"/>
      <c r="AA440" s="368" t="s">
        <v>3739</v>
      </c>
      <c r="AB440" s="367">
        <v>45545.0</v>
      </c>
      <c r="AC440" s="370" t="s">
        <v>4477</v>
      </c>
      <c r="AD440" s="360"/>
      <c r="AE440" s="392"/>
      <c r="AF440" s="392"/>
      <c r="AG440" s="392"/>
      <c r="AH440" s="392"/>
      <c r="AI440" s="392"/>
      <c r="AJ440" s="392"/>
      <c r="AK440" s="392"/>
      <c r="AL440" s="392"/>
      <c r="AM440" s="392"/>
      <c r="AN440" s="392"/>
      <c r="AO440" s="392"/>
      <c r="AP440" s="392"/>
      <c r="AQ440" s="392"/>
      <c r="AR440" s="392"/>
      <c r="AS440" s="392"/>
      <c r="AT440" s="392"/>
      <c r="AU440" s="392"/>
      <c r="AV440" s="392"/>
      <c r="AW440" s="392"/>
      <c r="AX440" s="392"/>
    </row>
    <row r="441" ht="15.0" customHeight="1">
      <c r="A441" s="390" t="s">
        <v>5103</v>
      </c>
      <c r="B441" s="391" t="s">
        <v>4549</v>
      </c>
      <c r="C441" s="391" t="s">
        <v>4471</v>
      </c>
      <c r="D441" s="393" t="s">
        <v>1228</v>
      </c>
      <c r="E441" s="428" t="s">
        <v>5106</v>
      </c>
      <c r="F441" s="391">
        <v>1.0</v>
      </c>
      <c r="G441" s="394"/>
      <c r="H441" s="395">
        <f t="shared" si="1"/>
        <v>1</v>
      </c>
      <c r="I441" s="391" t="s">
        <v>3465</v>
      </c>
      <c r="J441" s="396">
        <v>186.92</v>
      </c>
      <c r="K441" s="396">
        <f t="shared" si="7"/>
        <v>186.92</v>
      </c>
      <c r="L441" s="397"/>
      <c r="M441" s="398">
        <f t="shared" si="14"/>
        <v>0</v>
      </c>
      <c r="N441" s="398">
        <f t="shared" si="13"/>
        <v>186.92</v>
      </c>
      <c r="O441" s="398">
        <f t="shared" si="5"/>
        <v>186.92</v>
      </c>
      <c r="P441" s="398">
        <f t="shared" si="8"/>
        <v>186.92</v>
      </c>
      <c r="Q441" s="398">
        <v>1.0</v>
      </c>
      <c r="R441" s="391" t="s">
        <v>2198</v>
      </c>
      <c r="S441" s="399">
        <v>45540.0</v>
      </c>
      <c r="T441" s="391">
        <v>2409035.0</v>
      </c>
      <c r="U441" s="400">
        <v>45542.0</v>
      </c>
      <c r="V441" s="400">
        <v>45545.0</v>
      </c>
      <c r="W441" s="391" t="s">
        <v>5105</v>
      </c>
      <c r="X441" s="394"/>
      <c r="Y441" s="391" t="s">
        <v>4476</v>
      </c>
      <c r="Z441" s="401"/>
      <c r="AA441" s="400" t="s">
        <v>3739</v>
      </c>
      <c r="AB441" s="399">
        <v>45545.0</v>
      </c>
      <c r="AC441" s="402" t="s">
        <v>4477</v>
      </c>
      <c r="AD441" s="392"/>
      <c r="AE441" s="392"/>
      <c r="AF441" s="392"/>
      <c r="AG441" s="392"/>
      <c r="AH441" s="392"/>
      <c r="AI441" s="392"/>
      <c r="AJ441" s="392"/>
      <c r="AK441" s="392"/>
      <c r="AL441" s="392"/>
      <c r="AM441" s="392"/>
      <c r="AN441" s="392"/>
      <c r="AO441" s="392"/>
      <c r="AP441" s="392"/>
      <c r="AQ441" s="392"/>
      <c r="AR441" s="392"/>
      <c r="AS441" s="392"/>
      <c r="AT441" s="392"/>
      <c r="AU441" s="392"/>
      <c r="AV441" s="392"/>
      <c r="AW441" s="392"/>
      <c r="AX441" s="392"/>
    </row>
    <row r="442" ht="15.0" customHeight="1">
      <c r="A442" s="405" t="s">
        <v>4469</v>
      </c>
      <c r="B442" s="406" t="s">
        <v>4647</v>
      </c>
      <c r="C442" s="406" t="s">
        <v>4471</v>
      </c>
      <c r="D442" s="408" t="s">
        <v>1228</v>
      </c>
      <c r="E442" s="492" t="s">
        <v>5107</v>
      </c>
      <c r="F442" s="406">
        <v>1.0</v>
      </c>
      <c r="G442" s="409"/>
      <c r="H442" s="410">
        <f t="shared" si="1"/>
        <v>1</v>
      </c>
      <c r="I442" s="406" t="s">
        <v>3465</v>
      </c>
      <c r="J442" s="411">
        <v>8600.0</v>
      </c>
      <c r="K442" s="411">
        <f t="shared" si="7"/>
        <v>8600</v>
      </c>
      <c r="L442" s="412"/>
      <c r="M442" s="413">
        <f t="shared" si="14"/>
        <v>0</v>
      </c>
      <c r="N442" s="413">
        <f t="shared" si="13"/>
        <v>8600</v>
      </c>
      <c r="O442" s="413">
        <f t="shared" si="5"/>
        <v>8600</v>
      </c>
      <c r="P442" s="413">
        <f t="shared" si="8"/>
        <v>8600</v>
      </c>
      <c r="Q442" s="413">
        <v>1.0</v>
      </c>
      <c r="R442" s="391" t="s">
        <v>2182</v>
      </c>
      <c r="S442" s="414">
        <v>45540.0</v>
      </c>
      <c r="T442" s="406">
        <v>2409029.0</v>
      </c>
      <c r="U442" s="415">
        <v>45542.0</v>
      </c>
      <c r="V442" s="415">
        <v>45544.0</v>
      </c>
      <c r="W442" s="406" t="s">
        <v>4781</v>
      </c>
      <c r="X442" s="409" t="s">
        <v>4782</v>
      </c>
      <c r="Y442" s="406" t="s">
        <v>3466</v>
      </c>
      <c r="Z442" s="416"/>
      <c r="AA442" s="415" t="s">
        <v>3739</v>
      </c>
      <c r="AB442" s="414">
        <v>45544.0</v>
      </c>
      <c r="AC442" s="417" t="s">
        <v>4646</v>
      </c>
      <c r="AD442" s="407"/>
      <c r="AE442" s="407"/>
      <c r="AF442" s="407"/>
      <c r="AG442" s="407"/>
      <c r="AH442" s="407"/>
      <c r="AI442" s="407"/>
      <c r="AJ442" s="407"/>
      <c r="AK442" s="407"/>
      <c r="AL442" s="407"/>
      <c r="AM442" s="407"/>
      <c r="AN442" s="407"/>
      <c r="AO442" s="407"/>
      <c r="AP442" s="407"/>
      <c r="AQ442" s="407"/>
      <c r="AR442" s="407"/>
      <c r="AS442" s="407"/>
      <c r="AT442" s="407"/>
      <c r="AU442" s="407"/>
      <c r="AV442" s="407"/>
      <c r="AW442" s="407"/>
      <c r="AX442" s="407"/>
    </row>
    <row r="443" ht="15.0" customHeight="1">
      <c r="A443" s="405" t="s">
        <v>4469</v>
      </c>
      <c r="B443" s="406" t="s">
        <v>4647</v>
      </c>
      <c r="C443" s="406" t="s">
        <v>4471</v>
      </c>
      <c r="D443" s="408" t="s">
        <v>5082</v>
      </c>
      <c r="E443" s="492" t="s">
        <v>5083</v>
      </c>
      <c r="F443" s="406">
        <v>10.0</v>
      </c>
      <c r="G443" s="409"/>
      <c r="H443" s="410">
        <f t="shared" si="1"/>
        <v>10</v>
      </c>
      <c r="I443" s="406" t="s">
        <v>3465</v>
      </c>
      <c r="J443" s="411">
        <v>500.0</v>
      </c>
      <c r="K443" s="411">
        <f t="shared" si="7"/>
        <v>5000</v>
      </c>
      <c r="L443" s="412"/>
      <c r="M443" s="413">
        <f t="shared" si="14"/>
        <v>0</v>
      </c>
      <c r="N443" s="413">
        <f t="shared" si="13"/>
        <v>500</v>
      </c>
      <c r="O443" s="413">
        <f t="shared" si="5"/>
        <v>500</v>
      </c>
      <c r="P443" s="413">
        <f t="shared" si="8"/>
        <v>5000</v>
      </c>
      <c r="Q443" s="413">
        <v>1.0</v>
      </c>
      <c r="R443" s="391" t="s">
        <v>2167</v>
      </c>
      <c r="S443" s="414">
        <v>45539.0</v>
      </c>
      <c r="T443" s="406">
        <v>2409020.0</v>
      </c>
      <c r="U443" s="415">
        <v>45540.0</v>
      </c>
      <c r="V443" s="415">
        <v>45544.0</v>
      </c>
      <c r="W443" s="406" t="s">
        <v>3665</v>
      </c>
      <c r="X443" s="409" t="s">
        <v>1535</v>
      </c>
      <c r="Y443" s="406" t="s">
        <v>3466</v>
      </c>
      <c r="Z443" s="416"/>
      <c r="AA443" s="415" t="s">
        <v>3739</v>
      </c>
      <c r="AB443" s="414">
        <v>45545.0</v>
      </c>
      <c r="AC443" s="417" t="s">
        <v>4477</v>
      </c>
      <c r="AD443" s="407"/>
      <c r="AE443" s="407"/>
      <c r="AF443" s="407"/>
      <c r="AG443" s="407"/>
      <c r="AH443" s="407"/>
      <c r="AI443" s="407"/>
      <c r="AJ443" s="407"/>
      <c r="AK443" s="407"/>
      <c r="AL443" s="407"/>
      <c r="AM443" s="407"/>
      <c r="AN443" s="407"/>
      <c r="AO443" s="407"/>
      <c r="AP443" s="407"/>
      <c r="AQ443" s="407"/>
      <c r="AR443" s="407"/>
      <c r="AS443" s="407"/>
      <c r="AT443" s="407"/>
      <c r="AU443" s="407"/>
      <c r="AV443" s="407"/>
      <c r="AW443" s="407"/>
      <c r="AX443" s="407"/>
    </row>
    <row r="444" ht="15.0" customHeight="1">
      <c r="A444" s="405" t="s">
        <v>4469</v>
      </c>
      <c r="B444" s="406" t="s">
        <v>4647</v>
      </c>
      <c r="C444" s="406" t="s">
        <v>4471</v>
      </c>
      <c r="D444" s="408" t="s">
        <v>5108</v>
      </c>
      <c r="E444" s="492" t="s">
        <v>5109</v>
      </c>
      <c r="F444" s="406">
        <v>1.0</v>
      </c>
      <c r="G444" s="409"/>
      <c r="H444" s="410">
        <f t="shared" si="1"/>
        <v>1</v>
      </c>
      <c r="I444" s="406" t="s">
        <v>3465</v>
      </c>
      <c r="J444" s="411">
        <v>29800.0</v>
      </c>
      <c r="K444" s="411">
        <f t="shared" si="7"/>
        <v>29800</v>
      </c>
      <c r="L444" s="412"/>
      <c r="M444" s="413">
        <f t="shared" si="14"/>
        <v>0</v>
      </c>
      <c r="N444" s="413">
        <f t="shared" si="13"/>
        <v>29800</v>
      </c>
      <c r="O444" s="413">
        <f t="shared" si="5"/>
        <v>29800</v>
      </c>
      <c r="P444" s="413">
        <f t="shared" si="8"/>
        <v>29800</v>
      </c>
      <c r="Q444" s="413">
        <v>1.0</v>
      </c>
      <c r="R444" s="391" t="s">
        <v>2177</v>
      </c>
      <c r="S444" s="414">
        <v>45534.0</v>
      </c>
      <c r="T444" s="406">
        <v>2409026.0</v>
      </c>
      <c r="U444" s="415">
        <v>45542.0</v>
      </c>
      <c r="V444" s="415">
        <v>45551.0</v>
      </c>
      <c r="W444" s="406" t="s">
        <v>4889</v>
      </c>
      <c r="X444" s="409" t="s">
        <v>88</v>
      </c>
      <c r="Y444" s="406" t="s">
        <v>3466</v>
      </c>
      <c r="Z444" s="416"/>
      <c r="AA444" s="415" t="s">
        <v>3739</v>
      </c>
      <c r="AB444" s="414">
        <v>45618.0</v>
      </c>
      <c r="AC444" s="417" t="s">
        <v>4477</v>
      </c>
      <c r="AD444" s="407"/>
      <c r="AE444" s="407"/>
      <c r="AF444" s="407"/>
      <c r="AG444" s="407"/>
      <c r="AH444" s="407"/>
      <c r="AI444" s="407"/>
      <c r="AJ444" s="407"/>
      <c r="AK444" s="407"/>
      <c r="AL444" s="407"/>
      <c r="AM444" s="407"/>
      <c r="AN444" s="407"/>
      <c r="AO444" s="407"/>
      <c r="AP444" s="407"/>
      <c r="AQ444" s="407"/>
      <c r="AR444" s="407"/>
      <c r="AS444" s="407"/>
      <c r="AT444" s="407"/>
      <c r="AU444" s="407"/>
      <c r="AV444" s="407"/>
      <c r="AW444" s="407"/>
      <c r="AX444" s="407"/>
    </row>
    <row r="445" ht="15.0" customHeight="1">
      <c r="A445" s="372" t="s">
        <v>4469</v>
      </c>
      <c r="B445" s="373" t="s">
        <v>4647</v>
      </c>
      <c r="C445" s="373" t="s">
        <v>4471</v>
      </c>
      <c r="D445" s="375" t="s">
        <v>1228</v>
      </c>
      <c r="E445" s="489" t="s">
        <v>5110</v>
      </c>
      <c r="F445" s="373">
        <v>1.0</v>
      </c>
      <c r="G445" s="376"/>
      <c r="H445" s="377">
        <f t="shared" si="1"/>
        <v>1</v>
      </c>
      <c r="I445" s="373" t="s">
        <v>3465</v>
      </c>
      <c r="J445" s="378">
        <v>1500.0</v>
      </c>
      <c r="K445" s="378">
        <f t="shared" si="7"/>
        <v>1500</v>
      </c>
      <c r="L445" s="379"/>
      <c r="M445" s="380">
        <f t="shared" si="14"/>
        <v>0</v>
      </c>
      <c r="N445" s="380">
        <f t="shared" si="13"/>
        <v>1500</v>
      </c>
      <c r="O445" s="380">
        <f t="shared" si="5"/>
        <v>1500</v>
      </c>
      <c r="P445" s="380">
        <f t="shared" si="8"/>
        <v>1500</v>
      </c>
      <c r="Q445" s="380">
        <v>1.0</v>
      </c>
      <c r="R445" s="373" t="s">
        <v>2184</v>
      </c>
      <c r="S445" s="381">
        <v>45540.0</v>
      </c>
      <c r="T445" s="373">
        <v>2409030.0</v>
      </c>
      <c r="U445" s="382">
        <v>45542.0</v>
      </c>
      <c r="V445" s="382">
        <v>45544.0</v>
      </c>
      <c r="W445" s="373" t="s">
        <v>5060</v>
      </c>
      <c r="X445" s="376" t="s">
        <v>5007</v>
      </c>
      <c r="Y445" s="373" t="s">
        <v>3466</v>
      </c>
      <c r="Z445" s="383"/>
      <c r="AA445" s="382" t="s">
        <v>3739</v>
      </c>
      <c r="AB445" s="381">
        <v>45541.0</v>
      </c>
      <c r="AC445" s="384" t="s">
        <v>4477</v>
      </c>
      <c r="AD445" s="374"/>
      <c r="AE445" s="374"/>
      <c r="AF445" s="374"/>
      <c r="AG445" s="374"/>
      <c r="AH445" s="374"/>
      <c r="AI445" s="374"/>
      <c r="AJ445" s="374"/>
      <c r="AK445" s="374"/>
      <c r="AL445" s="374"/>
      <c r="AM445" s="374"/>
      <c r="AN445" s="374"/>
      <c r="AO445" s="374"/>
      <c r="AP445" s="374"/>
      <c r="AQ445" s="374"/>
      <c r="AR445" s="374"/>
      <c r="AS445" s="374"/>
      <c r="AT445" s="374"/>
      <c r="AU445" s="374"/>
      <c r="AV445" s="374"/>
      <c r="AW445" s="374"/>
      <c r="AX445" s="374"/>
    </row>
    <row r="446" ht="15.0" customHeight="1">
      <c r="A446" s="390" t="s">
        <v>4469</v>
      </c>
      <c r="B446" s="391" t="s">
        <v>4647</v>
      </c>
      <c r="C446" s="391" t="s">
        <v>4471</v>
      </c>
      <c r="D446" s="393" t="s">
        <v>1228</v>
      </c>
      <c r="E446" s="490" t="s">
        <v>5111</v>
      </c>
      <c r="F446" s="391">
        <v>1.0</v>
      </c>
      <c r="G446" s="394"/>
      <c r="H446" s="395">
        <f t="shared" si="1"/>
        <v>1</v>
      </c>
      <c r="I446" s="391" t="s">
        <v>3465</v>
      </c>
      <c r="J446" s="396">
        <v>4000.0</v>
      </c>
      <c r="K446" s="396">
        <f t="shared" si="7"/>
        <v>4000</v>
      </c>
      <c r="L446" s="397"/>
      <c r="M446" s="398">
        <f t="shared" si="14"/>
        <v>0</v>
      </c>
      <c r="N446" s="398">
        <f t="shared" si="13"/>
        <v>4000</v>
      </c>
      <c r="O446" s="398">
        <f t="shared" si="5"/>
        <v>4000</v>
      </c>
      <c r="P446" s="398">
        <f t="shared" si="8"/>
        <v>4000</v>
      </c>
      <c r="Q446" s="398">
        <v>1.0</v>
      </c>
      <c r="R446" s="391" t="s">
        <v>2184</v>
      </c>
      <c r="S446" s="399">
        <v>45540.0</v>
      </c>
      <c r="T446" s="391">
        <v>2409030.0</v>
      </c>
      <c r="U446" s="400">
        <v>45542.0</v>
      </c>
      <c r="V446" s="400">
        <v>45544.0</v>
      </c>
      <c r="W446" s="391" t="s">
        <v>5060</v>
      </c>
      <c r="X446" s="394" t="s">
        <v>5007</v>
      </c>
      <c r="Y446" s="391" t="s">
        <v>3466</v>
      </c>
      <c r="Z446" s="401"/>
      <c r="AA446" s="400" t="s">
        <v>3739</v>
      </c>
      <c r="AB446" s="399">
        <v>45541.0</v>
      </c>
      <c r="AC446" s="402" t="s">
        <v>4477</v>
      </c>
      <c r="AD446" s="392"/>
      <c r="AE446" s="392"/>
      <c r="AF446" s="392"/>
      <c r="AG446" s="392"/>
      <c r="AH446" s="392"/>
      <c r="AI446" s="392"/>
      <c r="AJ446" s="392"/>
      <c r="AK446" s="392"/>
      <c r="AL446" s="392"/>
      <c r="AM446" s="392"/>
      <c r="AN446" s="392"/>
      <c r="AO446" s="392"/>
      <c r="AP446" s="392"/>
      <c r="AQ446" s="392"/>
      <c r="AR446" s="392"/>
      <c r="AS446" s="392"/>
      <c r="AT446" s="392"/>
      <c r="AU446" s="392"/>
      <c r="AV446" s="392"/>
      <c r="AW446" s="392"/>
      <c r="AX446" s="392"/>
    </row>
    <row r="447" ht="15.0" customHeight="1">
      <c r="A447" s="405" t="s">
        <v>4469</v>
      </c>
      <c r="B447" s="406" t="s">
        <v>4647</v>
      </c>
      <c r="C447" s="406" t="s">
        <v>4471</v>
      </c>
      <c r="D447" s="408" t="s">
        <v>4514</v>
      </c>
      <c r="E447" s="492" t="s">
        <v>5112</v>
      </c>
      <c r="F447" s="406">
        <v>50.0</v>
      </c>
      <c r="G447" s="409"/>
      <c r="H447" s="410">
        <f t="shared" si="1"/>
        <v>50</v>
      </c>
      <c r="I447" s="406" t="s">
        <v>3465</v>
      </c>
      <c r="J447" s="411">
        <v>175.0</v>
      </c>
      <c r="K447" s="411">
        <f t="shared" si="7"/>
        <v>8750</v>
      </c>
      <c r="L447" s="412"/>
      <c r="M447" s="413">
        <f t="shared" si="14"/>
        <v>0</v>
      </c>
      <c r="N447" s="413">
        <f t="shared" si="13"/>
        <v>175</v>
      </c>
      <c r="O447" s="413">
        <f t="shared" si="5"/>
        <v>175</v>
      </c>
      <c r="P447" s="413">
        <f t="shared" si="8"/>
        <v>8750</v>
      </c>
      <c r="Q447" s="413">
        <v>1.0</v>
      </c>
      <c r="R447" s="391" t="s">
        <v>2189</v>
      </c>
      <c r="S447" s="414">
        <v>45541.0</v>
      </c>
      <c r="T447" s="406">
        <v>2409032.0</v>
      </c>
      <c r="U447" s="415">
        <v>45542.0</v>
      </c>
      <c r="V447" s="415">
        <v>45544.0</v>
      </c>
      <c r="W447" s="406" t="s">
        <v>5002</v>
      </c>
      <c r="X447" s="409" t="s">
        <v>51</v>
      </c>
      <c r="Y447" s="406" t="s">
        <v>3466</v>
      </c>
      <c r="Z447" s="416"/>
      <c r="AA447" s="415" t="s">
        <v>3739</v>
      </c>
      <c r="AB447" s="414" t="s">
        <v>5113</v>
      </c>
      <c r="AC447" s="417" t="s">
        <v>4477</v>
      </c>
      <c r="AD447" s="407"/>
      <c r="AE447" s="407"/>
      <c r="AF447" s="407"/>
      <c r="AG447" s="407"/>
      <c r="AH447" s="407"/>
      <c r="AI447" s="407"/>
      <c r="AJ447" s="407"/>
      <c r="AK447" s="407"/>
      <c r="AL447" s="407"/>
      <c r="AM447" s="407"/>
      <c r="AN447" s="407"/>
      <c r="AO447" s="407"/>
      <c r="AP447" s="407"/>
      <c r="AQ447" s="407"/>
      <c r="AR447" s="407"/>
      <c r="AS447" s="407"/>
      <c r="AT447" s="407"/>
      <c r="AU447" s="407"/>
      <c r="AV447" s="407"/>
      <c r="AW447" s="407"/>
      <c r="AX447" s="407"/>
    </row>
    <row r="448" ht="15.0" customHeight="1">
      <c r="A448" s="405" t="s">
        <v>5103</v>
      </c>
      <c r="B448" s="406" t="s">
        <v>4549</v>
      </c>
      <c r="C448" s="406" t="s">
        <v>4471</v>
      </c>
      <c r="D448" s="408" t="s">
        <v>4550</v>
      </c>
      <c r="E448" s="492" t="s">
        <v>4550</v>
      </c>
      <c r="F448" s="406">
        <v>1.0</v>
      </c>
      <c r="G448" s="409"/>
      <c r="H448" s="410">
        <f t="shared" si="1"/>
        <v>1</v>
      </c>
      <c r="I448" s="406" t="s">
        <v>3465</v>
      </c>
      <c r="J448" s="411">
        <v>7797.6</v>
      </c>
      <c r="K448" s="411">
        <f t="shared" si="7"/>
        <v>7797.6</v>
      </c>
      <c r="L448" s="412"/>
      <c r="M448" s="413">
        <f t="shared" si="14"/>
        <v>0</v>
      </c>
      <c r="N448" s="413">
        <f t="shared" si="13"/>
        <v>7797.6</v>
      </c>
      <c r="O448" s="413">
        <f t="shared" si="5"/>
        <v>7797.6</v>
      </c>
      <c r="P448" s="413">
        <f t="shared" si="8"/>
        <v>7797.6</v>
      </c>
      <c r="Q448" s="413">
        <v>1.0</v>
      </c>
      <c r="R448" s="391" t="s">
        <v>2194</v>
      </c>
      <c r="S448" s="414">
        <v>45540.0</v>
      </c>
      <c r="T448" s="406">
        <v>2409034.0</v>
      </c>
      <c r="U448" s="415">
        <v>45542.0</v>
      </c>
      <c r="V448" s="415" t="s">
        <v>5114</v>
      </c>
      <c r="W448" s="406" t="s">
        <v>5115</v>
      </c>
      <c r="X448" s="409"/>
      <c r="Y448" s="406" t="s">
        <v>4476</v>
      </c>
      <c r="Z448" s="416"/>
      <c r="AA448" s="415" t="s">
        <v>3739</v>
      </c>
      <c r="AB448" s="414">
        <v>45549.0</v>
      </c>
      <c r="AC448" s="417" t="s">
        <v>4477</v>
      </c>
      <c r="AD448" s="407"/>
      <c r="AE448" s="407"/>
      <c r="AF448" s="407"/>
      <c r="AG448" s="407"/>
      <c r="AH448" s="407"/>
      <c r="AI448" s="407"/>
      <c r="AJ448" s="407"/>
      <c r="AK448" s="407"/>
      <c r="AL448" s="407"/>
      <c r="AM448" s="407"/>
      <c r="AN448" s="407"/>
      <c r="AO448" s="407"/>
      <c r="AP448" s="407"/>
      <c r="AQ448" s="407"/>
      <c r="AR448" s="407"/>
      <c r="AS448" s="407"/>
      <c r="AT448" s="407"/>
      <c r="AU448" s="407"/>
      <c r="AV448" s="407"/>
      <c r="AW448" s="407"/>
      <c r="AX448" s="407"/>
    </row>
    <row r="449" ht="15.0" customHeight="1">
      <c r="A449" s="372" t="s">
        <v>4536</v>
      </c>
      <c r="B449" s="373" t="s">
        <v>3620</v>
      </c>
      <c r="C449" s="373" t="s">
        <v>4471</v>
      </c>
      <c r="D449" s="375" t="s">
        <v>5116</v>
      </c>
      <c r="E449" s="489" t="s">
        <v>5117</v>
      </c>
      <c r="F449" s="373">
        <v>2.0</v>
      </c>
      <c r="G449" s="376"/>
      <c r="H449" s="377">
        <f t="shared" si="1"/>
        <v>2</v>
      </c>
      <c r="I449" s="373" t="s">
        <v>3465</v>
      </c>
      <c r="J449" s="378">
        <v>11100.0</v>
      </c>
      <c r="K449" s="378">
        <f t="shared" si="7"/>
        <v>22200</v>
      </c>
      <c r="L449" s="379"/>
      <c r="M449" s="380">
        <f t="shared" si="14"/>
        <v>0</v>
      </c>
      <c r="N449" s="380">
        <f t="shared" si="13"/>
        <v>11100</v>
      </c>
      <c r="O449" s="380">
        <f t="shared" si="5"/>
        <v>11100</v>
      </c>
      <c r="P449" s="380">
        <f t="shared" si="8"/>
        <v>22200</v>
      </c>
      <c r="Q449" s="380">
        <v>1.0</v>
      </c>
      <c r="R449" s="373" t="s">
        <v>2201</v>
      </c>
      <c r="S449" s="381">
        <v>45541.0</v>
      </c>
      <c r="T449" s="373">
        <v>2409036.0</v>
      </c>
      <c r="U449" s="382">
        <v>45542.0</v>
      </c>
      <c r="V449" s="382">
        <v>45544.0</v>
      </c>
      <c r="W449" s="373" t="s">
        <v>4566</v>
      </c>
      <c r="X449" s="376" t="s">
        <v>4636</v>
      </c>
      <c r="Y449" s="373" t="s">
        <v>3466</v>
      </c>
      <c r="Z449" s="383"/>
      <c r="AA449" s="382" t="s">
        <v>3739</v>
      </c>
      <c r="AB449" s="381">
        <v>45576.0</v>
      </c>
      <c r="AC449" s="384" t="s">
        <v>4477</v>
      </c>
      <c r="AD449" s="374"/>
      <c r="AE449" s="374"/>
      <c r="AF449" s="374"/>
      <c r="AG449" s="374"/>
      <c r="AH449" s="374"/>
      <c r="AI449" s="374"/>
      <c r="AJ449" s="374"/>
      <c r="AK449" s="374"/>
      <c r="AL449" s="374"/>
      <c r="AM449" s="374"/>
      <c r="AN449" s="374"/>
      <c r="AO449" s="374"/>
      <c r="AP449" s="374"/>
      <c r="AQ449" s="374"/>
      <c r="AR449" s="374"/>
      <c r="AS449" s="374"/>
      <c r="AT449" s="374"/>
      <c r="AU449" s="374"/>
      <c r="AV449" s="374"/>
      <c r="AW449" s="374"/>
      <c r="AX449" s="374"/>
    </row>
    <row r="450" ht="15.0" customHeight="1">
      <c r="A450" s="390" t="s">
        <v>4536</v>
      </c>
      <c r="B450" s="391" t="s">
        <v>3620</v>
      </c>
      <c r="C450" s="391" t="s">
        <v>4471</v>
      </c>
      <c r="D450" s="393" t="s">
        <v>5118</v>
      </c>
      <c r="E450" s="490" t="s">
        <v>5119</v>
      </c>
      <c r="F450" s="391">
        <v>2.0</v>
      </c>
      <c r="G450" s="394"/>
      <c r="H450" s="395">
        <f t="shared" si="1"/>
        <v>2</v>
      </c>
      <c r="I450" s="391" t="s">
        <v>3465</v>
      </c>
      <c r="J450" s="396">
        <v>0.0</v>
      </c>
      <c r="K450" s="396">
        <f t="shared" si="7"/>
        <v>0</v>
      </c>
      <c r="L450" s="397"/>
      <c r="M450" s="398">
        <f t="shared" si="14"/>
        <v>0</v>
      </c>
      <c r="N450" s="398">
        <f t="shared" si="13"/>
        <v>0</v>
      </c>
      <c r="O450" s="398">
        <f t="shared" si="5"/>
        <v>0</v>
      </c>
      <c r="P450" s="398">
        <f t="shared" si="8"/>
        <v>0</v>
      </c>
      <c r="Q450" s="398">
        <v>1.0</v>
      </c>
      <c r="R450" s="391" t="s">
        <v>2201</v>
      </c>
      <c r="S450" s="399">
        <v>45541.0</v>
      </c>
      <c r="T450" s="391">
        <v>2409036.0</v>
      </c>
      <c r="U450" s="400">
        <v>45542.0</v>
      </c>
      <c r="V450" s="400">
        <v>45544.0</v>
      </c>
      <c r="W450" s="391" t="s">
        <v>4566</v>
      </c>
      <c r="X450" s="394" t="s">
        <v>4636</v>
      </c>
      <c r="Y450" s="391" t="s">
        <v>3466</v>
      </c>
      <c r="Z450" s="401"/>
      <c r="AA450" s="400" t="s">
        <v>3739</v>
      </c>
      <c r="AB450" s="399">
        <v>45576.0</v>
      </c>
      <c r="AC450" s="402" t="s">
        <v>4477</v>
      </c>
      <c r="AD450" s="392"/>
      <c r="AE450" s="392"/>
      <c r="AF450" s="392"/>
      <c r="AG450" s="392"/>
      <c r="AH450" s="392"/>
      <c r="AI450" s="392"/>
      <c r="AJ450" s="392"/>
      <c r="AK450" s="392"/>
      <c r="AL450" s="392"/>
      <c r="AM450" s="392"/>
      <c r="AN450" s="392"/>
      <c r="AO450" s="392"/>
      <c r="AP450" s="392"/>
      <c r="AQ450" s="392"/>
      <c r="AR450" s="392"/>
      <c r="AS450" s="392"/>
      <c r="AT450" s="392"/>
      <c r="AU450" s="392"/>
      <c r="AV450" s="392"/>
      <c r="AW450" s="392"/>
      <c r="AX450" s="392"/>
    </row>
    <row r="451" ht="15.0" customHeight="1">
      <c r="A451" s="372" t="s">
        <v>4469</v>
      </c>
      <c r="B451" s="373" t="s">
        <v>4647</v>
      </c>
      <c r="C451" s="373" t="s">
        <v>4471</v>
      </c>
      <c r="D451" s="495" t="s">
        <v>5120</v>
      </c>
      <c r="E451" s="489" t="s">
        <v>5121</v>
      </c>
      <c r="F451" s="373">
        <v>1.0</v>
      </c>
      <c r="G451" s="376"/>
      <c r="H451" s="377">
        <f t="shared" si="1"/>
        <v>1</v>
      </c>
      <c r="I451" s="373" t="s">
        <v>3465</v>
      </c>
      <c r="J451" s="378">
        <v>120.0</v>
      </c>
      <c r="K451" s="378">
        <f t="shared" si="7"/>
        <v>120</v>
      </c>
      <c r="L451" s="379"/>
      <c r="M451" s="380">
        <f t="shared" si="14"/>
        <v>0</v>
      </c>
      <c r="N451" s="380">
        <f t="shared" si="13"/>
        <v>120</v>
      </c>
      <c r="O451" s="380">
        <f t="shared" si="5"/>
        <v>120</v>
      </c>
      <c r="P451" s="380">
        <f t="shared" si="8"/>
        <v>120</v>
      </c>
      <c r="Q451" s="380">
        <v>1.0</v>
      </c>
      <c r="R451" s="373" t="s">
        <v>2209</v>
      </c>
      <c r="S451" s="381">
        <v>45544.0</v>
      </c>
      <c r="T451" s="373">
        <v>2409039.0</v>
      </c>
      <c r="U451" s="382">
        <v>45544.0</v>
      </c>
      <c r="V451" s="382"/>
      <c r="W451" s="373"/>
      <c r="X451" s="376"/>
      <c r="Y451" s="373" t="s">
        <v>4476</v>
      </c>
      <c r="Z451" s="383"/>
      <c r="AA451" s="382"/>
      <c r="AB451" s="381"/>
      <c r="AC451" s="384"/>
      <c r="AD451" s="374"/>
      <c r="AE451" s="374"/>
      <c r="AF451" s="374"/>
      <c r="AG451" s="374"/>
      <c r="AH451" s="374"/>
      <c r="AI451" s="374"/>
      <c r="AJ451" s="374"/>
      <c r="AK451" s="374"/>
      <c r="AL451" s="374"/>
      <c r="AM451" s="374"/>
      <c r="AN451" s="374"/>
      <c r="AO451" s="374"/>
      <c r="AP451" s="374"/>
      <c r="AQ451" s="374"/>
      <c r="AR451" s="374"/>
      <c r="AS451" s="374"/>
      <c r="AT451" s="374"/>
      <c r="AU451" s="374"/>
      <c r="AV451" s="374"/>
      <c r="AW451" s="374"/>
      <c r="AX451" s="374"/>
    </row>
    <row r="452" ht="15.0" customHeight="1">
      <c r="A452" s="390" t="s">
        <v>4469</v>
      </c>
      <c r="B452" s="391" t="s">
        <v>4647</v>
      </c>
      <c r="C452" s="391" t="s">
        <v>4471</v>
      </c>
      <c r="D452" s="393" t="s">
        <v>5122</v>
      </c>
      <c r="E452" s="490" t="s">
        <v>5123</v>
      </c>
      <c r="F452" s="391">
        <v>1.0</v>
      </c>
      <c r="G452" s="394"/>
      <c r="H452" s="395">
        <f t="shared" si="1"/>
        <v>1</v>
      </c>
      <c r="I452" s="391" t="s">
        <v>3465</v>
      </c>
      <c r="J452" s="396">
        <v>900.0</v>
      </c>
      <c r="K452" s="396">
        <f t="shared" si="7"/>
        <v>900</v>
      </c>
      <c r="L452" s="397"/>
      <c r="M452" s="398">
        <f t="shared" si="14"/>
        <v>0</v>
      </c>
      <c r="N452" s="398">
        <f t="shared" si="13"/>
        <v>900</v>
      </c>
      <c r="O452" s="398">
        <f t="shared" si="5"/>
        <v>900</v>
      </c>
      <c r="P452" s="398">
        <f t="shared" si="8"/>
        <v>900</v>
      </c>
      <c r="Q452" s="398">
        <v>1.0</v>
      </c>
      <c r="R452" s="391" t="s">
        <v>2209</v>
      </c>
      <c r="S452" s="399">
        <v>45544.0</v>
      </c>
      <c r="T452" s="391">
        <v>2409039.0</v>
      </c>
      <c r="U452" s="400">
        <v>45544.0</v>
      </c>
      <c r="V452" s="400"/>
      <c r="W452" s="391"/>
      <c r="X452" s="394"/>
      <c r="Y452" s="391" t="s">
        <v>4476</v>
      </c>
      <c r="Z452" s="401"/>
      <c r="AA452" s="400"/>
      <c r="AB452" s="399"/>
      <c r="AC452" s="402"/>
      <c r="AD452" s="392"/>
      <c r="AE452" s="392"/>
      <c r="AF452" s="392"/>
      <c r="AG452" s="392"/>
      <c r="AH452" s="392"/>
      <c r="AI452" s="392"/>
      <c r="AJ452" s="392"/>
      <c r="AK452" s="392"/>
      <c r="AL452" s="392"/>
      <c r="AM452" s="392"/>
      <c r="AN452" s="392"/>
      <c r="AO452" s="392"/>
      <c r="AP452" s="392"/>
      <c r="AQ452" s="392"/>
      <c r="AR452" s="392"/>
      <c r="AS452" s="392"/>
      <c r="AT452" s="392"/>
      <c r="AU452" s="392"/>
      <c r="AV452" s="392"/>
      <c r="AW452" s="392"/>
      <c r="AX452" s="392"/>
    </row>
    <row r="453" ht="15.0" customHeight="1">
      <c r="A453" s="405" t="s">
        <v>4571</v>
      </c>
      <c r="B453" s="406" t="s">
        <v>4572</v>
      </c>
      <c r="C453" s="406" t="s">
        <v>4471</v>
      </c>
      <c r="D453" s="408" t="s">
        <v>604</v>
      </c>
      <c r="E453" s="492" t="s">
        <v>4573</v>
      </c>
      <c r="F453" s="406">
        <v>1100.0</v>
      </c>
      <c r="G453" s="409"/>
      <c r="H453" s="410">
        <f t="shared" si="1"/>
        <v>1100</v>
      </c>
      <c r="I453" s="406" t="s">
        <v>3465</v>
      </c>
      <c r="J453" s="411">
        <v>3.5</v>
      </c>
      <c r="K453" s="411">
        <f t="shared" si="7"/>
        <v>3850</v>
      </c>
      <c r="L453" s="412"/>
      <c r="M453" s="413">
        <f t="shared" si="14"/>
        <v>0</v>
      </c>
      <c r="N453" s="413">
        <f t="shared" si="13"/>
        <v>3.5</v>
      </c>
      <c r="O453" s="413">
        <f t="shared" si="5"/>
        <v>3.5</v>
      </c>
      <c r="P453" s="413">
        <f t="shared" si="8"/>
        <v>3850</v>
      </c>
      <c r="Q453" s="413">
        <v>1.0</v>
      </c>
      <c r="R453" s="391" t="s">
        <v>2211</v>
      </c>
      <c r="S453" s="414">
        <v>45544.0</v>
      </c>
      <c r="T453" s="406">
        <v>2409040.0</v>
      </c>
      <c r="U453" s="415">
        <v>45546.0</v>
      </c>
      <c r="V453" s="415">
        <v>45544.0</v>
      </c>
      <c r="W453" s="406" t="s">
        <v>4686</v>
      </c>
      <c r="X453" s="409" t="s">
        <v>1431</v>
      </c>
      <c r="Y453" s="406" t="s">
        <v>3466</v>
      </c>
      <c r="Z453" s="416"/>
      <c r="AA453" s="415" t="s">
        <v>3739</v>
      </c>
      <c r="AB453" s="414">
        <v>45551.0</v>
      </c>
      <c r="AC453" s="417" t="s">
        <v>4477</v>
      </c>
      <c r="AD453" s="407"/>
      <c r="AE453" s="407"/>
      <c r="AF453" s="407"/>
      <c r="AG453" s="407"/>
      <c r="AH453" s="407"/>
      <c r="AI453" s="407"/>
      <c r="AJ453" s="407"/>
      <c r="AK453" s="407"/>
      <c r="AL453" s="407"/>
      <c r="AM453" s="407"/>
      <c r="AN453" s="407"/>
      <c r="AO453" s="407"/>
      <c r="AP453" s="407"/>
      <c r="AQ453" s="407"/>
      <c r="AR453" s="407"/>
      <c r="AS453" s="407"/>
      <c r="AT453" s="407"/>
      <c r="AU453" s="407"/>
      <c r="AV453" s="407"/>
      <c r="AW453" s="407"/>
      <c r="AX453" s="407"/>
    </row>
    <row r="454" ht="15.0" customHeight="1">
      <c r="A454" s="405" t="s">
        <v>4512</v>
      </c>
      <c r="B454" s="406" t="s">
        <v>4618</v>
      </c>
      <c r="C454" s="406" t="s">
        <v>4471</v>
      </c>
      <c r="D454" s="407" t="s">
        <v>5124</v>
      </c>
      <c r="E454" s="421" t="s">
        <v>5125</v>
      </c>
      <c r="F454" s="406">
        <v>2.0</v>
      </c>
      <c r="G454" s="409"/>
      <c r="H454" s="410">
        <f t="shared" si="1"/>
        <v>2</v>
      </c>
      <c r="I454" s="406" t="s">
        <v>3465</v>
      </c>
      <c r="J454" s="411">
        <v>310.25</v>
      </c>
      <c r="K454" s="411">
        <f t="shared" si="7"/>
        <v>620.5</v>
      </c>
      <c r="L454" s="412"/>
      <c r="M454" s="413">
        <f t="shared" si="14"/>
        <v>0</v>
      </c>
      <c r="N454" s="413">
        <f t="shared" si="13"/>
        <v>310.25</v>
      </c>
      <c r="O454" s="413">
        <f t="shared" si="5"/>
        <v>310.25</v>
      </c>
      <c r="P454" s="413">
        <f t="shared" si="8"/>
        <v>620.5</v>
      </c>
      <c r="Q454" s="413">
        <v>1.0</v>
      </c>
      <c r="R454" s="406" t="s">
        <v>2269</v>
      </c>
      <c r="S454" s="414">
        <v>45547.0</v>
      </c>
      <c r="T454" s="406">
        <v>2409076.0</v>
      </c>
      <c r="U454" s="415">
        <v>45548.0</v>
      </c>
      <c r="V454" s="415">
        <v>45548.0</v>
      </c>
      <c r="W454" s="406" t="s">
        <v>3675</v>
      </c>
      <c r="X454" s="409" t="s">
        <v>304</v>
      </c>
      <c r="Y454" s="406" t="s">
        <v>3466</v>
      </c>
      <c r="Z454" s="416"/>
      <c r="AA454" s="415" t="s">
        <v>3739</v>
      </c>
      <c r="AB454" s="414">
        <v>45553.0</v>
      </c>
      <c r="AC454" s="417" t="s">
        <v>4477</v>
      </c>
      <c r="AD454" s="418"/>
      <c r="AE454" s="419"/>
      <c r="AF454" s="419"/>
      <c r="AG454" s="419"/>
      <c r="AH454" s="419"/>
      <c r="AI454" s="419"/>
      <c r="AJ454" s="419"/>
      <c r="AK454" s="419"/>
      <c r="AL454" s="419"/>
      <c r="AM454" s="419"/>
      <c r="AN454" s="419"/>
      <c r="AO454" s="419"/>
      <c r="AP454" s="419"/>
      <c r="AQ454" s="419"/>
      <c r="AR454" s="419"/>
      <c r="AS454" s="419"/>
      <c r="AT454" s="419"/>
      <c r="AU454" s="419"/>
      <c r="AV454" s="419"/>
      <c r="AW454" s="419"/>
      <c r="AX454" s="419"/>
    </row>
    <row r="455" ht="15.0" customHeight="1">
      <c r="A455" s="405" t="s">
        <v>4536</v>
      </c>
      <c r="B455" s="406"/>
      <c r="C455" s="406" t="s">
        <v>4471</v>
      </c>
      <c r="D455" s="407" t="s">
        <v>5091</v>
      </c>
      <c r="E455" s="421" t="s">
        <v>5092</v>
      </c>
      <c r="F455" s="406">
        <v>240.0</v>
      </c>
      <c r="G455" s="409"/>
      <c r="H455" s="410">
        <f t="shared" si="1"/>
        <v>240</v>
      </c>
      <c r="I455" s="406" t="s">
        <v>3465</v>
      </c>
      <c r="J455" s="411">
        <v>20.0</v>
      </c>
      <c r="K455" s="411">
        <f t="shared" si="7"/>
        <v>4800</v>
      </c>
      <c r="L455" s="412"/>
      <c r="M455" s="413">
        <f t="shared" si="14"/>
        <v>0</v>
      </c>
      <c r="N455" s="413">
        <f t="shared" si="13"/>
        <v>20</v>
      </c>
      <c r="O455" s="413">
        <f t="shared" si="5"/>
        <v>20</v>
      </c>
      <c r="P455" s="413">
        <f t="shared" si="8"/>
        <v>4800</v>
      </c>
      <c r="Q455" s="413">
        <v>1.0</v>
      </c>
      <c r="R455" s="406" t="s">
        <v>2315</v>
      </c>
      <c r="S455" s="414">
        <v>45552.0</v>
      </c>
      <c r="T455" s="406">
        <v>2409097.0</v>
      </c>
      <c r="U455" s="415">
        <v>45553.0</v>
      </c>
      <c r="V455" s="415">
        <v>45553.0</v>
      </c>
      <c r="W455" s="406" t="s">
        <v>4669</v>
      </c>
      <c r="X455" s="409" t="s">
        <v>880</v>
      </c>
      <c r="Y455" s="406" t="s">
        <v>3466</v>
      </c>
      <c r="Z455" s="416"/>
      <c r="AA455" s="415" t="s">
        <v>3739</v>
      </c>
      <c r="AB455" s="414">
        <v>45554.0</v>
      </c>
      <c r="AC455" s="417" t="s">
        <v>4477</v>
      </c>
      <c r="AD455" s="418"/>
      <c r="AE455" s="419"/>
      <c r="AF455" s="419"/>
      <c r="AG455" s="419"/>
      <c r="AH455" s="419"/>
      <c r="AI455" s="419"/>
      <c r="AJ455" s="419"/>
      <c r="AK455" s="419"/>
      <c r="AL455" s="419"/>
      <c r="AM455" s="419"/>
      <c r="AN455" s="419"/>
      <c r="AO455" s="419"/>
      <c r="AP455" s="419"/>
      <c r="AQ455" s="419"/>
      <c r="AR455" s="419"/>
      <c r="AS455" s="419"/>
      <c r="AT455" s="419"/>
      <c r="AU455" s="419"/>
      <c r="AV455" s="419"/>
      <c r="AW455" s="419"/>
      <c r="AX455" s="419"/>
    </row>
    <row r="456" ht="15.0" customHeight="1">
      <c r="A456" s="405" t="s">
        <v>4469</v>
      </c>
      <c r="B456" s="406" t="s">
        <v>4647</v>
      </c>
      <c r="C456" s="406" t="s">
        <v>4471</v>
      </c>
      <c r="D456" s="408" t="s">
        <v>5126</v>
      </c>
      <c r="E456" s="492" t="s">
        <v>5127</v>
      </c>
      <c r="F456" s="406">
        <v>1.0</v>
      </c>
      <c r="G456" s="409"/>
      <c r="H456" s="410">
        <f t="shared" si="1"/>
        <v>1</v>
      </c>
      <c r="I456" s="406" t="s">
        <v>3465</v>
      </c>
      <c r="J456" s="411">
        <v>2233.65</v>
      </c>
      <c r="K456" s="411">
        <f t="shared" si="7"/>
        <v>2233.65</v>
      </c>
      <c r="L456" s="412"/>
      <c r="M456" s="413">
        <f t="shared" si="14"/>
        <v>0</v>
      </c>
      <c r="N456" s="413">
        <f t="shared" si="13"/>
        <v>2233.65</v>
      </c>
      <c r="O456" s="413">
        <f t="shared" si="5"/>
        <v>2233.65</v>
      </c>
      <c r="P456" s="413">
        <f t="shared" si="8"/>
        <v>2233.65</v>
      </c>
      <c r="Q456" s="413">
        <v>1.0</v>
      </c>
      <c r="R456" s="391" t="s">
        <v>2274</v>
      </c>
      <c r="S456" s="414">
        <v>45540.0</v>
      </c>
      <c r="T456" s="406">
        <v>2409078.0</v>
      </c>
      <c r="U456" s="415">
        <v>45551.0</v>
      </c>
      <c r="V456" s="415">
        <v>45551.0</v>
      </c>
      <c r="W456" s="406" t="s">
        <v>5128</v>
      </c>
      <c r="X456" s="409"/>
      <c r="Y456" s="406" t="s">
        <v>4476</v>
      </c>
      <c r="Z456" s="416"/>
      <c r="AA456" s="415" t="s">
        <v>3739</v>
      </c>
      <c r="AB456" s="414">
        <v>45560.0</v>
      </c>
      <c r="AC456" s="417" t="s">
        <v>4477</v>
      </c>
      <c r="AD456" s="407"/>
      <c r="AE456" s="407"/>
      <c r="AF456" s="407"/>
      <c r="AG456" s="407"/>
      <c r="AH456" s="407"/>
      <c r="AI456" s="407"/>
      <c r="AJ456" s="407"/>
      <c r="AK456" s="407"/>
      <c r="AL456" s="407"/>
      <c r="AM456" s="407"/>
      <c r="AN456" s="407"/>
      <c r="AO456" s="407"/>
      <c r="AP456" s="407"/>
      <c r="AQ456" s="407"/>
      <c r="AR456" s="407"/>
      <c r="AS456" s="407"/>
      <c r="AT456" s="407"/>
      <c r="AU456" s="407"/>
      <c r="AV456" s="407"/>
      <c r="AW456" s="407"/>
      <c r="AX456" s="407"/>
    </row>
    <row r="457" ht="15.0" customHeight="1">
      <c r="A457" s="405" t="s">
        <v>4469</v>
      </c>
      <c r="B457" s="406" t="s">
        <v>4647</v>
      </c>
      <c r="C457" s="406" t="s">
        <v>4471</v>
      </c>
      <c r="D457" s="408" t="s">
        <v>1228</v>
      </c>
      <c r="E457" s="492" t="s">
        <v>5129</v>
      </c>
      <c r="F457" s="406">
        <v>1.0</v>
      </c>
      <c r="G457" s="409"/>
      <c r="H457" s="410">
        <f t="shared" si="1"/>
        <v>1</v>
      </c>
      <c r="I457" s="406" t="s">
        <v>3465</v>
      </c>
      <c r="J457" s="411">
        <v>16200.0</v>
      </c>
      <c r="K457" s="411">
        <f t="shared" si="7"/>
        <v>16200</v>
      </c>
      <c r="L457" s="412"/>
      <c r="M457" s="413">
        <f t="shared" si="14"/>
        <v>0</v>
      </c>
      <c r="N457" s="413">
        <f t="shared" si="13"/>
        <v>16200</v>
      </c>
      <c r="O457" s="413">
        <f t="shared" si="5"/>
        <v>16200</v>
      </c>
      <c r="P457" s="413">
        <f t="shared" si="8"/>
        <v>16200</v>
      </c>
      <c r="Q457" s="413">
        <v>1.0</v>
      </c>
      <c r="R457" s="391" t="s">
        <v>2277</v>
      </c>
      <c r="S457" s="414">
        <v>45548.0</v>
      </c>
      <c r="T457" s="406">
        <v>2409080.0</v>
      </c>
      <c r="U457" s="415">
        <v>45551.0</v>
      </c>
      <c r="V457" s="415">
        <v>45551.0</v>
      </c>
      <c r="W457" s="406" t="s">
        <v>4808</v>
      </c>
      <c r="X457" s="409" t="s">
        <v>1239</v>
      </c>
      <c r="Y457" s="406" t="s">
        <v>3466</v>
      </c>
      <c r="Z457" s="416"/>
      <c r="AA457" s="415" t="s">
        <v>3739</v>
      </c>
      <c r="AB457" s="414">
        <v>45556.0</v>
      </c>
      <c r="AC457" s="417" t="s">
        <v>4477</v>
      </c>
      <c r="AD457" s="407"/>
      <c r="AE457" s="407"/>
      <c r="AF457" s="407"/>
      <c r="AG457" s="407"/>
      <c r="AH457" s="407"/>
      <c r="AI457" s="407"/>
      <c r="AJ457" s="407"/>
      <c r="AK457" s="407"/>
      <c r="AL457" s="407"/>
      <c r="AM457" s="407"/>
      <c r="AN457" s="407"/>
      <c r="AO457" s="407"/>
      <c r="AP457" s="407"/>
      <c r="AQ457" s="407"/>
      <c r="AR457" s="407"/>
      <c r="AS457" s="407"/>
      <c r="AT457" s="407"/>
      <c r="AU457" s="407"/>
      <c r="AV457" s="407"/>
      <c r="AW457" s="407"/>
      <c r="AX457" s="407"/>
    </row>
    <row r="458" ht="15.0" customHeight="1">
      <c r="A458" s="405" t="s">
        <v>4469</v>
      </c>
      <c r="B458" s="406" t="s">
        <v>4647</v>
      </c>
      <c r="C458" s="406" t="s">
        <v>4471</v>
      </c>
      <c r="D458" s="408" t="s">
        <v>4887</v>
      </c>
      <c r="E458" s="492" t="s">
        <v>5109</v>
      </c>
      <c r="F458" s="406">
        <v>1.0</v>
      </c>
      <c r="G458" s="409"/>
      <c r="H458" s="410">
        <f t="shared" si="1"/>
        <v>1</v>
      </c>
      <c r="I458" s="406" t="s">
        <v>3465</v>
      </c>
      <c r="J458" s="411">
        <v>23400.0</v>
      </c>
      <c r="K458" s="411">
        <f t="shared" si="7"/>
        <v>23400</v>
      </c>
      <c r="L458" s="412"/>
      <c r="M458" s="413">
        <f t="shared" si="14"/>
        <v>0</v>
      </c>
      <c r="N458" s="413">
        <f t="shared" si="13"/>
        <v>23400</v>
      </c>
      <c r="O458" s="413">
        <f t="shared" si="5"/>
        <v>23400</v>
      </c>
      <c r="P458" s="413">
        <f t="shared" si="8"/>
        <v>23400</v>
      </c>
      <c r="Q458" s="413">
        <v>1.0</v>
      </c>
      <c r="R458" s="391" t="s">
        <v>2280</v>
      </c>
      <c r="S458" s="414">
        <v>45548.0</v>
      </c>
      <c r="T458" s="406">
        <v>2409081.0</v>
      </c>
      <c r="U458" s="415">
        <v>45551.0</v>
      </c>
      <c r="V458" s="415">
        <v>45551.0</v>
      </c>
      <c r="W458" s="406" t="s">
        <v>4889</v>
      </c>
      <c r="X458" s="409" t="s">
        <v>88</v>
      </c>
      <c r="Y458" s="406" t="s">
        <v>3466</v>
      </c>
      <c r="Z458" s="416"/>
      <c r="AA458" s="415" t="s">
        <v>3739</v>
      </c>
      <c r="AB458" s="414">
        <v>45556.0</v>
      </c>
      <c r="AC458" s="417" t="s">
        <v>4477</v>
      </c>
      <c r="AD458" s="407"/>
      <c r="AE458" s="407"/>
      <c r="AF458" s="407"/>
      <c r="AG458" s="407"/>
      <c r="AH458" s="407"/>
      <c r="AI458" s="407"/>
      <c r="AJ458" s="407"/>
      <c r="AK458" s="407"/>
      <c r="AL458" s="407"/>
      <c r="AM458" s="407"/>
      <c r="AN458" s="407"/>
      <c r="AO458" s="407"/>
      <c r="AP458" s="407"/>
      <c r="AQ458" s="407"/>
      <c r="AR458" s="407"/>
      <c r="AS458" s="407"/>
      <c r="AT458" s="407"/>
      <c r="AU458" s="407"/>
      <c r="AV458" s="407"/>
      <c r="AW458" s="407"/>
      <c r="AX458" s="407"/>
    </row>
    <row r="459" ht="15.0" customHeight="1">
      <c r="A459" s="372" t="s">
        <v>4469</v>
      </c>
      <c r="B459" s="373" t="s">
        <v>4647</v>
      </c>
      <c r="C459" s="373" t="s">
        <v>4471</v>
      </c>
      <c r="D459" s="375" t="s">
        <v>5130</v>
      </c>
      <c r="E459" s="489" t="s">
        <v>5131</v>
      </c>
      <c r="F459" s="373">
        <v>1.0</v>
      </c>
      <c r="G459" s="376"/>
      <c r="H459" s="377">
        <f t="shared" si="1"/>
        <v>1</v>
      </c>
      <c r="I459" s="373" t="s">
        <v>3465</v>
      </c>
      <c r="J459" s="378">
        <v>133000.0</v>
      </c>
      <c r="K459" s="378">
        <f t="shared" si="7"/>
        <v>133000</v>
      </c>
      <c r="L459" s="379"/>
      <c r="M459" s="380">
        <f t="shared" si="14"/>
        <v>0</v>
      </c>
      <c r="N459" s="380">
        <f t="shared" si="13"/>
        <v>133000</v>
      </c>
      <c r="O459" s="380">
        <f t="shared" si="5"/>
        <v>133000</v>
      </c>
      <c r="P459" s="380">
        <f t="shared" si="8"/>
        <v>133000</v>
      </c>
      <c r="Q459" s="380">
        <v>1.0</v>
      </c>
      <c r="R459" s="373" t="s">
        <v>2283</v>
      </c>
      <c r="S459" s="381">
        <v>45548.0</v>
      </c>
      <c r="T459" s="373">
        <v>2409082.0</v>
      </c>
      <c r="U459" s="382">
        <v>45551.0</v>
      </c>
      <c r="V459" s="382">
        <v>45551.0</v>
      </c>
      <c r="W459" s="373" t="s">
        <v>5132</v>
      </c>
      <c r="X459" s="376" t="s">
        <v>4151</v>
      </c>
      <c r="Y459" s="373" t="s">
        <v>3466</v>
      </c>
      <c r="Z459" s="383"/>
      <c r="AA459" s="382" t="s">
        <v>3739</v>
      </c>
      <c r="AB459" s="381">
        <v>45569.0</v>
      </c>
      <c r="AC459" s="384" t="s">
        <v>4477</v>
      </c>
      <c r="AD459" s="374"/>
      <c r="AE459" s="374"/>
      <c r="AF459" s="374"/>
      <c r="AG459" s="374"/>
      <c r="AH459" s="374"/>
      <c r="AI459" s="374"/>
      <c r="AJ459" s="374"/>
      <c r="AK459" s="374"/>
      <c r="AL459" s="374"/>
      <c r="AM459" s="374"/>
      <c r="AN459" s="374"/>
      <c r="AO459" s="374"/>
      <c r="AP459" s="374"/>
      <c r="AQ459" s="374"/>
      <c r="AR459" s="374"/>
      <c r="AS459" s="374"/>
      <c r="AT459" s="374"/>
      <c r="AU459" s="374"/>
      <c r="AV459" s="374"/>
      <c r="AW459" s="374"/>
      <c r="AX459" s="374"/>
    </row>
    <row r="460" ht="15.0" customHeight="1">
      <c r="A460" s="390" t="s">
        <v>4469</v>
      </c>
      <c r="B460" s="391" t="s">
        <v>4647</v>
      </c>
      <c r="C460" s="391" t="s">
        <v>4471</v>
      </c>
      <c r="D460" s="393" t="s">
        <v>4908</v>
      </c>
      <c r="E460" s="490" t="s">
        <v>5031</v>
      </c>
      <c r="F460" s="391">
        <v>1.0</v>
      </c>
      <c r="G460" s="394"/>
      <c r="H460" s="395">
        <f t="shared" si="1"/>
        <v>1</v>
      </c>
      <c r="I460" s="391" t="s">
        <v>3465</v>
      </c>
      <c r="J460" s="396">
        <v>532.0</v>
      </c>
      <c r="K460" s="396">
        <f t="shared" si="7"/>
        <v>532</v>
      </c>
      <c r="L460" s="397"/>
      <c r="M460" s="398">
        <f t="shared" si="14"/>
        <v>0</v>
      </c>
      <c r="N460" s="398">
        <f t="shared" si="13"/>
        <v>532</v>
      </c>
      <c r="O460" s="398">
        <f t="shared" si="5"/>
        <v>532</v>
      </c>
      <c r="P460" s="398">
        <f t="shared" si="8"/>
        <v>532</v>
      </c>
      <c r="Q460" s="398">
        <v>1.0</v>
      </c>
      <c r="R460" s="391" t="s">
        <v>2283</v>
      </c>
      <c r="S460" s="399">
        <v>45548.0</v>
      </c>
      <c r="T460" s="391">
        <v>2409082.0</v>
      </c>
      <c r="U460" s="400">
        <v>45551.0</v>
      </c>
      <c r="V460" s="400">
        <v>45551.0</v>
      </c>
      <c r="W460" s="391" t="s">
        <v>5132</v>
      </c>
      <c r="X460" s="394" t="s">
        <v>4151</v>
      </c>
      <c r="Y460" s="391" t="s">
        <v>3466</v>
      </c>
      <c r="Z460" s="401"/>
      <c r="AA460" s="400" t="s">
        <v>3739</v>
      </c>
      <c r="AB460" s="399">
        <v>45569.0</v>
      </c>
      <c r="AC460" s="402" t="s">
        <v>4477</v>
      </c>
      <c r="AD460" s="392"/>
      <c r="AE460" s="392"/>
      <c r="AF460" s="392"/>
      <c r="AG460" s="392"/>
      <c r="AH460" s="392"/>
      <c r="AI460" s="392"/>
      <c r="AJ460" s="392"/>
      <c r="AK460" s="392"/>
      <c r="AL460" s="392"/>
      <c r="AM460" s="392"/>
      <c r="AN460" s="392"/>
      <c r="AO460" s="392"/>
      <c r="AP460" s="392"/>
      <c r="AQ460" s="392"/>
      <c r="AR460" s="392"/>
      <c r="AS460" s="392"/>
      <c r="AT460" s="392"/>
      <c r="AU460" s="392"/>
      <c r="AV460" s="392"/>
      <c r="AW460" s="392"/>
      <c r="AX460" s="392"/>
    </row>
    <row r="461" ht="15.0" customHeight="1">
      <c r="A461" s="405" t="s">
        <v>4469</v>
      </c>
      <c r="B461" s="406" t="s">
        <v>4647</v>
      </c>
      <c r="C461" s="406" t="s">
        <v>4471</v>
      </c>
      <c r="D461" s="408" t="s">
        <v>5133</v>
      </c>
      <c r="E461" s="492" t="s">
        <v>5134</v>
      </c>
      <c r="F461" s="406">
        <v>1.0</v>
      </c>
      <c r="G461" s="409"/>
      <c r="H461" s="410">
        <f t="shared" si="1"/>
        <v>1</v>
      </c>
      <c r="I461" s="406" t="s">
        <v>3465</v>
      </c>
      <c r="J461" s="411">
        <v>4102.8</v>
      </c>
      <c r="K461" s="411">
        <f t="shared" si="7"/>
        <v>4102.8</v>
      </c>
      <c r="L461" s="412"/>
      <c r="M461" s="413">
        <f t="shared" si="14"/>
        <v>0</v>
      </c>
      <c r="N461" s="413">
        <f t="shared" si="13"/>
        <v>4102.8</v>
      </c>
      <c r="O461" s="413">
        <f t="shared" si="5"/>
        <v>4102.8</v>
      </c>
      <c r="P461" s="413">
        <f t="shared" si="8"/>
        <v>4102.8</v>
      </c>
      <c r="Q461" s="413">
        <v>1.0</v>
      </c>
      <c r="R461" s="391" t="s">
        <v>2287</v>
      </c>
      <c r="S461" s="414">
        <v>45548.0</v>
      </c>
      <c r="T461" s="406">
        <v>2409083.0</v>
      </c>
      <c r="U461" s="415">
        <v>45551.0</v>
      </c>
      <c r="V461" s="415">
        <v>45551.0</v>
      </c>
      <c r="W461" s="406" t="s">
        <v>5135</v>
      </c>
      <c r="X461" s="409"/>
      <c r="Y461" s="406" t="s">
        <v>4476</v>
      </c>
      <c r="Z461" s="416"/>
      <c r="AA461" s="415" t="s">
        <v>3739</v>
      </c>
      <c r="AB461" s="414">
        <v>45560.0</v>
      </c>
      <c r="AC461" s="417" t="s">
        <v>4477</v>
      </c>
      <c r="AD461" s="407"/>
      <c r="AE461" s="407"/>
      <c r="AF461" s="407"/>
      <c r="AG461" s="407"/>
      <c r="AH461" s="407"/>
      <c r="AI461" s="407"/>
      <c r="AJ461" s="407"/>
      <c r="AK461" s="407"/>
      <c r="AL461" s="407"/>
      <c r="AM461" s="407"/>
      <c r="AN461" s="407"/>
      <c r="AO461" s="407"/>
      <c r="AP461" s="407"/>
      <c r="AQ461" s="407"/>
      <c r="AR461" s="407"/>
      <c r="AS461" s="407"/>
      <c r="AT461" s="407"/>
      <c r="AU461" s="407"/>
      <c r="AV461" s="407"/>
      <c r="AW461" s="407"/>
      <c r="AX461" s="407"/>
    </row>
    <row r="462" ht="15.0" customHeight="1">
      <c r="A462" s="372" t="s">
        <v>4608</v>
      </c>
      <c r="B462" s="373" t="s">
        <v>4609</v>
      </c>
      <c r="C462" s="373" t="s">
        <v>4471</v>
      </c>
      <c r="D462" s="495" t="s">
        <v>1228</v>
      </c>
      <c r="E462" s="489" t="s">
        <v>5136</v>
      </c>
      <c r="F462" s="373">
        <v>176.0</v>
      </c>
      <c r="G462" s="376"/>
      <c r="H462" s="377">
        <f t="shared" si="1"/>
        <v>176</v>
      </c>
      <c r="I462" s="373" t="s">
        <v>3465</v>
      </c>
      <c r="J462" s="378">
        <v>230.0</v>
      </c>
      <c r="K462" s="378">
        <f t="shared" si="7"/>
        <v>40480</v>
      </c>
      <c r="L462" s="379"/>
      <c r="M462" s="380">
        <f t="shared" si="14"/>
        <v>0</v>
      </c>
      <c r="N462" s="380">
        <f t="shared" si="13"/>
        <v>230</v>
      </c>
      <c r="O462" s="380">
        <f t="shared" si="5"/>
        <v>230</v>
      </c>
      <c r="P462" s="380">
        <f t="shared" si="8"/>
        <v>40480</v>
      </c>
      <c r="Q462" s="380">
        <v>1.0</v>
      </c>
      <c r="R462" s="373" t="s">
        <v>2313</v>
      </c>
      <c r="S462" s="381">
        <v>45552.0</v>
      </c>
      <c r="T462" s="373">
        <v>2409096.0</v>
      </c>
      <c r="U462" s="382">
        <v>45553.0</v>
      </c>
      <c r="V462" s="382">
        <v>45554.0</v>
      </c>
      <c r="W462" s="373" t="s">
        <v>5137</v>
      </c>
      <c r="X462" s="376"/>
      <c r="Y462" s="373"/>
      <c r="Z462" s="383"/>
      <c r="AA462" s="382" t="s">
        <v>3739</v>
      </c>
      <c r="AB462" s="381">
        <v>45616.0</v>
      </c>
      <c r="AC462" s="384" t="s">
        <v>4477</v>
      </c>
      <c r="AD462" s="374"/>
      <c r="AE462" s="374"/>
      <c r="AF462" s="374"/>
      <c r="AG462" s="374"/>
      <c r="AH462" s="374"/>
      <c r="AI462" s="374"/>
      <c r="AJ462" s="374"/>
      <c r="AK462" s="374"/>
      <c r="AL462" s="374"/>
      <c r="AM462" s="374"/>
      <c r="AN462" s="374"/>
      <c r="AO462" s="374"/>
      <c r="AP462" s="374"/>
      <c r="AQ462" s="374"/>
      <c r="AR462" s="374"/>
      <c r="AS462" s="374"/>
      <c r="AT462" s="374"/>
      <c r="AU462" s="374"/>
      <c r="AV462" s="374"/>
      <c r="AW462" s="374"/>
      <c r="AX462" s="374"/>
    </row>
    <row r="463" ht="15.0" customHeight="1">
      <c r="A463" s="390" t="s">
        <v>4608</v>
      </c>
      <c r="B463" s="391" t="s">
        <v>4609</v>
      </c>
      <c r="C463" s="391" t="s">
        <v>4471</v>
      </c>
      <c r="D463" s="393" t="s">
        <v>1228</v>
      </c>
      <c r="E463" s="490" t="s">
        <v>5138</v>
      </c>
      <c r="F463" s="391">
        <v>24.0</v>
      </c>
      <c r="G463" s="394"/>
      <c r="H463" s="395">
        <f t="shared" si="1"/>
        <v>24</v>
      </c>
      <c r="I463" s="391" t="s">
        <v>3465</v>
      </c>
      <c r="J463" s="396">
        <v>260.0</v>
      </c>
      <c r="K463" s="396">
        <f t="shared" si="7"/>
        <v>6240</v>
      </c>
      <c r="L463" s="397"/>
      <c r="M463" s="398">
        <f t="shared" si="14"/>
        <v>0</v>
      </c>
      <c r="N463" s="398">
        <f t="shared" si="13"/>
        <v>260</v>
      </c>
      <c r="O463" s="398">
        <f t="shared" si="5"/>
        <v>260</v>
      </c>
      <c r="P463" s="398">
        <f t="shared" si="8"/>
        <v>6240</v>
      </c>
      <c r="Q463" s="398">
        <v>1.0</v>
      </c>
      <c r="R463" s="391" t="s">
        <v>2313</v>
      </c>
      <c r="S463" s="399">
        <v>45552.0</v>
      </c>
      <c r="T463" s="391">
        <v>2409096.0</v>
      </c>
      <c r="U463" s="400">
        <v>45553.0</v>
      </c>
      <c r="V463" s="400">
        <v>45554.0</v>
      </c>
      <c r="W463" s="391" t="s">
        <v>5137</v>
      </c>
      <c r="X463" s="394"/>
      <c r="Y463" s="391"/>
      <c r="Z463" s="401"/>
      <c r="AA463" s="400" t="s">
        <v>3739</v>
      </c>
      <c r="AB463" s="399">
        <v>45616.0</v>
      </c>
      <c r="AC463" s="402" t="s">
        <v>4477</v>
      </c>
      <c r="AD463" s="392"/>
      <c r="AE463" s="392"/>
      <c r="AF463" s="392"/>
      <c r="AG463" s="392"/>
      <c r="AH463" s="392"/>
      <c r="AI463" s="392"/>
      <c r="AJ463" s="392"/>
      <c r="AK463" s="392"/>
      <c r="AL463" s="392"/>
      <c r="AM463" s="392"/>
      <c r="AN463" s="392"/>
      <c r="AO463" s="392"/>
      <c r="AP463" s="392"/>
      <c r="AQ463" s="392"/>
      <c r="AR463" s="392"/>
      <c r="AS463" s="392"/>
      <c r="AT463" s="392"/>
      <c r="AU463" s="392"/>
      <c r="AV463" s="392"/>
      <c r="AW463" s="392"/>
      <c r="AX463" s="392"/>
    </row>
    <row r="464" ht="15.0" customHeight="1">
      <c r="A464" s="372" t="s">
        <v>4536</v>
      </c>
      <c r="B464" s="373" t="s">
        <v>3483</v>
      </c>
      <c r="C464" s="373" t="s">
        <v>4471</v>
      </c>
      <c r="D464" s="374" t="s">
        <v>4546</v>
      </c>
      <c r="E464" s="375" t="s">
        <v>5139</v>
      </c>
      <c r="F464" s="373">
        <v>2.0</v>
      </c>
      <c r="G464" s="376"/>
      <c r="H464" s="377">
        <f t="shared" si="1"/>
        <v>2</v>
      </c>
      <c r="I464" s="373" t="s">
        <v>3465</v>
      </c>
      <c r="J464" s="378">
        <v>95.0</v>
      </c>
      <c r="K464" s="378">
        <f t="shared" si="7"/>
        <v>190</v>
      </c>
      <c r="L464" s="379"/>
      <c r="M464" s="380">
        <f t="shared" si="14"/>
        <v>0</v>
      </c>
      <c r="N464" s="380">
        <f t="shared" si="13"/>
        <v>95</v>
      </c>
      <c r="O464" s="380">
        <f t="shared" si="5"/>
        <v>95</v>
      </c>
      <c r="P464" s="380">
        <f t="shared" si="8"/>
        <v>190</v>
      </c>
      <c r="Q464" s="380">
        <v>1.0</v>
      </c>
      <c r="R464" s="373" t="s">
        <v>2343</v>
      </c>
      <c r="S464" s="381">
        <v>45552.0</v>
      </c>
      <c r="T464" s="373">
        <v>2409115.0</v>
      </c>
      <c r="U464" s="382">
        <v>45553.0</v>
      </c>
      <c r="V464" s="382">
        <v>45554.0</v>
      </c>
      <c r="W464" s="373" t="s">
        <v>4538</v>
      </c>
      <c r="X464" s="376" t="s">
        <v>34</v>
      </c>
      <c r="Y464" s="373" t="s">
        <v>3466</v>
      </c>
      <c r="Z464" s="383"/>
      <c r="AA464" s="382" t="s">
        <v>3739</v>
      </c>
      <c r="AB464" s="381">
        <v>45557.0</v>
      </c>
      <c r="AC464" s="384" t="s">
        <v>4477</v>
      </c>
      <c r="AD464" s="374"/>
      <c r="AE464" s="374"/>
      <c r="AF464" s="374"/>
      <c r="AG464" s="374"/>
      <c r="AH464" s="374"/>
      <c r="AI464" s="374"/>
      <c r="AJ464" s="374"/>
      <c r="AK464" s="374"/>
      <c r="AL464" s="374"/>
      <c r="AM464" s="374"/>
      <c r="AN464" s="374"/>
      <c r="AO464" s="374"/>
      <c r="AP464" s="374"/>
      <c r="AQ464" s="374"/>
      <c r="AR464" s="374"/>
      <c r="AS464" s="374"/>
      <c r="AT464" s="374"/>
      <c r="AU464" s="374"/>
      <c r="AV464" s="374"/>
      <c r="AW464" s="374"/>
      <c r="AX464" s="374"/>
    </row>
    <row r="465" ht="15.0" customHeight="1">
      <c r="A465" s="387" t="s">
        <v>4536</v>
      </c>
      <c r="B465" s="359" t="s">
        <v>3483</v>
      </c>
      <c r="C465" s="359" t="s">
        <v>4471</v>
      </c>
      <c r="D465" s="360" t="s">
        <v>4546</v>
      </c>
      <c r="E465" s="388" t="s">
        <v>5140</v>
      </c>
      <c r="F465" s="359">
        <v>2.0</v>
      </c>
      <c r="G465" s="362"/>
      <c r="H465" s="363">
        <f t="shared" si="1"/>
        <v>2</v>
      </c>
      <c r="I465" s="359" t="s">
        <v>3465</v>
      </c>
      <c r="J465" s="364">
        <v>115.0</v>
      </c>
      <c r="K465" s="364">
        <f t="shared" si="7"/>
        <v>230</v>
      </c>
      <c r="L465" s="365"/>
      <c r="M465" s="366">
        <f t="shared" si="14"/>
        <v>0</v>
      </c>
      <c r="N465" s="366">
        <f t="shared" si="13"/>
        <v>115</v>
      </c>
      <c r="O465" s="366">
        <f t="shared" si="5"/>
        <v>115</v>
      </c>
      <c r="P465" s="366">
        <f t="shared" si="8"/>
        <v>230</v>
      </c>
      <c r="Q465" s="366">
        <v>1.0</v>
      </c>
      <c r="R465" s="359" t="s">
        <v>2343</v>
      </c>
      <c r="S465" s="367">
        <v>45552.0</v>
      </c>
      <c r="T465" s="359">
        <v>2409115.0</v>
      </c>
      <c r="U465" s="368">
        <v>45553.0</v>
      </c>
      <c r="V465" s="368">
        <v>45554.0</v>
      </c>
      <c r="W465" s="359" t="s">
        <v>4538</v>
      </c>
      <c r="X465" s="362" t="s">
        <v>34</v>
      </c>
      <c r="Y465" s="359" t="s">
        <v>3466</v>
      </c>
      <c r="Z465" s="369"/>
      <c r="AA465" s="368" t="s">
        <v>3739</v>
      </c>
      <c r="AB465" s="367">
        <v>45557.0</v>
      </c>
      <c r="AC465" s="370" t="s">
        <v>4477</v>
      </c>
      <c r="AD465" s="360"/>
      <c r="AE465" s="360"/>
      <c r="AF465" s="360"/>
      <c r="AG465" s="360"/>
      <c r="AH465" s="360"/>
      <c r="AI465" s="360"/>
      <c r="AJ465" s="360"/>
      <c r="AK465" s="360"/>
      <c r="AL465" s="360"/>
      <c r="AM465" s="360"/>
      <c r="AN465" s="360"/>
      <c r="AO465" s="360"/>
      <c r="AP465" s="360"/>
      <c r="AQ465" s="360"/>
      <c r="AR465" s="360"/>
      <c r="AS465" s="360"/>
      <c r="AT465" s="360"/>
      <c r="AU465" s="360"/>
      <c r="AV465" s="360"/>
      <c r="AW465" s="360"/>
      <c r="AX465" s="360"/>
    </row>
    <row r="466" ht="15.0" customHeight="1">
      <c r="A466" s="387" t="s">
        <v>4536</v>
      </c>
      <c r="B466" s="359" t="s">
        <v>3483</v>
      </c>
      <c r="C466" s="359" t="s">
        <v>4471</v>
      </c>
      <c r="D466" s="360" t="s">
        <v>4528</v>
      </c>
      <c r="E466" s="389" t="s">
        <v>5141</v>
      </c>
      <c r="F466" s="359">
        <v>25.0</v>
      </c>
      <c r="G466" s="362"/>
      <c r="H466" s="363">
        <f t="shared" si="1"/>
        <v>25</v>
      </c>
      <c r="I466" s="359" t="s">
        <v>3465</v>
      </c>
      <c r="J466" s="364">
        <v>114.0</v>
      </c>
      <c r="K466" s="364">
        <f t="shared" si="7"/>
        <v>2850</v>
      </c>
      <c r="L466" s="365"/>
      <c r="M466" s="366">
        <f t="shared" si="14"/>
        <v>0</v>
      </c>
      <c r="N466" s="366">
        <f t="shared" si="13"/>
        <v>114</v>
      </c>
      <c r="O466" s="366">
        <f t="shared" si="5"/>
        <v>114</v>
      </c>
      <c r="P466" s="366">
        <f t="shared" si="8"/>
        <v>2850</v>
      </c>
      <c r="Q466" s="366">
        <v>1.0</v>
      </c>
      <c r="R466" s="359" t="s">
        <v>2343</v>
      </c>
      <c r="S466" s="367">
        <v>45552.0</v>
      </c>
      <c r="T466" s="359">
        <v>2409115.0</v>
      </c>
      <c r="U466" s="368">
        <v>45553.0</v>
      </c>
      <c r="V466" s="368">
        <v>45554.0</v>
      </c>
      <c r="W466" s="359" t="s">
        <v>4538</v>
      </c>
      <c r="X466" s="362" t="s">
        <v>34</v>
      </c>
      <c r="Y466" s="359" t="s">
        <v>3466</v>
      </c>
      <c r="Z466" s="369"/>
      <c r="AA466" s="368" t="s">
        <v>3739</v>
      </c>
      <c r="AB466" s="367">
        <v>45557.0</v>
      </c>
      <c r="AC466" s="370" t="s">
        <v>4477</v>
      </c>
      <c r="AD466" s="360"/>
      <c r="AE466" s="360"/>
      <c r="AF466" s="360"/>
      <c r="AG466" s="360"/>
      <c r="AH466" s="360"/>
      <c r="AI466" s="360"/>
      <c r="AJ466" s="360"/>
      <c r="AK466" s="360"/>
      <c r="AL466" s="360"/>
      <c r="AM466" s="360"/>
      <c r="AN466" s="360"/>
      <c r="AO466" s="360"/>
      <c r="AP466" s="360"/>
      <c r="AQ466" s="360"/>
      <c r="AR466" s="360"/>
      <c r="AS466" s="360"/>
      <c r="AT466" s="360"/>
      <c r="AU466" s="360"/>
      <c r="AV466" s="360"/>
      <c r="AW466" s="360"/>
      <c r="AX466" s="360"/>
    </row>
    <row r="467" ht="15.0" customHeight="1">
      <c r="A467" s="387" t="s">
        <v>4536</v>
      </c>
      <c r="B467" s="359" t="s">
        <v>3483</v>
      </c>
      <c r="C467" s="359" t="s">
        <v>4471</v>
      </c>
      <c r="D467" s="360" t="s">
        <v>585</v>
      </c>
      <c r="E467" s="388" t="s">
        <v>5142</v>
      </c>
      <c r="F467" s="359">
        <v>2.0</v>
      </c>
      <c r="G467" s="362"/>
      <c r="H467" s="363">
        <f t="shared" si="1"/>
        <v>2</v>
      </c>
      <c r="I467" s="359" t="s">
        <v>3465</v>
      </c>
      <c r="J467" s="364">
        <v>870.0</v>
      </c>
      <c r="K467" s="364">
        <f t="shared" si="7"/>
        <v>1740</v>
      </c>
      <c r="L467" s="365"/>
      <c r="M467" s="366">
        <f t="shared" si="14"/>
        <v>0</v>
      </c>
      <c r="N467" s="366">
        <f t="shared" si="13"/>
        <v>870</v>
      </c>
      <c r="O467" s="366">
        <f t="shared" si="5"/>
        <v>870</v>
      </c>
      <c r="P467" s="366">
        <f t="shared" si="8"/>
        <v>1740</v>
      </c>
      <c r="Q467" s="366">
        <v>1.0</v>
      </c>
      <c r="R467" s="359" t="s">
        <v>2343</v>
      </c>
      <c r="S467" s="367">
        <v>45552.0</v>
      </c>
      <c r="T467" s="359">
        <v>2409115.0</v>
      </c>
      <c r="U467" s="368">
        <v>45553.0</v>
      </c>
      <c r="V467" s="368">
        <v>45554.0</v>
      </c>
      <c r="W467" s="359" t="s">
        <v>4538</v>
      </c>
      <c r="X467" s="362" t="s">
        <v>34</v>
      </c>
      <c r="Y467" s="359" t="s">
        <v>3466</v>
      </c>
      <c r="Z467" s="369"/>
      <c r="AA467" s="368" t="s">
        <v>3739</v>
      </c>
      <c r="AB467" s="367">
        <v>45557.0</v>
      </c>
      <c r="AC467" s="370" t="s">
        <v>4477</v>
      </c>
      <c r="AD467" s="360"/>
      <c r="AE467" s="360"/>
      <c r="AF467" s="360"/>
      <c r="AG467" s="360"/>
      <c r="AH467" s="360"/>
      <c r="AI467" s="360"/>
      <c r="AJ467" s="360"/>
      <c r="AK467" s="360"/>
      <c r="AL467" s="360"/>
      <c r="AM467" s="360"/>
      <c r="AN467" s="360"/>
      <c r="AO467" s="360"/>
      <c r="AP467" s="360"/>
      <c r="AQ467" s="360"/>
      <c r="AR467" s="360"/>
      <c r="AS467" s="360"/>
      <c r="AT467" s="360"/>
      <c r="AU467" s="360"/>
      <c r="AV467" s="360"/>
      <c r="AW467" s="360"/>
      <c r="AX467" s="360"/>
    </row>
    <row r="468" ht="15.0" customHeight="1">
      <c r="A468" s="390" t="s">
        <v>4536</v>
      </c>
      <c r="B468" s="391" t="s">
        <v>3483</v>
      </c>
      <c r="C468" s="391" t="s">
        <v>4471</v>
      </c>
      <c r="D468" s="392" t="s">
        <v>585</v>
      </c>
      <c r="E468" s="393" t="s">
        <v>5143</v>
      </c>
      <c r="F468" s="391">
        <v>2.0</v>
      </c>
      <c r="G468" s="394"/>
      <c r="H468" s="395">
        <f t="shared" si="1"/>
        <v>2</v>
      </c>
      <c r="I468" s="391" t="s">
        <v>3465</v>
      </c>
      <c r="J468" s="396">
        <v>1170.0</v>
      </c>
      <c r="K468" s="396">
        <f t="shared" si="7"/>
        <v>2340</v>
      </c>
      <c r="L468" s="397"/>
      <c r="M468" s="398">
        <f t="shared" si="14"/>
        <v>0</v>
      </c>
      <c r="N468" s="398">
        <f t="shared" si="13"/>
        <v>1170</v>
      </c>
      <c r="O468" s="398">
        <f t="shared" si="5"/>
        <v>1170</v>
      </c>
      <c r="P468" s="398">
        <f t="shared" si="8"/>
        <v>2340</v>
      </c>
      <c r="Q468" s="398">
        <v>1.0</v>
      </c>
      <c r="R468" s="391" t="s">
        <v>2343</v>
      </c>
      <c r="S468" s="399">
        <v>45552.0</v>
      </c>
      <c r="T468" s="391">
        <v>2409115.0</v>
      </c>
      <c r="U468" s="400">
        <v>45553.0</v>
      </c>
      <c r="V468" s="400">
        <v>45554.0</v>
      </c>
      <c r="W468" s="391" t="s">
        <v>4538</v>
      </c>
      <c r="X468" s="394" t="s">
        <v>34</v>
      </c>
      <c r="Y468" s="391" t="s">
        <v>3466</v>
      </c>
      <c r="Z468" s="401"/>
      <c r="AA468" s="400" t="s">
        <v>3739</v>
      </c>
      <c r="AB468" s="399">
        <v>45557.0</v>
      </c>
      <c r="AC468" s="402" t="s">
        <v>4477</v>
      </c>
      <c r="AD468" s="392"/>
      <c r="AE468" s="392"/>
      <c r="AF468" s="392"/>
      <c r="AG468" s="392"/>
      <c r="AH468" s="392"/>
      <c r="AI468" s="392"/>
      <c r="AJ468" s="392"/>
      <c r="AK468" s="392"/>
      <c r="AL468" s="392"/>
      <c r="AM468" s="392"/>
      <c r="AN468" s="392"/>
      <c r="AO468" s="392"/>
      <c r="AP468" s="392"/>
      <c r="AQ468" s="392"/>
      <c r="AR468" s="392"/>
      <c r="AS468" s="392"/>
      <c r="AT468" s="392"/>
      <c r="AU468" s="392"/>
      <c r="AV468" s="392"/>
      <c r="AW468" s="392"/>
      <c r="AX468" s="392"/>
    </row>
    <row r="469" ht="15.0" customHeight="1">
      <c r="A469" s="405" t="s">
        <v>4512</v>
      </c>
      <c r="B469" s="406" t="s">
        <v>4513</v>
      </c>
      <c r="C469" s="406" t="s">
        <v>5144</v>
      </c>
      <c r="D469" s="407" t="s">
        <v>4672</v>
      </c>
      <c r="E469" s="421" t="s">
        <v>5145</v>
      </c>
      <c r="F469" s="406">
        <v>1.0</v>
      </c>
      <c r="G469" s="409"/>
      <c r="H469" s="410">
        <f t="shared" si="1"/>
        <v>1</v>
      </c>
      <c r="I469" s="406" t="s">
        <v>3465</v>
      </c>
      <c r="J469" s="411">
        <v>13000.0</v>
      </c>
      <c r="K469" s="411">
        <f t="shared" si="7"/>
        <v>13000</v>
      </c>
      <c r="L469" s="412"/>
      <c r="M469" s="413">
        <f t="shared" si="14"/>
        <v>0</v>
      </c>
      <c r="N469" s="413">
        <f t="shared" si="13"/>
        <v>13000</v>
      </c>
      <c r="O469" s="413">
        <f t="shared" si="5"/>
        <v>13000</v>
      </c>
      <c r="P469" s="413">
        <f t="shared" si="8"/>
        <v>13000</v>
      </c>
      <c r="Q469" s="413">
        <v>1.0</v>
      </c>
      <c r="R469" s="406" t="s">
        <v>2344</v>
      </c>
      <c r="S469" s="414">
        <v>45553.0</v>
      </c>
      <c r="T469" s="406">
        <v>2409116.0</v>
      </c>
      <c r="U469" s="415">
        <v>45553.0</v>
      </c>
      <c r="V469" s="415">
        <v>45555.0</v>
      </c>
      <c r="W469" s="406" t="s">
        <v>4674</v>
      </c>
      <c r="X469" s="409" t="s">
        <v>597</v>
      </c>
      <c r="Y469" s="406" t="s">
        <v>4675</v>
      </c>
      <c r="Z469" s="416"/>
      <c r="AA469" s="415" t="s">
        <v>3739</v>
      </c>
      <c r="AB469" s="414">
        <v>45562.0</v>
      </c>
      <c r="AC469" s="417" t="s">
        <v>4477</v>
      </c>
      <c r="AD469" s="418"/>
      <c r="AE469" s="419"/>
      <c r="AF469" s="419"/>
      <c r="AG469" s="419"/>
      <c r="AH469" s="419"/>
      <c r="AI469" s="419"/>
      <c r="AJ469" s="419"/>
      <c r="AK469" s="419"/>
      <c r="AL469" s="419"/>
      <c r="AM469" s="419"/>
      <c r="AN469" s="419"/>
      <c r="AO469" s="419"/>
      <c r="AP469" s="419"/>
      <c r="AQ469" s="419"/>
      <c r="AR469" s="419"/>
      <c r="AS469" s="419"/>
      <c r="AT469" s="419"/>
      <c r="AU469" s="419"/>
      <c r="AV469" s="419"/>
      <c r="AW469" s="419"/>
      <c r="AX469" s="419"/>
    </row>
    <row r="470" ht="15.0" customHeight="1">
      <c r="A470" s="405" t="s">
        <v>4536</v>
      </c>
      <c r="B470" s="406" t="s">
        <v>3483</v>
      </c>
      <c r="C470" s="406" t="s">
        <v>4471</v>
      </c>
      <c r="D470" s="496" t="s">
        <v>5146</v>
      </c>
      <c r="E470" s="421" t="s">
        <v>5147</v>
      </c>
      <c r="F470" s="406">
        <v>20.0</v>
      </c>
      <c r="G470" s="409"/>
      <c r="H470" s="410">
        <f t="shared" si="1"/>
        <v>20</v>
      </c>
      <c r="I470" s="406" t="s">
        <v>3465</v>
      </c>
      <c r="J470" s="411">
        <v>118.0</v>
      </c>
      <c r="K470" s="411">
        <f t="shared" si="7"/>
        <v>2360</v>
      </c>
      <c r="L470" s="412"/>
      <c r="M470" s="413">
        <f t="shared" si="14"/>
        <v>0</v>
      </c>
      <c r="N470" s="413">
        <f t="shared" si="13"/>
        <v>118</v>
      </c>
      <c r="O470" s="413">
        <f t="shared" si="5"/>
        <v>118</v>
      </c>
      <c r="P470" s="413">
        <f t="shared" si="8"/>
        <v>2360</v>
      </c>
      <c r="Q470" s="413">
        <v>1.0</v>
      </c>
      <c r="R470" s="406" t="s">
        <v>2385</v>
      </c>
      <c r="S470" s="414">
        <v>45555.0</v>
      </c>
      <c r="T470" s="406">
        <v>2409139.0</v>
      </c>
      <c r="U470" s="415">
        <v>45556.0</v>
      </c>
      <c r="V470" s="415">
        <v>45558.0</v>
      </c>
      <c r="W470" s="406" t="s">
        <v>4669</v>
      </c>
      <c r="X470" s="409" t="s">
        <v>880</v>
      </c>
      <c r="Y470" s="406" t="s">
        <v>3466</v>
      </c>
      <c r="Z470" s="416"/>
      <c r="AA470" s="415" t="s">
        <v>3739</v>
      </c>
      <c r="AB470" s="414">
        <v>45562.0</v>
      </c>
      <c r="AC470" s="417" t="s">
        <v>4477</v>
      </c>
      <c r="AD470" s="418"/>
      <c r="AE470" s="419"/>
      <c r="AF470" s="419"/>
      <c r="AG470" s="419"/>
      <c r="AH470" s="419"/>
      <c r="AI470" s="419"/>
      <c r="AJ470" s="419"/>
      <c r="AK470" s="419"/>
      <c r="AL470" s="419"/>
      <c r="AM470" s="419"/>
      <c r="AN470" s="419"/>
      <c r="AO470" s="419"/>
      <c r="AP470" s="419"/>
      <c r="AQ470" s="419"/>
      <c r="AR470" s="419"/>
      <c r="AS470" s="419"/>
      <c r="AT470" s="419"/>
      <c r="AU470" s="419"/>
      <c r="AV470" s="419"/>
      <c r="AW470" s="419"/>
      <c r="AX470" s="419"/>
    </row>
    <row r="471" ht="15.0" customHeight="1">
      <c r="A471" s="390" t="s">
        <v>4469</v>
      </c>
      <c r="B471" s="391" t="s">
        <v>4647</v>
      </c>
      <c r="C471" s="391" t="s">
        <v>4471</v>
      </c>
      <c r="D471" s="392"/>
      <c r="E471" s="420" t="s">
        <v>5148</v>
      </c>
      <c r="F471" s="391">
        <v>1.0</v>
      </c>
      <c r="G471" s="394"/>
      <c r="H471" s="395">
        <f t="shared" si="1"/>
        <v>1</v>
      </c>
      <c r="I471" s="391" t="s">
        <v>3465</v>
      </c>
      <c r="J471" s="396">
        <v>14000.0</v>
      </c>
      <c r="K471" s="396">
        <f t="shared" si="7"/>
        <v>14000</v>
      </c>
      <c r="L471" s="397"/>
      <c r="M471" s="398">
        <f t="shared" si="14"/>
        <v>0</v>
      </c>
      <c r="N471" s="398">
        <f t="shared" si="13"/>
        <v>14000</v>
      </c>
      <c r="O471" s="398">
        <f t="shared" si="5"/>
        <v>14000</v>
      </c>
      <c r="P471" s="398">
        <f t="shared" si="8"/>
        <v>14000</v>
      </c>
      <c r="Q471" s="398">
        <v>1.0</v>
      </c>
      <c r="R471" s="391" t="s">
        <v>2423</v>
      </c>
      <c r="S471" s="399">
        <v>45559.0</v>
      </c>
      <c r="T471" s="391">
        <v>2409158.0</v>
      </c>
      <c r="U471" s="400">
        <v>45559.0</v>
      </c>
      <c r="V471" s="400">
        <v>45561.0</v>
      </c>
      <c r="W471" s="391" t="s">
        <v>4829</v>
      </c>
      <c r="X471" s="394" t="s">
        <v>4830</v>
      </c>
      <c r="Y471" s="391" t="s">
        <v>3466</v>
      </c>
      <c r="Z471" s="401"/>
      <c r="AA471" s="400" t="s">
        <v>3739</v>
      </c>
      <c r="AB471" s="399">
        <v>45561.0</v>
      </c>
      <c r="AC471" s="402" t="s">
        <v>4477</v>
      </c>
      <c r="AD471" s="392"/>
      <c r="AE471" s="392"/>
      <c r="AF471" s="392"/>
      <c r="AG471" s="392"/>
      <c r="AH471" s="392"/>
      <c r="AI471" s="392"/>
      <c r="AJ471" s="392"/>
      <c r="AK471" s="392"/>
      <c r="AL471" s="392"/>
      <c r="AM471" s="392"/>
      <c r="AN471" s="392"/>
      <c r="AO471" s="392"/>
      <c r="AP471" s="392"/>
      <c r="AQ471" s="392"/>
      <c r="AR471" s="392"/>
      <c r="AS471" s="392"/>
      <c r="AT471" s="392"/>
      <c r="AU471" s="392"/>
      <c r="AV471" s="392"/>
      <c r="AW471" s="392"/>
      <c r="AX471" s="392"/>
    </row>
    <row r="472" ht="15.0" customHeight="1">
      <c r="A472" s="372" t="s">
        <v>4469</v>
      </c>
      <c r="B472" s="373" t="s">
        <v>4647</v>
      </c>
      <c r="C472" s="373" t="s">
        <v>4471</v>
      </c>
      <c r="D472" s="374" t="s">
        <v>1228</v>
      </c>
      <c r="E472" s="375" t="s">
        <v>5149</v>
      </c>
      <c r="F472" s="373">
        <v>1.0</v>
      </c>
      <c r="G472" s="376"/>
      <c r="H472" s="377">
        <f t="shared" si="1"/>
        <v>1</v>
      </c>
      <c r="I472" s="373" t="s">
        <v>3465</v>
      </c>
      <c r="J472" s="378">
        <v>10000.0</v>
      </c>
      <c r="K472" s="378">
        <f t="shared" si="7"/>
        <v>10000</v>
      </c>
      <c r="L472" s="379"/>
      <c r="M472" s="380">
        <f t="shared" si="14"/>
        <v>0</v>
      </c>
      <c r="N472" s="380">
        <f t="shared" si="13"/>
        <v>10000</v>
      </c>
      <c r="O472" s="380">
        <f t="shared" si="5"/>
        <v>10000</v>
      </c>
      <c r="P472" s="380">
        <f t="shared" si="8"/>
        <v>10000</v>
      </c>
      <c r="Q472" s="380">
        <v>1.0</v>
      </c>
      <c r="R472" s="373" t="s">
        <v>2364</v>
      </c>
      <c r="S472" s="381">
        <v>45554.0</v>
      </c>
      <c r="T472" s="373">
        <v>2409126.0</v>
      </c>
      <c r="U472" s="382">
        <v>45554.0</v>
      </c>
      <c r="V472" s="382">
        <v>45555.0</v>
      </c>
      <c r="W472" s="373" t="s">
        <v>4781</v>
      </c>
      <c r="X472" s="376" t="s">
        <v>4782</v>
      </c>
      <c r="Y472" s="373" t="s">
        <v>3466</v>
      </c>
      <c r="Z472" s="383"/>
      <c r="AA472" s="382" t="s">
        <v>3739</v>
      </c>
      <c r="AB472" s="381">
        <v>45566.0</v>
      </c>
      <c r="AC472" s="384" t="s">
        <v>4477</v>
      </c>
      <c r="AD472" s="374"/>
      <c r="AE472" s="374"/>
      <c r="AF472" s="374"/>
      <c r="AG472" s="374"/>
      <c r="AH472" s="374"/>
      <c r="AI472" s="374"/>
      <c r="AJ472" s="374"/>
      <c r="AK472" s="374"/>
      <c r="AL472" s="374"/>
      <c r="AM472" s="374"/>
      <c r="AN472" s="374"/>
      <c r="AO472" s="374"/>
      <c r="AP472" s="374"/>
      <c r="AQ472" s="374"/>
      <c r="AR472" s="374"/>
      <c r="AS472" s="374"/>
      <c r="AT472" s="374"/>
      <c r="AU472" s="374"/>
      <c r="AV472" s="374"/>
      <c r="AW472" s="374"/>
      <c r="AX472" s="374"/>
    </row>
    <row r="473" ht="15.0" customHeight="1">
      <c r="A473" s="387" t="s">
        <v>4469</v>
      </c>
      <c r="B473" s="359" t="s">
        <v>4647</v>
      </c>
      <c r="C473" s="359" t="s">
        <v>4471</v>
      </c>
      <c r="D473" s="360" t="s">
        <v>1228</v>
      </c>
      <c r="E473" s="388" t="s">
        <v>5149</v>
      </c>
      <c r="F473" s="359">
        <v>1.0</v>
      </c>
      <c r="G473" s="362"/>
      <c r="H473" s="363">
        <f t="shared" si="1"/>
        <v>1</v>
      </c>
      <c r="I473" s="359" t="s">
        <v>3465</v>
      </c>
      <c r="J473" s="364">
        <v>3800.0</v>
      </c>
      <c r="K473" s="364">
        <f t="shared" si="7"/>
        <v>3800</v>
      </c>
      <c r="L473" s="365"/>
      <c r="M473" s="366">
        <f t="shared" si="14"/>
        <v>0</v>
      </c>
      <c r="N473" s="366">
        <f t="shared" si="13"/>
        <v>3800</v>
      </c>
      <c r="O473" s="366">
        <f t="shared" si="5"/>
        <v>3800</v>
      </c>
      <c r="P473" s="366">
        <f t="shared" si="8"/>
        <v>3800</v>
      </c>
      <c r="Q473" s="366">
        <v>1.0</v>
      </c>
      <c r="R473" s="359" t="s">
        <v>2364</v>
      </c>
      <c r="S473" s="367">
        <v>45554.0</v>
      </c>
      <c r="T473" s="359">
        <v>2409126.0</v>
      </c>
      <c r="U473" s="368">
        <v>45554.0</v>
      </c>
      <c r="V473" s="368">
        <v>45555.0</v>
      </c>
      <c r="W473" s="359" t="s">
        <v>4781</v>
      </c>
      <c r="X473" s="362" t="s">
        <v>4782</v>
      </c>
      <c r="Y473" s="359" t="s">
        <v>3466</v>
      </c>
      <c r="Z473" s="369"/>
      <c r="AA473" s="368" t="s">
        <v>3739</v>
      </c>
      <c r="AB473" s="367">
        <v>45566.0</v>
      </c>
      <c r="AC473" s="370" t="s">
        <v>4477</v>
      </c>
      <c r="AD473" s="360"/>
      <c r="AE473" s="360"/>
      <c r="AF473" s="360"/>
      <c r="AG473" s="360"/>
      <c r="AH473" s="360"/>
      <c r="AI473" s="360"/>
      <c r="AJ473" s="360"/>
      <c r="AK473" s="360"/>
      <c r="AL473" s="360"/>
      <c r="AM473" s="360"/>
      <c r="AN473" s="360"/>
      <c r="AO473" s="360"/>
      <c r="AP473" s="360"/>
      <c r="AQ473" s="360"/>
      <c r="AR473" s="360"/>
      <c r="AS473" s="360"/>
      <c r="AT473" s="360"/>
      <c r="AU473" s="360"/>
      <c r="AV473" s="360"/>
      <c r="AW473" s="360"/>
      <c r="AX473" s="360"/>
    </row>
    <row r="474" ht="15.0" customHeight="1">
      <c r="A474" s="390" t="s">
        <v>4469</v>
      </c>
      <c r="B474" s="391" t="s">
        <v>4647</v>
      </c>
      <c r="C474" s="391" t="s">
        <v>4471</v>
      </c>
      <c r="D474" s="392" t="s">
        <v>1228</v>
      </c>
      <c r="E474" s="480" t="s">
        <v>5149</v>
      </c>
      <c r="F474" s="391">
        <v>1.0</v>
      </c>
      <c r="G474" s="394"/>
      <c r="H474" s="395">
        <f t="shared" si="1"/>
        <v>1</v>
      </c>
      <c r="I474" s="391" t="s">
        <v>3465</v>
      </c>
      <c r="J474" s="396">
        <v>4800.0</v>
      </c>
      <c r="K474" s="396">
        <f t="shared" si="7"/>
        <v>4800</v>
      </c>
      <c r="L474" s="397"/>
      <c r="M474" s="398">
        <f t="shared" si="14"/>
        <v>0</v>
      </c>
      <c r="N474" s="398">
        <f t="shared" si="13"/>
        <v>4800</v>
      </c>
      <c r="O474" s="398">
        <f t="shared" si="5"/>
        <v>4800</v>
      </c>
      <c r="P474" s="398">
        <f t="shared" si="8"/>
        <v>4800</v>
      </c>
      <c r="Q474" s="398">
        <v>1.0</v>
      </c>
      <c r="R474" s="391" t="s">
        <v>2364</v>
      </c>
      <c r="S474" s="399">
        <v>45554.0</v>
      </c>
      <c r="T474" s="391">
        <v>2409126.0</v>
      </c>
      <c r="U474" s="400">
        <v>45554.0</v>
      </c>
      <c r="V474" s="400">
        <v>45555.0</v>
      </c>
      <c r="W474" s="391" t="s">
        <v>4781</v>
      </c>
      <c r="X474" s="394" t="s">
        <v>4782</v>
      </c>
      <c r="Y474" s="391" t="s">
        <v>3466</v>
      </c>
      <c r="Z474" s="401"/>
      <c r="AA474" s="400" t="s">
        <v>3739</v>
      </c>
      <c r="AB474" s="399">
        <v>45566.0</v>
      </c>
      <c r="AC474" s="402" t="s">
        <v>4477</v>
      </c>
      <c r="AD474" s="392"/>
      <c r="AE474" s="392"/>
      <c r="AF474" s="392"/>
      <c r="AG474" s="392"/>
      <c r="AH474" s="392"/>
      <c r="AI474" s="392"/>
      <c r="AJ474" s="392"/>
      <c r="AK474" s="392"/>
      <c r="AL474" s="392"/>
      <c r="AM474" s="392"/>
      <c r="AN474" s="392"/>
      <c r="AO474" s="392"/>
      <c r="AP474" s="392"/>
      <c r="AQ474" s="392"/>
      <c r="AR474" s="392"/>
      <c r="AS474" s="392"/>
      <c r="AT474" s="392"/>
      <c r="AU474" s="392"/>
      <c r="AV474" s="392"/>
      <c r="AW474" s="392"/>
      <c r="AX474" s="392"/>
    </row>
    <row r="475" ht="15.0" customHeight="1">
      <c r="A475" s="405" t="s">
        <v>4608</v>
      </c>
      <c r="B475" s="406" t="s">
        <v>4609</v>
      </c>
      <c r="C475" s="406" t="s">
        <v>4471</v>
      </c>
      <c r="D475" s="407" t="s">
        <v>1228</v>
      </c>
      <c r="E475" s="421" t="s">
        <v>5150</v>
      </c>
      <c r="F475" s="406">
        <v>1.0</v>
      </c>
      <c r="G475" s="409"/>
      <c r="H475" s="410">
        <f t="shared" si="1"/>
        <v>1</v>
      </c>
      <c r="I475" s="406" t="s">
        <v>3465</v>
      </c>
      <c r="J475" s="411">
        <v>55794.4</v>
      </c>
      <c r="K475" s="411">
        <f t="shared" si="7"/>
        <v>55794.4</v>
      </c>
      <c r="L475" s="412"/>
      <c r="M475" s="413">
        <f t="shared" si="14"/>
        <v>0</v>
      </c>
      <c r="N475" s="413">
        <f t="shared" si="13"/>
        <v>55794.4</v>
      </c>
      <c r="O475" s="413">
        <f t="shared" si="5"/>
        <v>55794.4</v>
      </c>
      <c r="P475" s="413">
        <f t="shared" si="8"/>
        <v>55794.4</v>
      </c>
      <c r="Q475" s="413">
        <v>1.0</v>
      </c>
      <c r="R475" s="406" t="s">
        <v>2387</v>
      </c>
      <c r="S475" s="414">
        <v>45551.0</v>
      </c>
      <c r="T475" s="406">
        <v>2409140.0</v>
      </c>
      <c r="U475" s="415">
        <v>45556.0</v>
      </c>
      <c r="V475" s="415"/>
      <c r="W475" s="406"/>
      <c r="X475" s="409"/>
      <c r="Y475" s="406"/>
      <c r="Z475" s="416"/>
      <c r="AA475" s="415"/>
      <c r="AB475" s="414"/>
      <c r="AC475" s="417"/>
      <c r="AD475" s="407"/>
      <c r="AE475" s="407"/>
      <c r="AF475" s="407"/>
      <c r="AG475" s="407"/>
      <c r="AH475" s="407"/>
      <c r="AI475" s="407"/>
      <c r="AJ475" s="407"/>
      <c r="AK475" s="407"/>
      <c r="AL475" s="407"/>
      <c r="AM475" s="407"/>
      <c r="AN475" s="407"/>
      <c r="AO475" s="407"/>
      <c r="AP475" s="407"/>
      <c r="AQ475" s="407"/>
      <c r="AR475" s="407"/>
      <c r="AS475" s="407"/>
      <c r="AT475" s="407"/>
      <c r="AU475" s="407"/>
      <c r="AV475" s="407"/>
      <c r="AW475" s="407"/>
      <c r="AX475" s="407"/>
    </row>
    <row r="476" ht="15.0" customHeight="1">
      <c r="A476" s="372" t="s">
        <v>4469</v>
      </c>
      <c r="B476" s="373" t="s">
        <v>4823</v>
      </c>
      <c r="C476" s="373" t="s">
        <v>4471</v>
      </c>
      <c r="D476" s="374" t="s">
        <v>4534</v>
      </c>
      <c r="E476" s="375" t="s">
        <v>5079</v>
      </c>
      <c r="F476" s="373">
        <v>1.0</v>
      </c>
      <c r="G476" s="376"/>
      <c r="H476" s="377">
        <f t="shared" si="1"/>
        <v>1</v>
      </c>
      <c r="I476" s="373" t="s">
        <v>3465</v>
      </c>
      <c r="J476" s="378">
        <v>150.0</v>
      </c>
      <c r="K476" s="378">
        <f t="shared" si="7"/>
        <v>150</v>
      </c>
      <c r="L476" s="379"/>
      <c r="M476" s="380">
        <f t="shared" si="14"/>
        <v>0</v>
      </c>
      <c r="N476" s="380">
        <f t="shared" si="13"/>
        <v>150</v>
      </c>
      <c r="O476" s="380">
        <f t="shared" si="5"/>
        <v>150</v>
      </c>
      <c r="P476" s="380">
        <f t="shared" si="8"/>
        <v>150</v>
      </c>
      <c r="Q476" s="380">
        <v>1.0</v>
      </c>
      <c r="R476" s="373" t="s">
        <v>2401</v>
      </c>
      <c r="S476" s="381">
        <v>45558.0</v>
      </c>
      <c r="T476" s="373">
        <v>2409148.0</v>
      </c>
      <c r="U476" s="382">
        <v>45558.0</v>
      </c>
      <c r="V476" s="382"/>
      <c r="W476" s="373"/>
      <c r="X476" s="376" t="s">
        <v>34</v>
      </c>
      <c r="Y476" s="373" t="s">
        <v>3466</v>
      </c>
      <c r="Z476" s="383"/>
      <c r="AA476" s="382"/>
      <c r="AB476" s="381"/>
      <c r="AC476" s="384"/>
      <c r="AD476" s="374"/>
      <c r="AE476" s="374"/>
      <c r="AF476" s="374"/>
      <c r="AG476" s="374"/>
      <c r="AH476" s="374"/>
      <c r="AI476" s="374"/>
      <c r="AJ476" s="374"/>
      <c r="AK476" s="374"/>
      <c r="AL476" s="374"/>
      <c r="AM476" s="374"/>
      <c r="AN476" s="374"/>
      <c r="AO476" s="374"/>
      <c r="AP476" s="374"/>
      <c r="AQ476" s="374"/>
      <c r="AR476" s="374"/>
      <c r="AS476" s="374"/>
      <c r="AT476" s="374"/>
      <c r="AU476" s="374"/>
      <c r="AV476" s="374"/>
      <c r="AW476" s="374"/>
      <c r="AX476" s="374"/>
    </row>
    <row r="477" ht="15.0" customHeight="1">
      <c r="A477" s="387" t="s">
        <v>4469</v>
      </c>
      <c r="B477" s="359" t="s">
        <v>4823</v>
      </c>
      <c r="C477" s="359" t="s">
        <v>4471</v>
      </c>
      <c r="D477" s="360" t="s">
        <v>4546</v>
      </c>
      <c r="E477" s="388" t="s">
        <v>5151</v>
      </c>
      <c r="F477" s="359">
        <v>5.0</v>
      </c>
      <c r="G477" s="362"/>
      <c r="H477" s="363">
        <f t="shared" si="1"/>
        <v>5</v>
      </c>
      <c r="I477" s="359" t="s">
        <v>3465</v>
      </c>
      <c r="J477" s="364">
        <v>95.0</v>
      </c>
      <c r="K477" s="364">
        <f t="shared" si="7"/>
        <v>475</v>
      </c>
      <c r="L477" s="365"/>
      <c r="M477" s="366">
        <f t="shared" si="14"/>
        <v>0</v>
      </c>
      <c r="N477" s="366">
        <f t="shared" si="13"/>
        <v>95</v>
      </c>
      <c r="O477" s="366">
        <f t="shared" si="5"/>
        <v>95</v>
      </c>
      <c r="P477" s="366">
        <f t="shared" si="8"/>
        <v>475</v>
      </c>
      <c r="Q477" s="366">
        <v>1.0</v>
      </c>
      <c r="R477" s="359" t="s">
        <v>2401</v>
      </c>
      <c r="S477" s="367">
        <v>45558.0</v>
      </c>
      <c r="T477" s="359">
        <v>2409148.0</v>
      </c>
      <c r="U477" s="368">
        <v>45558.0</v>
      </c>
      <c r="V477" s="368"/>
      <c r="W477" s="359"/>
      <c r="X477" s="362" t="s">
        <v>34</v>
      </c>
      <c r="Y477" s="359" t="s">
        <v>3466</v>
      </c>
      <c r="Z477" s="369"/>
      <c r="AA477" s="368"/>
      <c r="AB477" s="367"/>
      <c r="AC477" s="370"/>
      <c r="AD477" s="360"/>
      <c r="AE477" s="360"/>
      <c r="AF477" s="360"/>
      <c r="AG477" s="360"/>
      <c r="AH477" s="360"/>
      <c r="AI477" s="360"/>
      <c r="AJ477" s="360"/>
      <c r="AK477" s="360"/>
      <c r="AL477" s="360"/>
      <c r="AM477" s="360"/>
      <c r="AN477" s="360"/>
      <c r="AO477" s="360"/>
      <c r="AP477" s="360"/>
      <c r="AQ477" s="360"/>
      <c r="AR477" s="360"/>
      <c r="AS477" s="360"/>
      <c r="AT477" s="360"/>
      <c r="AU477" s="360"/>
      <c r="AV477" s="360"/>
      <c r="AW477" s="360"/>
      <c r="AX477" s="360"/>
    </row>
    <row r="478" ht="15.0" customHeight="1">
      <c r="A478" s="387" t="s">
        <v>4469</v>
      </c>
      <c r="B478" s="359" t="s">
        <v>4823</v>
      </c>
      <c r="C478" s="359" t="s">
        <v>4471</v>
      </c>
      <c r="D478" s="360" t="s">
        <v>4488</v>
      </c>
      <c r="E478" s="389" t="s">
        <v>5152</v>
      </c>
      <c r="F478" s="359">
        <v>6.0</v>
      </c>
      <c r="G478" s="362"/>
      <c r="H478" s="363">
        <f t="shared" si="1"/>
        <v>6</v>
      </c>
      <c r="I478" s="359" t="s">
        <v>3465</v>
      </c>
      <c r="J478" s="364">
        <v>30.0</v>
      </c>
      <c r="K478" s="364">
        <f t="shared" si="7"/>
        <v>180</v>
      </c>
      <c r="L478" s="365"/>
      <c r="M478" s="366">
        <f t="shared" si="14"/>
        <v>0</v>
      </c>
      <c r="N478" s="366">
        <f t="shared" si="13"/>
        <v>30</v>
      </c>
      <c r="O478" s="366">
        <f t="shared" si="5"/>
        <v>30</v>
      </c>
      <c r="P478" s="366">
        <f t="shared" si="8"/>
        <v>180</v>
      </c>
      <c r="Q478" s="366">
        <v>1.0</v>
      </c>
      <c r="R478" s="359" t="s">
        <v>2401</v>
      </c>
      <c r="S478" s="367">
        <v>45558.0</v>
      </c>
      <c r="T478" s="359">
        <v>2409148.0</v>
      </c>
      <c r="U478" s="368">
        <v>45558.0</v>
      </c>
      <c r="V478" s="368"/>
      <c r="W478" s="359"/>
      <c r="X478" s="362" t="s">
        <v>34</v>
      </c>
      <c r="Y478" s="359" t="s">
        <v>3466</v>
      </c>
      <c r="Z478" s="369"/>
      <c r="AA478" s="368"/>
      <c r="AB478" s="367"/>
      <c r="AC478" s="370"/>
      <c r="AD478" s="360"/>
      <c r="AE478" s="360"/>
      <c r="AF478" s="360"/>
      <c r="AG478" s="360"/>
      <c r="AH478" s="360"/>
      <c r="AI478" s="360"/>
      <c r="AJ478" s="360"/>
      <c r="AK478" s="360"/>
      <c r="AL478" s="360"/>
      <c r="AM478" s="360"/>
      <c r="AN478" s="360"/>
      <c r="AO478" s="360"/>
      <c r="AP478" s="360"/>
      <c r="AQ478" s="360"/>
      <c r="AR478" s="360"/>
      <c r="AS478" s="360"/>
      <c r="AT478" s="360"/>
      <c r="AU478" s="360"/>
      <c r="AV478" s="360"/>
      <c r="AW478" s="360"/>
      <c r="AX478" s="360"/>
    </row>
    <row r="479" ht="15.0" customHeight="1">
      <c r="A479" s="387" t="s">
        <v>4469</v>
      </c>
      <c r="B479" s="359" t="s">
        <v>4823</v>
      </c>
      <c r="C479" s="359" t="s">
        <v>4471</v>
      </c>
      <c r="D479" s="360" t="s">
        <v>4481</v>
      </c>
      <c r="E479" s="388" t="s">
        <v>5153</v>
      </c>
      <c r="F479" s="359">
        <v>3.0</v>
      </c>
      <c r="G479" s="362"/>
      <c r="H479" s="363">
        <f t="shared" si="1"/>
        <v>3</v>
      </c>
      <c r="I479" s="359" t="s">
        <v>3465</v>
      </c>
      <c r="J479" s="364">
        <v>115.0</v>
      </c>
      <c r="K479" s="364">
        <f t="shared" si="7"/>
        <v>345</v>
      </c>
      <c r="L479" s="365"/>
      <c r="M479" s="366">
        <f t="shared" si="14"/>
        <v>0</v>
      </c>
      <c r="N479" s="366">
        <f t="shared" si="13"/>
        <v>115</v>
      </c>
      <c r="O479" s="366">
        <f t="shared" si="5"/>
        <v>115</v>
      </c>
      <c r="P479" s="366">
        <f t="shared" si="8"/>
        <v>345</v>
      </c>
      <c r="Q479" s="366">
        <v>1.0</v>
      </c>
      <c r="R479" s="359" t="s">
        <v>2401</v>
      </c>
      <c r="S479" s="367">
        <v>45558.0</v>
      </c>
      <c r="T479" s="359">
        <v>2409148.0</v>
      </c>
      <c r="U479" s="368">
        <v>45558.0</v>
      </c>
      <c r="V479" s="368"/>
      <c r="W479" s="359"/>
      <c r="X479" s="362" t="s">
        <v>34</v>
      </c>
      <c r="Y479" s="359" t="s">
        <v>3466</v>
      </c>
      <c r="Z479" s="369"/>
      <c r="AA479" s="368"/>
      <c r="AB479" s="367"/>
      <c r="AC479" s="370"/>
      <c r="AD479" s="360"/>
      <c r="AE479" s="360"/>
      <c r="AF479" s="360"/>
      <c r="AG479" s="360"/>
      <c r="AH479" s="360"/>
      <c r="AI479" s="360"/>
      <c r="AJ479" s="360"/>
      <c r="AK479" s="360"/>
      <c r="AL479" s="360"/>
      <c r="AM479" s="360"/>
      <c r="AN479" s="360"/>
      <c r="AO479" s="360"/>
      <c r="AP479" s="360"/>
      <c r="AQ479" s="360"/>
      <c r="AR479" s="360"/>
      <c r="AS479" s="360"/>
      <c r="AT479" s="360"/>
      <c r="AU479" s="360"/>
      <c r="AV479" s="360"/>
      <c r="AW479" s="360"/>
      <c r="AX479" s="360"/>
    </row>
    <row r="480" ht="15.0" customHeight="1">
      <c r="A480" s="387" t="s">
        <v>4469</v>
      </c>
      <c r="B480" s="359" t="s">
        <v>4823</v>
      </c>
      <c r="C480" s="359" t="s">
        <v>4471</v>
      </c>
      <c r="D480" s="360" t="s">
        <v>4562</v>
      </c>
      <c r="E480" s="388" t="s">
        <v>5154</v>
      </c>
      <c r="F480" s="359">
        <v>3.0</v>
      </c>
      <c r="G480" s="362"/>
      <c r="H480" s="363">
        <f t="shared" si="1"/>
        <v>3</v>
      </c>
      <c r="I480" s="359" t="s">
        <v>3465</v>
      </c>
      <c r="J480" s="364">
        <v>49.0</v>
      </c>
      <c r="K480" s="364">
        <f t="shared" si="7"/>
        <v>147</v>
      </c>
      <c r="L480" s="365"/>
      <c r="M480" s="366">
        <f t="shared" si="14"/>
        <v>0</v>
      </c>
      <c r="N480" s="366">
        <f t="shared" si="13"/>
        <v>49</v>
      </c>
      <c r="O480" s="366">
        <f t="shared" si="5"/>
        <v>49</v>
      </c>
      <c r="P480" s="366">
        <f t="shared" si="8"/>
        <v>147</v>
      </c>
      <c r="Q480" s="366">
        <v>1.0</v>
      </c>
      <c r="R480" s="359" t="s">
        <v>2401</v>
      </c>
      <c r="S480" s="367">
        <v>45558.0</v>
      </c>
      <c r="T480" s="359">
        <v>2409148.0</v>
      </c>
      <c r="U480" s="368">
        <v>45558.0</v>
      </c>
      <c r="V480" s="368"/>
      <c r="W480" s="359"/>
      <c r="X480" s="362" t="s">
        <v>34</v>
      </c>
      <c r="Y480" s="359" t="s">
        <v>3466</v>
      </c>
      <c r="Z480" s="369"/>
      <c r="AA480" s="368"/>
      <c r="AB480" s="367"/>
      <c r="AC480" s="370"/>
      <c r="AD480" s="360"/>
      <c r="AE480" s="360"/>
      <c r="AF480" s="360"/>
      <c r="AG480" s="360"/>
      <c r="AH480" s="360"/>
      <c r="AI480" s="360"/>
      <c r="AJ480" s="360"/>
      <c r="AK480" s="360"/>
      <c r="AL480" s="360"/>
      <c r="AM480" s="360"/>
      <c r="AN480" s="360"/>
      <c r="AO480" s="360"/>
      <c r="AP480" s="360"/>
      <c r="AQ480" s="360"/>
      <c r="AR480" s="360"/>
      <c r="AS480" s="360"/>
      <c r="AT480" s="360"/>
      <c r="AU480" s="360"/>
      <c r="AV480" s="360"/>
      <c r="AW480" s="360"/>
      <c r="AX480" s="360"/>
    </row>
    <row r="481" ht="15.0" customHeight="1">
      <c r="A481" s="387" t="s">
        <v>4469</v>
      </c>
      <c r="B481" s="359" t="s">
        <v>4823</v>
      </c>
      <c r="C481" s="359" t="s">
        <v>4471</v>
      </c>
      <c r="D481" s="360" t="s">
        <v>4562</v>
      </c>
      <c r="E481" s="388" t="s">
        <v>4984</v>
      </c>
      <c r="F481" s="359">
        <v>2.0</v>
      </c>
      <c r="G481" s="362"/>
      <c r="H481" s="363">
        <f t="shared" si="1"/>
        <v>2</v>
      </c>
      <c r="I481" s="359" t="s">
        <v>3465</v>
      </c>
      <c r="J481" s="364">
        <v>145.0</v>
      </c>
      <c r="K481" s="364">
        <f t="shared" si="7"/>
        <v>290</v>
      </c>
      <c r="L481" s="365"/>
      <c r="M481" s="366">
        <f t="shared" si="14"/>
        <v>0</v>
      </c>
      <c r="N481" s="366">
        <f t="shared" si="13"/>
        <v>145</v>
      </c>
      <c r="O481" s="366">
        <f t="shared" si="5"/>
        <v>145</v>
      </c>
      <c r="P481" s="366">
        <f t="shared" si="8"/>
        <v>290</v>
      </c>
      <c r="Q481" s="366">
        <v>1.0</v>
      </c>
      <c r="R481" s="359" t="s">
        <v>2401</v>
      </c>
      <c r="S481" s="367">
        <v>45558.0</v>
      </c>
      <c r="T481" s="359">
        <v>2409148.0</v>
      </c>
      <c r="U481" s="368">
        <v>45558.0</v>
      </c>
      <c r="V481" s="368"/>
      <c r="W481" s="359"/>
      <c r="X481" s="362" t="s">
        <v>34</v>
      </c>
      <c r="Y481" s="359" t="s">
        <v>3466</v>
      </c>
      <c r="Z481" s="369"/>
      <c r="AA481" s="368"/>
      <c r="AB481" s="367"/>
      <c r="AC481" s="370"/>
      <c r="AD481" s="360"/>
      <c r="AE481" s="360"/>
      <c r="AF481" s="360"/>
      <c r="AG481" s="360"/>
      <c r="AH481" s="360"/>
      <c r="AI481" s="360"/>
      <c r="AJ481" s="360"/>
      <c r="AK481" s="360"/>
      <c r="AL481" s="360"/>
      <c r="AM481" s="360"/>
      <c r="AN481" s="360"/>
      <c r="AO481" s="360"/>
      <c r="AP481" s="360"/>
      <c r="AQ481" s="360"/>
      <c r="AR481" s="360"/>
      <c r="AS481" s="360"/>
      <c r="AT481" s="360"/>
      <c r="AU481" s="360"/>
      <c r="AV481" s="360"/>
      <c r="AW481" s="360"/>
      <c r="AX481" s="360"/>
    </row>
    <row r="482" ht="15.0" customHeight="1">
      <c r="A482" s="387" t="s">
        <v>4469</v>
      </c>
      <c r="B482" s="359" t="s">
        <v>4823</v>
      </c>
      <c r="C482" s="359" t="s">
        <v>4471</v>
      </c>
      <c r="D482" s="360" t="s">
        <v>4660</v>
      </c>
      <c r="E482" s="388" t="s">
        <v>4698</v>
      </c>
      <c r="F482" s="359">
        <v>2.0</v>
      </c>
      <c r="G482" s="362"/>
      <c r="H482" s="363">
        <f t="shared" si="1"/>
        <v>2</v>
      </c>
      <c r="I482" s="359" t="s">
        <v>3465</v>
      </c>
      <c r="J482" s="364">
        <v>80.0</v>
      </c>
      <c r="K482" s="364">
        <f t="shared" si="7"/>
        <v>160</v>
      </c>
      <c r="L482" s="365"/>
      <c r="M482" s="366">
        <f t="shared" si="14"/>
        <v>0</v>
      </c>
      <c r="N482" s="366">
        <f t="shared" si="13"/>
        <v>80</v>
      </c>
      <c r="O482" s="366">
        <f t="shared" si="5"/>
        <v>80</v>
      </c>
      <c r="P482" s="366">
        <f t="shared" si="8"/>
        <v>160</v>
      </c>
      <c r="Q482" s="366">
        <v>1.0</v>
      </c>
      <c r="R482" s="359" t="s">
        <v>2401</v>
      </c>
      <c r="S482" s="367">
        <v>45558.0</v>
      </c>
      <c r="T482" s="359">
        <v>2409148.0</v>
      </c>
      <c r="U482" s="368">
        <v>45558.0</v>
      </c>
      <c r="V482" s="368"/>
      <c r="W482" s="359"/>
      <c r="X482" s="362" t="s">
        <v>34</v>
      </c>
      <c r="Y482" s="359" t="s">
        <v>3466</v>
      </c>
      <c r="Z482" s="369"/>
      <c r="AA482" s="368"/>
      <c r="AB482" s="367"/>
      <c r="AC482" s="370"/>
      <c r="AD482" s="360"/>
      <c r="AE482" s="360"/>
      <c r="AF482" s="360"/>
      <c r="AG482" s="360"/>
      <c r="AH482" s="360"/>
      <c r="AI482" s="360"/>
      <c r="AJ482" s="360"/>
      <c r="AK482" s="360"/>
      <c r="AL482" s="360"/>
      <c r="AM482" s="360"/>
      <c r="AN482" s="360"/>
      <c r="AO482" s="360"/>
      <c r="AP482" s="360"/>
      <c r="AQ482" s="360"/>
      <c r="AR482" s="360"/>
      <c r="AS482" s="360"/>
      <c r="AT482" s="360"/>
      <c r="AU482" s="360"/>
      <c r="AV482" s="360"/>
      <c r="AW482" s="360"/>
      <c r="AX482" s="360"/>
    </row>
    <row r="483" ht="15.0" customHeight="1">
      <c r="A483" s="387" t="s">
        <v>4469</v>
      </c>
      <c r="B483" s="359" t="s">
        <v>4823</v>
      </c>
      <c r="C483" s="359" t="s">
        <v>4471</v>
      </c>
      <c r="D483" s="360" t="s">
        <v>4528</v>
      </c>
      <c r="E483" s="388" t="s">
        <v>4981</v>
      </c>
      <c r="F483" s="359">
        <v>6.0</v>
      </c>
      <c r="G483" s="362"/>
      <c r="H483" s="363">
        <f t="shared" si="1"/>
        <v>6</v>
      </c>
      <c r="I483" s="359" t="s">
        <v>3465</v>
      </c>
      <c r="J483" s="364">
        <v>25.0</v>
      </c>
      <c r="K483" s="364">
        <f t="shared" si="7"/>
        <v>150</v>
      </c>
      <c r="L483" s="365"/>
      <c r="M483" s="366">
        <f t="shared" si="14"/>
        <v>0</v>
      </c>
      <c r="N483" s="366">
        <f t="shared" si="13"/>
        <v>25</v>
      </c>
      <c r="O483" s="366">
        <f t="shared" si="5"/>
        <v>25</v>
      </c>
      <c r="P483" s="366">
        <f t="shared" si="8"/>
        <v>150</v>
      </c>
      <c r="Q483" s="366">
        <v>1.0</v>
      </c>
      <c r="R483" s="359" t="s">
        <v>2401</v>
      </c>
      <c r="S483" s="367">
        <v>45558.0</v>
      </c>
      <c r="T483" s="359">
        <v>2409148.0</v>
      </c>
      <c r="U483" s="368">
        <v>45558.0</v>
      </c>
      <c r="V483" s="368"/>
      <c r="W483" s="359"/>
      <c r="X483" s="362" t="s">
        <v>34</v>
      </c>
      <c r="Y483" s="359" t="s">
        <v>3466</v>
      </c>
      <c r="Z483" s="369"/>
      <c r="AA483" s="368"/>
      <c r="AB483" s="367"/>
      <c r="AC483" s="370"/>
      <c r="AD483" s="360"/>
      <c r="AE483" s="360"/>
      <c r="AF483" s="360"/>
      <c r="AG483" s="360"/>
      <c r="AH483" s="360"/>
      <c r="AI483" s="360"/>
      <c r="AJ483" s="360"/>
      <c r="AK483" s="360"/>
      <c r="AL483" s="360"/>
      <c r="AM483" s="360"/>
      <c r="AN483" s="360"/>
      <c r="AO483" s="360"/>
      <c r="AP483" s="360"/>
      <c r="AQ483" s="360"/>
      <c r="AR483" s="360"/>
      <c r="AS483" s="360"/>
      <c r="AT483" s="360"/>
      <c r="AU483" s="360"/>
      <c r="AV483" s="360"/>
      <c r="AW483" s="360"/>
      <c r="AX483" s="360"/>
    </row>
    <row r="484" ht="15.0" customHeight="1">
      <c r="A484" s="387" t="s">
        <v>4469</v>
      </c>
      <c r="B484" s="359" t="s">
        <v>4823</v>
      </c>
      <c r="C484" s="359" t="s">
        <v>4471</v>
      </c>
      <c r="D484" s="360" t="s">
        <v>4528</v>
      </c>
      <c r="E484" s="389" t="s">
        <v>4787</v>
      </c>
      <c r="F484" s="359">
        <v>3.0</v>
      </c>
      <c r="G484" s="362"/>
      <c r="H484" s="363">
        <f t="shared" si="1"/>
        <v>3</v>
      </c>
      <c r="I484" s="359" t="s">
        <v>3465</v>
      </c>
      <c r="J484" s="364">
        <v>89.0</v>
      </c>
      <c r="K484" s="364">
        <f t="shared" si="7"/>
        <v>267</v>
      </c>
      <c r="L484" s="365"/>
      <c r="M484" s="366">
        <f t="shared" si="14"/>
        <v>0</v>
      </c>
      <c r="N484" s="366">
        <f t="shared" si="13"/>
        <v>89</v>
      </c>
      <c r="O484" s="366">
        <f t="shared" si="5"/>
        <v>89</v>
      </c>
      <c r="P484" s="366">
        <f t="shared" si="8"/>
        <v>267</v>
      </c>
      <c r="Q484" s="366">
        <v>1.0</v>
      </c>
      <c r="R484" s="359" t="s">
        <v>2401</v>
      </c>
      <c r="S484" s="367">
        <v>45558.0</v>
      </c>
      <c r="T484" s="359">
        <v>2409148.0</v>
      </c>
      <c r="U484" s="368">
        <v>45558.0</v>
      </c>
      <c r="V484" s="368"/>
      <c r="W484" s="359"/>
      <c r="X484" s="362" t="s">
        <v>34</v>
      </c>
      <c r="Y484" s="359" t="s">
        <v>3466</v>
      </c>
      <c r="Z484" s="369"/>
      <c r="AA484" s="368"/>
      <c r="AB484" s="367"/>
      <c r="AC484" s="370"/>
      <c r="AD484" s="360"/>
      <c r="AE484" s="360"/>
      <c r="AF484" s="360"/>
      <c r="AG484" s="360"/>
      <c r="AH484" s="360"/>
      <c r="AI484" s="360"/>
      <c r="AJ484" s="360"/>
      <c r="AK484" s="360"/>
      <c r="AL484" s="360"/>
      <c r="AM484" s="360"/>
      <c r="AN484" s="360"/>
      <c r="AO484" s="360"/>
      <c r="AP484" s="360"/>
      <c r="AQ484" s="360"/>
      <c r="AR484" s="360"/>
      <c r="AS484" s="360"/>
      <c r="AT484" s="360"/>
      <c r="AU484" s="360"/>
      <c r="AV484" s="360"/>
      <c r="AW484" s="360"/>
      <c r="AX484" s="360"/>
    </row>
    <row r="485" ht="15.0" customHeight="1">
      <c r="A485" s="387" t="s">
        <v>4469</v>
      </c>
      <c r="B485" s="359" t="s">
        <v>4823</v>
      </c>
      <c r="C485" s="359" t="s">
        <v>4471</v>
      </c>
      <c r="D485" s="360" t="s">
        <v>4481</v>
      </c>
      <c r="E485" s="388" t="s">
        <v>4920</v>
      </c>
      <c r="F485" s="359">
        <v>1.0</v>
      </c>
      <c r="G485" s="362"/>
      <c r="H485" s="363">
        <f t="shared" si="1"/>
        <v>1</v>
      </c>
      <c r="I485" s="359" t="s">
        <v>3465</v>
      </c>
      <c r="J485" s="364">
        <v>240.0</v>
      </c>
      <c r="K485" s="364">
        <f t="shared" si="7"/>
        <v>240</v>
      </c>
      <c r="L485" s="365"/>
      <c r="M485" s="366">
        <f t="shared" si="14"/>
        <v>0</v>
      </c>
      <c r="N485" s="366">
        <f t="shared" si="13"/>
        <v>240</v>
      </c>
      <c r="O485" s="366">
        <f t="shared" si="5"/>
        <v>240</v>
      </c>
      <c r="P485" s="366">
        <f t="shared" si="8"/>
        <v>240</v>
      </c>
      <c r="Q485" s="366">
        <v>1.0</v>
      </c>
      <c r="R485" s="359" t="s">
        <v>2401</v>
      </c>
      <c r="S485" s="367">
        <v>45558.0</v>
      </c>
      <c r="T485" s="359">
        <v>2409148.0</v>
      </c>
      <c r="U485" s="368">
        <v>45558.0</v>
      </c>
      <c r="V485" s="368"/>
      <c r="W485" s="359"/>
      <c r="X485" s="362" t="s">
        <v>34</v>
      </c>
      <c r="Y485" s="359" t="s">
        <v>3466</v>
      </c>
      <c r="Z485" s="369"/>
      <c r="AA485" s="368"/>
      <c r="AB485" s="367"/>
      <c r="AC485" s="370"/>
      <c r="AD485" s="360"/>
      <c r="AE485" s="360"/>
      <c r="AF485" s="360"/>
      <c r="AG485" s="360"/>
      <c r="AH485" s="360"/>
      <c r="AI485" s="360"/>
      <c r="AJ485" s="360"/>
      <c r="AK485" s="360"/>
      <c r="AL485" s="360"/>
      <c r="AM485" s="360"/>
      <c r="AN485" s="360"/>
      <c r="AO485" s="360"/>
      <c r="AP485" s="360"/>
      <c r="AQ485" s="360"/>
      <c r="AR485" s="360"/>
      <c r="AS485" s="360"/>
      <c r="AT485" s="360"/>
      <c r="AU485" s="360"/>
      <c r="AV485" s="360"/>
      <c r="AW485" s="360"/>
      <c r="AX485" s="360"/>
    </row>
    <row r="486" ht="15.0" customHeight="1">
      <c r="A486" s="390" t="s">
        <v>4469</v>
      </c>
      <c r="B486" s="391" t="s">
        <v>4823</v>
      </c>
      <c r="C486" s="391" t="s">
        <v>4471</v>
      </c>
      <c r="D486" s="392" t="s">
        <v>4595</v>
      </c>
      <c r="E486" s="393" t="s">
        <v>5155</v>
      </c>
      <c r="F486" s="391">
        <v>1.0</v>
      </c>
      <c r="G486" s="394"/>
      <c r="H486" s="395">
        <f t="shared" si="1"/>
        <v>1</v>
      </c>
      <c r="I486" s="391" t="s">
        <v>3465</v>
      </c>
      <c r="J486" s="396">
        <v>504.0</v>
      </c>
      <c r="K486" s="396">
        <f t="shared" si="7"/>
        <v>504</v>
      </c>
      <c r="L486" s="397"/>
      <c r="M486" s="398">
        <f t="shared" si="14"/>
        <v>0</v>
      </c>
      <c r="N486" s="398">
        <f t="shared" si="13"/>
        <v>504</v>
      </c>
      <c r="O486" s="398">
        <f t="shared" si="5"/>
        <v>504</v>
      </c>
      <c r="P486" s="398">
        <f t="shared" si="8"/>
        <v>504</v>
      </c>
      <c r="Q486" s="398">
        <v>1.0</v>
      </c>
      <c r="R486" s="391" t="s">
        <v>2401</v>
      </c>
      <c r="S486" s="399">
        <v>45558.0</v>
      </c>
      <c r="T486" s="391">
        <v>2409148.0</v>
      </c>
      <c r="U486" s="400">
        <v>45558.0</v>
      </c>
      <c r="V486" s="400"/>
      <c r="W486" s="391"/>
      <c r="X486" s="394" t="s">
        <v>34</v>
      </c>
      <c r="Y486" s="391" t="s">
        <v>3466</v>
      </c>
      <c r="Z486" s="401"/>
      <c r="AA486" s="400"/>
      <c r="AB486" s="399"/>
      <c r="AC486" s="402"/>
      <c r="AD486" s="392"/>
      <c r="AE486" s="392"/>
      <c r="AF486" s="392"/>
      <c r="AG486" s="392"/>
      <c r="AH486" s="392"/>
      <c r="AI486" s="392"/>
      <c r="AJ486" s="392"/>
      <c r="AK486" s="392"/>
      <c r="AL486" s="392"/>
      <c r="AM486" s="392"/>
      <c r="AN486" s="392"/>
      <c r="AO486" s="392"/>
      <c r="AP486" s="392"/>
      <c r="AQ486" s="392"/>
      <c r="AR486" s="392"/>
      <c r="AS486" s="392"/>
      <c r="AT486" s="392"/>
      <c r="AU486" s="392"/>
      <c r="AV486" s="392"/>
      <c r="AW486" s="392"/>
      <c r="AX486" s="392"/>
    </row>
    <row r="487" ht="15.0" customHeight="1">
      <c r="A487" s="372" t="s">
        <v>4469</v>
      </c>
      <c r="B487" s="373" t="s">
        <v>4647</v>
      </c>
      <c r="C487" s="373" t="s">
        <v>4471</v>
      </c>
      <c r="D487" s="495" t="s">
        <v>1228</v>
      </c>
      <c r="E487" s="497" t="s">
        <v>5156</v>
      </c>
      <c r="F487" s="373">
        <v>1.0</v>
      </c>
      <c r="G487" s="376"/>
      <c r="H487" s="377">
        <f t="shared" si="1"/>
        <v>1</v>
      </c>
      <c r="I487" s="373" t="s">
        <v>3465</v>
      </c>
      <c r="J487" s="378">
        <v>7950.0</v>
      </c>
      <c r="K487" s="378">
        <f t="shared" si="7"/>
        <v>7950</v>
      </c>
      <c r="L487" s="379"/>
      <c r="M487" s="380">
        <f t="shared" si="14"/>
        <v>0</v>
      </c>
      <c r="N487" s="380">
        <f t="shared" si="13"/>
        <v>7950</v>
      </c>
      <c r="O487" s="380">
        <f t="shared" si="5"/>
        <v>7950</v>
      </c>
      <c r="P487" s="380">
        <f t="shared" si="8"/>
        <v>7950</v>
      </c>
      <c r="Q487" s="380">
        <v>1.0</v>
      </c>
      <c r="R487" s="373" t="s">
        <v>2402</v>
      </c>
      <c r="S487" s="381">
        <v>45558.0</v>
      </c>
      <c r="T487" s="373">
        <v>2409149.0</v>
      </c>
      <c r="U487" s="382">
        <v>45558.0</v>
      </c>
      <c r="V487" s="382"/>
      <c r="W487" s="373"/>
      <c r="X487" s="376" t="s">
        <v>5007</v>
      </c>
      <c r="Y487" s="373" t="s">
        <v>3466</v>
      </c>
      <c r="Z487" s="383"/>
      <c r="AA487" s="382"/>
      <c r="AB487" s="381"/>
      <c r="AC487" s="384"/>
      <c r="AD487" s="374"/>
      <c r="AE487" s="374"/>
      <c r="AF487" s="374"/>
      <c r="AG487" s="374"/>
      <c r="AH487" s="374"/>
      <c r="AI487" s="374"/>
      <c r="AJ487" s="374"/>
      <c r="AK487" s="374"/>
      <c r="AL487" s="374"/>
      <c r="AM487" s="374"/>
      <c r="AN487" s="374"/>
      <c r="AO487" s="374"/>
      <c r="AP487" s="374"/>
      <c r="AQ487" s="374"/>
      <c r="AR487" s="374"/>
      <c r="AS487" s="374"/>
      <c r="AT487" s="374"/>
      <c r="AU487" s="374"/>
      <c r="AV487" s="374"/>
      <c r="AW487" s="374"/>
      <c r="AX487" s="374"/>
    </row>
    <row r="488" ht="15.0" customHeight="1">
      <c r="A488" s="390" t="s">
        <v>4469</v>
      </c>
      <c r="B488" s="391" t="s">
        <v>4647</v>
      </c>
      <c r="C488" s="391" t="s">
        <v>4471</v>
      </c>
      <c r="D488" s="393" t="s">
        <v>1228</v>
      </c>
      <c r="E488" s="498" t="s">
        <v>5157</v>
      </c>
      <c r="F488" s="391">
        <v>1.0</v>
      </c>
      <c r="G488" s="394"/>
      <c r="H488" s="395">
        <f t="shared" si="1"/>
        <v>1</v>
      </c>
      <c r="I488" s="391" t="s">
        <v>3465</v>
      </c>
      <c r="J488" s="396">
        <v>6691.0</v>
      </c>
      <c r="K488" s="396">
        <f t="shared" si="7"/>
        <v>6691</v>
      </c>
      <c r="L488" s="397"/>
      <c r="M488" s="398">
        <f t="shared" si="14"/>
        <v>0</v>
      </c>
      <c r="N488" s="398">
        <f t="shared" si="13"/>
        <v>6691</v>
      </c>
      <c r="O488" s="398">
        <f t="shared" si="5"/>
        <v>6691</v>
      </c>
      <c r="P488" s="398">
        <f t="shared" si="8"/>
        <v>6691</v>
      </c>
      <c r="Q488" s="398">
        <v>1.0</v>
      </c>
      <c r="R488" s="391" t="s">
        <v>2402</v>
      </c>
      <c r="S488" s="399">
        <v>45558.0</v>
      </c>
      <c r="T488" s="391">
        <v>2409149.0</v>
      </c>
      <c r="U488" s="400">
        <v>45558.0</v>
      </c>
      <c r="V488" s="400"/>
      <c r="W488" s="391"/>
      <c r="X488" s="394" t="s">
        <v>5007</v>
      </c>
      <c r="Y488" s="391" t="s">
        <v>3466</v>
      </c>
      <c r="Z488" s="401"/>
      <c r="AA488" s="400"/>
      <c r="AB488" s="399"/>
      <c r="AC488" s="402"/>
      <c r="AD488" s="392"/>
      <c r="AE488" s="392"/>
      <c r="AF488" s="392"/>
      <c r="AG488" s="392"/>
      <c r="AH488" s="392"/>
      <c r="AI488" s="392"/>
      <c r="AJ488" s="392"/>
      <c r="AK488" s="392"/>
      <c r="AL488" s="392"/>
      <c r="AM488" s="392"/>
      <c r="AN488" s="392"/>
      <c r="AO488" s="392"/>
      <c r="AP488" s="392"/>
      <c r="AQ488" s="392"/>
      <c r="AR488" s="392"/>
      <c r="AS488" s="392"/>
      <c r="AT488" s="392"/>
      <c r="AU488" s="392"/>
      <c r="AV488" s="392"/>
      <c r="AW488" s="392"/>
      <c r="AX488" s="392"/>
    </row>
    <row r="489" ht="15.0" customHeight="1">
      <c r="A489" s="390" t="s">
        <v>4469</v>
      </c>
      <c r="B489" s="391" t="s">
        <v>4647</v>
      </c>
      <c r="C489" s="391" t="s">
        <v>4471</v>
      </c>
      <c r="D489" s="393" t="s">
        <v>5158</v>
      </c>
      <c r="E489" s="498" t="s">
        <v>5159</v>
      </c>
      <c r="F489" s="391">
        <v>1.0</v>
      </c>
      <c r="G489" s="394"/>
      <c r="H489" s="395">
        <f t="shared" si="1"/>
        <v>1</v>
      </c>
      <c r="I489" s="391" t="s">
        <v>3465</v>
      </c>
      <c r="J489" s="396">
        <v>12765.0</v>
      </c>
      <c r="K489" s="396">
        <f t="shared" si="7"/>
        <v>12765</v>
      </c>
      <c r="L489" s="397"/>
      <c r="M489" s="398">
        <f t="shared" si="14"/>
        <v>0</v>
      </c>
      <c r="N489" s="398">
        <f t="shared" si="13"/>
        <v>12765</v>
      </c>
      <c r="O489" s="398">
        <f t="shared" si="5"/>
        <v>12765</v>
      </c>
      <c r="P489" s="398">
        <f t="shared" si="8"/>
        <v>12765</v>
      </c>
      <c r="Q489" s="398">
        <v>1.0</v>
      </c>
      <c r="R489" s="391" t="s">
        <v>2420</v>
      </c>
      <c r="S489" s="399">
        <v>45559.0</v>
      </c>
      <c r="T489" s="391">
        <v>2409157.0</v>
      </c>
      <c r="U489" s="400">
        <v>45559.0</v>
      </c>
      <c r="V489" s="400">
        <v>45565.0</v>
      </c>
      <c r="W489" s="391" t="s">
        <v>4566</v>
      </c>
      <c r="X489" s="394" t="s">
        <v>4636</v>
      </c>
      <c r="Y489" s="391" t="s">
        <v>3466</v>
      </c>
      <c r="Z489" s="401"/>
      <c r="AA489" s="400" t="s">
        <v>3739</v>
      </c>
      <c r="AB489" s="399">
        <v>45601.0</v>
      </c>
      <c r="AC489" s="402" t="s">
        <v>4477</v>
      </c>
      <c r="AD489" s="392"/>
      <c r="AE489" s="392"/>
      <c r="AF489" s="392"/>
      <c r="AG489" s="392"/>
      <c r="AH489" s="392"/>
      <c r="AI489" s="392"/>
      <c r="AJ489" s="392"/>
      <c r="AK489" s="392"/>
      <c r="AL489" s="392"/>
      <c r="AM489" s="392"/>
      <c r="AN489" s="392"/>
      <c r="AO489" s="392"/>
      <c r="AP489" s="392"/>
      <c r="AQ489" s="392"/>
      <c r="AR489" s="392"/>
      <c r="AS489" s="392"/>
      <c r="AT489" s="392"/>
      <c r="AU489" s="392"/>
      <c r="AV489" s="392"/>
      <c r="AW489" s="392"/>
      <c r="AX489" s="392"/>
    </row>
    <row r="490" ht="15.0" customHeight="1">
      <c r="A490" s="405" t="s">
        <v>4512</v>
      </c>
      <c r="B490" s="406" t="s">
        <v>4513</v>
      </c>
      <c r="C490" s="406" t="s">
        <v>4471</v>
      </c>
      <c r="D490" s="407" t="s">
        <v>5160</v>
      </c>
      <c r="E490" s="421" t="s">
        <v>4927</v>
      </c>
      <c r="F490" s="406">
        <v>5.0</v>
      </c>
      <c r="G490" s="409"/>
      <c r="H490" s="410">
        <f t="shared" si="1"/>
        <v>5</v>
      </c>
      <c r="I490" s="406" t="s">
        <v>3465</v>
      </c>
      <c r="J490" s="411">
        <v>7950.0</v>
      </c>
      <c r="K490" s="411">
        <f t="shared" si="7"/>
        <v>39750</v>
      </c>
      <c r="L490" s="412"/>
      <c r="M490" s="413">
        <f t="shared" si="14"/>
        <v>0</v>
      </c>
      <c r="N490" s="413">
        <f t="shared" si="13"/>
        <v>7950</v>
      </c>
      <c r="O490" s="413">
        <f t="shared" si="5"/>
        <v>7950</v>
      </c>
      <c r="P490" s="413">
        <f t="shared" si="8"/>
        <v>39750</v>
      </c>
      <c r="Q490" s="413">
        <v>1.0</v>
      </c>
      <c r="R490" s="406" t="s">
        <v>2437</v>
      </c>
      <c r="S490" s="414">
        <v>45555.0</v>
      </c>
      <c r="T490" s="406">
        <v>2409165.0</v>
      </c>
      <c r="U490" s="415">
        <v>45560.0</v>
      </c>
      <c r="V490" s="415">
        <v>45560.0</v>
      </c>
      <c r="W490" s="406" t="s">
        <v>4995</v>
      </c>
      <c r="X490" s="409" t="s">
        <v>4304</v>
      </c>
      <c r="Y490" s="406" t="s">
        <v>3466</v>
      </c>
      <c r="Z490" s="416"/>
      <c r="AA490" s="415" t="s">
        <v>3739</v>
      </c>
      <c r="AB490" s="414">
        <v>45566.0</v>
      </c>
      <c r="AC490" s="417" t="s">
        <v>4477</v>
      </c>
      <c r="AD490" s="418"/>
      <c r="AE490" s="419"/>
      <c r="AF490" s="419"/>
      <c r="AG490" s="419"/>
      <c r="AH490" s="419"/>
      <c r="AI490" s="419"/>
      <c r="AJ490" s="419"/>
      <c r="AK490" s="419"/>
      <c r="AL490" s="419"/>
      <c r="AM490" s="419"/>
      <c r="AN490" s="419"/>
      <c r="AO490" s="419"/>
      <c r="AP490" s="419"/>
      <c r="AQ490" s="419"/>
      <c r="AR490" s="419"/>
      <c r="AS490" s="419"/>
      <c r="AT490" s="419"/>
      <c r="AU490" s="419"/>
      <c r="AV490" s="419"/>
      <c r="AW490" s="419"/>
      <c r="AX490" s="419"/>
    </row>
    <row r="491" ht="15.0" customHeight="1">
      <c r="A491" s="436" t="s">
        <v>4469</v>
      </c>
      <c r="B491" s="436" t="s">
        <v>4823</v>
      </c>
      <c r="C491" s="436" t="s">
        <v>4471</v>
      </c>
      <c r="D491" s="437" t="s">
        <v>4605</v>
      </c>
      <c r="E491" s="438" t="s">
        <v>5161</v>
      </c>
      <c r="F491" s="436">
        <v>1.0</v>
      </c>
      <c r="G491" s="439"/>
      <c r="H491" s="440">
        <f t="shared" si="1"/>
        <v>1</v>
      </c>
      <c r="I491" s="436" t="s">
        <v>3465</v>
      </c>
      <c r="J491" s="441">
        <v>250.0</v>
      </c>
      <c r="K491" s="441">
        <f t="shared" si="7"/>
        <v>250</v>
      </c>
      <c r="L491" s="442"/>
      <c r="M491" s="443">
        <f t="shared" si="14"/>
        <v>0</v>
      </c>
      <c r="N491" s="443">
        <f t="shared" si="13"/>
        <v>250</v>
      </c>
      <c r="O491" s="443">
        <f t="shared" si="5"/>
        <v>250</v>
      </c>
      <c r="P491" s="443">
        <f t="shared" si="8"/>
        <v>250</v>
      </c>
      <c r="Q491" s="443">
        <v>1.0</v>
      </c>
      <c r="R491" s="436" t="s">
        <v>2457</v>
      </c>
      <c r="S491" s="444">
        <v>45561.0</v>
      </c>
      <c r="T491" s="436">
        <v>2409174.0</v>
      </c>
      <c r="U491" s="445">
        <v>45561.0</v>
      </c>
      <c r="V491" s="445">
        <v>45561.0</v>
      </c>
      <c r="W491" s="436" t="s">
        <v>4538</v>
      </c>
      <c r="X491" s="439" t="s">
        <v>34</v>
      </c>
      <c r="Y491" s="436" t="s">
        <v>3466</v>
      </c>
      <c r="Z491" s="446"/>
      <c r="AA491" s="445" t="s">
        <v>3739</v>
      </c>
      <c r="AB491" s="444">
        <v>45566.0</v>
      </c>
      <c r="AC491" s="447" t="s">
        <v>4477</v>
      </c>
      <c r="AD491" s="437"/>
      <c r="AE491" s="437"/>
      <c r="AF491" s="437"/>
      <c r="AG491" s="437"/>
      <c r="AH491" s="437"/>
      <c r="AI491" s="437"/>
      <c r="AJ491" s="437"/>
      <c r="AK491" s="437"/>
      <c r="AL491" s="437"/>
      <c r="AM491" s="437"/>
      <c r="AN491" s="437"/>
      <c r="AO491" s="437"/>
      <c r="AP491" s="437"/>
      <c r="AQ491" s="437"/>
      <c r="AR491" s="437"/>
      <c r="AS491" s="437"/>
      <c r="AT491" s="437"/>
      <c r="AU491" s="437"/>
      <c r="AV491" s="437"/>
      <c r="AW491" s="437"/>
      <c r="AX491" s="437"/>
    </row>
    <row r="492" ht="15.0" customHeight="1">
      <c r="A492" s="448" t="s">
        <v>4469</v>
      </c>
      <c r="B492" s="448" t="s">
        <v>4823</v>
      </c>
      <c r="C492" s="448" t="s">
        <v>4471</v>
      </c>
      <c r="D492" s="449" t="s">
        <v>4481</v>
      </c>
      <c r="E492" s="450" t="s">
        <v>5162</v>
      </c>
      <c r="F492" s="448">
        <v>5.0</v>
      </c>
      <c r="G492" s="451"/>
      <c r="H492" s="452">
        <f t="shared" si="1"/>
        <v>5</v>
      </c>
      <c r="I492" s="448" t="s">
        <v>3465</v>
      </c>
      <c r="J492" s="453">
        <v>240.0</v>
      </c>
      <c r="K492" s="453">
        <f t="shared" si="7"/>
        <v>1200</v>
      </c>
      <c r="L492" s="454"/>
      <c r="M492" s="455">
        <f t="shared" si="14"/>
        <v>0</v>
      </c>
      <c r="N492" s="455">
        <f t="shared" si="13"/>
        <v>240</v>
      </c>
      <c r="O492" s="455">
        <f t="shared" si="5"/>
        <v>240</v>
      </c>
      <c r="P492" s="455">
        <f t="shared" si="8"/>
        <v>1200</v>
      </c>
      <c r="Q492" s="455">
        <v>1.0</v>
      </c>
      <c r="R492" s="448" t="s">
        <v>2457</v>
      </c>
      <c r="S492" s="456">
        <v>45561.0</v>
      </c>
      <c r="T492" s="448">
        <v>2409174.0</v>
      </c>
      <c r="U492" s="457">
        <v>45561.0</v>
      </c>
      <c r="V492" s="457">
        <v>45561.0</v>
      </c>
      <c r="W492" s="448" t="s">
        <v>4538</v>
      </c>
      <c r="X492" s="451" t="s">
        <v>34</v>
      </c>
      <c r="Y492" s="448" t="s">
        <v>3466</v>
      </c>
      <c r="Z492" s="458"/>
      <c r="AA492" s="457" t="s">
        <v>3739</v>
      </c>
      <c r="AB492" s="456">
        <v>45566.0</v>
      </c>
      <c r="AC492" s="459" t="s">
        <v>4477</v>
      </c>
      <c r="AD492" s="449"/>
      <c r="AE492" s="449"/>
      <c r="AF492" s="449"/>
      <c r="AG492" s="449"/>
      <c r="AH492" s="449"/>
      <c r="AI492" s="449"/>
      <c r="AJ492" s="449"/>
      <c r="AK492" s="449"/>
      <c r="AL492" s="449"/>
      <c r="AM492" s="449"/>
      <c r="AN492" s="449"/>
      <c r="AO492" s="449"/>
      <c r="AP492" s="449"/>
      <c r="AQ492" s="449"/>
      <c r="AR492" s="449"/>
      <c r="AS492" s="449"/>
      <c r="AT492" s="449"/>
      <c r="AU492" s="449"/>
      <c r="AV492" s="449"/>
      <c r="AW492" s="449"/>
      <c r="AX492" s="449"/>
    </row>
    <row r="493" ht="15.0" customHeight="1">
      <c r="A493" s="448" t="s">
        <v>4469</v>
      </c>
      <c r="B493" s="448" t="s">
        <v>4823</v>
      </c>
      <c r="C493" s="448" t="s">
        <v>4471</v>
      </c>
      <c r="D493" s="449" t="s">
        <v>4488</v>
      </c>
      <c r="E493" s="460" t="s">
        <v>4731</v>
      </c>
      <c r="F493" s="448">
        <v>6.0</v>
      </c>
      <c r="G493" s="451"/>
      <c r="H493" s="452">
        <f t="shared" si="1"/>
        <v>6</v>
      </c>
      <c r="I493" s="448" t="s">
        <v>3465</v>
      </c>
      <c r="J493" s="453">
        <v>30.0</v>
      </c>
      <c r="K493" s="453">
        <f t="shared" si="7"/>
        <v>180</v>
      </c>
      <c r="L493" s="454"/>
      <c r="M493" s="455">
        <f t="shared" si="14"/>
        <v>0</v>
      </c>
      <c r="N493" s="455">
        <f t="shared" si="13"/>
        <v>30</v>
      </c>
      <c r="O493" s="455">
        <f t="shared" si="5"/>
        <v>30</v>
      </c>
      <c r="P493" s="455">
        <f t="shared" si="8"/>
        <v>180</v>
      </c>
      <c r="Q493" s="455">
        <v>1.0</v>
      </c>
      <c r="R493" s="448" t="s">
        <v>2457</v>
      </c>
      <c r="S493" s="456">
        <v>45561.0</v>
      </c>
      <c r="T493" s="448">
        <v>2409174.0</v>
      </c>
      <c r="U493" s="457">
        <v>45561.0</v>
      </c>
      <c r="V493" s="457">
        <v>45561.0</v>
      </c>
      <c r="W493" s="448" t="s">
        <v>4538</v>
      </c>
      <c r="X493" s="451" t="s">
        <v>34</v>
      </c>
      <c r="Y493" s="448" t="s">
        <v>3466</v>
      </c>
      <c r="Z493" s="458"/>
      <c r="AA493" s="457" t="s">
        <v>3739</v>
      </c>
      <c r="AB493" s="456">
        <v>45566.0</v>
      </c>
      <c r="AC493" s="459" t="s">
        <v>4477</v>
      </c>
      <c r="AD493" s="449"/>
      <c r="AE493" s="449"/>
      <c r="AF493" s="449"/>
      <c r="AG493" s="449"/>
      <c r="AH493" s="449"/>
      <c r="AI493" s="449"/>
      <c r="AJ493" s="449"/>
      <c r="AK493" s="449"/>
      <c r="AL493" s="449"/>
      <c r="AM493" s="449"/>
      <c r="AN493" s="449"/>
      <c r="AO493" s="449"/>
      <c r="AP493" s="449"/>
      <c r="AQ493" s="449"/>
      <c r="AR493" s="449"/>
      <c r="AS493" s="449"/>
      <c r="AT493" s="449"/>
      <c r="AU493" s="449"/>
      <c r="AV493" s="449"/>
      <c r="AW493" s="449"/>
      <c r="AX493" s="449"/>
    </row>
    <row r="494" ht="15.0" customHeight="1">
      <c r="A494" s="19" t="s">
        <v>4469</v>
      </c>
      <c r="B494" s="19" t="s">
        <v>4823</v>
      </c>
      <c r="C494" s="19" t="s">
        <v>4471</v>
      </c>
      <c r="D494" s="461" t="s">
        <v>4528</v>
      </c>
      <c r="E494" s="462" t="s">
        <v>4787</v>
      </c>
      <c r="F494" s="19">
        <v>20.0</v>
      </c>
      <c r="G494" s="25"/>
      <c r="H494" s="83">
        <f t="shared" si="1"/>
        <v>20</v>
      </c>
      <c r="I494" s="19" t="s">
        <v>3465</v>
      </c>
      <c r="J494" s="463">
        <v>89.0</v>
      </c>
      <c r="K494" s="463">
        <f t="shared" si="7"/>
        <v>1780</v>
      </c>
      <c r="L494" s="464"/>
      <c r="M494" s="465">
        <f t="shared" si="14"/>
        <v>0</v>
      </c>
      <c r="N494" s="465">
        <f t="shared" si="13"/>
        <v>89</v>
      </c>
      <c r="O494" s="465">
        <f t="shared" si="5"/>
        <v>89</v>
      </c>
      <c r="P494" s="465">
        <f t="shared" si="8"/>
        <v>1780</v>
      </c>
      <c r="Q494" s="465">
        <v>1.0</v>
      </c>
      <c r="R494" s="19" t="s">
        <v>2457</v>
      </c>
      <c r="S494" s="466">
        <v>45561.0</v>
      </c>
      <c r="T494" s="19">
        <v>2409174.0</v>
      </c>
      <c r="U494" s="18">
        <v>45561.0</v>
      </c>
      <c r="V494" s="18">
        <v>45561.0</v>
      </c>
      <c r="W494" s="19" t="s">
        <v>4538</v>
      </c>
      <c r="X494" s="25" t="s">
        <v>34</v>
      </c>
      <c r="Y494" s="19" t="s">
        <v>3466</v>
      </c>
      <c r="Z494" s="467"/>
      <c r="AA494" s="18" t="s">
        <v>3739</v>
      </c>
      <c r="AB494" s="466">
        <v>45566.0</v>
      </c>
      <c r="AC494" s="468" t="s">
        <v>4477</v>
      </c>
      <c r="AD494" s="461"/>
      <c r="AE494" s="461"/>
      <c r="AF494" s="461"/>
      <c r="AG494" s="461"/>
      <c r="AH494" s="461"/>
      <c r="AI494" s="461"/>
      <c r="AJ494" s="461"/>
      <c r="AK494" s="461"/>
      <c r="AL494" s="461"/>
      <c r="AM494" s="461"/>
      <c r="AN494" s="461"/>
      <c r="AO494" s="461"/>
      <c r="AP494" s="461"/>
      <c r="AQ494" s="461"/>
      <c r="AR494" s="461"/>
      <c r="AS494" s="461"/>
      <c r="AT494" s="461"/>
      <c r="AU494" s="461"/>
      <c r="AV494" s="461"/>
      <c r="AW494" s="461"/>
      <c r="AX494" s="461"/>
    </row>
    <row r="495" ht="15.0" customHeight="1">
      <c r="A495" s="405" t="s">
        <v>4512</v>
      </c>
      <c r="B495" s="406" t="s">
        <v>4513</v>
      </c>
      <c r="C495" s="406" t="s">
        <v>4471</v>
      </c>
      <c r="D495" s="407" t="s">
        <v>5144</v>
      </c>
      <c r="E495" s="421" t="s">
        <v>5163</v>
      </c>
      <c r="F495" s="406">
        <v>1.0</v>
      </c>
      <c r="G495" s="409"/>
      <c r="H495" s="410">
        <f t="shared" si="1"/>
        <v>1</v>
      </c>
      <c r="I495" s="406" t="s">
        <v>3465</v>
      </c>
      <c r="J495" s="411">
        <v>13000.0</v>
      </c>
      <c r="K495" s="411">
        <f t="shared" si="7"/>
        <v>13000</v>
      </c>
      <c r="L495" s="412"/>
      <c r="M495" s="413">
        <f t="shared" si="14"/>
        <v>0</v>
      </c>
      <c r="N495" s="413">
        <f t="shared" si="13"/>
        <v>13000</v>
      </c>
      <c r="O495" s="413">
        <f t="shared" si="5"/>
        <v>13000</v>
      </c>
      <c r="P495" s="413">
        <f t="shared" si="8"/>
        <v>13000</v>
      </c>
      <c r="Q495" s="413">
        <v>1.0</v>
      </c>
      <c r="R495" s="406" t="s">
        <v>2458</v>
      </c>
      <c r="S495" s="414">
        <v>45560.0</v>
      </c>
      <c r="T495" s="406">
        <v>2409175.0</v>
      </c>
      <c r="U495" s="415">
        <v>45561.0</v>
      </c>
      <c r="V495" s="415">
        <v>45562.0</v>
      </c>
      <c r="W495" s="406" t="s">
        <v>4674</v>
      </c>
      <c r="X495" s="409" t="s">
        <v>597</v>
      </c>
      <c r="Y495" s="406" t="s">
        <v>4675</v>
      </c>
      <c r="Z495" s="416"/>
      <c r="AA495" s="415" t="s">
        <v>3739</v>
      </c>
      <c r="AB495" s="414">
        <v>45568.0</v>
      </c>
      <c r="AC495" s="417" t="s">
        <v>4477</v>
      </c>
      <c r="AD495" s="418"/>
      <c r="AE495" s="419"/>
      <c r="AF495" s="419"/>
      <c r="AG495" s="419"/>
      <c r="AH495" s="419"/>
      <c r="AI495" s="419"/>
      <c r="AJ495" s="419"/>
      <c r="AK495" s="419"/>
      <c r="AL495" s="419"/>
      <c r="AM495" s="419"/>
      <c r="AN495" s="419"/>
      <c r="AO495" s="419"/>
      <c r="AP495" s="419"/>
      <c r="AQ495" s="419"/>
      <c r="AR495" s="419"/>
      <c r="AS495" s="419"/>
      <c r="AT495" s="419"/>
      <c r="AU495" s="419"/>
      <c r="AV495" s="419"/>
      <c r="AW495" s="419"/>
      <c r="AX495" s="419"/>
    </row>
    <row r="496" ht="15.0" customHeight="1">
      <c r="A496" s="372" t="s">
        <v>4469</v>
      </c>
      <c r="B496" s="373" t="s">
        <v>4823</v>
      </c>
      <c r="C496" s="373" t="s">
        <v>4471</v>
      </c>
      <c r="D496" s="374" t="s">
        <v>4626</v>
      </c>
      <c r="E496" s="375" t="s">
        <v>5164</v>
      </c>
      <c r="F496" s="373">
        <v>1.0</v>
      </c>
      <c r="G496" s="376"/>
      <c r="H496" s="377">
        <f t="shared" si="1"/>
        <v>1</v>
      </c>
      <c r="I496" s="373" t="s">
        <v>3465</v>
      </c>
      <c r="J496" s="378">
        <v>850.0</v>
      </c>
      <c r="K496" s="378">
        <f t="shared" si="7"/>
        <v>850</v>
      </c>
      <c r="L496" s="379"/>
      <c r="M496" s="380">
        <f t="shared" si="14"/>
        <v>0</v>
      </c>
      <c r="N496" s="380">
        <f t="shared" si="13"/>
        <v>850</v>
      </c>
      <c r="O496" s="380">
        <f t="shared" si="5"/>
        <v>850</v>
      </c>
      <c r="P496" s="380">
        <f t="shared" si="8"/>
        <v>850</v>
      </c>
      <c r="Q496" s="380">
        <v>1.0</v>
      </c>
      <c r="R496" s="373" t="s">
        <v>2534</v>
      </c>
      <c r="S496" s="381">
        <v>45569.0</v>
      </c>
      <c r="T496" s="373">
        <v>2410013.0</v>
      </c>
      <c r="U496" s="382">
        <v>45569.0</v>
      </c>
      <c r="V496" s="382">
        <v>45569.0</v>
      </c>
      <c r="W496" s="373" t="s">
        <v>4530</v>
      </c>
      <c r="X496" s="376" t="s">
        <v>4531</v>
      </c>
      <c r="Y496" s="373" t="s">
        <v>3466</v>
      </c>
      <c r="Z496" s="383"/>
      <c r="AA496" s="382" t="s">
        <v>3739</v>
      </c>
      <c r="AB496" s="381">
        <v>45574.0</v>
      </c>
      <c r="AC496" s="384" t="s">
        <v>4477</v>
      </c>
      <c r="AD496" s="374"/>
      <c r="AE496" s="374"/>
      <c r="AF496" s="374"/>
      <c r="AG496" s="374"/>
      <c r="AH496" s="374"/>
      <c r="AI496" s="374"/>
      <c r="AJ496" s="374"/>
      <c r="AK496" s="374"/>
      <c r="AL496" s="374"/>
      <c r="AM496" s="374"/>
      <c r="AN496" s="374"/>
      <c r="AO496" s="374"/>
      <c r="AP496" s="374"/>
      <c r="AQ496" s="374"/>
      <c r="AR496" s="374"/>
      <c r="AS496" s="374"/>
      <c r="AT496" s="374"/>
      <c r="AU496" s="374"/>
      <c r="AV496" s="374"/>
      <c r="AW496" s="374"/>
      <c r="AX496" s="374"/>
    </row>
    <row r="497" ht="15.0" customHeight="1">
      <c r="A497" s="387" t="s">
        <v>4469</v>
      </c>
      <c r="B497" s="359" t="s">
        <v>4823</v>
      </c>
      <c r="C497" s="359" t="s">
        <v>4471</v>
      </c>
      <c r="D497" s="360" t="s">
        <v>4528</v>
      </c>
      <c r="E497" s="388" t="s">
        <v>4760</v>
      </c>
      <c r="F497" s="359">
        <v>1.0</v>
      </c>
      <c r="G497" s="362"/>
      <c r="H497" s="363">
        <f t="shared" si="1"/>
        <v>1</v>
      </c>
      <c r="I497" s="359" t="s">
        <v>3465</v>
      </c>
      <c r="J497" s="364">
        <v>990.0</v>
      </c>
      <c r="K497" s="364">
        <f t="shared" si="7"/>
        <v>990</v>
      </c>
      <c r="L497" s="365"/>
      <c r="M497" s="366">
        <f t="shared" si="14"/>
        <v>0</v>
      </c>
      <c r="N497" s="366">
        <f t="shared" si="13"/>
        <v>990</v>
      </c>
      <c r="O497" s="366">
        <f t="shared" si="5"/>
        <v>990</v>
      </c>
      <c r="P497" s="366">
        <f t="shared" si="8"/>
        <v>990</v>
      </c>
      <c r="Q497" s="366">
        <v>1.0</v>
      </c>
      <c r="R497" s="359" t="s">
        <v>2534</v>
      </c>
      <c r="S497" s="367">
        <v>45569.0</v>
      </c>
      <c r="T497" s="359">
        <v>2410013.0</v>
      </c>
      <c r="U497" s="368">
        <v>45569.0</v>
      </c>
      <c r="V497" s="368">
        <v>45569.0</v>
      </c>
      <c r="W497" s="359" t="s">
        <v>4530</v>
      </c>
      <c r="X497" s="362" t="s">
        <v>4531</v>
      </c>
      <c r="Y497" s="359" t="s">
        <v>3466</v>
      </c>
      <c r="Z497" s="369"/>
      <c r="AA497" s="368" t="s">
        <v>3739</v>
      </c>
      <c r="AB497" s="367">
        <v>45574.0</v>
      </c>
      <c r="AC497" s="370" t="s">
        <v>4477</v>
      </c>
      <c r="AD497" s="360"/>
      <c r="AE497" s="360"/>
      <c r="AF497" s="360"/>
      <c r="AG497" s="360"/>
      <c r="AH497" s="360"/>
      <c r="AI497" s="360"/>
      <c r="AJ497" s="360"/>
      <c r="AK497" s="360"/>
      <c r="AL497" s="360"/>
      <c r="AM497" s="360"/>
      <c r="AN497" s="360"/>
      <c r="AO497" s="360"/>
      <c r="AP497" s="360"/>
      <c r="AQ497" s="360"/>
      <c r="AR497" s="360"/>
      <c r="AS497" s="360"/>
      <c r="AT497" s="360"/>
      <c r="AU497" s="360"/>
      <c r="AV497" s="360"/>
      <c r="AW497" s="360"/>
      <c r="AX497" s="360"/>
    </row>
    <row r="498" ht="15.0" customHeight="1">
      <c r="A498" s="387" t="s">
        <v>4469</v>
      </c>
      <c r="B498" s="359" t="s">
        <v>4823</v>
      </c>
      <c r="C498" s="359" t="s">
        <v>4471</v>
      </c>
      <c r="D498" s="360" t="s">
        <v>4528</v>
      </c>
      <c r="E498" s="389" t="s">
        <v>5165</v>
      </c>
      <c r="F498" s="359">
        <v>1.0</v>
      </c>
      <c r="G498" s="362"/>
      <c r="H498" s="363">
        <f t="shared" si="1"/>
        <v>1</v>
      </c>
      <c r="I498" s="359" t="s">
        <v>3465</v>
      </c>
      <c r="J498" s="364">
        <v>1160.0</v>
      </c>
      <c r="K498" s="364">
        <f t="shared" si="7"/>
        <v>1160</v>
      </c>
      <c r="L498" s="365"/>
      <c r="M498" s="366">
        <f t="shared" si="14"/>
        <v>0</v>
      </c>
      <c r="N498" s="366">
        <f t="shared" si="13"/>
        <v>1160</v>
      </c>
      <c r="O498" s="366">
        <f t="shared" si="5"/>
        <v>1160</v>
      </c>
      <c r="P498" s="366">
        <f t="shared" si="8"/>
        <v>1160</v>
      </c>
      <c r="Q498" s="366">
        <v>1.0</v>
      </c>
      <c r="R498" s="359" t="s">
        <v>2534</v>
      </c>
      <c r="S498" s="367">
        <v>45569.0</v>
      </c>
      <c r="T498" s="359">
        <v>2410013.0</v>
      </c>
      <c r="U498" s="368">
        <v>45569.0</v>
      </c>
      <c r="V498" s="368">
        <v>45569.0</v>
      </c>
      <c r="W498" s="359" t="s">
        <v>4530</v>
      </c>
      <c r="X498" s="362" t="s">
        <v>4531</v>
      </c>
      <c r="Y498" s="359" t="s">
        <v>3466</v>
      </c>
      <c r="Z498" s="369"/>
      <c r="AA498" s="368" t="s">
        <v>3739</v>
      </c>
      <c r="AB498" s="367">
        <v>45574.0</v>
      </c>
      <c r="AC498" s="370" t="s">
        <v>4477</v>
      </c>
      <c r="AD498" s="360"/>
      <c r="AE498" s="360"/>
      <c r="AF498" s="360"/>
      <c r="AG498" s="360"/>
      <c r="AH498" s="360"/>
      <c r="AI498" s="360"/>
      <c r="AJ498" s="360"/>
      <c r="AK498" s="360"/>
      <c r="AL498" s="360"/>
      <c r="AM498" s="360"/>
      <c r="AN498" s="360"/>
      <c r="AO498" s="360"/>
      <c r="AP498" s="360"/>
      <c r="AQ498" s="360"/>
      <c r="AR498" s="360"/>
      <c r="AS498" s="360"/>
      <c r="AT498" s="360"/>
      <c r="AU498" s="360"/>
      <c r="AV498" s="360"/>
      <c r="AW498" s="360"/>
      <c r="AX498" s="360"/>
    </row>
    <row r="499" ht="15.0" customHeight="1">
      <c r="A499" s="387" t="s">
        <v>4469</v>
      </c>
      <c r="B499" s="359" t="s">
        <v>4823</v>
      </c>
      <c r="C499" s="359" t="s">
        <v>4471</v>
      </c>
      <c r="D499" s="360" t="s">
        <v>4628</v>
      </c>
      <c r="E499" s="388" t="s">
        <v>4629</v>
      </c>
      <c r="F499" s="359">
        <v>1.0</v>
      </c>
      <c r="G499" s="362"/>
      <c r="H499" s="363">
        <f t="shared" si="1"/>
        <v>1</v>
      </c>
      <c r="I499" s="359" t="s">
        <v>3465</v>
      </c>
      <c r="J499" s="364">
        <v>180.0</v>
      </c>
      <c r="K499" s="364">
        <f t="shared" si="7"/>
        <v>180</v>
      </c>
      <c r="L499" s="365"/>
      <c r="M499" s="366">
        <f t="shared" si="14"/>
        <v>0</v>
      </c>
      <c r="N499" s="366">
        <f t="shared" si="13"/>
        <v>180</v>
      </c>
      <c r="O499" s="366">
        <f t="shared" si="5"/>
        <v>180</v>
      </c>
      <c r="P499" s="366">
        <f t="shared" si="8"/>
        <v>180</v>
      </c>
      <c r="Q499" s="366">
        <v>1.0</v>
      </c>
      <c r="R499" s="359" t="s">
        <v>2534</v>
      </c>
      <c r="S499" s="367">
        <v>45569.0</v>
      </c>
      <c r="T499" s="359">
        <v>2410013.0</v>
      </c>
      <c r="U499" s="368">
        <v>45569.0</v>
      </c>
      <c r="V499" s="368">
        <v>45569.0</v>
      </c>
      <c r="W499" s="359" t="s">
        <v>4530</v>
      </c>
      <c r="X499" s="362" t="s">
        <v>4531</v>
      </c>
      <c r="Y499" s="359" t="s">
        <v>3466</v>
      </c>
      <c r="Z499" s="369"/>
      <c r="AA499" s="368" t="s">
        <v>3739</v>
      </c>
      <c r="AB499" s="367">
        <v>45574.0</v>
      </c>
      <c r="AC499" s="370" t="s">
        <v>4477</v>
      </c>
      <c r="AD499" s="360"/>
      <c r="AE499" s="360"/>
      <c r="AF499" s="360"/>
      <c r="AG499" s="360"/>
      <c r="AH499" s="360"/>
      <c r="AI499" s="360"/>
      <c r="AJ499" s="360"/>
      <c r="AK499" s="360"/>
      <c r="AL499" s="360"/>
      <c r="AM499" s="360"/>
      <c r="AN499" s="360"/>
      <c r="AO499" s="360"/>
      <c r="AP499" s="360"/>
      <c r="AQ499" s="360"/>
      <c r="AR499" s="360"/>
      <c r="AS499" s="360"/>
      <c r="AT499" s="360"/>
      <c r="AU499" s="360"/>
      <c r="AV499" s="360"/>
      <c r="AW499" s="360"/>
      <c r="AX499" s="360"/>
    </row>
    <row r="500" ht="15.0" customHeight="1">
      <c r="A500" s="387" t="s">
        <v>4469</v>
      </c>
      <c r="B500" s="359" t="s">
        <v>4823</v>
      </c>
      <c r="C500" s="359" t="s">
        <v>4471</v>
      </c>
      <c r="D500" s="360" t="s">
        <v>4534</v>
      </c>
      <c r="E500" s="388" t="s">
        <v>5166</v>
      </c>
      <c r="F500" s="359">
        <v>1.0</v>
      </c>
      <c r="G500" s="362"/>
      <c r="H500" s="363">
        <f t="shared" si="1"/>
        <v>1</v>
      </c>
      <c r="I500" s="359" t="s">
        <v>3465</v>
      </c>
      <c r="J500" s="364">
        <v>40.0</v>
      </c>
      <c r="K500" s="364">
        <f t="shared" si="7"/>
        <v>40</v>
      </c>
      <c r="L500" s="365"/>
      <c r="M500" s="366">
        <f t="shared" si="14"/>
        <v>0</v>
      </c>
      <c r="N500" s="366">
        <f t="shared" si="13"/>
        <v>40</v>
      </c>
      <c r="O500" s="366">
        <f t="shared" si="5"/>
        <v>40</v>
      </c>
      <c r="P500" s="366">
        <f t="shared" si="8"/>
        <v>40</v>
      </c>
      <c r="Q500" s="366">
        <v>1.0</v>
      </c>
      <c r="R500" s="359" t="s">
        <v>2534</v>
      </c>
      <c r="S500" s="367">
        <v>45569.0</v>
      </c>
      <c r="T500" s="359">
        <v>2410013.0</v>
      </c>
      <c r="U500" s="368">
        <v>45569.0</v>
      </c>
      <c r="V500" s="368">
        <v>45569.0</v>
      </c>
      <c r="W500" s="359" t="s">
        <v>4530</v>
      </c>
      <c r="X500" s="362" t="s">
        <v>4531</v>
      </c>
      <c r="Y500" s="359" t="s">
        <v>3466</v>
      </c>
      <c r="Z500" s="369"/>
      <c r="AA500" s="368" t="s">
        <v>3739</v>
      </c>
      <c r="AB500" s="367">
        <v>45574.0</v>
      </c>
      <c r="AC500" s="370" t="s">
        <v>4477</v>
      </c>
      <c r="AD500" s="360"/>
      <c r="AE500" s="360"/>
      <c r="AF500" s="360"/>
      <c r="AG500" s="360"/>
      <c r="AH500" s="360"/>
      <c r="AI500" s="360"/>
      <c r="AJ500" s="360"/>
      <c r="AK500" s="360"/>
      <c r="AL500" s="360"/>
      <c r="AM500" s="360"/>
      <c r="AN500" s="360"/>
      <c r="AO500" s="360"/>
      <c r="AP500" s="360"/>
      <c r="AQ500" s="360"/>
      <c r="AR500" s="360"/>
      <c r="AS500" s="360"/>
      <c r="AT500" s="360"/>
      <c r="AU500" s="360"/>
      <c r="AV500" s="360"/>
      <c r="AW500" s="360"/>
      <c r="AX500" s="360"/>
    </row>
    <row r="501" ht="15.0" customHeight="1">
      <c r="A501" s="390" t="s">
        <v>4469</v>
      </c>
      <c r="B501" s="391" t="s">
        <v>4823</v>
      </c>
      <c r="C501" s="391" t="s">
        <v>4471</v>
      </c>
      <c r="D501" s="392" t="s">
        <v>4630</v>
      </c>
      <c r="E501" s="393" t="s">
        <v>5167</v>
      </c>
      <c r="F501" s="391">
        <v>6.0</v>
      </c>
      <c r="G501" s="394"/>
      <c r="H501" s="395">
        <f t="shared" si="1"/>
        <v>6</v>
      </c>
      <c r="I501" s="391" t="s">
        <v>3465</v>
      </c>
      <c r="J501" s="396">
        <v>160.0</v>
      </c>
      <c r="K501" s="396">
        <f t="shared" si="7"/>
        <v>960</v>
      </c>
      <c r="L501" s="397"/>
      <c r="M501" s="398">
        <f t="shared" si="14"/>
        <v>0</v>
      </c>
      <c r="N501" s="398">
        <f t="shared" si="13"/>
        <v>160</v>
      </c>
      <c r="O501" s="398">
        <f t="shared" si="5"/>
        <v>160</v>
      </c>
      <c r="P501" s="398">
        <f t="shared" si="8"/>
        <v>960</v>
      </c>
      <c r="Q501" s="398">
        <v>1.0</v>
      </c>
      <c r="R501" s="391" t="s">
        <v>2534</v>
      </c>
      <c r="S501" s="399">
        <v>45569.0</v>
      </c>
      <c r="T501" s="391">
        <v>2410013.0</v>
      </c>
      <c r="U501" s="400">
        <v>45569.0</v>
      </c>
      <c r="V501" s="400">
        <v>45569.0</v>
      </c>
      <c r="W501" s="391" t="s">
        <v>4530</v>
      </c>
      <c r="X501" s="394" t="s">
        <v>4531</v>
      </c>
      <c r="Y501" s="391" t="s">
        <v>3466</v>
      </c>
      <c r="Z501" s="401"/>
      <c r="AA501" s="400" t="s">
        <v>3739</v>
      </c>
      <c r="AB501" s="399">
        <v>45574.0</v>
      </c>
      <c r="AC501" s="402" t="s">
        <v>4477</v>
      </c>
      <c r="AD501" s="392"/>
      <c r="AE501" s="392"/>
      <c r="AF501" s="392"/>
      <c r="AG501" s="392"/>
      <c r="AH501" s="392"/>
      <c r="AI501" s="392"/>
      <c r="AJ501" s="392"/>
      <c r="AK501" s="392"/>
      <c r="AL501" s="392"/>
      <c r="AM501" s="392"/>
      <c r="AN501" s="392"/>
      <c r="AO501" s="392"/>
      <c r="AP501" s="392"/>
      <c r="AQ501" s="392"/>
      <c r="AR501" s="392"/>
      <c r="AS501" s="392"/>
      <c r="AT501" s="392"/>
      <c r="AU501" s="392"/>
      <c r="AV501" s="392"/>
      <c r="AW501" s="392"/>
      <c r="AX501" s="392"/>
    </row>
    <row r="502" ht="15.0" customHeight="1">
      <c r="A502" s="372" t="s">
        <v>4469</v>
      </c>
      <c r="B502" s="373" t="s">
        <v>4647</v>
      </c>
      <c r="C502" s="373" t="s">
        <v>4471</v>
      </c>
      <c r="D502" s="495" t="s">
        <v>4694</v>
      </c>
      <c r="E502" s="497" t="s">
        <v>5168</v>
      </c>
      <c r="F502" s="373">
        <v>1.0</v>
      </c>
      <c r="G502" s="376"/>
      <c r="H502" s="377">
        <f t="shared" si="1"/>
        <v>1</v>
      </c>
      <c r="I502" s="373" t="s">
        <v>3465</v>
      </c>
      <c r="J502" s="378">
        <v>12000.0</v>
      </c>
      <c r="K502" s="378">
        <f t="shared" si="7"/>
        <v>12000</v>
      </c>
      <c r="L502" s="379"/>
      <c r="M502" s="380">
        <f t="shared" si="14"/>
        <v>0</v>
      </c>
      <c r="N502" s="380">
        <f t="shared" si="13"/>
        <v>12000</v>
      </c>
      <c r="O502" s="380">
        <f t="shared" si="5"/>
        <v>12000</v>
      </c>
      <c r="P502" s="380">
        <f t="shared" si="8"/>
        <v>12000</v>
      </c>
      <c r="Q502" s="380">
        <v>1.0</v>
      </c>
      <c r="R502" s="373" t="s">
        <v>2512</v>
      </c>
      <c r="S502" s="381">
        <v>45565.0</v>
      </c>
      <c r="T502" s="373">
        <v>2410001.0</v>
      </c>
      <c r="U502" s="382">
        <v>45566.0</v>
      </c>
      <c r="V502" s="382">
        <v>45567.0</v>
      </c>
      <c r="W502" s="373" t="s">
        <v>5132</v>
      </c>
      <c r="X502" s="376" t="s">
        <v>4151</v>
      </c>
      <c r="Y502" s="373" t="s">
        <v>3466</v>
      </c>
      <c r="Z502" s="383"/>
      <c r="AA502" s="382" t="s">
        <v>3739</v>
      </c>
      <c r="AB502" s="381">
        <v>45575.0</v>
      </c>
      <c r="AC502" s="384" t="s">
        <v>4477</v>
      </c>
      <c r="AD502" s="374"/>
      <c r="AE502" s="374"/>
      <c r="AF502" s="374"/>
      <c r="AG502" s="374"/>
      <c r="AH502" s="374"/>
      <c r="AI502" s="374"/>
      <c r="AJ502" s="374"/>
      <c r="AK502" s="374"/>
      <c r="AL502" s="374"/>
      <c r="AM502" s="374"/>
      <c r="AN502" s="374"/>
      <c r="AO502" s="374"/>
      <c r="AP502" s="374"/>
      <c r="AQ502" s="374"/>
      <c r="AR502" s="374"/>
      <c r="AS502" s="374"/>
      <c r="AT502" s="374"/>
      <c r="AU502" s="374"/>
      <c r="AV502" s="374"/>
      <c r="AW502" s="374"/>
      <c r="AX502" s="374"/>
    </row>
    <row r="503" ht="15.0" customHeight="1">
      <c r="A503" s="390" t="s">
        <v>4469</v>
      </c>
      <c r="B503" s="391" t="s">
        <v>4647</v>
      </c>
      <c r="C503" s="391" t="s">
        <v>4471</v>
      </c>
      <c r="D503" s="393" t="s">
        <v>4908</v>
      </c>
      <c r="E503" s="498" t="s">
        <v>5031</v>
      </c>
      <c r="F503" s="391">
        <v>1.0</v>
      </c>
      <c r="G503" s="394"/>
      <c r="H503" s="395">
        <f t="shared" si="1"/>
        <v>1</v>
      </c>
      <c r="I503" s="391" t="s">
        <v>3465</v>
      </c>
      <c r="J503" s="396">
        <v>48.0</v>
      </c>
      <c r="K503" s="396">
        <f t="shared" si="7"/>
        <v>48</v>
      </c>
      <c r="L503" s="397"/>
      <c r="M503" s="398">
        <f t="shared" si="14"/>
        <v>0</v>
      </c>
      <c r="N503" s="398">
        <f t="shared" si="13"/>
        <v>48</v>
      </c>
      <c r="O503" s="398">
        <f t="shared" si="5"/>
        <v>48</v>
      </c>
      <c r="P503" s="398">
        <f t="shared" si="8"/>
        <v>48</v>
      </c>
      <c r="Q503" s="398">
        <v>1.0</v>
      </c>
      <c r="R503" s="391" t="s">
        <v>2512</v>
      </c>
      <c r="S503" s="399">
        <v>45565.0</v>
      </c>
      <c r="T503" s="391">
        <v>2410001.0</v>
      </c>
      <c r="U503" s="400">
        <v>45566.0</v>
      </c>
      <c r="V503" s="400">
        <v>45567.0</v>
      </c>
      <c r="W503" s="391" t="s">
        <v>5132</v>
      </c>
      <c r="X503" s="394" t="s">
        <v>4151</v>
      </c>
      <c r="Y503" s="391" t="s">
        <v>3466</v>
      </c>
      <c r="Z503" s="401"/>
      <c r="AA503" s="400" t="s">
        <v>3739</v>
      </c>
      <c r="AB503" s="399">
        <v>45575.0</v>
      </c>
      <c r="AC503" s="402" t="s">
        <v>4477</v>
      </c>
      <c r="AD503" s="392"/>
      <c r="AE503" s="392"/>
      <c r="AF503" s="392"/>
      <c r="AG503" s="392"/>
      <c r="AH503" s="392"/>
      <c r="AI503" s="392"/>
      <c r="AJ503" s="392"/>
      <c r="AK503" s="392"/>
      <c r="AL503" s="392"/>
      <c r="AM503" s="392"/>
      <c r="AN503" s="392"/>
      <c r="AO503" s="392"/>
      <c r="AP503" s="392"/>
      <c r="AQ503" s="392"/>
      <c r="AR503" s="392"/>
      <c r="AS503" s="392"/>
      <c r="AT503" s="392"/>
      <c r="AU503" s="392"/>
      <c r="AV503" s="392"/>
      <c r="AW503" s="392"/>
      <c r="AX503" s="392"/>
    </row>
    <row r="504" ht="15.0" customHeight="1">
      <c r="A504" s="372" t="s">
        <v>4512</v>
      </c>
      <c r="B504" s="373" t="s">
        <v>4513</v>
      </c>
      <c r="C504" s="373" t="s">
        <v>4471</v>
      </c>
      <c r="D504" s="374" t="s">
        <v>585</v>
      </c>
      <c r="E504" s="375" t="s">
        <v>5169</v>
      </c>
      <c r="F504" s="373">
        <v>2.0</v>
      </c>
      <c r="G504" s="376"/>
      <c r="H504" s="377">
        <f t="shared" si="1"/>
        <v>2</v>
      </c>
      <c r="I504" s="373" t="s">
        <v>3465</v>
      </c>
      <c r="J504" s="378">
        <v>870.0</v>
      </c>
      <c r="K504" s="378">
        <f t="shared" si="7"/>
        <v>1740</v>
      </c>
      <c r="L504" s="379"/>
      <c r="M504" s="380">
        <f t="shared" si="14"/>
        <v>0</v>
      </c>
      <c r="N504" s="380">
        <f t="shared" si="13"/>
        <v>870</v>
      </c>
      <c r="O504" s="380">
        <f t="shared" si="5"/>
        <v>870</v>
      </c>
      <c r="P504" s="380">
        <f t="shared" si="8"/>
        <v>1740</v>
      </c>
      <c r="Q504" s="380">
        <v>1.0</v>
      </c>
      <c r="R504" s="373" t="s">
        <v>2530</v>
      </c>
      <c r="S504" s="381">
        <v>45567.0</v>
      </c>
      <c r="T504" s="373">
        <v>2410009.0</v>
      </c>
      <c r="U504" s="382">
        <v>45568.0</v>
      </c>
      <c r="V504" s="382">
        <v>45569.0</v>
      </c>
      <c r="W504" s="373" t="s">
        <v>4480</v>
      </c>
      <c r="X504" s="376" t="s">
        <v>34</v>
      </c>
      <c r="Y504" s="373" t="s">
        <v>3466</v>
      </c>
      <c r="Z504" s="383"/>
      <c r="AA504" s="382" t="s">
        <v>3739</v>
      </c>
      <c r="AB504" s="381">
        <v>45580.0</v>
      </c>
      <c r="AC504" s="384" t="s">
        <v>4477</v>
      </c>
      <c r="AD504" s="385"/>
      <c r="AE504" s="386"/>
      <c r="AF504" s="386"/>
      <c r="AG504" s="386"/>
      <c r="AH504" s="386"/>
      <c r="AI504" s="386"/>
      <c r="AJ504" s="386"/>
      <c r="AK504" s="386"/>
      <c r="AL504" s="386"/>
      <c r="AM504" s="386"/>
      <c r="AN504" s="386"/>
      <c r="AO504" s="386"/>
      <c r="AP504" s="386"/>
      <c r="AQ504" s="386"/>
      <c r="AR504" s="386"/>
      <c r="AS504" s="386"/>
      <c r="AT504" s="386"/>
      <c r="AU504" s="386"/>
      <c r="AV504" s="386"/>
      <c r="AW504" s="386"/>
      <c r="AX504" s="386"/>
    </row>
    <row r="505" ht="15.0" customHeight="1">
      <c r="A505" s="387" t="s">
        <v>4512</v>
      </c>
      <c r="B505" s="359" t="s">
        <v>4513</v>
      </c>
      <c r="C505" s="359" t="s">
        <v>4471</v>
      </c>
      <c r="D505" s="360" t="s">
        <v>585</v>
      </c>
      <c r="E505" s="388" t="s">
        <v>4836</v>
      </c>
      <c r="F505" s="359">
        <v>2.0</v>
      </c>
      <c r="G505" s="362"/>
      <c r="H505" s="363">
        <f t="shared" si="1"/>
        <v>2</v>
      </c>
      <c r="I505" s="359" t="s">
        <v>3465</v>
      </c>
      <c r="J505" s="364">
        <v>960.0</v>
      </c>
      <c r="K505" s="364">
        <f t="shared" si="7"/>
        <v>1920</v>
      </c>
      <c r="L505" s="365"/>
      <c r="M505" s="366">
        <f t="shared" si="14"/>
        <v>0</v>
      </c>
      <c r="N505" s="366">
        <f t="shared" si="13"/>
        <v>960</v>
      </c>
      <c r="O505" s="366">
        <f t="shared" si="5"/>
        <v>960</v>
      </c>
      <c r="P505" s="366">
        <f t="shared" si="8"/>
        <v>1920</v>
      </c>
      <c r="Q505" s="366">
        <v>1.0</v>
      </c>
      <c r="R505" s="359" t="s">
        <v>2530</v>
      </c>
      <c r="S505" s="367">
        <v>45567.0</v>
      </c>
      <c r="T505" s="359">
        <v>2410009.0</v>
      </c>
      <c r="U505" s="368">
        <v>45568.0</v>
      </c>
      <c r="V505" s="368">
        <v>45569.0</v>
      </c>
      <c r="W505" s="359" t="s">
        <v>4480</v>
      </c>
      <c r="X505" s="362" t="s">
        <v>34</v>
      </c>
      <c r="Y505" s="359" t="s">
        <v>3466</v>
      </c>
      <c r="Z505" s="369"/>
      <c r="AA505" s="368" t="s">
        <v>3739</v>
      </c>
      <c r="AB505" s="367">
        <v>45580.0</v>
      </c>
      <c r="AC505" s="370" t="s">
        <v>4477</v>
      </c>
      <c r="AD505" s="371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  <c r="AW505" s="249"/>
      <c r="AX505" s="249"/>
    </row>
    <row r="506" ht="15.0" customHeight="1">
      <c r="A506" s="387" t="s">
        <v>4512</v>
      </c>
      <c r="B506" s="359" t="s">
        <v>4513</v>
      </c>
      <c r="C506" s="359" t="s">
        <v>4471</v>
      </c>
      <c r="D506" s="360" t="s">
        <v>5170</v>
      </c>
      <c r="E506" s="388" t="s">
        <v>5171</v>
      </c>
      <c r="F506" s="359">
        <v>2.0</v>
      </c>
      <c r="G506" s="362"/>
      <c r="H506" s="363">
        <f t="shared" si="1"/>
        <v>2</v>
      </c>
      <c r="I506" s="359" t="s">
        <v>3465</v>
      </c>
      <c r="J506" s="364">
        <v>1170.0</v>
      </c>
      <c r="K506" s="364">
        <f t="shared" si="7"/>
        <v>2340</v>
      </c>
      <c r="L506" s="365"/>
      <c r="M506" s="366">
        <f t="shared" si="14"/>
        <v>0</v>
      </c>
      <c r="N506" s="366">
        <f t="shared" si="13"/>
        <v>1170</v>
      </c>
      <c r="O506" s="366">
        <f t="shared" si="5"/>
        <v>1170</v>
      </c>
      <c r="P506" s="366">
        <f t="shared" si="8"/>
        <v>2340</v>
      </c>
      <c r="Q506" s="366">
        <v>1.0</v>
      </c>
      <c r="R506" s="359" t="s">
        <v>2530</v>
      </c>
      <c r="S506" s="367">
        <v>45567.0</v>
      </c>
      <c r="T506" s="359">
        <v>2410009.0</v>
      </c>
      <c r="U506" s="368">
        <v>45568.0</v>
      </c>
      <c r="V506" s="368">
        <v>45569.0</v>
      </c>
      <c r="W506" s="359" t="s">
        <v>4480</v>
      </c>
      <c r="X506" s="493" t="s">
        <v>34</v>
      </c>
      <c r="Y506" s="359" t="s">
        <v>3466</v>
      </c>
      <c r="Z506" s="369"/>
      <c r="AA506" s="368" t="s">
        <v>3739</v>
      </c>
      <c r="AB506" s="367">
        <v>45580.0</v>
      </c>
      <c r="AC506" s="370" t="s">
        <v>4477</v>
      </c>
      <c r="AD506" s="371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  <c r="AW506" s="249"/>
      <c r="AX506" s="249"/>
    </row>
    <row r="507" ht="15.0" customHeight="1">
      <c r="A507" s="390" t="s">
        <v>4512</v>
      </c>
      <c r="B507" s="391" t="s">
        <v>4513</v>
      </c>
      <c r="C507" s="391" t="s">
        <v>4471</v>
      </c>
      <c r="D507" s="392" t="s">
        <v>4543</v>
      </c>
      <c r="E507" s="393" t="s">
        <v>5172</v>
      </c>
      <c r="F507" s="391">
        <v>1.0</v>
      </c>
      <c r="G507" s="394"/>
      <c r="H507" s="395">
        <f t="shared" si="1"/>
        <v>1</v>
      </c>
      <c r="I507" s="391" t="s">
        <v>3465</v>
      </c>
      <c r="J507" s="396">
        <v>220.0</v>
      </c>
      <c r="K507" s="396">
        <f t="shared" si="7"/>
        <v>220</v>
      </c>
      <c r="L507" s="397"/>
      <c r="M507" s="398">
        <f t="shared" si="14"/>
        <v>0</v>
      </c>
      <c r="N507" s="398">
        <f t="shared" si="13"/>
        <v>220</v>
      </c>
      <c r="O507" s="398">
        <f t="shared" si="5"/>
        <v>220</v>
      </c>
      <c r="P507" s="398">
        <f t="shared" si="8"/>
        <v>220</v>
      </c>
      <c r="Q507" s="398">
        <v>1.0</v>
      </c>
      <c r="R507" s="391" t="s">
        <v>2530</v>
      </c>
      <c r="S507" s="399">
        <v>45567.0</v>
      </c>
      <c r="T507" s="391">
        <v>2410009.0</v>
      </c>
      <c r="U507" s="400">
        <v>45568.0</v>
      </c>
      <c r="V507" s="400">
        <v>45569.0</v>
      </c>
      <c r="W507" s="391" t="s">
        <v>4480</v>
      </c>
      <c r="X507" s="394" t="s">
        <v>34</v>
      </c>
      <c r="Y507" s="391" t="s">
        <v>3466</v>
      </c>
      <c r="Z507" s="401"/>
      <c r="AA507" s="400" t="s">
        <v>3739</v>
      </c>
      <c r="AB507" s="399">
        <v>45580.0</v>
      </c>
      <c r="AC507" s="402" t="s">
        <v>4477</v>
      </c>
      <c r="AD507" s="403"/>
      <c r="AE507" s="404"/>
      <c r="AF507" s="404"/>
      <c r="AG507" s="404"/>
      <c r="AH507" s="404"/>
      <c r="AI507" s="404"/>
      <c r="AJ507" s="404"/>
      <c r="AK507" s="404"/>
      <c r="AL507" s="404"/>
      <c r="AM507" s="404"/>
      <c r="AN507" s="404"/>
      <c r="AO507" s="404"/>
      <c r="AP507" s="404"/>
      <c r="AQ507" s="404"/>
      <c r="AR507" s="404"/>
      <c r="AS507" s="404"/>
      <c r="AT507" s="404"/>
      <c r="AU507" s="404"/>
      <c r="AV507" s="404"/>
      <c r="AW507" s="404"/>
      <c r="AX507" s="404"/>
    </row>
    <row r="508" ht="15.0" customHeight="1">
      <c r="A508" s="405" t="s">
        <v>4512</v>
      </c>
      <c r="B508" s="406" t="s">
        <v>4513</v>
      </c>
      <c r="C508" s="406" t="s">
        <v>4471</v>
      </c>
      <c r="D508" s="407" t="s">
        <v>4672</v>
      </c>
      <c r="E508" s="408" t="s">
        <v>5173</v>
      </c>
      <c r="F508" s="406">
        <v>1.0</v>
      </c>
      <c r="G508" s="409"/>
      <c r="H508" s="410">
        <f t="shared" si="1"/>
        <v>1</v>
      </c>
      <c r="I508" s="406" t="s">
        <v>3465</v>
      </c>
      <c r="J508" s="411">
        <v>11000.0</v>
      </c>
      <c r="K508" s="411">
        <f t="shared" si="7"/>
        <v>11000</v>
      </c>
      <c r="L508" s="412"/>
      <c r="M508" s="413">
        <f t="shared" si="14"/>
        <v>0</v>
      </c>
      <c r="N508" s="413">
        <f t="shared" si="13"/>
        <v>11000</v>
      </c>
      <c r="O508" s="413">
        <f t="shared" si="5"/>
        <v>11000</v>
      </c>
      <c r="P508" s="413">
        <f t="shared" si="8"/>
        <v>11000</v>
      </c>
      <c r="Q508" s="413">
        <v>1.0</v>
      </c>
      <c r="R508" s="406" t="s">
        <v>2556</v>
      </c>
      <c r="S508" s="414">
        <v>45569.0</v>
      </c>
      <c r="T508" s="406">
        <v>2410026.0</v>
      </c>
      <c r="U508" s="415">
        <v>45572.0</v>
      </c>
      <c r="V508" s="415">
        <v>45572.0</v>
      </c>
      <c r="W508" s="406" t="s">
        <v>4674</v>
      </c>
      <c r="X508" s="409" t="s">
        <v>597</v>
      </c>
      <c r="Y508" s="406" t="s">
        <v>4675</v>
      </c>
      <c r="Z508" s="416"/>
      <c r="AA508" s="415" t="s">
        <v>3739</v>
      </c>
      <c r="AB508" s="414">
        <v>45575.0</v>
      </c>
      <c r="AC508" s="417" t="s">
        <v>4477</v>
      </c>
      <c r="AD508" s="429"/>
      <c r="AE508" s="419"/>
      <c r="AF508" s="419"/>
      <c r="AG508" s="419"/>
      <c r="AH508" s="419"/>
      <c r="AI508" s="419"/>
      <c r="AJ508" s="419"/>
      <c r="AK508" s="419"/>
      <c r="AL508" s="419"/>
      <c r="AM508" s="419"/>
      <c r="AN508" s="419"/>
      <c r="AO508" s="419"/>
      <c r="AP508" s="419"/>
      <c r="AQ508" s="419"/>
      <c r="AR508" s="419"/>
      <c r="AS508" s="419"/>
      <c r="AT508" s="419"/>
      <c r="AU508" s="419"/>
      <c r="AV508" s="419"/>
      <c r="AW508" s="419"/>
      <c r="AX508" s="419"/>
    </row>
    <row r="509" ht="15.0" customHeight="1">
      <c r="A509" s="405" t="s">
        <v>5103</v>
      </c>
      <c r="B509" s="406" t="s">
        <v>4549</v>
      </c>
      <c r="C509" s="406" t="s">
        <v>4471</v>
      </c>
      <c r="D509" s="407"/>
      <c r="E509" s="408" t="s">
        <v>2605</v>
      </c>
      <c r="F509" s="406">
        <v>1.0</v>
      </c>
      <c r="G509" s="409"/>
      <c r="H509" s="410">
        <f t="shared" si="1"/>
        <v>1</v>
      </c>
      <c r="I509" s="406" t="s">
        <v>3465</v>
      </c>
      <c r="J509" s="411">
        <v>683111.3</v>
      </c>
      <c r="K509" s="411">
        <f t="shared" si="7"/>
        <v>683111.3</v>
      </c>
      <c r="L509" s="412"/>
      <c r="M509" s="413">
        <f t="shared" si="14"/>
        <v>0</v>
      </c>
      <c r="N509" s="413">
        <f t="shared" si="13"/>
        <v>683111.3</v>
      </c>
      <c r="O509" s="413">
        <f t="shared" si="5"/>
        <v>683111.3</v>
      </c>
      <c r="P509" s="413">
        <f t="shared" si="8"/>
        <v>683111.3</v>
      </c>
      <c r="Q509" s="413">
        <v>1.0</v>
      </c>
      <c r="R509" s="406" t="s">
        <v>2604</v>
      </c>
      <c r="S509" s="414">
        <v>45568.0</v>
      </c>
      <c r="T509" s="406">
        <v>2410051.0</v>
      </c>
      <c r="U509" s="415">
        <v>45574.0</v>
      </c>
      <c r="V509" s="415">
        <v>45576.0</v>
      </c>
      <c r="W509" s="406" t="s">
        <v>5174</v>
      </c>
      <c r="X509" s="409"/>
      <c r="Y509" s="406" t="s">
        <v>3466</v>
      </c>
      <c r="Z509" s="416"/>
      <c r="AA509" s="415" t="s">
        <v>3739</v>
      </c>
      <c r="AB509" s="414">
        <v>45587.0</v>
      </c>
      <c r="AC509" s="417" t="s">
        <v>4477</v>
      </c>
      <c r="AD509" s="429"/>
      <c r="AE509" s="419"/>
      <c r="AF509" s="419"/>
      <c r="AG509" s="419"/>
      <c r="AH509" s="419"/>
      <c r="AI509" s="419"/>
      <c r="AJ509" s="419"/>
      <c r="AK509" s="419"/>
      <c r="AL509" s="419"/>
      <c r="AM509" s="419"/>
      <c r="AN509" s="419"/>
      <c r="AO509" s="419"/>
      <c r="AP509" s="419"/>
      <c r="AQ509" s="419"/>
      <c r="AR509" s="419"/>
      <c r="AS509" s="419"/>
      <c r="AT509" s="419"/>
      <c r="AU509" s="419"/>
      <c r="AV509" s="419"/>
      <c r="AW509" s="419"/>
      <c r="AX509" s="419"/>
    </row>
    <row r="510" ht="15.0" customHeight="1">
      <c r="A510" s="390" t="s">
        <v>4469</v>
      </c>
      <c r="B510" s="391" t="s">
        <v>4647</v>
      </c>
      <c r="C510" s="391" t="s">
        <v>4471</v>
      </c>
      <c r="D510" s="393" t="s">
        <v>5175</v>
      </c>
      <c r="E510" s="498" t="s">
        <v>2625</v>
      </c>
      <c r="F510" s="391">
        <v>1.0</v>
      </c>
      <c r="G510" s="394"/>
      <c r="H510" s="395">
        <f t="shared" si="1"/>
        <v>1</v>
      </c>
      <c r="I510" s="391" t="s">
        <v>3465</v>
      </c>
      <c r="J510" s="396">
        <v>8290.0</v>
      </c>
      <c r="K510" s="396">
        <f t="shared" si="7"/>
        <v>8290</v>
      </c>
      <c r="L510" s="397"/>
      <c r="M510" s="398">
        <f t="shared" si="14"/>
        <v>0</v>
      </c>
      <c r="N510" s="398">
        <f t="shared" si="13"/>
        <v>8290</v>
      </c>
      <c r="O510" s="398">
        <f t="shared" si="5"/>
        <v>8290</v>
      </c>
      <c r="P510" s="398">
        <f t="shared" si="8"/>
        <v>8290</v>
      </c>
      <c r="Q510" s="398">
        <v>1.0</v>
      </c>
      <c r="R510" s="391" t="s">
        <v>2624</v>
      </c>
      <c r="S510" s="399">
        <v>45574.0</v>
      </c>
      <c r="T510" s="391">
        <v>2410063.0</v>
      </c>
      <c r="U510" s="400">
        <v>45576.0</v>
      </c>
      <c r="V510" s="400">
        <v>45580.0</v>
      </c>
      <c r="W510" s="391" t="s">
        <v>5176</v>
      </c>
      <c r="X510" s="394" t="s">
        <v>2623</v>
      </c>
      <c r="Y510" s="391" t="s">
        <v>4476</v>
      </c>
      <c r="Z510" s="401"/>
      <c r="AA510" s="400" t="s">
        <v>3739</v>
      </c>
      <c r="AB510" s="399">
        <v>45565.0</v>
      </c>
      <c r="AC510" s="402" t="s">
        <v>4477</v>
      </c>
      <c r="AD510" s="392"/>
      <c r="AE510" s="392"/>
      <c r="AF510" s="392"/>
      <c r="AG510" s="392"/>
      <c r="AH510" s="392"/>
      <c r="AI510" s="392"/>
      <c r="AJ510" s="392"/>
      <c r="AK510" s="392"/>
      <c r="AL510" s="392"/>
      <c r="AM510" s="392"/>
      <c r="AN510" s="392"/>
      <c r="AO510" s="392"/>
      <c r="AP510" s="392"/>
      <c r="AQ510" s="392"/>
      <c r="AR510" s="392"/>
      <c r="AS510" s="392"/>
      <c r="AT510" s="392"/>
      <c r="AU510" s="392"/>
      <c r="AV510" s="392"/>
      <c r="AW510" s="392"/>
      <c r="AX510" s="392"/>
    </row>
    <row r="511" ht="15.0" customHeight="1">
      <c r="A511" s="390" t="s">
        <v>4469</v>
      </c>
      <c r="B511" s="391" t="s">
        <v>4647</v>
      </c>
      <c r="C511" s="391" t="s">
        <v>4471</v>
      </c>
      <c r="D511" s="393"/>
      <c r="E511" s="498" t="s">
        <v>2627</v>
      </c>
      <c r="F511" s="391">
        <v>1.0</v>
      </c>
      <c r="G511" s="394"/>
      <c r="H511" s="395">
        <f t="shared" si="1"/>
        <v>1</v>
      </c>
      <c r="I511" s="391" t="s">
        <v>3465</v>
      </c>
      <c r="J511" s="396">
        <v>7300.0</v>
      </c>
      <c r="K511" s="396">
        <f t="shared" si="7"/>
        <v>7300</v>
      </c>
      <c r="L511" s="397"/>
      <c r="M511" s="398">
        <f t="shared" si="14"/>
        <v>0</v>
      </c>
      <c r="N511" s="398">
        <f t="shared" si="13"/>
        <v>7300</v>
      </c>
      <c r="O511" s="398">
        <f t="shared" si="5"/>
        <v>7300</v>
      </c>
      <c r="P511" s="398">
        <f t="shared" si="8"/>
        <v>7300</v>
      </c>
      <c r="Q511" s="398">
        <v>1.0</v>
      </c>
      <c r="R511" s="391" t="s">
        <v>2626</v>
      </c>
      <c r="S511" s="399">
        <v>45575.0</v>
      </c>
      <c r="T511" s="391">
        <v>2410064.0</v>
      </c>
      <c r="U511" s="400">
        <v>45576.0</v>
      </c>
      <c r="V511" s="400">
        <v>45576.0</v>
      </c>
      <c r="W511" s="391" t="s">
        <v>5027</v>
      </c>
      <c r="X511" s="394" t="s">
        <v>1239</v>
      </c>
      <c r="Y511" s="391" t="s">
        <v>3466</v>
      </c>
      <c r="Z511" s="401"/>
      <c r="AA511" s="400" t="s">
        <v>3739</v>
      </c>
      <c r="AB511" s="399">
        <v>45580.0</v>
      </c>
      <c r="AC511" s="402" t="s">
        <v>4477</v>
      </c>
      <c r="AD511" s="392"/>
      <c r="AE511" s="392"/>
      <c r="AF511" s="392"/>
      <c r="AG511" s="392"/>
      <c r="AH511" s="392"/>
      <c r="AI511" s="392"/>
      <c r="AJ511" s="392"/>
      <c r="AK511" s="392"/>
      <c r="AL511" s="392"/>
      <c r="AM511" s="392"/>
      <c r="AN511" s="392"/>
      <c r="AO511" s="392"/>
      <c r="AP511" s="392"/>
      <c r="AQ511" s="392"/>
      <c r="AR511" s="392"/>
      <c r="AS511" s="392"/>
      <c r="AT511" s="392"/>
      <c r="AU511" s="392"/>
      <c r="AV511" s="392"/>
      <c r="AW511" s="392"/>
      <c r="AX511" s="392"/>
    </row>
    <row r="512" ht="15.0" customHeight="1">
      <c r="A512" s="387" t="s">
        <v>4469</v>
      </c>
      <c r="B512" s="359" t="s">
        <v>4823</v>
      </c>
      <c r="C512" s="359" t="s">
        <v>4471</v>
      </c>
      <c r="D512" s="360" t="s">
        <v>4495</v>
      </c>
      <c r="E512" s="388" t="s">
        <v>5177</v>
      </c>
      <c r="F512" s="359">
        <v>3.0</v>
      </c>
      <c r="G512" s="362"/>
      <c r="H512" s="363">
        <f t="shared" si="1"/>
        <v>3</v>
      </c>
      <c r="I512" s="359" t="s">
        <v>3465</v>
      </c>
      <c r="J512" s="364">
        <v>180.0</v>
      </c>
      <c r="K512" s="364">
        <f t="shared" si="7"/>
        <v>540</v>
      </c>
      <c r="L512" s="365"/>
      <c r="M512" s="366">
        <f t="shared" si="14"/>
        <v>0</v>
      </c>
      <c r="N512" s="366">
        <f t="shared" si="13"/>
        <v>180</v>
      </c>
      <c r="O512" s="366">
        <f t="shared" si="5"/>
        <v>180</v>
      </c>
      <c r="P512" s="366">
        <f t="shared" si="8"/>
        <v>540</v>
      </c>
      <c r="Q512" s="366">
        <v>1.0</v>
      </c>
      <c r="R512" s="359" t="s">
        <v>2618</v>
      </c>
      <c r="S512" s="367">
        <v>45575.0</v>
      </c>
      <c r="T512" s="359">
        <v>2410060.0</v>
      </c>
      <c r="U512" s="368">
        <v>45575.0</v>
      </c>
      <c r="V512" s="368">
        <v>45575.0</v>
      </c>
      <c r="W512" s="359" t="s">
        <v>4538</v>
      </c>
      <c r="X512" s="362" t="s">
        <v>34</v>
      </c>
      <c r="Y512" s="359" t="s">
        <v>3466</v>
      </c>
      <c r="Z512" s="369"/>
      <c r="AA512" s="368" t="s">
        <v>3739</v>
      </c>
      <c r="AB512" s="367">
        <v>45581.0</v>
      </c>
      <c r="AC512" s="370" t="s">
        <v>4477</v>
      </c>
      <c r="AD512" s="360"/>
      <c r="AE512" s="360"/>
      <c r="AF512" s="360"/>
      <c r="AG512" s="360"/>
      <c r="AH512" s="360"/>
      <c r="AI512" s="360"/>
      <c r="AJ512" s="360"/>
      <c r="AK512" s="360"/>
      <c r="AL512" s="360"/>
      <c r="AM512" s="360"/>
      <c r="AN512" s="360"/>
      <c r="AO512" s="360"/>
      <c r="AP512" s="360"/>
      <c r="AQ512" s="360"/>
      <c r="AR512" s="360"/>
      <c r="AS512" s="360"/>
      <c r="AT512" s="360"/>
      <c r="AU512" s="360"/>
      <c r="AV512" s="360"/>
      <c r="AW512" s="360"/>
      <c r="AX512" s="360"/>
    </row>
    <row r="513" ht="15.0" customHeight="1">
      <c r="A513" s="387" t="s">
        <v>4469</v>
      </c>
      <c r="B513" s="359" t="s">
        <v>4823</v>
      </c>
      <c r="C513" s="359" t="s">
        <v>4471</v>
      </c>
      <c r="D513" s="360" t="s">
        <v>4493</v>
      </c>
      <c r="E513" s="388" t="s">
        <v>4792</v>
      </c>
      <c r="F513" s="359">
        <v>3.0</v>
      </c>
      <c r="G513" s="362"/>
      <c r="H513" s="363">
        <f t="shared" si="1"/>
        <v>3</v>
      </c>
      <c r="I513" s="359" t="s">
        <v>3465</v>
      </c>
      <c r="J513" s="364">
        <v>32.0</v>
      </c>
      <c r="K513" s="364">
        <f t="shared" si="7"/>
        <v>96</v>
      </c>
      <c r="L513" s="365"/>
      <c r="M513" s="366">
        <f t="shared" si="14"/>
        <v>0</v>
      </c>
      <c r="N513" s="366">
        <f t="shared" si="13"/>
        <v>32</v>
      </c>
      <c r="O513" s="366">
        <f t="shared" si="5"/>
        <v>32</v>
      </c>
      <c r="P513" s="366">
        <f t="shared" si="8"/>
        <v>96</v>
      </c>
      <c r="Q513" s="366">
        <v>1.0</v>
      </c>
      <c r="R513" s="359" t="s">
        <v>2618</v>
      </c>
      <c r="S513" s="367">
        <v>45575.0</v>
      </c>
      <c r="T513" s="359">
        <v>2410060.0</v>
      </c>
      <c r="U513" s="368">
        <v>45575.0</v>
      </c>
      <c r="V513" s="368">
        <v>45575.0</v>
      </c>
      <c r="W513" s="359" t="s">
        <v>4538</v>
      </c>
      <c r="X513" s="362" t="s">
        <v>34</v>
      </c>
      <c r="Y513" s="359" t="s">
        <v>3466</v>
      </c>
      <c r="Z513" s="369"/>
      <c r="AA513" s="368" t="s">
        <v>3739</v>
      </c>
      <c r="AB513" s="367">
        <v>45581.0</v>
      </c>
      <c r="AC513" s="370" t="s">
        <v>4477</v>
      </c>
      <c r="AD513" s="360"/>
      <c r="AE513" s="360"/>
      <c r="AF513" s="360"/>
      <c r="AG513" s="360"/>
      <c r="AH513" s="360"/>
      <c r="AI513" s="360"/>
      <c r="AJ513" s="360"/>
      <c r="AK513" s="360"/>
      <c r="AL513" s="360"/>
      <c r="AM513" s="360"/>
      <c r="AN513" s="360"/>
      <c r="AO513" s="360"/>
      <c r="AP513" s="360"/>
      <c r="AQ513" s="360"/>
      <c r="AR513" s="360"/>
      <c r="AS513" s="360"/>
      <c r="AT513" s="360"/>
      <c r="AU513" s="360"/>
      <c r="AV513" s="360"/>
      <c r="AW513" s="360"/>
      <c r="AX513" s="360"/>
    </row>
    <row r="514" ht="15.0" customHeight="1">
      <c r="A514" s="387" t="s">
        <v>4469</v>
      </c>
      <c r="B514" s="359" t="s">
        <v>4823</v>
      </c>
      <c r="C514" s="359" t="s">
        <v>4471</v>
      </c>
      <c r="D514" s="360" t="s">
        <v>4597</v>
      </c>
      <c r="E514" s="388" t="s">
        <v>5178</v>
      </c>
      <c r="F514" s="359">
        <v>1.0</v>
      </c>
      <c r="G514" s="362"/>
      <c r="H514" s="363">
        <f t="shared" si="1"/>
        <v>1</v>
      </c>
      <c r="I514" s="359" t="s">
        <v>3465</v>
      </c>
      <c r="J514" s="364">
        <v>570.0</v>
      </c>
      <c r="K514" s="364">
        <f t="shared" si="7"/>
        <v>570</v>
      </c>
      <c r="L514" s="365"/>
      <c r="M514" s="366">
        <f t="shared" si="14"/>
        <v>0</v>
      </c>
      <c r="N514" s="366">
        <f t="shared" si="13"/>
        <v>570</v>
      </c>
      <c r="O514" s="366">
        <f t="shared" si="5"/>
        <v>570</v>
      </c>
      <c r="P514" s="366">
        <f t="shared" si="8"/>
        <v>570</v>
      </c>
      <c r="Q514" s="366">
        <v>1.0</v>
      </c>
      <c r="R514" s="359" t="s">
        <v>2618</v>
      </c>
      <c r="S514" s="367">
        <v>45575.0</v>
      </c>
      <c r="T514" s="359">
        <v>2410060.0</v>
      </c>
      <c r="U514" s="368">
        <v>45575.0</v>
      </c>
      <c r="V514" s="368">
        <v>45575.0</v>
      </c>
      <c r="W514" s="359" t="s">
        <v>4538</v>
      </c>
      <c r="X514" s="362" t="s">
        <v>34</v>
      </c>
      <c r="Y514" s="359" t="s">
        <v>3466</v>
      </c>
      <c r="Z514" s="369"/>
      <c r="AA514" s="368" t="s">
        <v>3739</v>
      </c>
      <c r="AB514" s="367">
        <v>45581.0</v>
      </c>
      <c r="AC514" s="370" t="s">
        <v>4477</v>
      </c>
      <c r="AD514" s="360"/>
      <c r="AE514" s="360"/>
      <c r="AF514" s="360"/>
      <c r="AG514" s="360"/>
      <c r="AH514" s="360"/>
      <c r="AI514" s="360"/>
      <c r="AJ514" s="360"/>
      <c r="AK514" s="360"/>
      <c r="AL514" s="360"/>
      <c r="AM514" s="360"/>
      <c r="AN514" s="360"/>
      <c r="AO514" s="360"/>
      <c r="AP514" s="360"/>
      <c r="AQ514" s="360"/>
      <c r="AR514" s="360"/>
      <c r="AS514" s="360"/>
      <c r="AT514" s="360"/>
      <c r="AU514" s="360"/>
      <c r="AV514" s="360"/>
      <c r="AW514" s="360"/>
      <c r="AX514" s="360"/>
    </row>
    <row r="515" ht="15.0" customHeight="1">
      <c r="A515" s="387" t="s">
        <v>4469</v>
      </c>
      <c r="B515" s="359" t="s">
        <v>4823</v>
      </c>
      <c r="C515" s="359" t="s">
        <v>4471</v>
      </c>
      <c r="D515" s="360" t="s">
        <v>4660</v>
      </c>
      <c r="E515" s="388" t="s">
        <v>4698</v>
      </c>
      <c r="F515" s="359">
        <v>2.0</v>
      </c>
      <c r="G515" s="362"/>
      <c r="H515" s="363">
        <f t="shared" si="1"/>
        <v>2</v>
      </c>
      <c r="I515" s="359" t="s">
        <v>3465</v>
      </c>
      <c r="J515" s="364">
        <v>80.0</v>
      </c>
      <c r="K515" s="364">
        <f t="shared" si="7"/>
        <v>160</v>
      </c>
      <c r="L515" s="365"/>
      <c r="M515" s="366">
        <f t="shared" si="14"/>
        <v>0</v>
      </c>
      <c r="N515" s="366">
        <f t="shared" si="13"/>
        <v>80</v>
      </c>
      <c r="O515" s="366">
        <f t="shared" si="5"/>
        <v>80</v>
      </c>
      <c r="P515" s="366">
        <f t="shared" si="8"/>
        <v>160</v>
      </c>
      <c r="Q515" s="366">
        <v>1.0</v>
      </c>
      <c r="R515" s="359" t="s">
        <v>2618</v>
      </c>
      <c r="S515" s="367">
        <v>45575.0</v>
      </c>
      <c r="T515" s="359">
        <v>2410060.0</v>
      </c>
      <c r="U515" s="368">
        <v>45575.0</v>
      </c>
      <c r="V515" s="368">
        <v>45575.0</v>
      </c>
      <c r="W515" s="359" t="s">
        <v>4538</v>
      </c>
      <c r="X515" s="362" t="s">
        <v>34</v>
      </c>
      <c r="Y515" s="359" t="s">
        <v>3466</v>
      </c>
      <c r="Z515" s="369"/>
      <c r="AA515" s="368" t="s">
        <v>3739</v>
      </c>
      <c r="AB515" s="367">
        <v>45581.0</v>
      </c>
      <c r="AC515" s="370" t="s">
        <v>4477</v>
      </c>
      <c r="AD515" s="360"/>
      <c r="AE515" s="360"/>
      <c r="AF515" s="360"/>
      <c r="AG515" s="360"/>
      <c r="AH515" s="360"/>
      <c r="AI515" s="360"/>
      <c r="AJ515" s="360"/>
      <c r="AK515" s="360"/>
      <c r="AL515" s="360"/>
      <c r="AM515" s="360"/>
      <c r="AN515" s="360"/>
      <c r="AO515" s="360"/>
      <c r="AP515" s="360"/>
      <c r="AQ515" s="360"/>
      <c r="AR515" s="360"/>
      <c r="AS515" s="360"/>
      <c r="AT515" s="360"/>
      <c r="AU515" s="360"/>
      <c r="AV515" s="360"/>
      <c r="AW515" s="360"/>
      <c r="AX515" s="360"/>
    </row>
    <row r="516" ht="15.0" customHeight="1">
      <c r="A516" s="387" t="s">
        <v>4469</v>
      </c>
      <c r="B516" s="359" t="s">
        <v>4823</v>
      </c>
      <c r="C516" s="359" t="s">
        <v>4471</v>
      </c>
      <c r="D516" s="360" t="s">
        <v>4528</v>
      </c>
      <c r="E516" s="388" t="s">
        <v>4981</v>
      </c>
      <c r="F516" s="359">
        <v>12.0</v>
      </c>
      <c r="G516" s="362"/>
      <c r="H516" s="363">
        <f t="shared" si="1"/>
        <v>12</v>
      </c>
      <c r="I516" s="359" t="s">
        <v>3465</v>
      </c>
      <c r="J516" s="364">
        <v>25.0</v>
      </c>
      <c r="K516" s="364">
        <f t="shared" si="7"/>
        <v>300</v>
      </c>
      <c r="L516" s="365"/>
      <c r="M516" s="366">
        <f t="shared" si="14"/>
        <v>0</v>
      </c>
      <c r="N516" s="366">
        <f t="shared" si="13"/>
        <v>25</v>
      </c>
      <c r="O516" s="366">
        <f t="shared" si="5"/>
        <v>25</v>
      </c>
      <c r="P516" s="366">
        <f t="shared" si="8"/>
        <v>300</v>
      </c>
      <c r="Q516" s="366">
        <v>1.0</v>
      </c>
      <c r="R516" s="359" t="s">
        <v>2618</v>
      </c>
      <c r="S516" s="367">
        <v>45575.0</v>
      </c>
      <c r="T516" s="359">
        <v>2410060.0</v>
      </c>
      <c r="U516" s="368">
        <v>45575.0</v>
      </c>
      <c r="V516" s="368">
        <v>45575.0</v>
      </c>
      <c r="W516" s="359" t="s">
        <v>4538</v>
      </c>
      <c r="X516" s="362" t="s">
        <v>34</v>
      </c>
      <c r="Y516" s="359" t="s">
        <v>3466</v>
      </c>
      <c r="Z516" s="369"/>
      <c r="AA516" s="368" t="s">
        <v>3739</v>
      </c>
      <c r="AB516" s="367">
        <v>45581.0</v>
      </c>
      <c r="AC516" s="370" t="s">
        <v>4477</v>
      </c>
      <c r="AD516" s="360"/>
      <c r="AE516" s="360"/>
      <c r="AF516" s="360"/>
      <c r="AG516" s="360"/>
      <c r="AH516" s="360"/>
      <c r="AI516" s="360"/>
      <c r="AJ516" s="360"/>
      <c r="AK516" s="360"/>
      <c r="AL516" s="360"/>
      <c r="AM516" s="360"/>
      <c r="AN516" s="360"/>
      <c r="AO516" s="360"/>
      <c r="AP516" s="360"/>
      <c r="AQ516" s="360"/>
      <c r="AR516" s="360"/>
      <c r="AS516" s="360"/>
      <c r="AT516" s="360"/>
      <c r="AU516" s="360"/>
      <c r="AV516" s="360"/>
      <c r="AW516" s="360"/>
      <c r="AX516" s="360"/>
    </row>
    <row r="517" ht="15.0" customHeight="1">
      <c r="A517" s="387" t="s">
        <v>4469</v>
      </c>
      <c r="B517" s="359" t="s">
        <v>4823</v>
      </c>
      <c r="C517" s="359" t="s">
        <v>4471</v>
      </c>
      <c r="D517" s="360" t="s">
        <v>4534</v>
      </c>
      <c r="E517" s="389" t="s">
        <v>5179</v>
      </c>
      <c r="F517" s="359">
        <v>1.0</v>
      </c>
      <c r="G517" s="362"/>
      <c r="H517" s="363">
        <f t="shared" si="1"/>
        <v>1</v>
      </c>
      <c r="I517" s="359" t="s">
        <v>3465</v>
      </c>
      <c r="J517" s="364">
        <v>58.0</v>
      </c>
      <c r="K517" s="364">
        <f t="shared" si="7"/>
        <v>58</v>
      </c>
      <c r="L517" s="365"/>
      <c r="M517" s="366">
        <f t="shared" si="14"/>
        <v>0</v>
      </c>
      <c r="N517" s="366">
        <f t="shared" si="13"/>
        <v>58</v>
      </c>
      <c r="O517" s="366">
        <f t="shared" si="5"/>
        <v>58</v>
      </c>
      <c r="P517" s="366">
        <f t="shared" si="8"/>
        <v>58</v>
      </c>
      <c r="Q517" s="366">
        <v>1.0</v>
      </c>
      <c r="R517" s="359" t="s">
        <v>2618</v>
      </c>
      <c r="S517" s="367">
        <v>45575.0</v>
      </c>
      <c r="T517" s="359">
        <v>2410060.0</v>
      </c>
      <c r="U517" s="368">
        <v>45575.0</v>
      </c>
      <c r="V517" s="368">
        <v>45575.0</v>
      </c>
      <c r="W517" s="359" t="s">
        <v>4538</v>
      </c>
      <c r="X517" s="362" t="s">
        <v>34</v>
      </c>
      <c r="Y517" s="359" t="s">
        <v>3466</v>
      </c>
      <c r="Z517" s="369"/>
      <c r="AA517" s="368" t="s">
        <v>3739</v>
      </c>
      <c r="AB517" s="367">
        <v>45581.0</v>
      </c>
      <c r="AC517" s="370" t="s">
        <v>4477</v>
      </c>
      <c r="AD517" s="360"/>
      <c r="AE517" s="360"/>
      <c r="AF517" s="360"/>
      <c r="AG517" s="360"/>
      <c r="AH517" s="360"/>
      <c r="AI517" s="360"/>
      <c r="AJ517" s="360"/>
      <c r="AK517" s="360"/>
      <c r="AL517" s="360"/>
      <c r="AM517" s="360"/>
      <c r="AN517" s="360"/>
      <c r="AO517" s="360"/>
      <c r="AP517" s="360"/>
      <c r="AQ517" s="360"/>
      <c r="AR517" s="360"/>
      <c r="AS517" s="360"/>
      <c r="AT517" s="360"/>
      <c r="AU517" s="360"/>
      <c r="AV517" s="360"/>
      <c r="AW517" s="360"/>
      <c r="AX517" s="360"/>
    </row>
    <row r="518" ht="15.0" customHeight="1">
      <c r="A518" s="387" t="s">
        <v>4469</v>
      </c>
      <c r="B518" s="359" t="s">
        <v>4823</v>
      </c>
      <c r="C518" s="359" t="s">
        <v>4471</v>
      </c>
      <c r="D518" s="360" t="s">
        <v>4478</v>
      </c>
      <c r="E518" s="388" t="s">
        <v>5180</v>
      </c>
      <c r="F518" s="359">
        <v>6.0</v>
      </c>
      <c r="G518" s="362"/>
      <c r="H518" s="363">
        <f t="shared" si="1"/>
        <v>6</v>
      </c>
      <c r="I518" s="359" t="s">
        <v>3465</v>
      </c>
      <c r="J518" s="364">
        <v>15.0</v>
      </c>
      <c r="K518" s="364">
        <f t="shared" si="7"/>
        <v>90</v>
      </c>
      <c r="L518" s="365"/>
      <c r="M518" s="366">
        <f t="shared" si="14"/>
        <v>0</v>
      </c>
      <c r="N518" s="366">
        <f t="shared" si="13"/>
        <v>15</v>
      </c>
      <c r="O518" s="366">
        <f t="shared" si="5"/>
        <v>15</v>
      </c>
      <c r="P518" s="366">
        <f t="shared" si="8"/>
        <v>90</v>
      </c>
      <c r="Q518" s="366">
        <v>1.0</v>
      </c>
      <c r="R518" s="359" t="s">
        <v>2618</v>
      </c>
      <c r="S518" s="367">
        <v>45575.0</v>
      </c>
      <c r="T518" s="359">
        <v>2410060.0</v>
      </c>
      <c r="U518" s="368">
        <v>45575.0</v>
      </c>
      <c r="V518" s="368">
        <v>45575.0</v>
      </c>
      <c r="W518" s="359" t="s">
        <v>4538</v>
      </c>
      <c r="X518" s="362" t="s">
        <v>34</v>
      </c>
      <c r="Y518" s="359" t="s">
        <v>3466</v>
      </c>
      <c r="Z518" s="369"/>
      <c r="AA518" s="368" t="s">
        <v>3739</v>
      </c>
      <c r="AB518" s="367">
        <v>45581.0</v>
      </c>
      <c r="AC518" s="370" t="s">
        <v>4477</v>
      </c>
      <c r="AD518" s="360"/>
      <c r="AE518" s="360"/>
      <c r="AF518" s="360"/>
      <c r="AG518" s="360"/>
      <c r="AH518" s="360"/>
      <c r="AI518" s="360"/>
      <c r="AJ518" s="360"/>
      <c r="AK518" s="360"/>
      <c r="AL518" s="360"/>
      <c r="AM518" s="360"/>
      <c r="AN518" s="360"/>
      <c r="AO518" s="360"/>
      <c r="AP518" s="360"/>
      <c r="AQ518" s="360"/>
      <c r="AR518" s="360"/>
      <c r="AS518" s="360"/>
      <c r="AT518" s="360"/>
      <c r="AU518" s="360"/>
      <c r="AV518" s="360"/>
      <c r="AW518" s="360"/>
      <c r="AX518" s="360"/>
    </row>
    <row r="519" ht="15.0" customHeight="1">
      <c r="A519" s="390" t="s">
        <v>4469</v>
      </c>
      <c r="B519" s="391" t="s">
        <v>4823</v>
      </c>
      <c r="C519" s="391" t="s">
        <v>4471</v>
      </c>
      <c r="D519" s="392" t="s">
        <v>4850</v>
      </c>
      <c r="E519" s="393" t="s">
        <v>5181</v>
      </c>
      <c r="F519" s="391">
        <v>3.0</v>
      </c>
      <c r="G519" s="394"/>
      <c r="H519" s="395">
        <f t="shared" si="1"/>
        <v>3</v>
      </c>
      <c r="I519" s="391" t="s">
        <v>3465</v>
      </c>
      <c r="J519" s="396">
        <v>70.0</v>
      </c>
      <c r="K519" s="396">
        <f t="shared" si="7"/>
        <v>210</v>
      </c>
      <c r="L519" s="397"/>
      <c r="M519" s="398">
        <f t="shared" si="14"/>
        <v>0</v>
      </c>
      <c r="N519" s="398">
        <f t="shared" si="13"/>
        <v>70</v>
      </c>
      <c r="O519" s="398">
        <f t="shared" si="5"/>
        <v>70</v>
      </c>
      <c r="P519" s="398">
        <f t="shared" si="8"/>
        <v>210</v>
      </c>
      <c r="Q519" s="398">
        <v>1.0</v>
      </c>
      <c r="R519" s="391" t="s">
        <v>2618</v>
      </c>
      <c r="S519" s="399">
        <v>45575.0</v>
      </c>
      <c r="T519" s="391">
        <v>2410060.0</v>
      </c>
      <c r="U519" s="400">
        <v>45575.0</v>
      </c>
      <c r="V519" s="400">
        <v>45575.0</v>
      </c>
      <c r="W519" s="391" t="s">
        <v>4538</v>
      </c>
      <c r="X519" s="394" t="s">
        <v>34</v>
      </c>
      <c r="Y519" s="391" t="s">
        <v>3466</v>
      </c>
      <c r="Z519" s="401"/>
      <c r="AA519" s="400" t="s">
        <v>3739</v>
      </c>
      <c r="AB519" s="399">
        <v>45581.0</v>
      </c>
      <c r="AC519" s="402" t="s">
        <v>4477</v>
      </c>
      <c r="AD519" s="392"/>
      <c r="AE519" s="392"/>
      <c r="AF519" s="392"/>
      <c r="AG519" s="392"/>
      <c r="AH519" s="392"/>
      <c r="AI519" s="392"/>
      <c r="AJ519" s="392"/>
      <c r="AK519" s="392"/>
      <c r="AL519" s="392"/>
      <c r="AM519" s="392"/>
      <c r="AN519" s="392"/>
      <c r="AO519" s="392"/>
      <c r="AP519" s="392"/>
      <c r="AQ519" s="392"/>
      <c r="AR519" s="392"/>
      <c r="AS519" s="392"/>
      <c r="AT519" s="392"/>
      <c r="AU519" s="392"/>
      <c r="AV519" s="392"/>
      <c r="AW519" s="392"/>
      <c r="AX519" s="392"/>
    </row>
    <row r="520" ht="15.0" customHeight="1">
      <c r="A520" s="405" t="s">
        <v>5103</v>
      </c>
      <c r="B520" s="406" t="s">
        <v>4549</v>
      </c>
      <c r="C520" s="406" t="s">
        <v>4471</v>
      </c>
      <c r="D520" s="407" t="s">
        <v>5182</v>
      </c>
      <c r="E520" s="421" t="s">
        <v>5183</v>
      </c>
      <c r="F520" s="406">
        <v>6.0</v>
      </c>
      <c r="G520" s="409"/>
      <c r="H520" s="410">
        <f t="shared" si="1"/>
        <v>6</v>
      </c>
      <c r="I520" s="406" t="s">
        <v>3465</v>
      </c>
      <c r="J520" s="411">
        <v>9900.0</v>
      </c>
      <c r="K520" s="411">
        <f t="shared" si="7"/>
        <v>59400</v>
      </c>
      <c r="L520" s="412"/>
      <c r="M520" s="413">
        <f t="shared" si="14"/>
        <v>0</v>
      </c>
      <c r="N520" s="413">
        <f t="shared" si="13"/>
        <v>9900</v>
      </c>
      <c r="O520" s="413">
        <f t="shared" si="5"/>
        <v>9900</v>
      </c>
      <c r="P520" s="413">
        <f t="shared" si="8"/>
        <v>59400</v>
      </c>
      <c r="Q520" s="413">
        <v>1.0</v>
      </c>
      <c r="R520" s="406" t="s">
        <v>2691</v>
      </c>
      <c r="S520" s="414">
        <v>45574.0</v>
      </c>
      <c r="T520" s="406">
        <v>2410105.0</v>
      </c>
      <c r="U520" s="415">
        <v>45581.0</v>
      </c>
      <c r="V520" s="415"/>
      <c r="W520" s="406"/>
      <c r="X520" s="409" t="s">
        <v>2687</v>
      </c>
      <c r="Y520" s="406" t="s">
        <v>3466</v>
      </c>
      <c r="Z520" s="416"/>
      <c r="AA520" s="415" t="s">
        <v>3739</v>
      </c>
      <c r="AB520" s="414">
        <v>45582.0</v>
      </c>
      <c r="AC520" s="417" t="s">
        <v>4477</v>
      </c>
      <c r="AD520" s="418"/>
      <c r="AE520" s="419"/>
      <c r="AF520" s="419"/>
      <c r="AG520" s="419"/>
      <c r="AH520" s="419"/>
      <c r="AI520" s="419"/>
      <c r="AJ520" s="419"/>
      <c r="AK520" s="419"/>
      <c r="AL520" s="419"/>
      <c r="AM520" s="419"/>
      <c r="AN520" s="419"/>
      <c r="AO520" s="419"/>
      <c r="AP520" s="419"/>
      <c r="AQ520" s="419"/>
      <c r="AR520" s="419"/>
      <c r="AS520" s="419"/>
      <c r="AT520" s="419"/>
      <c r="AU520" s="419"/>
      <c r="AV520" s="419"/>
      <c r="AW520" s="419"/>
      <c r="AX520" s="419"/>
    </row>
    <row r="521" ht="15.0" customHeight="1">
      <c r="A521" s="405" t="s">
        <v>5103</v>
      </c>
      <c r="B521" s="406" t="s">
        <v>4549</v>
      </c>
      <c r="C521" s="406" t="s">
        <v>4471</v>
      </c>
      <c r="D521" s="407" t="s">
        <v>5184</v>
      </c>
      <c r="E521" s="421" t="s">
        <v>5183</v>
      </c>
      <c r="F521" s="406">
        <v>1.0</v>
      </c>
      <c r="G521" s="409"/>
      <c r="H521" s="410">
        <f t="shared" si="1"/>
        <v>1</v>
      </c>
      <c r="I521" s="406" t="s">
        <v>3465</v>
      </c>
      <c r="J521" s="411">
        <v>240000.0</v>
      </c>
      <c r="K521" s="411">
        <f t="shared" si="7"/>
        <v>240000</v>
      </c>
      <c r="L521" s="412"/>
      <c r="M521" s="413">
        <f t="shared" si="14"/>
        <v>0</v>
      </c>
      <c r="N521" s="413">
        <f t="shared" si="13"/>
        <v>240000</v>
      </c>
      <c r="O521" s="413">
        <f t="shared" si="5"/>
        <v>240000</v>
      </c>
      <c r="P521" s="413">
        <f t="shared" si="8"/>
        <v>240000</v>
      </c>
      <c r="Q521" s="413">
        <v>1.0</v>
      </c>
      <c r="R521" s="406" t="s">
        <v>2688</v>
      </c>
      <c r="S521" s="414">
        <v>45574.0</v>
      </c>
      <c r="T521" s="406">
        <v>2410104.0</v>
      </c>
      <c r="U521" s="415">
        <v>45581.0</v>
      </c>
      <c r="V521" s="415"/>
      <c r="W521" s="406"/>
      <c r="X521" s="409" t="s">
        <v>2687</v>
      </c>
      <c r="Y521" s="406" t="s">
        <v>3466</v>
      </c>
      <c r="Z521" s="416"/>
      <c r="AA521" s="415" t="s">
        <v>3739</v>
      </c>
      <c r="AB521" s="414">
        <v>45582.0</v>
      </c>
      <c r="AC521" s="417" t="s">
        <v>4477</v>
      </c>
      <c r="AD521" s="418"/>
      <c r="AE521" s="419"/>
      <c r="AF521" s="419"/>
      <c r="AG521" s="419"/>
      <c r="AH521" s="419"/>
      <c r="AI521" s="419"/>
      <c r="AJ521" s="419"/>
      <c r="AK521" s="419"/>
      <c r="AL521" s="419"/>
      <c r="AM521" s="419"/>
      <c r="AN521" s="419"/>
      <c r="AO521" s="419"/>
      <c r="AP521" s="419"/>
      <c r="AQ521" s="419"/>
      <c r="AR521" s="419"/>
      <c r="AS521" s="419"/>
      <c r="AT521" s="419"/>
      <c r="AU521" s="419"/>
      <c r="AV521" s="419"/>
      <c r="AW521" s="419"/>
      <c r="AX521" s="419"/>
    </row>
    <row r="522" ht="15.0" customHeight="1">
      <c r="A522" s="372" t="s">
        <v>4571</v>
      </c>
      <c r="B522" s="373" t="s">
        <v>4676</v>
      </c>
      <c r="C522" s="373" t="s">
        <v>4471</v>
      </c>
      <c r="D522" s="374" t="s">
        <v>4528</v>
      </c>
      <c r="E522" s="375" t="s">
        <v>4539</v>
      </c>
      <c r="F522" s="373">
        <v>30.0</v>
      </c>
      <c r="G522" s="376"/>
      <c r="H522" s="377">
        <f t="shared" si="1"/>
        <v>30</v>
      </c>
      <c r="I522" s="373" t="s">
        <v>3465</v>
      </c>
      <c r="J522" s="378">
        <v>114.0</v>
      </c>
      <c r="K522" s="378">
        <f t="shared" si="7"/>
        <v>3420</v>
      </c>
      <c r="L522" s="379"/>
      <c r="M522" s="380">
        <f t="shared" si="14"/>
        <v>0</v>
      </c>
      <c r="N522" s="380">
        <f t="shared" si="13"/>
        <v>114</v>
      </c>
      <c r="O522" s="380">
        <f t="shared" si="5"/>
        <v>114</v>
      </c>
      <c r="P522" s="380">
        <f t="shared" si="8"/>
        <v>3420</v>
      </c>
      <c r="Q522" s="380">
        <v>1.0</v>
      </c>
      <c r="R522" s="373" t="s">
        <v>2693</v>
      </c>
      <c r="S522" s="381">
        <v>45581.0</v>
      </c>
      <c r="T522" s="373">
        <v>2410106.0</v>
      </c>
      <c r="U522" s="382">
        <v>45581.0</v>
      </c>
      <c r="V522" s="382">
        <v>45582.0</v>
      </c>
      <c r="W522" s="373" t="s">
        <v>4480</v>
      </c>
      <c r="X522" s="376" t="s">
        <v>34</v>
      </c>
      <c r="Y522" s="373" t="s">
        <v>3466</v>
      </c>
      <c r="Z522" s="383"/>
      <c r="AA522" s="382" t="s">
        <v>3739</v>
      </c>
      <c r="AB522" s="381">
        <v>45586.0</v>
      </c>
      <c r="AC522" s="384" t="s">
        <v>4477</v>
      </c>
      <c r="AD522" s="374"/>
      <c r="AE522" s="374"/>
      <c r="AF522" s="374"/>
      <c r="AG522" s="374"/>
      <c r="AH522" s="374"/>
      <c r="AI522" s="374"/>
      <c r="AJ522" s="374"/>
      <c r="AK522" s="374"/>
      <c r="AL522" s="374"/>
      <c r="AM522" s="374"/>
      <c r="AN522" s="374"/>
      <c r="AO522" s="374"/>
      <c r="AP522" s="374"/>
      <c r="AQ522" s="374"/>
      <c r="AR522" s="374"/>
      <c r="AS522" s="374"/>
      <c r="AT522" s="374"/>
      <c r="AU522" s="374"/>
      <c r="AV522" s="374"/>
      <c r="AW522" s="374"/>
      <c r="AX522" s="374"/>
    </row>
    <row r="523" ht="15.0" customHeight="1">
      <c r="A523" s="387" t="s">
        <v>4571</v>
      </c>
      <c r="B523" s="359" t="s">
        <v>4676</v>
      </c>
      <c r="C523" s="359" t="s">
        <v>4471</v>
      </c>
      <c r="D523" s="360" t="s">
        <v>585</v>
      </c>
      <c r="E523" s="388" t="s">
        <v>5185</v>
      </c>
      <c r="F523" s="359">
        <v>2.0</v>
      </c>
      <c r="G523" s="362"/>
      <c r="H523" s="363">
        <f t="shared" si="1"/>
        <v>2</v>
      </c>
      <c r="I523" s="359" t="s">
        <v>3465</v>
      </c>
      <c r="J523" s="364">
        <v>240.0</v>
      </c>
      <c r="K523" s="364">
        <f t="shared" si="7"/>
        <v>480</v>
      </c>
      <c r="L523" s="365"/>
      <c r="M523" s="366">
        <f t="shared" si="14"/>
        <v>0</v>
      </c>
      <c r="N523" s="366">
        <f t="shared" si="13"/>
        <v>240</v>
      </c>
      <c r="O523" s="366">
        <f t="shared" si="5"/>
        <v>240</v>
      </c>
      <c r="P523" s="366">
        <f t="shared" si="8"/>
        <v>480</v>
      </c>
      <c r="Q523" s="366">
        <v>1.0</v>
      </c>
      <c r="R523" s="359" t="s">
        <v>2693</v>
      </c>
      <c r="S523" s="367">
        <v>45581.0</v>
      </c>
      <c r="T523" s="359">
        <v>2410106.0</v>
      </c>
      <c r="U523" s="368">
        <v>45581.0</v>
      </c>
      <c r="V523" s="368">
        <v>45582.0</v>
      </c>
      <c r="W523" s="359" t="s">
        <v>4480</v>
      </c>
      <c r="X523" s="362" t="s">
        <v>34</v>
      </c>
      <c r="Y523" s="359" t="s">
        <v>3466</v>
      </c>
      <c r="Z523" s="369"/>
      <c r="AA523" s="368" t="s">
        <v>3739</v>
      </c>
      <c r="AB523" s="367">
        <v>45586.0</v>
      </c>
      <c r="AC523" s="370" t="s">
        <v>4477</v>
      </c>
      <c r="AD523" s="360"/>
      <c r="AE523" s="360"/>
      <c r="AF523" s="360"/>
      <c r="AG523" s="360"/>
      <c r="AH523" s="360"/>
      <c r="AI523" s="360"/>
      <c r="AJ523" s="360"/>
      <c r="AK523" s="360"/>
      <c r="AL523" s="360"/>
      <c r="AM523" s="360"/>
      <c r="AN523" s="360"/>
      <c r="AO523" s="360"/>
      <c r="AP523" s="360"/>
      <c r="AQ523" s="360"/>
      <c r="AR523" s="360"/>
      <c r="AS523" s="360"/>
      <c r="AT523" s="360"/>
      <c r="AU523" s="360"/>
      <c r="AV523" s="360"/>
      <c r="AW523" s="360"/>
      <c r="AX523" s="360"/>
    </row>
    <row r="524" ht="15.0" customHeight="1">
      <c r="A524" s="387" t="s">
        <v>4571</v>
      </c>
      <c r="B524" s="359" t="s">
        <v>4676</v>
      </c>
      <c r="C524" s="359" t="s">
        <v>4471</v>
      </c>
      <c r="D524" s="360" t="s">
        <v>585</v>
      </c>
      <c r="E524" s="389" t="s">
        <v>5143</v>
      </c>
      <c r="F524" s="359">
        <v>1.0</v>
      </c>
      <c r="G524" s="362"/>
      <c r="H524" s="363">
        <f t="shared" si="1"/>
        <v>1</v>
      </c>
      <c r="I524" s="359" t="s">
        <v>3465</v>
      </c>
      <c r="J524" s="364">
        <v>1170.0</v>
      </c>
      <c r="K524" s="364">
        <f t="shared" si="7"/>
        <v>1170</v>
      </c>
      <c r="L524" s="365"/>
      <c r="M524" s="366">
        <f t="shared" si="14"/>
        <v>0</v>
      </c>
      <c r="N524" s="366">
        <f t="shared" si="13"/>
        <v>1170</v>
      </c>
      <c r="O524" s="366">
        <f t="shared" si="5"/>
        <v>1170</v>
      </c>
      <c r="P524" s="366">
        <f t="shared" si="8"/>
        <v>1170</v>
      </c>
      <c r="Q524" s="366">
        <v>1.0</v>
      </c>
      <c r="R524" s="359" t="s">
        <v>2693</v>
      </c>
      <c r="S524" s="367">
        <v>45581.0</v>
      </c>
      <c r="T524" s="359">
        <v>2410106.0</v>
      </c>
      <c r="U524" s="368">
        <v>45581.0</v>
      </c>
      <c r="V524" s="368">
        <v>45582.0</v>
      </c>
      <c r="W524" s="359" t="s">
        <v>4480</v>
      </c>
      <c r="X524" s="362" t="s">
        <v>34</v>
      </c>
      <c r="Y524" s="359" t="s">
        <v>3466</v>
      </c>
      <c r="Z524" s="369"/>
      <c r="AA524" s="368" t="s">
        <v>3739</v>
      </c>
      <c r="AB524" s="367">
        <v>45586.0</v>
      </c>
      <c r="AC524" s="370" t="s">
        <v>4477</v>
      </c>
      <c r="AD524" s="360"/>
      <c r="AE524" s="360"/>
      <c r="AF524" s="360"/>
      <c r="AG524" s="360"/>
      <c r="AH524" s="360"/>
      <c r="AI524" s="360"/>
      <c r="AJ524" s="360"/>
      <c r="AK524" s="360"/>
      <c r="AL524" s="360"/>
      <c r="AM524" s="360"/>
      <c r="AN524" s="360"/>
      <c r="AO524" s="360"/>
      <c r="AP524" s="360"/>
      <c r="AQ524" s="360"/>
      <c r="AR524" s="360"/>
      <c r="AS524" s="360"/>
      <c r="AT524" s="360"/>
      <c r="AU524" s="360"/>
      <c r="AV524" s="360"/>
      <c r="AW524" s="360"/>
      <c r="AX524" s="360"/>
    </row>
    <row r="525" ht="15.0" customHeight="1">
      <c r="A525" s="390" t="s">
        <v>4571</v>
      </c>
      <c r="B525" s="391" t="s">
        <v>4676</v>
      </c>
      <c r="C525" s="391" t="s">
        <v>4471</v>
      </c>
      <c r="D525" s="392" t="s">
        <v>5186</v>
      </c>
      <c r="E525" s="393" t="s">
        <v>5187</v>
      </c>
      <c r="F525" s="391">
        <v>4.0</v>
      </c>
      <c r="G525" s="394"/>
      <c r="H525" s="395">
        <f t="shared" si="1"/>
        <v>4</v>
      </c>
      <c r="I525" s="391" t="s">
        <v>3465</v>
      </c>
      <c r="J525" s="396">
        <v>420.0</v>
      </c>
      <c r="K525" s="396">
        <f t="shared" si="7"/>
        <v>1680</v>
      </c>
      <c r="L525" s="397"/>
      <c r="M525" s="398">
        <f t="shared" si="14"/>
        <v>0</v>
      </c>
      <c r="N525" s="398">
        <f t="shared" si="13"/>
        <v>420</v>
      </c>
      <c r="O525" s="398">
        <f t="shared" si="5"/>
        <v>420</v>
      </c>
      <c r="P525" s="398">
        <f t="shared" si="8"/>
        <v>1680</v>
      </c>
      <c r="Q525" s="398">
        <v>1.0</v>
      </c>
      <c r="R525" s="391" t="s">
        <v>2693</v>
      </c>
      <c r="S525" s="399">
        <v>45581.0</v>
      </c>
      <c r="T525" s="391">
        <v>2410106.0</v>
      </c>
      <c r="U525" s="400">
        <v>45581.0</v>
      </c>
      <c r="V525" s="400">
        <v>45582.0</v>
      </c>
      <c r="W525" s="391" t="s">
        <v>4480</v>
      </c>
      <c r="X525" s="394" t="s">
        <v>34</v>
      </c>
      <c r="Y525" s="391" t="s">
        <v>3466</v>
      </c>
      <c r="Z525" s="401"/>
      <c r="AA525" s="400" t="s">
        <v>3739</v>
      </c>
      <c r="AB525" s="399">
        <v>45586.0</v>
      </c>
      <c r="AC525" s="402" t="s">
        <v>4477</v>
      </c>
      <c r="AD525" s="392"/>
      <c r="AE525" s="392"/>
      <c r="AF525" s="392"/>
      <c r="AG525" s="392"/>
      <c r="AH525" s="392"/>
      <c r="AI525" s="392"/>
      <c r="AJ525" s="392"/>
      <c r="AK525" s="392"/>
      <c r="AL525" s="392"/>
      <c r="AM525" s="392"/>
      <c r="AN525" s="392"/>
      <c r="AO525" s="392"/>
      <c r="AP525" s="392"/>
      <c r="AQ525" s="392"/>
      <c r="AR525" s="392"/>
      <c r="AS525" s="392"/>
      <c r="AT525" s="392"/>
      <c r="AU525" s="392"/>
      <c r="AV525" s="392"/>
      <c r="AW525" s="392"/>
      <c r="AX525" s="392"/>
    </row>
    <row r="526" ht="15.0" customHeight="1">
      <c r="A526" s="390" t="s">
        <v>4469</v>
      </c>
      <c r="B526" s="391" t="s">
        <v>4647</v>
      </c>
      <c r="C526" s="391" t="s">
        <v>4471</v>
      </c>
      <c r="D526" s="393" t="s">
        <v>1228</v>
      </c>
      <c r="E526" s="428" t="s">
        <v>4965</v>
      </c>
      <c r="F526" s="391">
        <v>1.0</v>
      </c>
      <c r="G526" s="394"/>
      <c r="H526" s="395">
        <f t="shared" si="1"/>
        <v>1</v>
      </c>
      <c r="I526" s="391" t="s">
        <v>3465</v>
      </c>
      <c r="J526" s="396">
        <v>1800.0</v>
      </c>
      <c r="K526" s="396">
        <f t="shared" si="7"/>
        <v>1800</v>
      </c>
      <c r="L526" s="397"/>
      <c r="M526" s="398">
        <f t="shared" si="14"/>
        <v>0</v>
      </c>
      <c r="N526" s="398">
        <f t="shared" si="13"/>
        <v>1800</v>
      </c>
      <c r="O526" s="398">
        <f t="shared" si="5"/>
        <v>1800</v>
      </c>
      <c r="P526" s="398">
        <f t="shared" si="8"/>
        <v>1800</v>
      </c>
      <c r="Q526" s="398">
        <v>1.0</v>
      </c>
      <c r="R526" s="391" t="s">
        <v>2767</v>
      </c>
      <c r="S526" s="399">
        <v>45583.0</v>
      </c>
      <c r="T526" s="391">
        <v>2410139.0</v>
      </c>
      <c r="U526" s="400">
        <v>45587.0</v>
      </c>
      <c r="V526" s="400">
        <v>45587.0</v>
      </c>
      <c r="W526" s="391" t="s">
        <v>4966</v>
      </c>
      <c r="X526" s="394" t="s">
        <v>4325</v>
      </c>
      <c r="Y526" s="391" t="s">
        <v>3780</v>
      </c>
      <c r="Z526" s="401"/>
      <c r="AA526" s="400" t="s">
        <v>3739</v>
      </c>
      <c r="AB526" s="399">
        <v>45587.0</v>
      </c>
      <c r="AC526" s="402" t="s">
        <v>4477</v>
      </c>
      <c r="AD526" s="392"/>
      <c r="AE526" s="392"/>
      <c r="AF526" s="392"/>
      <c r="AG526" s="392"/>
      <c r="AH526" s="392"/>
      <c r="AI526" s="392"/>
      <c r="AJ526" s="392"/>
      <c r="AK526" s="392"/>
      <c r="AL526" s="392"/>
      <c r="AM526" s="392"/>
      <c r="AN526" s="392"/>
      <c r="AO526" s="392"/>
      <c r="AP526" s="392"/>
      <c r="AQ526" s="392"/>
      <c r="AR526" s="392"/>
      <c r="AS526" s="392"/>
      <c r="AT526" s="392"/>
      <c r="AU526" s="392"/>
      <c r="AV526" s="392"/>
      <c r="AW526" s="392"/>
      <c r="AX526" s="392"/>
    </row>
    <row r="527" ht="15.0" customHeight="1">
      <c r="A527" s="390" t="s">
        <v>4512</v>
      </c>
      <c r="B527" s="391" t="s">
        <v>4513</v>
      </c>
      <c r="C527" s="391" t="s">
        <v>4471</v>
      </c>
      <c r="D527" s="392" t="s">
        <v>4528</v>
      </c>
      <c r="E527" s="393" t="s">
        <v>5188</v>
      </c>
      <c r="F527" s="391">
        <v>5.0</v>
      </c>
      <c r="G527" s="394"/>
      <c r="H527" s="395">
        <f t="shared" si="1"/>
        <v>5</v>
      </c>
      <c r="I527" s="391" t="s">
        <v>3465</v>
      </c>
      <c r="J527" s="396">
        <v>110.0</v>
      </c>
      <c r="K527" s="396">
        <f t="shared" si="7"/>
        <v>550</v>
      </c>
      <c r="L527" s="397"/>
      <c r="M527" s="398">
        <f t="shared" si="14"/>
        <v>0</v>
      </c>
      <c r="N527" s="398">
        <f t="shared" si="13"/>
        <v>110</v>
      </c>
      <c r="O527" s="398">
        <f t="shared" si="5"/>
        <v>110</v>
      </c>
      <c r="P527" s="398">
        <f t="shared" si="8"/>
        <v>550</v>
      </c>
      <c r="Q527" s="398">
        <v>1.0</v>
      </c>
      <c r="R527" s="391" t="s">
        <v>2808</v>
      </c>
      <c r="S527" s="399">
        <v>45590.0</v>
      </c>
      <c r="T527" s="391">
        <v>2410162.0</v>
      </c>
      <c r="U527" s="400">
        <v>45590.0</v>
      </c>
      <c r="V527" s="400">
        <v>45590.0</v>
      </c>
      <c r="W527" s="391" t="s">
        <v>4480</v>
      </c>
      <c r="X527" s="394" t="s">
        <v>34</v>
      </c>
      <c r="Y527" s="391" t="s">
        <v>3466</v>
      </c>
      <c r="Z527" s="401"/>
      <c r="AA527" s="400" t="s">
        <v>3739</v>
      </c>
      <c r="AB527" s="399">
        <v>45593.0</v>
      </c>
      <c r="AC527" s="402" t="s">
        <v>4477</v>
      </c>
      <c r="AD527" s="403"/>
      <c r="AE527" s="404"/>
      <c r="AF527" s="404"/>
      <c r="AG527" s="404"/>
      <c r="AH527" s="404"/>
      <c r="AI527" s="404"/>
      <c r="AJ527" s="404"/>
      <c r="AK527" s="404"/>
      <c r="AL527" s="404"/>
      <c r="AM527" s="404"/>
      <c r="AN527" s="404"/>
      <c r="AO527" s="404"/>
      <c r="AP527" s="404"/>
      <c r="AQ527" s="404"/>
      <c r="AR527" s="404"/>
      <c r="AS527" s="404"/>
      <c r="AT527" s="404"/>
      <c r="AU527" s="404"/>
      <c r="AV527" s="404"/>
      <c r="AW527" s="404"/>
      <c r="AX527" s="404"/>
    </row>
    <row r="528" ht="15.0" customHeight="1">
      <c r="A528" s="405" t="s">
        <v>4536</v>
      </c>
      <c r="B528" s="406" t="s">
        <v>4643</v>
      </c>
      <c r="C528" s="406" t="s">
        <v>4471</v>
      </c>
      <c r="D528" s="407" t="s">
        <v>5189</v>
      </c>
      <c r="E528" s="421" t="s">
        <v>5190</v>
      </c>
      <c r="F528" s="406">
        <v>25.0</v>
      </c>
      <c r="G528" s="409"/>
      <c r="H528" s="410">
        <f t="shared" si="1"/>
        <v>25</v>
      </c>
      <c r="I528" s="406" t="s">
        <v>3465</v>
      </c>
      <c r="J528" s="411">
        <v>159.0</v>
      </c>
      <c r="K528" s="411">
        <f t="shared" si="7"/>
        <v>3975</v>
      </c>
      <c r="L528" s="412"/>
      <c r="M528" s="413">
        <f t="shared" si="14"/>
        <v>0</v>
      </c>
      <c r="N528" s="413">
        <f t="shared" si="13"/>
        <v>159</v>
      </c>
      <c r="O528" s="413">
        <f t="shared" si="5"/>
        <v>159</v>
      </c>
      <c r="P528" s="413">
        <f t="shared" si="8"/>
        <v>3975</v>
      </c>
      <c r="Q528" s="413">
        <v>1.0</v>
      </c>
      <c r="R528" s="406" t="s">
        <v>2820</v>
      </c>
      <c r="S528" s="414">
        <v>45593.0</v>
      </c>
      <c r="T528" s="406">
        <v>2410168.0</v>
      </c>
      <c r="U528" s="415">
        <v>45593.0</v>
      </c>
      <c r="V528" s="415">
        <v>45594.0</v>
      </c>
      <c r="W528" s="406" t="s">
        <v>3696</v>
      </c>
      <c r="X528" s="409" t="s">
        <v>197</v>
      </c>
      <c r="Y528" s="406" t="s">
        <v>3697</v>
      </c>
      <c r="Z528" s="416"/>
      <c r="AA528" s="415" t="s">
        <v>3739</v>
      </c>
      <c r="AB528" s="414">
        <v>45595.0</v>
      </c>
      <c r="AC528" s="417" t="s">
        <v>4477</v>
      </c>
      <c r="AD528" s="418"/>
      <c r="AE528" s="419"/>
      <c r="AF528" s="419"/>
      <c r="AG528" s="419"/>
      <c r="AH528" s="419"/>
      <c r="AI528" s="419"/>
      <c r="AJ528" s="419"/>
      <c r="AK528" s="419"/>
      <c r="AL528" s="419"/>
      <c r="AM528" s="419"/>
      <c r="AN528" s="419"/>
      <c r="AO528" s="419"/>
      <c r="AP528" s="419"/>
      <c r="AQ528" s="419"/>
      <c r="AR528" s="419"/>
      <c r="AS528" s="419"/>
      <c r="AT528" s="419"/>
      <c r="AU528" s="419"/>
      <c r="AV528" s="419"/>
      <c r="AW528" s="419"/>
      <c r="AX528" s="419"/>
    </row>
    <row r="529" ht="15.0" customHeight="1">
      <c r="A529" s="390" t="s">
        <v>4536</v>
      </c>
      <c r="B529" s="391" t="s">
        <v>4643</v>
      </c>
      <c r="C529" s="391" t="s">
        <v>4471</v>
      </c>
      <c r="D529" s="392" t="s">
        <v>585</v>
      </c>
      <c r="E529" s="393" t="s">
        <v>5093</v>
      </c>
      <c r="F529" s="391">
        <v>10.0</v>
      </c>
      <c r="G529" s="394"/>
      <c r="H529" s="395">
        <f t="shared" si="1"/>
        <v>10</v>
      </c>
      <c r="I529" s="391" t="s">
        <v>3465</v>
      </c>
      <c r="J529" s="396">
        <v>100.0</v>
      </c>
      <c r="K529" s="396">
        <f t="shared" si="7"/>
        <v>1000</v>
      </c>
      <c r="L529" s="397"/>
      <c r="M529" s="398">
        <f t="shared" si="14"/>
        <v>0</v>
      </c>
      <c r="N529" s="398">
        <f t="shared" si="13"/>
        <v>100</v>
      </c>
      <c r="O529" s="398">
        <f t="shared" si="5"/>
        <v>100</v>
      </c>
      <c r="P529" s="398">
        <f t="shared" si="8"/>
        <v>1000</v>
      </c>
      <c r="Q529" s="398">
        <v>1.0</v>
      </c>
      <c r="R529" s="391" t="s">
        <v>2819</v>
      </c>
      <c r="S529" s="399">
        <v>45593.0</v>
      </c>
      <c r="T529" s="406">
        <v>2410167.0</v>
      </c>
      <c r="U529" s="400">
        <v>45593.0</v>
      </c>
      <c r="V529" s="400">
        <v>45594.0</v>
      </c>
      <c r="W529" s="391" t="s">
        <v>4480</v>
      </c>
      <c r="X529" s="394" t="s">
        <v>34</v>
      </c>
      <c r="Y529" s="391" t="s">
        <v>3466</v>
      </c>
      <c r="Z529" s="401"/>
      <c r="AA529" s="400" t="s">
        <v>3739</v>
      </c>
      <c r="AB529" s="399">
        <v>45597.0</v>
      </c>
      <c r="AC529" s="402" t="s">
        <v>4477</v>
      </c>
      <c r="AD529" s="392"/>
      <c r="AE529" s="392"/>
      <c r="AF529" s="392"/>
      <c r="AG529" s="392"/>
      <c r="AH529" s="392"/>
      <c r="AI529" s="392"/>
      <c r="AJ529" s="392"/>
      <c r="AK529" s="392"/>
      <c r="AL529" s="392"/>
      <c r="AM529" s="392"/>
      <c r="AN529" s="392"/>
      <c r="AO529" s="392"/>
      <c r="AP529" s="392"/>
      <c r="AQ529" s="392"/>
      <c r="AR529" s="392"/>
      <c r="AS529" s="392"/>
      <c r="AT529" s="392"/>
      <c r="AU529" s="392"/>
      <c r="AV529" s="392"/>
      <c r="AW529" s="392"/>
      <c r="AX529" s="392"/>
    </row>
    <row r="530" ht="15.0" customHeight="1">
      <c r="A530" s="372" t="s">
        <v>4469</v>
      </c>
      <c r="B530" s="373" t="s">
        <v>4823</v>
      </c>
      <c r="C530" s="373" t="s">
        <v>4471</v>
      </c>
      <c r="D530" s="374" t="s">
        <v>4626</v>
      </c>
      <c r="E530" s="375" t="s">
        <v>5164</v>
      </c>
      <c r="F530" s="373">
        <v>2.0</v>
      </c>
      <c r="G530" s="376"/>
      <c r="H530" s="377">
        <f t="shared" si="1"/>
        <v>2</v>
      </c>
      <c r="I530" s="373" t="s">
        <v>3465</v>
      </c>
      <c r="J530" s="378">
        <v>850.0</v>
      </c>
      <c r="K530" s="378">
        <f t="shared" si="7"/>
        <v>1700</v>
      </c>
      <c r="L530" s="379"/>
      <c r="M530" s="380">
        <f t="shared" si="14"/>
        <v>0</v>
      </c>
      <c r="N530" s="380">
        <f t="shared" si="13"/>
        <v>850</v>
      </c>
      <c r="O530" s="380">
        <f t="shared" si="5"/>
        <v>850</v>
      </c>
      <c r="P530" s="380">
        <f t="shared" si="8"/>
        <v>1700</v>
      </c>
      <c r="Q530" s="380">
        <v>1.0</v>
      </c>
      <c r="R530" s="373" t="s">
        <v>2891</v>
      </c>
      <c r="S530" s="381">
        <v>45597.0</v>
      </c>
      <c r="T530" s="373">
        <v>2411009.0</v>
      </c>
      <c r="U530" s="382">
        <v>45597.0</v>
      </c>
      <c r="V530" s="382">
        <v>45600.0</v>
      </c>
      <c r="W530" s="373" t="s">
        <v>4530</v>
      </c>
      <c r="X530" s="376" t="s">
        <v>4531</v>
      </c>
      <c r="Y530" s="373" t="s">
        <v>3466</v>
      </c>
      <c r="Z530" s="383"/>
      <c r="AA530" s="382" t="s">
        <v>3739</v>
      </c>
      <c r="AB530" s="381">
        <v>45601.0</v>
      </c>
      <c r="AC530" s="384" t="s">
        <v>4477</v>
      </c>
      <c r="AD530" s="374"/>
      <c r="AE530" s="374"/>
      <c r="AF530" s="374"/>
      <c r="AG530" s="374"/>
      <c r="AH530" s="374"/>
      <c r="AI530" s="374"/>
      <c r="AJ530" s="374"/>
      <c r="AK530" s="374"/>
      <c r="AL530" s="374"/>
      <c r="AM530" s="374"/>
      <c r="AN530" s="374"/>
      <c r="AO530" s="374"/>
      <c r="AP530" s="374"/>
      <c r="AQ530" s="374"/>
      <c r="AR530" s="374"/>
      <c r="AS530" s="374"/>
      <c r="AT530" s="374"/>
      <c r="AU530" s="374"/>
      <c r="AV530" s="374"/>
      <c r="AW530" s="374"/>
      <c r="AX530" s="374"/>
    </row>
    <row r="531" ht="15.0" customHeight="1">
      <c r="A531" s="387" t="s">
        <v>4469</v>
      </c>
      <c r="B531" s="359" t="s">
        <v>4823</v>
      </c>
      <c r="C531" s="359" t="s">
        <v>4471</v>
      </c>
      <c r="D531" s="360" t="s">
        <v>4528</v>
      </c>
      <c r="E531" s="388" t="s">
        <v>4760</v>
      </c>
      <c r="F531" s="359">
        <v>1.0</v>
      </c>
      <c r="G531" s="362"/>
      <c r="H531" s="363">
        <f t="shared" si="1"/>
        <v>1</v>
      </c>
      <c r="I531" s="359" t="s">
        <v>3465</v>
      </c>
      <c r="J531" s="364">
        <v>990.0</v>
      </c>
      <c r="K531" s="364">
        <f t="shared" si="7"/>
        <v>990</v>
      </c>
      <c r="L531" s="365"/>
      <c r="M531" s="366">
        <f t="shared" si="14"/>
        <v>0</v>
      </c>
      <c r="N531" s="366">
        <f t="shared" si="13"/>
        <v>990</v>
      </c>
      <c r="O531" s="366">
        <f t="shared" si="5"/>
        <v>990</v>
      </c>
      <c r="P531" s="366">
        <f t="shared" si="8"/>
        <v>990</v>
      </c>
      <c r="Q531" s="366">
        <v>1.0</v>
      </c>
      <c r="R531" s="359" t="s">
        <v>2891</v>
      </c>
      <c r="S531" s="367">
        <v>45597.0</v>
      </c>
      <c r="T531" s="359">
        <v>2411009.0</v>
      </c>
      <c r="U531" s="368">
        <v>45597.0</v>
      </c>
      <c r="V531" s="368">
        <v>45600.0</v>
      </c>
      <c r="W531" s="359" t="s">
        <v>4530</v>
      </c>
      <c r="X531" s="362" t="s">
        <v>4531</v>
      </c>
      <c r="Y531" s="359" t="s">
        <v>3466</v>
      </c>
      <c r="Z531" s="369"/>
      <c r="AA531" s="368" t="s">
        <v>3739</v>
      </c>
      <c r="AB531" s="367">
        <v>45601.0</v>
      </c>
      <c r="AC531" s="370" t="s">
        <v>4477</v>
      </c>
      <c r="AD531" s="360"/>
      <c r="AE531" s="360"/>
      <c r="AF531" s="360"/>
      <c r="AG531" s="360"/>
      <c r="AH531" s="360"/>
      <c r="AI531" s="360"/>
      <c r="AJ531" s="360"/>
      <c r="AK531" s="360"/>
      <c r="AL531" s="360"/>
      <c r="AM531" s="360"/>
      <c r="AN531" s="360"/>
      <c r="AO531" s="360"/>
      <c r="AP531" s="360"/>
      <c r="AQ531" s="360"/>
      <c r="AR531" s="360"/>
      <c r="AS531" s="360"/>
      <c r="AT531" s="360"/>
      <c r="AU531" s="360"/>
      <c r="AV531" s="360"/>
      <c r="AW531" s="360"/>
      <c r="AX531" s="360"/>
    </row>
    <row r="532" ht="15.0" customHeight="1">
      <c r="A532" s="387" t="s">
        <v>4469</v>
      </c>
      <c r="B532" s="359" t="s">
        <v>4823</v>
      </c>
      <c r="C532" s="359" t="s">
        <v>4471</v>
      </c>
      <c r="D532" s="360" t="s">
        <v>4628</v>
      </c>
      <c r="E532" s="388" t="s">
        <v>5191</v>
      </c>
      <c r="F532" s="359">
        <v>1.0</v>
      </c>
      <c r="G532" s="362"/>
      <c r="H532" s="363">
        <f t="shared" si="1"/>
        <v>1</v>
      </c>
      <c r="I532" s="359" t="s">
        <v>3465</v>
      </c>
      <c r="J532" s="364">
        <v>180.0</v>
      </c>
      <c r="K532" s="364">
        <f t="shared" si="7"/>
        <v>180</v>
      </c>
      <c r="L532" s="365"/>
      <c r="M532" s="366">
        <f t="shared" si="14"/>
        <v>0</v>
      </c>
      <c r="N532" s="366">
        <f t="shared" si="13"/>
        <v>180</v>
      </c>
      <c r="O532" s="366">
        <f t="shared" si="5"/>
        <v>180</v>
      </c>
      <c r="P532" s="366">
        <f t="shared" si="8"/>
        <v>180</v>
      </c>
      <c r="Q532" s="366">
        <v>1.0</v>
      </c>
      <c r="R532" s="359" t="s">
        <v>2891</v>
      </c>
      <c r="S532" s="367">
        <v>45597.0</v>
      </c>
      <c r="T532" s="359">
        <v>2411009.0</v>
      </c>
      <c r="U532" s="368">
        <v>45597.0</v>
      </c>
      <c r="V532" s="368">
        <v>45600.0</v>
      </c>
      <c r="W532" s="359" t="s">
        <v>4530</v>
      </c>
      <c r="X532" s="362" t="s">
        <v>4531</v>
      </c>
      <c r="Y532" s="359" t="s">
        <v>3466</v>
      </c>
      <c r="Z532" s="369"/>
      <c r="AA532" s="368" t="s">
        <v>3739</v>
      </c>
      <c r="AB532" s="367">
        <v>45601.0</v>
      </c>
      <c r="AC532" s="370" t="s">
        <v>4477</v>
      </c>
      <c r="AD532" s="360"/>
      <c r="AE532" s="360"/>
      <c r="AF532" s="360"/>
      <c r="AG532" s="360"/>
      <c r="AH532" s="360"/>
      <c r="AI532" s="360"/>
      <c r="AJ532" s="360"/>
      <c r="AK532" s="360"/>
      <c r="AL532" s="360"/>
      <c r="AM532" s="360"/>
      <c r="AN532" s="360"/>
      <c r="AO532" s="360"/>
      <c r="AP532" s="360"/>
      <c r="AQ532" s="360"/>
      <c r="AR532" s="360"/>
      <c r="AS532" s="360"/>
      <c r="AT532" s="360"/>
      <c r="AU532" s="360"/>
      <c r="AV532" s="360"/>
      <c r="AW532" s="360"/>
      <c r="AX532" s="360"/>
    </row>
    <row r="533" ht="15.0" customHeight="1">
      <c r="A533" s="387" t="s">
        <v>4469</v>
      </c>
      <c r="B533" s="359" t="s">
        <v>4823</v>
      </c>
      <c r="C533" s="359" t="s">
        <v>4471</v>
      </c>
      <c r="D533" s="360" t="s">
        <v>4534</v>
      </c>
      <c r="E533" s="388" t="s">
        <v>5166</v>
      </c>
      <c r="F533" s="359">
        <v>2.0</v>
      </c>
      <c r="G533" s="362"/>
      <c r="H533" s="363">
        <f t="shared" si="1"/>
        <v>2</v>
      </c>
      <c r="I533" s="359" t="s">
        <v>3465</v>
      </c>
      <c r="J533" s="364">
        <v>40.0</v>
      </c>
      <c r="K533" s="364">
        <f t="shared" si="7"/>
        <v>80</v>
      </c>
      <c r="L533" s="365"/>
      <c r="M533" s="366">
        <f t="shared" si="14"/>
        <v>0</v>
      </c>
      <c r="N533" s="366">
        <f t="shared" si="13"/>
        <v>40</v>
      </c>
      <c r="O533" s="366">
        <f t="shared" si="5"/>
        <v>40</v>
      </c>
      <c r="P533" s="366">
        <f t="shared" si="8"/>
        <v>80</v>
      </c>
      <c r="Q533" s="366">
        <v>1.0</v>
      </c>
      <c r="R533" s="359" t="s">
        <v>2891</v>
      </c>
      <c r="S533" s="367">
        <v>45597.0</v>
      </c>
      <c r="T533" s="359">
        <v>2411009.0</v>
      </c>
      <c r="U533" s="368">
        <v>45597.0</v>
      </c>
      <c r="V533" s="368">
        <v>45600.0</v>
      </c>
      <c r="W533" s="359" t="s">
        <v>4530</v>
      </c>
      <c r="X533" s="362" t="s">
        <v>4531</v>
      </c>
      <c r="Y533" s="359" t="s">
        <v>3466</v>
      </c>
      <c r="Z533" s="369"/>
      <c r="AA533" s="368" t="s">
        <v>3739</v>
      </c>
      <c r="AB533" s="367">
        <v>45601.0</v>
      </c>
      <c r="AC533" s="370" t="s">
        <v>4477</v>
      </c>
      <c r="AD533" s="360"/>
      <c r="AE533" s="360"/>
      <c r="AF533" s="360"/>
      <c r="AG533" s="360"/>
      <c r="AH533" s="360"/>
      <c r="AI533" s="360"/>
      <c r="AJ533" s="360"/>
      <c r="AK533" s="360"/>
      <c r="AL533" s="360"/>
      <c r="AM533" s="360"/>
      <c r="AN533" s="360"/>
      <c r="AO533" s="360"/>
      <c r="AP533" s="360"/>
      <c r="AQ533" s="360"/>
      <c r="AR533" s="360"/>
      <c r="AS533" s="360"/>
      <c r="AT533" s="360"/>
      <c r="AU533" s="360"/>
      <c r="AV533" s="360"/>
      <c r="AW533" s="360"/>
      <c r="AX533" s="360"/>
    </row>
    <row r="534" ht="15.0" customHeight="1">
      <c r="A534" s="387" t="s">
        <v>4469</v>
      </c>
      <c r="B534" s="359" t="s">
        <v>4823</v>
      </c>
      <c r="C534" s="359" t="s">
        <v>4471</v>
      </c>
      <c r="D534" s="360" t="s">
        <v>5192</v>
      </c>
      <c r="E534" s="388" t="s">
        <v>5193</v>
      </c>
      <c r="F534" s="359">
        <v>1.0</v>
      </c>
      <c r="G534" s="362"/>
      <c r="H534" s="363">
        <f t="shared" si="1"/>
        <v>1</v>
      </c>
      <c r="I534" s="359" t="s">
        <v>3465</v>
      </c>
      <c r="J534" s="364">
        <v>250.0</v>
      </c>
      <c r="K534" s="364">
        <f t="shared" si="7"/>
        <v>250</v>
      </c>
      <c r="L534" s="365"/>
      <c r="M534" s="366">
        <f t="shared" si="14"/>
        <v>0</v>
      </c>
      <c r="N534" s="366">
        <f t="shared" si="13"/>
        <v>250</v>
      </c>
      <c r="O534" s="366">
        <f t="shared" si="5"/>
        <v>250</v>
      </c>
      <c r="P534" s="366">
        <f t="shared" si="8"/>
        <v>250</v>
      </c>
      <c r="Q534" s="366">
        <v>1.0</v>
      </c>
      <c r="R534" s="359" t="s">
        <v>2891</v>
      </c>
      <c r="S534" s="367">
        <v>45597.0</v>
      </c>
      <c r="T534" s="359">
        <v>2411009.0</v>
      </c>
      <c r="U534" s="368">
        <v>45597.0</v>
      </c>
      <c r="V534" s="368">
        <v>45600.0</v>
      </c>
      <c r="W534" s="359" t="s">
        <v>4530</v>
      </c>
      <c r="X534" s="362" t="s">
        <v>4531</v>
      </c>
      <c r="Y534" s="359" t="s">
        <v>3466</v>
      </c>
      <c r="Z534" s="369"/>
      <c r="AA534" s="368" t="s">
        <v>3739</v>
      </c>
      <c r="AB534" s="367">
        <v>45601.0</v>
      </c>
      <c r="AC534" s="370" t="s">
        <v>4477</v>
      </c>
      <c r="AD534" s="360"/>
      <c r="AE534" s="360"/>
      <c r="AF534" s="360"/>
      <c r="AG534" s="360"/>
      <c r="AH534" s="360"/>
      <c r="AI534" s="360"/>
      <c r="AJ534" s="360"/>
      <c r="AK534" s="360"/>
      <c r="AL534" s="360"/>
      <c r="AM534" s="360"/>
      <c r="AN534" s="360"/>
      <c r="AO534" s="360"/>
      <c r="AP534" s="360"/>
      <c r="AQ534" s="360"/>
      <c r="AR534" s="360"/>
      <c r="AS534" s="360"/>
      <c r="AT534" s="360"/>
      <c r="AU534" s="360"/>
      <c r="AV534" s="360"/>
      <c r="AW534" s="360"/>
      <c r="AX534" s="360"/>
    </row>
    <row r="535" ht="15.0" customHeight="1">
      <c r="A535" s="387" t="s">
        <v>4469</v>
      </c>
      <c r="B535" s="359" t="s">
        <v>4823</v>
      </c>
      <c r="C535" s="359" t="s">
        <v>4471</v>
      </c>
      <c r="D535" s="360" t="s">
        <v>4709</v>
      </c>
      <c r="E535" s="389" t="s">
        <v>5194</v>
      </c>
      <c r="F535" s="359">
        <v>1.0</v>
      </c>
      <c r="G535" s="362"/>
      <c r="H535" s="363">
        <f t="shared" si="1"/>
        <v>1</v>
      </c>
      <c r="I535" s="359" t="s">
        <v>3465</v>
      </c>
      <c r="J535" s="364">
        <v>250.0</v>
      </c>
      <c r="K535" s="364">
        <f t="shared" si="7"/>
        <v>250</v>
      </c>
      <c r="L535" s="365"/>
      <c r="M535" s="366">
        <f t="shared" si="14"/>
        <v>0</v>
      </c>
      <c r="N535" s="366">
        <f t="shared" si="13"/>
        <v>250</v>
      </c>
      <c r="O535" s="366">
        <f t="shared" si="5"/>
        <v>250</v>
      </c>
      <c r="P535" s="366">
        <f t="shared" si="8"/>
        <v>250</v>
      </c>
      <c r="Q535" s="366">
        <v>1.0</v>
      </c>
      <c r="R535" s="359" t="s">
        <v>2891</v>
      </c>
      <c r="S535" s="367">
        <v>45597.0</v>
      </c>
      <c r="T535" s="359">
        <v>2411009.0</v>
      </c>
      <c r="U535" s="368">
        <v>45597.0</v>
      </c>
      <c r="V535" s="368">
        <v>45600.0</v>
      </c>
      <c r="W535" s="359" t="s">
        <v>4530</v>
      </c>
      <c r="X535" s="362" t="s">
        <v>4531</v>
      </c>
      <c r="Y535" s="359" t="s">
        <v>3466</v>
      </c>
      <c r="Z535" s="369"/>
      <c r="AA535" s="368" t="s">
        <v>3739</v>
      </c>
      <c r="AB535" s="367">
        <v>45601.0</v>
      </c>
      <c r="AC535" s="370" t="s">
        <v>4477</v>
      </c>
      <c r="AD535" s="360"/>
      <c r="AE535" s="360"/>
      <c r="AF535" s="360"/>
      <c r="AG535" s="360"/>
      <c r="AH535" s="360"/>
      <c r="AI535" s="360"/>
      <c r="AJ535" s="360"/>
      <c r="AK535" s="360"/>
      <c r="AL535" s="360"/>
      <c r="AM535" s="360"/>
      <c r="AN535" s="360"/>
      <c r="AO535" s="360"/>
      <c r="AP535" s="360"/>
      <c r="AQ535" s="360"/>
      <c r="AR535" s="360"/>
      <c r="AS535" s="360"/>
      <c r="AT535" s="360"/>
      <c r="AU535" s="360"/>
      <c r="AV535" s="360"/>
      <c r="AW535" s="360"/>
      <c r="AX535" s="360"/>
    </row>
    <row r="536" ht="15.0" customHeight="1">
      <c r="A536" s="390" t="s">
        <v>4469</v>
      </c>
      <c r="B536" s="391" t="s">
        <v>4823</v>
      </c>
      <c r="C536" s="391" t="s">
        <v>4471</v>
      </c>
      <c r="D536" s="392" t="s">
        <v>5195</v>
      </c>
      <c r="E536" s="393" t="s">
        <v>5196</v>
      </c>
      <c r="F536" s="391">
        <v>1.0</v>
      </c>
      <c r="G536" s="394"/>
      <c r="H536" s="395">
        <f t="shared" si="1"/>
        <v>1</v>
      </c>
      <c r="I536" s="391" t="s">
        <v>3465</v>
      </c>
      <c r="J536" s="396">
        <v>175.0</v>
      </c>
      <c r="K536" s="396">
        <f t="shared" si="7"/>
        <v>175</v>
      </c>
      <c r="L536" s="397"/>
      <c r="M536" s="398">
        <f t="shared" si="14"/>
        <v>0</v>
      </c>
      <c r="N536" s="398">
        <f t="shared" si="13"/>
        <v>175</v>
      </c>
      <c r="O536" s="398">
        <f t="shared" si="5"/>
        <v>175</v>
      </c>
      <c r="P536" s="398">
        <f t="shared" si="8"/>
        <v>175</v>
      </c>
      <c r="Q536" s="398">
        <v>1.0</v>
      </c>
      <c r="R536" s="391" t="s">
        <v>2891</v>
      </c>
      <c r="S536" s="399">
        <v>45597.0</v>
      </c>
      <c r="T536" s="391">
        <v>2411009.0</v>
      </c>
      <c r="U536" s="400">
        <v>45597.0</v>
      </c>
      <c r="V536" s="400">
        <v>45600.0</v>
      </c>
      <c r="W536" s="391" t="s">
        <v>4530</v>
      </c>
      <c r="X536" s="394" t="s">
        <v>4531</v>
      </c>
      <c r="Y536" s="391" t="s">
        <v>3466</v>
      </c>
      <c r="Z536" s="401"/>
      <c r="AA536" s="400" t="s">
        <v>3739</v>
      </c>
      <c r="AB536" s="399">
        <v>45601.0</v>
      </c>
      <c r="AC536" s="402" t="s">
        <v>4477</v>
      </c>
      <c r="AD536" s="392"/>
      <c r="AE536" s="392"/>
      <c r="AF536" s="392"/>
      <c r="AG536" s="392"/>
      <c r="AH536" s="392"/>
      <c r="AI536" s="392"/>
      <c r="AJ536" s="392"/>
      <c r="AK536" s="392"/>
      <c r="AL536" s="392"/>
      <c r="AM536" s="392"/>
      <c r="AN536" s="392"/>
      <c r="AO536" s="392"/>
      <c r="AP536" s="392"/>
      <c r="AQ536" s="392"/>
      <c r="AR536" s="392"/>
      <c r="AS536" s="392"/>
      <c r="AT536" s="392"/>
      <c r="AU536" s="392"/>
      <c r="AV536" s="392"/>
      <c r="AW536" s="392"/>
      <c r="AX536" s="392"/>
    </row>
    <row r="537" ht="15.0" customHeight="1">
      <c r="A537" s="372" t="s">
        <v>4505</v>
      </c>
      <c r="B537" s="373" t="s">
        <v>4506</v>
      </c>
      <c r="C537" s="373" t="s">
        <v>4471</v>
      </c>
      <c r="D537" s="374" t="s">
        <v>4716</v>
      </c>
      <c r="E537" s="375" t="s">
        <v>5197</v>
      </c>
      <c r="F537" s="373">
        <v>1.0</v>
      </c>
      <c r="G537" s="376"/>
      <c r="H537" s="377">
        <f t="shared" si="1"/>
        <v>1</v>
      </c>
      <c r="I537" s="373" t="s">
        <v>3465</v>
      </c>
      <c r="J537" s="378">
        <v>52000.0</v>
      </c>
      <c r="K537" s="378">
        <f t="shared" si="7"/>
        <v>52000</v>
      </c>
      <c r="L537" s="379"/>
      <c r="M537" s="380">
        <f t="shared" si="14"/>
        <v>0</v>
      </c>
      <c r="N537" s="380">
        <f t="shared" si="13"/>
        <v>52000</v>
      </c>
      <c r="O537" s="380">
        <f t="shared" si="5"/>
        <v>52000</v>
      </c>
      <c r="P537" s="380">
        <f t="shared" si="8"/>
        <v>52000</v>
      </c>
      <c r="Q537" s="380">
        <v>1.0</v>
      </c>
      <c r="R537" s="373" t="s">
        <v>2800</v>
      </c>
      <c r="S537" s="381">
        <v>45581.0</v>
      </c>
      <c r="T537" s="373">
        <v>2410158.0</v>
      </c>
      <c r="U537" s="382">
        <v>45590.0</v>
      </c>
      <c r="V537" s="382">
        <v>45593.0</v>
      </c>
      <c r="W537" s="373" t="s">
        <v>5198</v>
      </c>
      <c r="X537" s="376" t="s">
        <v>5199</v>
      </c>
      <c r="Y537" s="373" t="s">
        <v>3466</v>
      </c>
      <c r="Z537" s="383"/>
      <c r="AA537" s="382" t="s">
        <v>3739</v>
      </c>
      <c r="AB537" s="381">
        <v>45609.0</v>
      </c>
      <c r="AC537" s="384" t="s">
        <v>4477</v>
      </c>
      <c r="AD537" s="385"/>
      <c r="AE537" s="386"/>
      <c r="AF537" s="386"/>
      <c r="AG537" s="386"/>
      <c r="AH537" s="386"/>
      <c r="AI537" s="386"/>
      <c r="AJ537" s="386"/>
      <c r="AK537" s="386"/>
      <c r="AL537" s="386"/>
      <c r="AM537" s="386"/>
      <c r="AN537" s="386"/>
      <c r="AO537" s="386"/>
      <c r="AP537" s="386"/>
      <c r="AQ537" s="386"/>
      <c r="AR537" s="386"/>
      <c r="AS537" s="386"/>
      <c r="AT537" s="386"/>
      <c r="AU537" s="386"/>
      <c r="AV537" s="386"/>
      <c r="AW537" s="386"/>
      <c r="AX537" s="386"/>
    </row>
    <row r="538" ht="15.0" customHeight="1">
      <c r="A538" s="387" t="s">
        <v>4505</v>
      </c>
      <c r="B538" s="359" t="s">
        <v>4506</v>
      </c>
      <c r="C538" s="359" t="s">
        <v>4471</v>
      </c>
      <c r="D538" s="360" t="s">
        <v>4716</v>
      </c>
      <c r="E538" s="388" t="s">
        <v>5197</v>
      </c>
      <c r="F538" s="359">
        <v>1.0</v>
      </c>
      <c r="G538" s="362"/>
      <c r="H538" s="363">
        <f t="shared" si="1"/>
        <v>1</v>
      </c>
      <c r="I538" s="359" t="s">
        <v>3465</v>
      </c>
      <c r="J538" s="364">
        <v>1500.0</v>
      </c>
      <c r="K538" s="364">
        <f t="shared" si="7"/>
        <v>1500</v>
      </c>
      <c r="L538" s="365"/>
      <c r="M538" s="366">
        <f t="shared" si="14"/>
        <v>0</v>
      </c>
      <c r="N538" s="366">
        <f t="shared" si="13"/>
        <v>1500</v>
      </c>
      <c r="O538" s="366">
        <f t="shared" si="5"/>
        <v>1500</v>
      </c>
      <c r="P538" s="366">
        <f t="shared" si="8"/>
        <v>1500</v>
      </c>
      <c r="Q538" s="366">
        <v>1.0</v>
      </c>
      <c r="R538" s="359" t="s">
        <v>2800</v>
      </c>
      <c r="S538" s="367">
        <v>45581.0</v>
      </c>
      <c r="T538" s="359">
        <v>2410158.0</v>
      </c>
      <c r="U538" s="368">
        <v>45590.0</v>
      </c>
      <c r="V538" s="368">
        <v>45593.0</v>
      </c>
      <c r="W538" s="359" t="s">
        <v>5198</v>
      </c>
      <c r="X538" s="362" t="s">
        <v>5199</v>
      </c>
      <c r="Y538" s="359" t="s">
        <v>3466</v>
      </c>
      <c r="Z538" s="369"/>
      <c r="AA538" s="368" t="s">
        <v>3739</v>
      </c>
      <c r="AB538" s="367">
        <v>45609.0</v>
      </c>
      <c r="AC538" s="370" t="s">
        <v>4477</v>
      </c>
      <c r="AD538" s="371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  <c r="AW538" s="249"/>
      <c r="AX538" s="249"/>
    </row>
    <row r="539" ht="15.0" customHeight="1">
      <c r="A539" s="387" t="s">
        <v>4505</v>
      </c>
      <c r="B539" s="359" t="s">
        <v>4506</v>
      </c>
      <c r="C539" s="359" t="s">
        <v>4471</v>
      </c>
      <c r="D539" s="360" t="s">
        <v>4716</v>
      </c>
      <c r="E539" s="388" t="s">
        <v>5197</v>
      </c>
      <c r="F539" s="359">
        <v>1.0</v>
      </c>
      <c r="G539" s="362"/>
      <c r="H539" s="363">
        <f t="shared" si="1"/>
        <v>1</v>
      </c>
      <c r="I539" s="359" t="s">
        <v>3465</v>
      </c>
      <c r="J539" s="364">
        <v>1500.0</v>
      </c>
      <c r="K539" s="364">
        <f t="shared" si="7"/>
        <v>1500</v>
      </c>
      <c r="L539" s="365"/>
      <c r="M539" s="366">
        <f t="shared" si="14"/>
        <v>0</v>
      </c>
      <c r="N539" s="366">
        <f t="shared" si="13"/>
        <v>1500</v>
      </c>
      <c r="O539" s="366">
        <f t="shared" si="5"/>
        <v>1500</v>
      </c>
      <c r="P539" s="366">
        <f t="shared" si="8"/>
        <v>1500</v>
      </c>
      <c r="Q539" s="366">
        <v>1.0</v>
      </c>
      <c r="R539" s="359" t="s">
        <v>2800</v>
      </c>
      <c r="S539" s="367">
        <v>45581.0</v>
      </c>
      <c r="T539" s="359">
        <v>2410158.0</v>
      </c>
      <c r="U539" s="368">
        <v>45590.0</v>
      </c>
      <c r="V539" s="368">
        <v>45593.0</v>
      </c>
      <c r="W539" s="359" t="s">
        <v>5198</v>
      </c>
      <c r="X539" s="493" t="s">
        <v>5199</v>
      </c>
      <c r="Y539" s="359" t="s">
        <v>3466</v>
      </c>
      <c r="Z539" s="369"/>
      <c r="AA539" s="368" t="s">
        <v>3739</v>
      </c>
      <c r="AB539" s="367">
        <v>45609.0</v>
      </c>
      <c r="AC539" s="370" t="s">
        <v>4477</v>
      </c>
      <c r="AD539" s="371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  <c r="AW539" s="249"/>
      <c r="AX539" s="249"/>
    </row>
    <row r="540" ht="15.0" customHeight="1">
      <c r="A540" s="390" t="s">
        <v>4505</v>
      </c>
      <c r="B540" s="391" t="s">
        <v>4506</v>
      </c>
      <c r="C540" s="391" t="s">
        <v>4471</v>
      </c>
      <c r="D540" s="392" t="s">
        <v>4716</v>
      </c>
      <c r="E540" s="393" t="s">
        <v>5197</v>
      </c>
      <c r="F540" s="391">
        <v>1.0</v>
      </c>
      <c r="G540" s="394"/>
      <c r="H540" s="395">
        <f t="shared" si="1"/>
        <v>1</v>
      </c>
      <c r="I540" s="391" t="s">
        <v>3465</v>
      </c>
      <c r="J540" s="396">
        <v>2000.0</v>
      </c>
      <c r="K540" s="396">
        <f t="shared" si="7"/>
        <v>2000</v>
      </c>
      <c r="L540" s="397"/>
      <c r="M540" s="398">
        <f t="shared" si="14"/>
        <v>0</v>
      </c>
      <c r="N540" s="398">
        <f t="shared" si="13"/>
        <v>2000</v>
      </c>
      <c r="O540" s="398">
        <f t="shared" si="5"/>
        <v>2000</v>
      </c>
      <c r="P540" s="398">
        <f t="shared" si="8"/>
        <v>2000</v>
      </c>
      <c r="Q540" s="398">
        <v>1.0</v>
      </c>
      <c r="R540" s="391" t="s">
        <v>2800</v>
      </c>
      <c r="S540" s="399">
        <v>45581.0</v>
      </c>
      <c r="T540" s="391">
        <v>2410158.0</v>
      </c>
      <c r="U540" s="400">
        <v>45590.0</v>
      </c>
      <c r="V540" s="400">
        <v>45593.0</v>
      </c>
      <c r="W540" s="391" t="s">
        <v>5198</v>
      </c>
      <c r="X540" s="394" t="s">
        <v>5199</v>
      </c>
      <c r="Y540" s="391" t="s">
        <v>3466</v>
      </c>
      <c r="Z540" s="401"/>
      <c r="AA540" s="400" t="s">
        <v>3739</v>
      </c>
      <c r="AB540" s="399">
        <v>45609.0</v>
      </c>
      <c r="AC540" s="402" t="s">
        <v>4477</v>
      </c>
      <c r="AD540" s="403"/>
      <c r="AE540" s="404"/>
      <c r="AF540" s="404"/>
      <c r="AG540" s="404"/>
      <c r="AH540" s="404"/>
      <c r="AI540" s="404"/>
      <c r="AJ540" s="404"/>
      <c r="AK540" s="404"/>
      <c r="AL540" s="404"/>
      <c r="AM540" s="404"/>
      <c r="AN540" s="404"/>
      <c r="AO540" s="404"/>
      <c r="AP540" s="404"/>
      <c r="AQ540" s="404"/>
      <c r="AR540" s="404"/>
      <c r="AS540" s="404"/>
      <c r="AT540" s="404"/>
      <c r="AU540" s="404"/>
      <c r="AV540" s="404"/>
      <c r="AW540" s="404"/>
      <c r="AX540" s="404"/>
    </row>
    <row r="541" ht="15.0" customHeight="1">
      <c r="A541" s="372" t="s">
        <v>4469</v>
      </c>
      <c r="B541" s="373" t="s">
        <v>4647</v>
      </c>
      <c r="C541" s="373" t="s">
        <v>4471</v>
      </c>
      <c r="D541" s="374" t="s">
        <v>1228</v>
      </c>
      <c r="E541" s="375" t="s">
        <v>5200</v>
      </c>
      <c r="F541" s="373">
        <v>1.0</v>
      </c>
      <c r="G541" s="376"/>
      <c r="H541" s="377">
        <f t="shared" si="1"/>
        <v>1</v>
      </c>
      <c r="I541" s="373" t="s">
        <v>3465</v>
      </c>
      <c r="J541" s="378">
        <v>28700.0</v>
      </c>
      <c r="K541" s="378">
        <f t="shared" si="7"/>
        <v>28700</v>
      </c>
      <c r="L541" s="379"/>
      <c r="M541" s="380">
        <f t="shared" si="14"/>
        <v>0</v>
      </c>
      <c r="N541" s="380">
        <f t="shared" si="13"/>
        <v>28700</v>
      </c>
      <c r="O541" s="380">
        <f t="shared" si="5"/>
        <v>28700</v>
      </c>
      <c r="P541" s="380">
        <f t="shared" si="8"/>
        <v>28700</v>
      </c>
      <c r="Q541" s="380">
        <v>1.0</v>
      </c>
      <c r="R541" s="373" t="s">
        <v>2812</v>
      </c>
      <c r="S541" s="381">
        <v>45575.0</v>
      </c>
      <c r="T541" s="373">
        <v>2410164.0</v>
      </c>
      <c r="U541" s="382">
        <v>45583.0</v>
      </c>
      <c r="V541" s="382">
        <v>45504.0</v>
      </c>
      <c r="W541" s="373" t="s">
        <v>4829</v>
      </c>
      <c r="X541" s="376" t="s">
        <v>4830</v>
      </c>
      <c r="Y541" s="373"/>
      <c r="Z541" s="383"/>
      <c r="AA541" s="382" t="s">
        <v>3739</v>
      </c>
      <c r="AB541" s="381">
        <v>45656.0</v>
      </c>
      <c r="AC541" s="384" t="s">
        <v>4477</v>
      </c>
      <c r="AD541" s="374"/>
      <c r="AE541" s="374"/>
      <c r="AF541" s="374"/>
      <c r="AG541" s="374"/>
      <c r="AH541" s="374"/>
      <c r="AI541" s="374"/>
      <c r="AJ541" s="374"/>
      <c r="AK541" s="374"/>
      <c r="AL541" s="374"/>
      <c r="AM541" s="374"/>
      <c r="AN541" s="374"/>
      <c r="AO541" s="374"/>
      <c r="AP541" s="374"/>
      <c r="AQ541" s="374"/>
      <c r="AR541" s="374"/>
      <c r="AS541" s="374"/>
      <c r="AT541" s="374"/>
      <c r="AU541" s="374"/>
      <c r="AV541" s="374"/>
      <c r="AW541" s="374"/>
      <c r="AX541" s="374"/>
    </row>
    <row r="542" ht="15.0" customHeight="1">
      <c r="A542" s="387" t="s">
        <v>4469</v>
      </c>
      <c r="B542" s="359" t="s">
        <v>4647</v>
      </c>
      <c r="C542" s="359" t="s">
        <v>4471</v>
      </c>
      <c r="D542" s="360" t="s">
        <v>1228</v>
      </c>
      <c r="E542" s="388" t="s">
        <v>5201</v>
      </c>
      <c r="F542" s="359">
        <v>1.0</v>
      </c>
      <c r="G542" s="362"/>
      <c r="H542" s="363">
        <f t="shared" si="1"/>
        <v>1</v>
      </c>
      <c r="I542" s="359" t="s">
        <v>3465</v>
      </c>
      <c r="J542" s="364">
        <v>98335.0</v>
      </c>
      <c r="K542" s="364">
        <f t="shared" si="7"/>
        <v>98335</v>
      </c>
      <c r="L542" s="365"/>
      <c r="M542" s="366">
        <f t="shared" si="14"/>
        <v>0</v>
      </c>
      <c r="N542" s="366">
        <f t="shared" si="13"/>
        <v>98335</v>
      </c>
      <c r="O542" s="366">
        <f t="shared" si="5"/>
        <v>98335</v>
      </c>
      <c r="P542" s="366">
        <f t="shared" si="8"/>
        <v>98335</v>
      </c>
      <c r="Q542" s="366">
        <v>1.0</v>
      </c>
      <c r="R542" s="359" t="s">
        <v>2812</v>
      </c>
      <c r="S542" s="367">
        <v>45575.0</v>
      </c>
      <c r="T542" s="359">
        <v>2410164.0</v>
      </c>
      <c r="U542" s="368">
        <v>45583.0</v>
      </c>
      <c r="V542" s="368">
        <v>45504.0</v>
      </c>
      <c r="W542" s="359" t="s">
        <v>4829</v>
      </c>
      <c r="X542" s="362" t="s">
        <v>4830</v>
      </c>
      <c r="Y542" s="359"/>
      <c r="Z542" s="369"/>
      <c r="AA542" s="368" t="s">
        <v>3739</v>
      </c>
      <c r="AB542" s="367">
        <v>45656.0</v>
      </c>
      <c r="AC542" s="370" t="s">
        <v>4477</v>
      </c>
      <c r="AD542" s="360"/>
      <c r="AE542" s="360"/>
      <c r="AF542" s="360"/>
      <c r="AG542" s="360"/>
      <c r="AH542" s="360"/>
      <c r="AI542" s="360"/>
      <c r="AJ542" s="360"/>
      <c r="AK542" s="360"/>
      <c r="AL542" s="360"/>
      <c r="AM542" s="360"/>
      <c r="AN542" s="360"/>
      <c r="AO542" s="360"/>
      <c r="AP542" s="360"/>
      <c r="AQ542" s="360"/>
      <c r="AR542" s="360"/>
      <c r="AS542" s="360"/>
      <c r="AT542" s="360"/>
      <c r="AU542" s="360"/>
      <c r="AV542" s="360"/>
      <c r="AW542" s="360"/>
      <c r="AX542" s="360"/>
    </row>
    <row r="543" ht="15.0" customHeight="1">
      <c r="A543" s="387" t="s">
        <v>4469</v>
      </c>
      <c r="B543" s="359" t="s">
        <v>4647</v>
      </c>
      <c r="C543" s="359" t="s">
        <v>4471</v>
      </c>
      <c r="D543" s="360" t="s">
        <v>1228</v>
      </c>
      <c r="E543" s="389" t="s">
        <v>5202</v>
      </c>
      <c r="F543" s="359">
        <v>1.0</v>
      </c>
      <c r="G543" s="362"/>
      <c r="H543" s="363">
        <f t="shared" si="1"/>
        <v>1</v>
      </c>
      <c r="I543" s="359" t="s">
        <v>3465</v>
      </c>
      <c r="J543" s="364">
        <v>48970.0</v>
      </c>
      <c r="K543" s="364">
        <f t="shared" si="7"/>
        <v>48970</v>
      </c>
      <c r="L543" s="365"/>
      <c r="M543" s="366">
        <f t="shared" si="14"/>
        <v>0</v>
      </c>
      <c r="N543" s="366">
        <f t="shared" si="13"/>
        <v>48970</v>
      </c>
      <c r="O543" s="366">
        <f t="shared" si="5"/>
        <v>48970</v>
      </c>
      <c r="P543" s="366">
        <f t="shared" si="8"/>
        <v>48970</v>
      </c>
      <c r="Q543" s="366">
        <v>1.0</v>
      </c>
      <c r="R543" s="359" t="s">
        <v>2812</v>
      </c>
      <c r="S543" s="367">
        <v>45575.0</v>
      </c>
      <c r="T543" s="359">
        <v>2410164.0</v>
      </c>
      <c r="U543" s="368">
        <v>45583.0</v>
      </c>
      <c r="V543" s="368">
        <v>45504.0</v>
      </c>
      <c r="W543" s="359" t="s">
        <v>4829</v>
      </c>
      <c r="X543" s="362" t="s">
        <v>4830</v>
      </c>
      <c r="Y543" s="359"/>
      <c r="Z543" s="369"/>
      <c r="AA543" s="368" t="s">
        <v>3739</v>
      </c>
      <c r="AB543" s="367">
        <v>45656.0</v>
      </c>
      <c r="AC543" s="370" t="s">
        <v>4477</v>
      </c>
      <c r="AD543" s="360"/>
      <c r="AE543" s="360"/>
      <c r="AF543" s="360"/>
      <c r="AG543" s="360"/>
      <c r="AH543" s="360"/>
      <c r="AI543" s="360"/>
      <c r="AJ543" s="360"/>
      <c r="AK543" s="360"/>
      <c r="AL543" s="360"/>
      <c r="AM543" s="360"/>
      <c r="AN543" s="360"/>
      <c r="AO543" s="360"/>
      <c r="AP543" s="360"/>
      <c r="AQ543" s="360"/>
      <c r="AR543" s="360"/>
      <c r="AS543" s="360"/>
      <c r="AT543" s="360"/>
      <c r="AU543" s="360"/>
      <c r="AV543" s="360"/>
      <c r="AW543" s="360"/>
      <c r="AX543" s="360"/>
    </row>
    <row r="544" ht="15.0" customHeight="1">
      <c r="A544" s="387" t="s">
        <v>4469</v>
      </c>
      <c r="B544" s="359" t="s">
        <v>4647</v>
      </c>
      <c r="C544" s="359" t="s">
        <v>4471</v>
      </c>
      <c r="D544" s="360" t="s">
        <v>1228</v>
      </c>
      <c r="E544" s="388" t="s">
        <v>5203</v>
      </c>
      <c r="F544" s="359">
        <v>1.0</v>
      </c>
      <c r="G544" s="362"/>
      <c r="H544" s="363">
        <f t="shared" si="1"/>
        <v>1</v>
      </c>
      <c r="I544" s="359" t="s">
        <v>3465</v>
      </c>
      <c r="J544" s="364">
        <v>11340.0</v>
      </c>
      <c r="K544" s="364">
        <f t="shared" si="7"/>
        <v>11340</v>
      </c>
      <c r="L544" s="365"/>
      <c r="M544" s="366">
        <f t="shared" si="14"/>
        <v>0</v>
      </c>
      <c r="N544" s="366">
        <f t="shared" si="13"/>
        <v>11340</v>
      </c>
      <c r="O544" s="366">
        <f t="shared" si="5"/>
        <v>11340</v>
      </c>
      <c r="P544" s="366">
        <f t="shared" si="8"/>
        <v>11340</v>
      </c>
      <c r="Q544" s="366">
        <v>1.0</v>
      </c>
      <c r="R544" s="359" t="s">
        <v>2812</v>
      </c>
      <c r="S544" s="367">
        <v>45575.0</v>
      </c>
      <c r="T544" s="359">
        <v>2410164.0</v>
      </c>
      <c r="U544" s="368">
        <v>45583.0</v>
      </c>
      <c r="V544" s="368">
        <v>45504.0</v>
      </c>
      <c r="W544" s="359" t="s">
        <v>4829</v>
      </c>
      <c r="X544" s="362" t="s">
        <v>4830</v>
      </c>
      <c r="Y544" s="359"/>
      <c r="Z544" s="369"/>
      <c r="AA544" s="368" t="s">
        <v>3739</v>
      </c>
      <c r="AB544" s="367">
        <v>45656.0</v>
      </c>
      <c r="AC544" s="370" t="s">
        <v>4477</v>
      </c>
      <c r="AD544" s="360"/>
      <c r="AE544" s="360"/>
      <c r="AF544" s="360"/>
      <c r="AG544" s="360"/>
      <c r="AH544" s="360"/>
      <c r="AI544" s="360"/>
      <c r="AJ544" s="360"/>
      <c r="AK544" s="360"/>
      <c r="AL544" s="360"/>
      <c r="AM544" s="360"/>
      <c r="AN544" s="360"/>
      <c r="AO544" s="360"/>
      <c r="AP544" s="360"/>
      <c r="AQ544" s="360"/>
      <c r="AR544" s="360"/>
      <c r="AS544" s="360"/>
      <c r="AT544" s="360"/>
      <c r="AU544" s="360"/>
      <c r="AV544" s="360"/>
      <c r="AW544" s="360"/>
      <c r="AX544" s="360"/>
    </row>
    <row r="545" ht="15.0" customHeight="1">
      <c r="A545" s="390" t="s">
        <v>4469</v>
      </c>
      <c r="B545" s="391" t="s">
        <v>4647</v>
      </c>
      <c r="C545" s="391" t="s">
        <v>4471</v>
      </c>
      <c r="D545" s="392" t="s">
        <v>1228</v>
      </c>
      <c r="E545" s="393" t="s">
        <v>5204</v>
      </c>
      <c r="F545" s="391">
        <v>1.0</v>
      </c>
      <c r="G545" s="394"/>
      <c r="H545" s="395">
        <f t="shared" si="1"/>
        <v>1</v>
      </c>
      <c r="I545" s="391" t="s">
        <v>3465</v>
      </c>
      <c r="J545" s="396">
        <v>18734.5</v>
      </c>
      <c r="K545" s="396">
        <f t="shared" si="7"/>
        <v>18734.5</v>
      </c>
      <c r="L545" s="397"/>
      <c r="M545" s="398">
        <f t="shared" si="14"/>
        <v>0</v>
      </c>
      <c r="N545" s="398">
        <f t="shared" si="13"/>
        <v>18734.5</v>
      </c>
      <c r="O545" s="398">
        <f t="shared" si="5"/>
        <v>18734.5</v>
      </c>
      <c r="P545" s="398">
        <f t="shared" si="8"/>
        <v>18734.5</v>
      </c>
      <c r="Q545" s="398">
        <v>1.0</v>
      </c>
      <c r="R545" s="391" t="s">
        <v>2812</v>
      </c>
      <c r="S545" s="399">
        <v>45575.0</v>
      </c>
      <c r="T545" s="391">
        <v>2410164.0</v>
      </c>
      <c r="U545" s="400">
        <v>45583.0</v>
      </c>
      <c r="V545" s="400">
        <v>45504.0</v>
      </c>
      <c r="W545" s="391" t="s">
        <v>4829</v>
      </c>
      <c r="X545" s="394" t="s">
        <v>4830</v>
      </c>
      <c r="Y545" s="391"/>
      <c r="Z545" s="401"/>
      <c r="AA545" s="400" t="s">
        <v>3739</v>
      </c>
      <c r="AB545" s="399">
        <v>45656.0</v>
      </c>
      <c r="AC545" s="402" t="s">
        <v>4477</v>
      </c>
      <c r="AD545" s="392"/>
      <c r="AE545" s="392"/>
      <c r="AF545" s="392"/>
      <c r="AG545" s="392"/>
      <c r="AH545" s="392"/>
      <c r="AI545" s="392"/>
      <c r="AJ545" s="392"/>
      <c r="AK545" s="392"/>
      <c r="AL545" s="392"/>
      <c r="AM545" s="392"/>
      <c r="AN545" s="392"/>
      <c r="AO545" s="392"/>
      <c r="AP545" s="392"/>
      <c r="AQ545" s="392"/>
      <c r="AR545" s="392"/>
      <c r="AS545" s="392"/>
      <c r="AT545" s="392"/>
      <c r="AU545" s="392"/>
      <c r="AV545" s="392"/>
      <c r="AW545" s="392"/>
      <c r="AX545" s="392"/>
    </row>
    <row r="546" ht="15.0" customHeight="1">
      <c r="A546" s="390" t="s">
        <v>4469</v>
      </c>
      <c r="B546" s="391" t="s">
        <v>4647</v>
      </c>
      <c r="C546" s="391" t="s">
        <v>4471</v>
      </c>
      <c r="D546" s="393" t="s">
        <v>5205</v>
      </c>
      <c r="E546" s="428" t="s">
        <v>5206</v>
      </c>
      <c r="F546" s="391">
        <v>5.0</v>
      </c>
      <c r="G546" s="394"/>
      <c r="H546" s="395">
        <f t="shared" si="1"/>
        <v>5</v>
      </c>
      <c r="I546" s="391" t="s">
        <v>3465</v>
      </c>
      <c r="J546" s="396">
        <v>70.0</v>
      </c>
      <c r="K546" s="396">
        <f t="shared" si="7"/>
        <v>350</v>
      </c>
      <c r="L546" s="397"/>
      <c r="M546" s="398">
        <f t="shared" si="14"/>
        <v>0</v>
      </c>
      <c r="N546" s="398">
        <f t="shared" si="13"/>
        <v>70</v>
      </c>
      <c r="O546" s="398">
        <f t="shared" si="5"/>
        <v>70</v>
      </c>
      <c r="P546" s="398">
        <f t="shared" si="8"/>
        <v>350</v>
      </c>
      <c r="Q546" s="398">
        <v>1.0</v>
      </c>
      <c r="R546" s="391" t="s">
        <v>2815</v>
      </c>
      <c r="S546" s="399">
        <v>45590.0</v>
      </c>
      <c r="T546" s="391">
        <v>2410165.0</v>
      </c>
      <c r="U546" s="400">
        <v>45593.0</v>
      </c>
      <c r="V546" s="400">
        <v>45594.0</v>
      </c>
      <c r="W546" s="391" t="s">
        <v>5207</v>
      </c>
      <c r="X546" s="394" t="s">
        <v>4636</v>
      </c>
      <c r="Y546" s="391" t="s">
        <v>3466</v>
      </c>
      <c r="Z546" s="401"/>
      <c r="AA546" s="400" t="s">
        <v>3739</v>
      </c>
      <c r="AB546" s="399">
        <v>45609.0</v>
      </c>
      <c r="AC546" s="402" t="s">
        <v>4477</v>
      </c>
      <c r="AD546" s="392"/>
      <c r="AE546" s="392"/>
      <c r="AF546" s="392"/>
      <c r="AG546" s="392"/>
      <c r="AH546" s="392"/>
      <c r="AI546" s="392"/>
      <c r="AJ546" s="392"/>
      <c r="AK546" s="392"/>
      <c r="AL546" s="392"/>
      <c r="AM546" s="392"/>
      <c r="AN546" s="392"/>
      <c r="AO546" s="392"/>
      <c r="AP546" s="392"/>
      <c r="AQ546" s="392"/>
      <c r="AR546" s="392"/>
      <c r="AS546" s="392"/>
      <c r="AT546" s="392"/>
      <c r="AU546" s="392"/>
      <c r="AV546" s="392"/>
      <c r="AW546" s="392"/>
      <c r="AX546" s="392"/>
    </row>
    <row r="547" ht="15.0" customHeight="1">
      <c r="A547" s="436" t="s">
        <v>4469</v>
      </c>
      <c r="B547" s="436"/>
      <c r="C547" s="436" t="s">
        <v>4471</v>
      </c>
      <c r="D547" s="437" t="s">
        <v>5208</v>
      </c>
      <c r="E547" s="438" t="s">
        <v>5209</v>
      </c>
      <c r="F547" s="436">
        <v>135.0</v>
      </c>
      <c r="G547" s="439"/>
      <c r="H547" s="440">
        <f t="shared" si="1"/>
        <v>135</v>
      </c>
      <c r="I547" s="436" t="s">
        <v>3465</v>
      </c>
      <c r="J547" s="441">
        <v>737.0</v>
      </c>
      <c r="K547" s="441">
        <f t="shared" si="7"/>
        <v>99495</v>
      </c>
      <c r="L547" s="442"/>
      <c r="M547" s="443">
        <f t="shared" si="14"/>
        <v>0</v>
      </c>
      <c r="N547" s="443">
        <f t="shared" si="13"/>
        <v>737</v>
      </c>
      <c r="O547" s="443">
        <f t="shared" si="5"/>
        <v>737</v>
      </c>
      <c r="P547" s="443">
        <f t="shared" si="8"/>
        <v>99495</v>
      </c>
      <c r="Q547" s="443">
        <v>1.0</v>
      </c>
      <c r="R547" s="436" t="s">
        <v>2856</v>
      </c>
      <c r="S547" s="444">
        <v>45596.0</v>
      </c>
      <c r="T547" s="436">
        <v>2410185.0</v>
      </c>
      <c r="U547" s="445">
        <v>45596.0</v>
      </c>
      <c r="V547" s="445">
        <v>45596.0</v>
      </c>
      <c r="W547" s="436" t="s">
        <v>4501</v>
      </c>
      <c r="X547" s="439" t="s">
        <v>4215</v>
      </c>
      <c r="Y547" s="436" t="s">
        <v>3466</v>
      </c>
      <c r="Z547" s="446"/>
      <c r="AA547" s="445" t="s">
        <v>3739</v>
      </c>
      <c r="AB547" s="444">
        <v>45608.0</v>
      </c>
      <c r="AC547" s="447" t="s">
        <v>4477</v>
      </c>
      <c r="AD547" s="437"/>
      <c r="AE547" s="437"/>
      <c r="AF547" s="437"/>
      <c r="AG547" s="437"/>
      <c r="AH547" s="437"/>
      <c r="AI547" s="437"/>
      <c r="AJ547" s="437"/>
      <c r="AK547" s="437"/>
      <c r="AL547" s="437"/>
      <c r="AM547" s="437"/>
      <c r="AN547" s="437"/>
      <c r="AO547" s="437"/>
      <c r="AP547" s="437"/>
      <c r="AQ547" s="437"/>
      <c r="AR547" s="437"/>
      <c r="AS547" s="437"/>
      <c r="AT547" s="437"/>
      <c r="AU547" s="437"/>
      <c r="AV547" s="437"/>
      <c r="AW547" s="437"/>
      <c r="AX547" s="437"/>
    </row>
    <row r="548" ht="15.0" customHeight="1">
      <c r="A548" s="19" t="s">
        <v>4469</v>
      </c>
      <c r="B548" s="19"/>
      <c r="C548" s="19" t="s">
        <v>4471</v>
      </c>
      <c r="D548" s="461" t="s">
        <v>5210</v>
      </c>
      <c r="E548" s="462" t="s">
        <v>5211</v>
      </c>
      <c r="F548" s="19">
        <v>1.0</v>
      </c>
      <c r="G548" s="25"/>
      <c r="H548" s="83">
        <f t="shared" si="1"/>
        <v>1</v>
      </c>
      <c r="I548" s="19" t="s">
        <v>3465</v>
      </c>
      <c r="J548" s="463">
        <v>600.0</v>
      </c>
      <c r="K548" s="463">
        <f t="shared" si="7"/>
        <v>600</v>
      </c>
      <c r="L548" s="464"/>
      <c r="M548" s="465">
        <f t="shared" si="14"/>
        <v>0</v>
      </c>
      <c r="N548" s="465">
        <f t="shared" si="13"/>
        <v>600</v>
      </c>
      <c r="O548" s="465">
        <f t="shared" si="5"/>
        <v>600</v>
      </c>
      <c r="P548" s="465">
        <f t="shared" si="8"/>
        <v>600</v>
      </c>
      <c r="Q548" s="465">
        <v>1.0</v>
      </c>
      <c r="R548" s="19" t="s">
        <v>2856</v>
      </c>
      <c r="S548" s="466">
        <v>45596.0</v>
      </c>
      <c r="T548" s="19">
        <v>2410185.0</v>
      </c>
      <c r="U548" s="18">
        <v>45596.0</v>
      </c>
      <c r="V548" s="18">
        <v>45596.0</v>
      </c>
      <c r="W548" s="19" t="s">
        <v>4501</v>
      </c>
      <c r="X548" s="25" t="s">
        <v>4215</v>
      </c>
      <c r="Y548" s="19" t="s">
        <v>3466</v>
      </c>
      <c r="Z548" s="467"/>
      <c r="AA548" s="18" t="s">
        <v>3739</v>
      </c>
      <c r="AB548" s="466">
        <v>45608.0</v>
      </c>
      <c r="AC548" s="468" t="s">
        <v>4477</v>
      </c>
      <c r="AD548" s="461"/>
      <c r="AE548" s="461"/>
      <c r="AF548" s="461"/>
      <c r="AG548" s="461"/>
      <c r="AH548" s="461"/>
      <c r="AI548" s="461"/>
      <c r="AJ548" s="461"/>
      <c r="AK548" s="461"/>
      <c r="AL548" s="461"/>
      <c r="AM548" s="461"/>
      <c r="AN548" s="461"/>
      <c r="AO548" s="461"/>
      <c r="AP548" s="461"/>
      <c r="AQ548" s="461"/>
      <c r="AR548" s="461"/>
      <c r="AS548" s="461"/>
      <c r="AT548" s="461"/>
      <c r="AU548" s="461"/>
      <c r="AV548" s="461"/>
      <c r="AW548" s="461"/>
      <c r="AX548" s="461"/>
    </row>
    <row r="549" ht="15.0" customHeight="1">
      <c r="A549" s="20" t="s">
        <v>4469</v>
      </c>
      <c r="B549" s="20"/>
      <c r="C549" s="20" t="s">
        <v>4471</v>
      </c>
      <c r="D549" s="482" t="s">
        <v>1228</v>
      </c>
      <c r="E549" s="483" t="s">
        <v>5212</v>
      </c>
      <c r="F549" s="20">
        <v>1.0</v>
      </c>
      <c r="G549" s="74"/>
      <c r="H549" s="16">
        <f t="shared" si="1"/>
        <v>1</v>
      </c>
      <c r="I549" s="20" t="s">
        <v>3465</v>
      </c>
      <c r="J549" s="484">
        <v>9660.0</v>
      </c>
      <c r="K549" s="484">
        <f t="shared" si="7"/>
        <v>9660</v>
      </c>
      <c r="L549" s="485"/>
      <c r="M549" s="80">
        <f t="shared" si="14"/>
        <v>0</v>
      </c>
      <c r="N549" s="80">
        <f t="shared" si="13"/>
        <v>9660</v>
      </c>
      <c r="O549" s="80">
        <f t="shared" si="5"/>
        <v>9660</v>
      </c>
      <c r="P549" s="80">
        <f t="shared" si="8"/>
        <v>9660</v>
      </c>
      <c r="Q549" s="80">
        <v>1.0</v>
      </c>
      <c r="R549" s="20" t="s">
        <v>2859</v>
      </c>
      <c r="S549" s="486">
        <v>45596.0</v>
      </c>
      <c r="T549" s="20">
        <v>2410186.0</v>
      </c>
      <c r="U549" s="75">
        <v>45596.0</v>
      </c>
      <c r="V549" s="75">
        <v>45596.0</v>
      </c>
      <c r="W549" s="20" t="s">
        <v>5027</v>
      </c>
      <c r="X549" s="74" t="s">
        <v>1239</v>
      </c>
      <c r="Y549" s="20" t="s">
        <v>3466</v>
      </c>
      <c r="Z549" s="487"/>
      <c r="AA549" s="75" t="s">
        <v>3739</v>
      </c>
      <c r="AB549" s="486">
        <v>45645.0</v>
      </c>
      <c r="AC549" s="488" t="s">
        <v>4477</v>
      </c>
      <c r="AD549" s="482"/>
      <c r="AE549" s="482"/>
      <c r="AF549" s="482"/>
      <c r="AG549" s="482"/>
      <c r="AH549" s="482"/>
      <c r="AI549" s="482"/>
      <c r="AJ549" s="482"/>
      <c r="AK549" s="482"/>
      <c r="AL549" s="482"/>
      <c r="AM549" s="482"/>
      <c r="AN549" s="482"/>
      <c r="AO549" s="482"/>
      <c r="AP549" s="482"/>
      <c r="AQ549" s="482"/>
      <c r="AR549" s="482"/>
      <c r="AS549" s="482"/>
      <c r="AT549" s="482"/>
      <c r="AU549" s="482"/>
      <c r="AV549" s="482"/>
      <c r="AW549" s="482"/>
      <c r="AX549" s="482"/>
    </row>
    <row r="550" ht="15.0" customHeight="1">
      <c r="A550" s="387" t="s">
        <v>4469</v>
      </c>
      <c r="B550" s="359" t="s">
        <v>4823</v>
      </c>
      <c r="C550" s="359" t="s">
        <v>4471</v>
      </c>
      <c r="D550" s="360" t="s">
        <v>4478</v>
      </c>
      <c r="E550" s="388" t="s">
        <v>5213</v>
      </c>
      <c r="F550" s="359">
        <v>12.0</v>
      </c>
      <c r="G550" s="362"/>
      <c r="H550" s="363">
        <f t="shared" si="1"/>
        <v>12</v>
      </c>
      <c r="I550" s="359" t="s">
        <v>3465</v>
      </c>
      <c r="J550" s="364">
        <v>30.0</v>
      </c>
      <c r="K550" s="364">
        <f t="shared" si="7"/>
        <v>360</v>
      </c>
      <c r="L550" s="365"/>
      <c r="M550" s="366">
        <f t="shared" si="14"/>
        <v>0</v>
      </c>
      <c r="N550" s="366">
        <f t="shared" si="13"/>
        <v>30</v>
      </c>
      <c r="O550" s="366">
        <f t="shared" si="5"/>
        <v>30</v>
      </c>
      <c r="P550" s="366">
        <f t="shared" si="8"/>
        <v>360</v>
      </c>
      <c r="Q550" s="366">
        <v>1.0</v>
      </c>
      <c r="R550" s="359" t="s">
        <v>2890</v>
      </c>
      <c r="S550" s="367">
        <v>45597.0</v>
      </c>
      <c r="T550" s="359">
        <v>2411008.0</v>
      </c>
      <c r="U550" s="368">
        <v>45597.0</v>
      </c>
      <c r="V550" s="368">
        <v>45600.0</v>
      </c>
      <c r="W550" s="359" t="s">
        <v>4538</v>
      </c>
      <c r="X550" s="362" t="s">
        <v>34</v>
      </c>
      <c r="Y550" s="359" t="s">
        <v>3466</v>
      </c>
      <c r="Z550" s="369"/>
      <c r="AA550" s="368" t="s">
        <v>3739</v>
      </c>
      <c r="AB550" s="367">
        <v>45607.0</v>
      </c>
      <c r="AC550" s="370" t="s">
        <v>4477</v>
      </c>
      <c r="AD550" s="360"/>
      <c r="AE550" s="360"/>
      <c r="AF550" s="360"/>
      <c r="AG550" s="360"/>
      <c r="AH550" s="360"/>
      <c r="AI550" s="360"/>
      <c r="AJ550" s="360"/>
      <c r="AK550" s="360"/>
      <c r="AL550" s="360"/>
      <c r="AM550" s="360"/>
      <c r="AN550" s="360"/>
      <c r="AO550" s="360"/>
      <c r="AP550" s="360"/>
      <c r="AQ550" s="360"/>
      <c r="AR550" s="360"/>
      <c r="AS550" s="360"/>
      <c r="AT550" s="360"/>
      <c r="AU550" s="360"/>
      <c r="AV550" s="360"/>
      <c r="AW550" s="360"/>
      <c r="AX550" s="360"/>
    </row>
    <row r="551" ht="15.0" customHeight="1">
      <c r="A551" s="387" t="s">
        <v>4469</v>
      </c>
      <c r="B551" s="359" t="s">
        <v>4823</v>
      </c>
      <c r="C551" s="359" t="s">
        <v>4471</v>
      </c>
      <c r="D551" s="360" t="s">
        <v>4597</v>
      </c>
      <c r="E551" s="388" t="s">
        <v>5214</v>
      </c>
      <c r="F551" s="359">
        <v>1.0</v>
      </c>
      <c r="G551" s="362"/>
      <c r="H551" s="363">
        <f t="shared" si="1"/>
        <v>1</v>
      </c>
      <c r="I551" s="359" t="s">
        <v>3465</v>
      </c>
      <c r="J551" s="364">
        <v>600.0</v>
      </c>
      <c r="K551" s="364">
        <f t="shared" si="7"/>
        <v>600</v>
      </c>
      <c r="L551" s="365"/>
      <c r="M551" s="366">
        <f t="shared" si="14"/>
        <v>0</v>
      </c>
      <c r="N551" s="366">
        <f t="shared" si="13"/>
        <v>600</v>
      </c>
      <c r="O551" s="366">
        <f t="shared" si="5"/>
        <v>600</v>
      </c>
      <c r="P551" s="366">
        <f t="shared" si="8"/>
        <v>600</v>
      </c>
      <c r="Q551" s="366">
        <v>1.0</v>
      </c>
      <c r="R551" s="359" t="s">
        <v>2890</v>
      </c>
      <c r="S551" s="367">
        <v>45597.0</v>
      </c>
      <c r="T551" s="359">
        <v>2411008.0</v>
      </c>
      <c r="U551" s="368">
        <v>45597.0</v>
      </c>
      <c r="V551" s="368">
        <v>45600.0</v>
      </c>
      <c r="W551" s="359" t="s">
        <v>4538</v>
      </c>
      <c r="X551" s="362" t="s">
        <v>34</v>
      </c>
      <c r="Y551" s="359" t="s">
        <v>3466</v>
      </c>
      <c r="Z551" s="369"/>
      <c r="AA551" s="368" t="s">
        <v>3739</v>
      </c>
      <c r="AB551" s="367">
        <v>45607.0</v>
      </c>
      <c r="AC551" s="370" t="s">
        <v>4477</v>
      </c>
      <c r="AD551" s="360"/>
      <c r="AE551" s="360"/>
      <c r="AF551" s="360"/>
      <c r="AG551" s="360"/>
      <c r="AH551" s="360"/>
      <c r="AI551" s="360"/>
      <c r="AJ551" s="360"/>
      <c r="AK551" s="360"/>
      <c r="AL551" s="360"/>
      <c r="AM551" s="360"/>
      <c r="AN551" s="360"/>
      <c r="AO551" s="360"/>
      <c r="AP551" s="360"/>
      <c r="AQ551" s="360"/>
      <c r="AR551" s="360"/>
      <c r="AS551" s="360"/>
      <c r="AT551" s="360"/>
      <c r="AU551" s="360"/>
      <c r="AV551" s="360"/>
      <c r="AW551" s="360"/>
      <c r="AX551" s="360"/>
    </row>
    <row r="552" ht="15.0" customHeight="1">
      <c r="A552" s="387" t="s">
        <v>4469</v>
      </c>
      <c r="B552" s="359" t="s">
        <v>4823</v>
      </c>
      <c r="C552" s="359" t="s">
        <v>4471</v>
      </c>
      <c r="D552" s="360" t="s">
        <v>4528</v>
      </c>
      <c r="E552" s="388" t="s">
        <v>4787</v>
      </c>
      <c r="F552" s="359">
        <v>20.0</v>
      </c>
      <c r="G552" s="362"/>
      <c r="H552" s="363">
        <f t="shared" si="1"/>
        <v>20</v>
      </c>
      <c r="I552" s="359" t="s">
        <v>3465</v>
      </c>
      <c r="J552" s="364">
        <v>89.0</v>
      </c>
      <c r="K552" s="364">
        <f t="shared" si="7"/>
        <v>1780</v>
      </c>
      <c r="L552" s="365"/>
      <c r="M552" s="366">
        <f t="shared" si="14"/>
        <v>0</v>
      </c>
      <c r="N552" s="366">
        <f t="shared" si="13"/>
        <v>89</v>
      </c>
      <c r="O552" s="366">
        <f t="shared" si="5"/>
        <v>89</v>
      </c>
      <c r="P552" s="366">
        <f t="shared" si="8"/>
        <v>1780</v>
      </c>
      <c r="Q552" s="366">
        <v>1.0</v>
      </c>
      <c r="R552" s="359" t="s">
        <v>2890</v>
      </c>
      <c r="S552" s="367">
        <v>45597.0</v>
      </c>
      <c r="T552" s="359">
        <v>2411008.0</v>
      </c>
      <c r="U552" s="368">
        <v>45597.0</v>
      </c>
      <c r="V552" s="368">
        <v>45600.0</v>
      </c>
      <c r="W552" s="359" t="s">
        <v>4538</v>
      </c>
      <c r="X552" s="362" t="s">
        <v>34</v>
      </c>
      <c r="Y552" s="359" t="s">
        <v>3466</v>
      </c>
      <c r="Z552" s="369"/>
      <c r="AA552" s="368" t="s">
        <v>3739</v>
      </c>
      <c r="AB552" s="367">
        <v>45607.0</v>
      </c>
      <c r="AC552" s="370" t="s">
        <v>4477</v>
      </c>
      <c r="AD552" s="360"/>
      <c r="AE552" s="360"/>
      <c r="AF552" s="360"/>
      <c r="AG552" s="360"/>
      <c r="AH552" s="360"/>
      <c r="AI552" s="360"/>
      <c r="AJ552" s="360"/>
      <c r="AK552" s="360"/>
      <c r="AL552" s="360"/>
      <c r="AM552" s="360"/>
      <c r="AN552" s="360"/>
      <c r="AO552" s="360"/>
      <c r="AP552" s="360"/>
      <c r="AQ552" s="360"/>
      <c r="AR552" s="360"/>
      <c r="AS552" s="360"/>
      <c r="AT552" s="360"/>
      <c r="AU552" s="360"/>
      <c r="AV552" s="360"/>
      <c r="AW552" s="360"/>
      <c r="AX552" s="360"/>
    </row>
    <row r="553" ht="15.0" customHeight="1">
      <c r="A553" s="387" t="s">
        <v>4469</v>
      </c>
      <c r="B553" s="359" t="s">
        <v>4823</v>
      </c>
      <c r="C553" s="359" t="s">
        <v>4471</v>
      </c>
      <c r="D553" s="360" t="s">
        <v>4478</v>
      </c>
      <c r="E553" s="388" t="s">
        <v>5215</v>
      </c>
      <c r="F553" s="359">
        <v>12.0</v>
      </c>
      <c r="G553" s="362"/>
      <c r="H553" s="363">
        <f t="shared" si="1"/>
        <v>12</v>
      </c>
      <c r="I553" s="359" t="s">
        <v>3465</v>
      </c>
      <c r="J553" s="364">
        <v>15.0</v>
      </c>
      <c r="K553" s="364">
        <f t="shared" si="7"/>
        <v>180</v>
      </c>
      <c r="L553" s="365"/>
      <c r="M553" s="366">
        <f t="shared" si="14"/>
        <v>0</v>
      </c>
      <c r="N553" s="366">
        <f t="shared" si="13"/>
        <v>15</v>
      </c>
      <c r="O553" s="366">
        <f t="shared" si="5"/>
        <v>15</v>
      </c>
      <c r="P553" s="366">
        <f t="shared" si="8"/>
        <v>180</v>
      </c>
      <c r="Q553" s="366">
        <v>1.0</v>
      </c>
      <c r="R553" s="359" t="s">
        <v>2890</v>
      </c>
      <c r="S553" s="367">
        <v>45597.0</v>
      </c>
      <c r="T553" s="359">
        <v>2411008.0</v>
      </c>
      <c r="U553" s="368">
        <v>45597.0</v>
      </c>
      <c r="V553" s="368">
        <v>45600.0</v>
      </c>
      <c r="W553" s="359" t="s">
        <v>4538</v>
      </c>
      <c r="X553" s="362" t="s">
        <v>34</v>
      </c>
      <c r="Y553" s="359" t="s">
        <v>3466</v>
      </c>
      <c r="Z553" s="369"/>
      <c r="AA553" s="368" t="s">
        <v>3739</v>
      </c>
      <c r="AB553" s="367">
        <v>45607.0</v>
      </c>
      <c r="AC553" s="370" t="s">
        <v>4477</v>
      </c>
      <c r="AD553" s="360"/>
      <c r="AE553" s="360"/>
      <c r="AF553" s="360"/>
      <c r="AG553" s="360"/>
      <c r="AH553" s="360"/>
      <c r="AI553" s="360"/>
      <c r="AJ553" s="360"/>
      <c r="AK553" s="360"/>
      <c r="AL553" s="360"/>
      <c r="AM553" s="360"/>
      <c r="AN553" s="360"/>
      <c r="AO553" s="360"/>
      <c r="AP553" s="360"/>
      <c r="AQ553" s="360"/>
      <c r="AR553" s="360"/>
      <c r="AS553" s="360"/>
      <c r="AT553" s="360"/>
      <c r="AU553" s="360"/>
      <c r="AV553" s="360"/>
      <c r="AW553" s="360"/>
      <c r="AX553" s="360"/>
    </row>
    <row r="554" ht="15.0" customHeight="1">
      <c r="A554" s="387" t="s">
        <v>4469</v>
      </c>
      <c r="B554" s="359" t="s">
        <v>4823</v>
      </c>
      <c r="C554" s="359" t="s">
        <v>4471</v>
      </c>
      <c r="D554" s="360" t="s">
        <v>4543</v>
      </c>
      <c r="E554" s="388" t="s">
        <v>5216</v>
      </c>
      <c r="F554" s="359">
        <v>2.0</v>
      </c>
      <c r="G554" s="362"/>
      <c r="H554" s="363">
        <f t="shared" si="1"/>
        <v>2</v>
      </c>
      <c r="I554" s="359" t="s">
        <v>3465</v>
      </c>
      <c r="J554" s="364">
        <v>384.0</v>
      </c>
      <c r="K554" s="364">
        <f t="shared" si="7"/>
        <v>768</v>
      </c>
      <c r="L554" s="365"/>
      <c r="M554" s="366">
        <f t="shared" si="14"/>
        <v>0</v>
      </c>
      <c r="N554" s="366">
        <f t="shared" si="13"/>
        <v>384</v>
      </c>
      <c r="O554" s="366">
        <f t="shared" si="5"/>
        <v>384</v>
      </c>
      <c r="P554" s="366">
        <f t="shared" si="8"/>
        <v>768</v>
      </c>
      <c r="Q554" s="366">
        <v>1.0</v>
      </c>
      <c r="R554" s="359" t="s">
        <v>2890</v>
      </c>
      <c r="S554" s="367">
        <v>45597.0</v>
      </c>
      <c r="T554" s="359">
        <v>2411008.0</v>
      </c>
      <c r="U554" s="368">
        <v>45597.0</v>
      </c>
      <c r="V554" s="368">
        <v>45600.0</v>
      </c>
      <c r="W554" s="359" t="s">
        <v>4538</v>
      </c>
      <c r="X554" s="362" t="s">
        <v>34</v>
      </c>
      <c r="Y554" s="359" t="s">
        <v>3466</v>
      </c>
      <c r="Z554" s="369"/>
      <c r="AA554" s="368" t="s">
        <v>3739</v>
      </c>
      <c r="AB554" s="367">
        <v>45607.0</v>
      </c>
      <c r="AC554" s="370" t="s">
        <v>4477</v>
      </c>
      <c r="AD554" s="360"/>
      <c r="AE554" s="360"/>
      <c r="AF554" s="360"/>
      <c r="AG554" s="360"/>
      <c r="AH554" s="360"/>
      <c r="AI554" s="360"/>
      <c r="AJ554" s="360"/>
      <c r="AK554" s="360"/>
      <c r="AL554" s="360"/>
      <c r="AM554" s="360"/>
      <c r="AN554" s="360"/>
      <c r="AO554" s="360"/>
      <c r="AP554" s="360"/>
      <c r="AQ554" s="360"/>
      <c r="AR554" s="360"/>
      <c r="AS554" s="360"/>
      <c r="AT554" s="360"/>
      <c r="AU554" s="360"/>
      <c r="AV554" s="360"/>
      <c r="AW554" s="360"/>
      <c r="AX554" s="360"/>
    </row>
    <row r="555" ht="15.0" customHeight="1">
      <c r="A555" s="387" t="s">
        <v>4469</v>
      </c>
      <c r="B555" s="359" t="s">
        <v>4823</v>
      </c>
      <c r="C555" s="359" t="s">
        <v>4471</v>
      </c>
      <c r="D555" s="360" t="s">
        <v>4478</v>
      </c>
      <c r="E555" s="389" t="s">
        <v>5217</v>
      </c>
      <c r="F555" s="359">
        <v>4.0</v>
      </c>
      <c r="G555" s="362"/>
      <c r="H555" s="363">
        <f t="shared" si="1"/>
        <v>4</v>
      </c>
      <c r="I555" s="359" t="s">
        <v>3465</v>
      </c>
      <c r="J555" s="364">
        <v>12.0</v>
      </c>
      <c r="K555" s="364">
        <f t="shared" si="7"/>
        <v>48</v>
      </c>
      <c r="L555" s="365"/>
      <c r="M555" s="366">
        <f t="shared" si="14"/>
        <v>0</v>
      </c>
      <c r="N555" s="366">
        <f t="shared" si="13"/>
        <v>12</v>
      </c>
      <c r="O555" s="366">
        <f t="shared" si="5"/>
        <v>12</v>
      </c>
      <c r="P555" s="366">
        <f t="shared" si="8"/>
        <v>48</v>
      </c>
      <c r="Q555" s="366">
        <v>1.0</v>
      </c>
      <c r="R555" s="359" t="s">
        <v>2890</v>
      </c>
      <c r="S555" s="367">
        <v>45597.0</v>
      </c>
      <c r="T555" s="359">
        <v>2411008.0</v>
      </c>
      <c r="U555" s="368">
        <v>45597.0</v>
      </c>
      <c r="V555" s="368">
        <v>45600.0</v>
      </c>
      <c r="W555" s="359" t="s">
        <v>4538</v>
      </c>
      <c r="X555" s="362" t="s">
        <v>34</v>
      </c>
      <c r="Y555" s="359" t="s">
        <v>3466</v>
      </c>
      <c r="Z555" s="369"/>
      <c r="AA555" s="368" t="s">
        <v>3739</v>
      </c>
      <c r="AB555" s="367">
        <v>45607.0</v>
      </c>
      <c r="AC555" s="370" t="s">
        <v>4477</v>
      </c>
      <c r="AD555" s="360"/>
      <c r="AE555" s="360"/>
      <c r="AF555" s="360"/>
      <c r="AG555" s="360"/>
      <c r="AH555" s="360"/>
      <c r="AI555" s="360"/>
      <c r="AJ555" s="360"/>
      <c r="AK555" s="360"/>
      <c r="AL555" s="360"/>
      <c r="AM555" s="360"/>
      <c r="AN555" s="360"/>
      <c r="AO555" s="360"/>
      <c r="AP555" s="360"/>
      <c r="AQ555" s="360"/>
      <c r="AR555" s="360"/>
      <c r="AS555" s="360"/>
      <c r="AT555" s="360"/>
      <c r="AU555" s="360"/>
      <c r="AV555" s="360"/>
      <c r="AW555" s="360"/>
      <c r="AX555" s="360"/>
    </row>
    <row r="556" ht="15.0" customHeight="1">
      <c r="A556" s="387" t="s">
        <v>4469</v>
      </c>
      <c r="B556" s="359" t="s">
        <v>4823</v>
      </c>
      <c r="C556" s="359" t="s">
        <v>4471</v>
      </c>
      <c r="D556" s="360" t="s">
        <v>4481</v>
      </c>
      <c r="E556" s="388" t="s">
        <v>5218</v>
      </c>
      <c r="F556" s="359">
        <v>1.0</v>
      </c>
      <c r="G556" s="362"/>
      <c r="H556" s="363">
        <f t="shared" si="1"/>
        <v>1</v>
      </c>
      <c r="I556" s="359" t="s">
        <v>3465</v>
      </c>
      <c r="J556" s="364">
        <v>260.0</v>
      </c>
      <c r="K556" s="364">
        <f t="shared" si="7"/>
        <v>260</v>
      </c>
      <c r="L556" s="365"/>
      <c r="M556" s="366">
        <f t="shared" si="14"/>
        <v>0</v>
      </c>
      <c r="N556" s="366">
        <f t="shared" si="13"/>
        <v>260</v>
      </c>
      <c r="O556" s="366">
        <f t="shared" si="5"/>
        <v>260</v>
      </c>
      <c r="P556" s="366">
        <f t="shared" si="8"/>
        <v>260</v>
      </c>
      <c r="Q556" s="366">
        <v>1.0</v>
      </c>
      <c r="R556" s="359" t="s">
        <v>2890</v>
      </c>
      <c r="S556" s="367">
        <v>45597.0</v>
      </c>
      <c r="T556" s="359">
        <v>2411008.0</v>
      </c>
      <c r="U556" s="368">
        <v>45597.0</v>
      </c>
      <c r="V556" s="368">
        <v>45600.0</v>
      </c>
      <c r="W556" s="359" t="s">
        <v>4538</v>
      </c>
      <c r="X556" s="362" t="s">
        <v>34</v>
      </c>
      <c r="Y556" s="359" t="s">
        <v>3466</v>
      </c>
      <c r="Z556" s="369"/>
      <c r="AA556" s="368" t="s">
        <v>3739</v>
      </c>
      <c r="AB556" s="367">
        <v>45607.0</v>
      </c>
      <c r="AC556" s="370" t="s">
        <v>4477</v>
      </c>
      <c r="AD556" s="360"/>
      <c r="AE556" s="360"/>
      <c r="AF556" s="360"/>
      <c r="AG556" s="360"/>
      <c r="AH556" s="360"/>
      <c r="AI556" s="360"/>
      <c r="AJ556" s="360"/>
      <c r="AK556" s="360"/>
      <c r="AL556" s="360"/>
      <c r="AM556" s="360"/>
      <c r="AN556" s="360"/>
      <c r="AO556" s="360"/>
      <c r="AP556" s="360"/>
      <c r="AQ556" s="360"/>
      <c r="AR556" s="360"/>
      <c r="AS556" s="360"/>
      <c r="AT556" s="360"/>
      <c r="AU556" s="360"/>
      <c r="AV556" s="360"/>
      <c r="AW556" s="360"/>
      <c r="AX556" s="360"/>
    </row>
    <row r="557" ht="15.0" customHeight="1">
      <c r="A557" s="390" t="s">
        <v>4469</v>
      </c>
      <c r="B557" s="391" t="s">
        <v>4823</v>
      </c>
      <c r="C557" s="391" t="s">
        <v>4471</v>
      </c>
      <c r="D557" s="392" t="s">
        <v>4528</v>
      </c>
      <c r="E557" s="393" t="s">
        <v>4788</v>
      </c>
      <c r="F557" s="391">
        <v>10.0</v>
      </c>
      <c r="G557" s="394"/>
      <c r="H557" s="395">
        <f t="shared" si="1"/>
        <v>10</v>
      </c>
      <c r="I557" s="391" t="s">
        <v>3465</v>
      </c>
      <c r="J557" s="396">
        <v>114.0</v>
      </c>
      <c r="K557" s="396">
        <f t="shared" si="7"/>
        <v>1140</v>
      </c>
      <c r="L557" s="397"/>
      <c r="M557" s="398">
        <f t="shared" si="14"/>
        <v>0</v>
      </c>
      <c r="N557" s="398">
        <f t="shared" si="13"/>
        <v>114</v>
      </c>
      <c r="O557" s="398">
        <f t="shared" si="5"/>
        <v>114</v>
      </c>
      <c r="P557" s="398">
        <f t="shared" si="8"/>
        <v>1140</v>
      </c>
      <c r="Q557" s="398">
        <v>1.0</v>
      </c>
      <c r="R557" s="391" t="s">
        <v>2890</v>
      </c>
      <c r="S557" s="399">
        <v>45597.0</v>
      </c>
      <c r="T557" s="391">
        <v>2411008.0</v>
      </c>
      <c r="U557" s="400">
        <v>45597.0</v>
      </c>
      <c r="V557" s="400">
        <v>45600.0</v>
      </c>
      <c r="W557" s="391" t="s">
        <v>4538</v>
      </c>
      <c r="X557" s="394" t="s">
        <v>34</v>
      </c>
      <c r="Y557" s="391" t="s">
        <v>3466</v>
      </c>
      <c r="Z557" s="401"/>
      <c r="AA557" s="400" t="s">
        <v>3739</v>
      </c>
      <c r="AB557" s="399">
        <v>45607.0</v>
      </c>
      <c r="AC557" s="402" t="s">
        <v>4477</v>
      </c>
      <c r="AD557" s="392"/>
      <c r="AE557" s="392"/>
      <c r="AF557" s="392"/>
      <c r="AG557" s="392"/>
      <c r="AH557" s="392"/>
      <c r="AI557" s="392"/>
      <c r="AJ557" s="392"/>
      <c r="AK557" s="392"/>
      <c r="AL557" s="392"/>
      <c r="AM557" s="392"/>
      <c r="AN557" s="392"/>
      <c r="AO557" s="392"/>
      <c r="AP557" s="392"/>
      <c r="AQ557" s="392"/>
      <c r="AR557" s="392"/>
      <c r="AS557" s="392"/>
      <c r="AT557" s="392"/>
      <c r="AU557" s="392"/>
      <c r="AV557" s="392"/>
      <c r="AW557" s="392"/>
      <c r="AX557" s="392"/>
    </row>
    <row r="558" ht="15.0" customHeight="1">
      <c r="A558" s="20" t="s">
        <v>4469</v>
      </c>
      <c r="B558" s="20" t="s">
        <v>4647</v>
      </c>
      <c r="C558" s="20" t="s">
        <v>4471</v>
      </c>
      <c r="D558" s="482" t="s">
        <v>50</v>
      </c>
      <c r="E558" s="483" t="s">
        <v>5219</v>
      </c>
      <c r="F558" s="20">
        <v>2.0</v>
      </c>
      <c r="G558" s="74"/>
      <c r="H558" s="16">
        <f t="shared" si="1"/>
        <v>2</v>
      </c>
      <c r="I558" s="20" t="s">
        <v>3465</v>
      </c>
      <c r="J558" s="484">
        <v>5605.0</v>
      </c>
      <c r="K558" s="484">
        <f t="shared" si="7"/>
        <v>11210</v>
      </c>
      <c r="L558" s="485"/>
      <c r="M558" s="80">
        <f t="shared" si="14"/>
        <v>0</v>
      </c>
      <c r="N558" s="80">
        <f t="shared" si="13"/>
        <v>5605</v>
      </c>
      <c r="O558" s="80">
        <f t="shared" si="5"/>
        <v>5605</v>
      </c>
      <c r="P558" s="80">
        <f t="shared" si="8"/>
        <v>11210</v>
      </c>
      <c r="Q558" s="80">
        <v>1.0</v>
      </c>
      <c r="R558" s="20" t="s">
        <v>2892</v>
      </c>
      <c r="S558" s="486">
        <v>45597.0</v>
      </c>
      <c r="T558" s="20">
        <v>2411010.0</v>
      </c>
      <c r="U558" s="75">
        <v>45597.0</v>
      </c>
      <c r="V558" s="75"/>
      <c r="W558" s="20"/>
      <c r="X558" s="74" t="s">
        <v>4975</v>
      </c>
      <c r="Y558" s="20"/>
      <c r="Z558" s="487"/>
      <c r="AA558" s="75"/>
      <c r="AB558" s="486"/>
      <c r="AC558" s="488"/>
      <c r="AD558" s="482"/>
      <c r="AE558" s="482"/>
      <c r="AF558" s="482"/>
      <c r="AG558" s="482"/>
      <c r="AH558" s="482"/>
      <c r="AI558" s="482"/>
      <c r="AJ558" s="482"/>
      <c r="AK558" s="482"/>
      <c r="AL558" s="482"/>
      <c r="AM558" s="482"/>
      <c r="AN558" s="482"/>
      <c r="AO558" s="482"/>
      <c r="AP558" s="482"/>
      <c r="AQ558" s="482"/>
      <c r="AR558" s="482"/>
      <c r="AS558" s="482"/>
      <c r="AT558" s="482"/>
      <c r="AU558" s="482"/>
      <c r="AV558" s="482"/>
      <c r="AW558" s="482"/>
      <c r="AX558" s="482"/>
    </row>
    <row r="559" ht="15.0" customHeight="1">
      <c r="A559" s="20" t="s">
        <v>4469</v>
      </c>
      <c r="B559" s="20" t="s">
        <v>4513</v>
      </c>
      <c r="C559" s="20" t="s">
        <v>4471</v>
      </c>
      <c r="D559" s="482" t="s">
        <v>4550</v>
      </c>
      <c r="E559" s="483" t="s">
        <v>5220</v>
      </c>
      <c r="F559" s="20">
        <v>1.0</v>
      </c>
      <c r="G559" s="74"/>
      <c r="H559" s="16">
        <f t="shared" si="1"/>
        <v>1</v>
      </c>
      <c r="I559" s="20" t="s">
        <v>3465</v>
      </c>
      <c r="J559" s="484">
        <v>1509.6</v>
      </c>
      <c r="K559" s="484">
        <f t="shared" si="7"/>
        <v>1509.6</v>
      </c>
      <c r="L559" s="485"/>
      <c r="M559" s="80">
        <f t="shared" si="14"/>
        <v>0</v>
      </c>
      <c r="N559" s="80">
        <f t="shared" si="13"/>
        <v>1509.6</v>
      </c>
      <c r="O559" s="80">
        <f t="shared" si="5"/>
        <v>1509.6</v>
      </c>
      <c r="P559" s="80">
        <f t="shared" si="8"/>
        <v>1509.6</v>
      </c>
      <c r="Q559" s="80">
        <v>1.0</v>
      </c>
      <c r="R559" s="20" t="s">
        <v>2910</v>
      </c>
      <c r="S559" s="486">
        <v>45597.0</v>
      </c>
      <c r="T559" s="20">
        <v>2411019.0</v>
      </c>
      <c r="U559" s="75">
        <v>45601.0</v>
      </c>
      <c r="V559" s="75">
        <v>45602.0</v>
      </c>
      <c r="W559" s="20" t="s">
        <v>5221</v>
      </c>
      <c r="X559" s="74" t="s">
        <v>4552</v>
      </c>
      <c r="Y559" s="20" t="s">
        <v>3466</v>
      </c>
      <c r="Z559" s="487"/>
      <c r="AA559" s="75" t="s">
        <v>3739</v>
      </c>
      <c r="AB559" s="486">
        <v>45646.0</v>
      </c>
      <c r="AC559" s="488" t="s">
        <v>4477</v>
      </c>
      <c r="AD559" s="482"/>
      <c r="AE559" s="482"/>
      <c r="AF559" s="482"/>
      <c r="AG559" s="482"/>
      <c r="AH559" s="482"/>
      <c r="AI559" s="482"/>
      <c r="AJ559" s="482"/>
      <c r="AK559" s="482"/>
      <c r="AL559" s="482"/>
      <c r="AM559" s="482"/>
      <c r="AN559" s="482"/>
      <c r="AO559" s="482"/>
      <c r="AP559" s="482"/>
      <c r="AQ559" s="482"/>
      <c r="AR559" s="482"/>
      <c r="AS559" s="482"/>
      <c r="AT559" s="482"/>
      <c r="AU559" s="482"/>
      <c r="AV559" s="482"/>
      <c r="AW559" s="482"/>
      <c r="AX559" s="482"/>
    </row>
    <row r="560" ht="15.0" customHeight="1">
      <c r="A560" s="405" t="s">
        <v>4519</v>
      </c>
      <c r="B560" s="406" t="s">
        <v>4520</v>
      </c>
      <c r="C560" s="406" t="s">
        <v>5222</v>
      </c>
      <c r="D560" s="407" t="s">
        <v>4672</v>
      </c>
      <c r="E560" s="408" t="s">
        <v>5223</v>
      </c>
      <c r="F560" s="406">
        <v>1.0</v>
      </c>
      <c r="G560" s="409"/>
      <c r="H560" s="410">
        <f t="shared" si="1"/>
        <v>1</v>
      </c>
      <c r="I560" s="406" t="s">
        <v>3465</v>
      </c>
      <c r="J560" s="411">
        <v>13200.0</v>
      </c>
      <c r="K560" s="411">
        <f t="shared" si="7"/>
        <v>13200</v>
      </c>
      <c r="L560" s="412"/>
      <c r="M560" s="413">
        <f t="shared" si="14"/>
        <v>0</v>
      </c>
      <c r="N560" s="413">
        <f t="shared" si="13"/>
        <v>13200</v>
      </c>
      <c r="O560" s="413">
        <f t="shared" si="5"/>
        <v>13200</v>
      </c>
      <c r="P560" s="413">
        <f t="shared" si="8"/>
        <v>13200</v>
      </c>
      <c r="Q560" s="413">
        <v>1.0</v>
      </c>
      <c r="R560" s="406" t="s">
        <v>2920</v>
      </c>
      <c r="S560" s="414">
        <v>45601.0</v>
      </c>
      <c r="T560" s="406">
        <v>2411024.0</v>
      </c>
      <c r="U560" s="415">
        <v>45601.0</v>
      </c>
      <c r="V560" s="415">
        <v>45602.0</v>
      </c>
      <c r="W560" s="406" t="s">
        <v>4674</v>
      </c>
      <c r="X560" s="409" t="s">
        <v>597</v>
      </c>
      <c r="Y560" s="406" t="s">
        <v>4675</v>
      </c>
      <c r="Z560" s="416"/>
      <c r="AA560" s="415" t="s">
        <v>3739</v>
      </c>
      <c r="AB560" s="414">
        <v>45603.0</v>
      </c>
      <c r="AC560" s="417" t="s">
        <v>4477</v>
      </c>
      <c r="AD560" s="418"/>
      <c r="AE560" s="419"/>
      <c r="AF560" s="419"/>
      <c r="AG560" s="419"/>
      <c r="AH560" s="419"/>
      <c r="AI560" s="419"/>
      <c r="AJ560" s="419"/>
      <c r="AK560" s="419"/>
      <c r="AL560" s="419"/>
      <c r="AM560" s="419"/>
      <c r="AN560" s="419"/>
      <c r="AO560" s="419"/>
      <c r="AP560" s="419"/>
      <c r="AQ560" s="419"/>
      <c r="AR560" s="419"/>
      <c r="AS560" s="419"/>
      <c r="AT560" s="419"/>
      <c r="AU560" s="419"/>
      <c r="AV560" s="419"/>
      <c r="AW560" s="419"/>
      <c r="AX560" s="419"/>
    </row>
    <row r="561" ht="15.0" customHeight="1">
      <c r="A561" s="372" t="s">
        <v>4512</v>
      </c>
      <c r="B561" s="373" t="s">
        <v>4513</v>
      </c>
      <c r="C561" s="373" t="s">
        <v>4471</v>
      </c>
      <c r="D561" s="374" t="s">
        <v>5224</v>
      </c>
      <c r="E561" s="427" t="s">
        <v>5225</v>
      </c>
      <c r="F561" s="373">
        <v>1.0</v>
      </c>
      <c r="G561" s="376"/>
      <c r="H561" s="377">
        <f t="shared" si="1"/>
        <v>1</v>
      </c>
      <c r="I561" s="373" t="s">
        <v>3465</v>
      </c>
      <c r="J561" s="378">
        <v>3455.25</v>
      </c>
      <c r="K561" s="378">
        <f t="shared" si="7"/>
        <v>3455.25</v>
      </c>
      <c r="L561" s="379"/>
      <c r="M561" s="380">
        <f t="shared" si="14"/>
        <v>0</v>
      </c>
      <c r="N561" s="380">
        <f t="shared" si="13"/>
        <v>3455.25</v>
      </c>
      <c r="O561" s="380">
        <f t="shared" si="5"/>
        <v>3455.25</v>
      </c>
      <c r="P561" s="380">
        <f t="shared" si="8"/>
        <v>3455.25</v>
      </c>
      <c r="Q561" s="380">
        <v>1.0</v>
      </c>
      <c r="R561" s="373" t="s">
        <v>2947</v>
      </c>
      <c r="S561" s="381">
        <v>45594.0</v>
      </c>
      <c r="T561" s="373">
        <v>2411040.0</v>
      </c>
      <c r="U561" s="382">
        <v>45603.0</v>
      </c>
      <c r="V561" s="382">
        <v>45604.0</v>
      </c>
      <c r="W561" s="373" t="s">
        <v>3675</v>
      </c>
      <c r="X561" s="376" t="s">
        <v>304</v>
      </c>
      <c r="Y561" s="373" t="s">
        <v>3466</v>
      </c>
      <c r="Z561" s="383"/>
      <c r="AA561" s="382" t="s">
        <v>3739</v>
      </c>
      <c r="AB561" s="381">
        <v>45624.0</v>
      </c>
      <c r="AC561" s="384" t="s">
        <v>4477</v>
      </c>
      <c r="AD561" s="374"/>
      <c r="AE561" s="374"/>
      <c r="AF561" s="374"/>
      <c r="AG561" s="374"/>
      <c r="AH561" s="374"/>
      <c r="AI561" s="374"/>
      <c r="AJ561" s="374"/>
      <c r="AK561" s="374"/>
      <c r="AL561" s="374"/>
      <c r="AM561" s="374"/>
      <c r="AN561" s="374"/>
      <c r="AO561" s="374"/>
      <c r="AP561" s="374"/>
      <c r="AQ561" s="374"/>
      <c r="AR561" s="374"/>
      <c r="AS561" s="374"/>
      <c r="AT561" s="374"/>
      <c r="AU561" s="374"/>
      <c r="AV561" s="374"/>
      <c r="AW561" s="374"/>
      <c r="AX561" s="374"/>
    </row>
    <row r="562" ht="15.0" customHeight="1">
      <c r="A562" s="390" t="s">
        <v>4512</v>
      </c>
      <c r="B562" s="391" t="s">
        <v>4513</v>
      </c>
      <c r="C562" s="391" t="s">
        <v>4471</v>
      </c>
      <c r="D562" s="392" t="s">
        <v>5226</v>
      </c>
      <c r="E562" s="428" t="s">
        <v>5227</v>
      </c>
      <c r="F562" s="391">
        <v>1.0</v>
      </c>
      <c r="G562" s="394"/>
      <c r="H562" s="395">
        <f t="shared" si="1"/>
        <v>1</v>
      </c>
      <c r="I562" s="391" t="s">
        <v>3465</v>
      </c>
      <c r="J562" s="396">
        <v>2222.75</v>
      </c>
      <c r="K562" s="396">
        <f t="shared" si="7"/>
        <v>2222.75</v>
      </c>
      <c r="L562" s="397"/>
      <c r="M562" s="398">
        <f t="shared" si="14"/>
        <v>0</v>
      </c>
      <c r="N562" s="398">
        <f t="shared" si="13"/>
        <v>2222.75</v>
      </c>
      <c r="O562" s="398">
        <f t="shared" si="5"/>
        <v>2222.75</v>
      </c>
      <c r="P562" s="398">
        <f t="shared" si="8"/>
        <v>2222.75</v>
      </c>
      <c r="Q562" s="398">
        <v>1.0</v>
      </c>
      <c r="R562" s="391" t="s">
        <v>2947</v>
      </c>
      <c r="S562" s="399">
        <v>45594.0</v>
      </c>
      <c r="T562" s="391">
        <v>2411040.0</v>
      </c>
      <c r="U562" s="400">
        <v>45603.0</v>
      </c>
      <c r="V562" s="400">
        <v>45604.0</v>
      </c>
      <c r="W562" s="391" t="s">
        <v>3675</v>
      </c>
      <c r="X562" s="394" t="s">
        <v>304</v>
      </c>
      <c r="Y562" s="391" t="s">
        <v>3466</v>
      </c>
      <c r="Z562" s="401"/>
      <c r="AA562" s="400" t="s">
        <v>3739</v>
      </c>
      <c r="AB562" s="399">
        <v>45624.0</v>
      </c>
      <c r="AC562" s="402" t="s">
        <v>4477</v>
      </c>
      <c r="AD562" s="392"/>
      <c r="AE562" s="392"/>
      <c r="AF562" s="392"/>
      <c r="AG562" s="392"/>
      <c r="AH562" s="392"/>
      <c r="AI562" s="392"/>
      <c r="AJ562" s="392"/>
      <c r="AK562" s="392"/>
      <c r="AL562" s="392"/>
      <c r="AM562" s="392"/>
      <c r="AN562" s="392"/>
      <c r="AO562" s="392"/>
      <c r="AP562" s="392"/>
      <c r="AQ562" s="392"/>
      <c r="AR562" s="392"/>
      <c r="AS562" s="392"/>
      <c r="AT562" s="392"/>
      <c r="AU562" s="392"/>
      <c r="AV562" s="392"/>
      <c r="AW562" s="392"/>
      <c r="AX562" s="392"/>
    </row>
    <row r="563" ht="15.0" customHeight="1">
      <c r="A563" s="405" t="s">
        <v>4536</v>
      </c>
      <c r="B563" s="406" t="s">
        <v>4643</v>
      </c>
      <c r="C563" s="406" t="s">
        <v>4471</v>
      </c>
      <c r="D563" s="407" t="s">
        <v>5228</v>
      </c>
      <c r="E563" s="421" t="s">
        <v>5229</v>
      </c>
      <c r="F563" s="406">
        <v>3.0</v>
      </c>
      <c r="G563" s="409"/>
      <c r="H563" s="410">
        <f t="shared" si="1"/>
        <v>3</v>
      </c>
      <c r="I563" s="406" t="s">
        <v>3465</v>
      </c>
      <c r="J563" s="411">
        <v>437.75</v>
      </c>
      <c r="K563" s="411">
        <f t="shared" si="7"/>
        <v>1313.25</v>
      </c>
      <c r="L563" s="412"/>
      <c r="M563" s="413">
        <f t="shared" si="14"/>
        <v>0</v>
      </c>
      <c r="N563" s="413">
        <f t="shared" si="13"/>
        <v>437.75</v>
      </c>
      <c r="O563" s="413">
        <f t="shared" si="5"/>
        <v>437.75</v>
      </c>
      <c r="P563" s="413">
        <f t="shared" si="8"/>
        <v>1313.25</v>
      </c>
      <c r="Q563" s="413">
        <v>1.0</v>
      </c>
      <c r="R563" s="406" t="s">
        <v>2949</v>
      </c>
      <c r="S563" s="414">
        <v>45603.0</v>
      </c>
      <c r="T563" s="406">
        <v>2411041.0</v>
      </c>
      <c r="U563" s="415">
        <v>45603.0</v>
      </c>
      <c r="V563" s="415"/>
      <c r="W563" s="406"/>
      <c r="X563" s="409" t="s">
        <v>304</v>
      </c>
      <c r="Y563" s="406" t="s">
        <v>3466</v>
      </c>
      <c r="Z563" s="416"/>
      <c r="AA563" s="415"/>
      <c r="AB563" s="414"/>
      <c r="AC563" s="417"/>
      <c r="AD563" s="418"/>
      <c r="AE563" s="419"/>
      <c r="AF563" s="419"/>
      <c r="AG563" s="419"/>
      <c r="AH563" s="419"/>
      <c r="AI563" s="419"/>
      <c r="AJ563" s="419"/>
      <c r="AK563" s="419"/>
      <c r="AL563" s="419"/>
      <c r="AM563" s="419"/>
      <c r="AN563" s="419"/>
      <c r="AO563" s="419"/>
      <c r="AP563" s="419"/>
      <c r="AQ563" s="419"/>
      <c r="AR563" s="419"/>
      <c r="AS563" s="419"/>
      <c r="AT563" s="419"/>
      <c r="AU563" s="419"/>
      <c r="AV563" s="419"/>
      <c r="AW563" s="419"/>
      <c r="AX563" s="419"/>
    </row>
    <row r="564" ht="15.0" customHeight="1">
      <c r="A564" s="372" t="s">
        <v>4469</v>
      </c>
      <c r="B564" s="373" t="s">
        <v>4647</v>
      </c>
      <c r="C564" s="373" t="s">
        <v>4471</v>
      </c>
      <c r="D564" s="374" t="s">
        <v>5230</v>
      </c>
      <c r="E564" s="375" t="s">
        <v>5231</v>
      </c>
      <c r="F564" s="373">
        <v>2.0</v>
      </c>
      <c r="G564" s="376"/>
      <c r="H564" s="377">
        <f t="shared" si="1"/>
        <v>2</v>
      </c>
      <c r="I564" s="373" t="s">
        <v>3465</v>
      </c>
      <c r="J564" s="378">
        <v>327.1</v>
      </c>
      <c r="K564" s="378">
        <f t="shared" si="7"/>
        <v>654.2</v>
      </c>
      <c r="L564" s="379"/>
      <c r="M564" s="380">
        <f t="shared" si="14"/>
        <v>0</v>
      </c>
      <c r="N564" s="380">
        <f t="shared" si="13"/>
        <v>327.1</v>
      </c>
      <c r="O564" s="380">
        <f t="shared" si="5"/>
        <v>327.1</v>
      </c>
      <c r="P564" s="380">
        <f t="shared" si="8"/>
        <v>654.2</v>
      </c>
      <c r="Q564" s="380">
        <v>1.0</v>
      </c>
      <c r="R564" s="373" t="s">
        <v>2959</v>
      </c>
      <c r="S564" s="381">
        <v>45604.0</v>
      </c>
      <c r="T564" s="373">
        <v>2411047.0</v>
      </c>
      <c r="U564" s="382">
        <v>45607.0</v>
      </c>
      <c r="V564" s="382">
        <v>45607.0</v>
      </c>
      <c r="W564" s="373" t="s">
        <v>4858</v>
      </c>
      <c r="X564" s="376" t="s">
        <v>2168</v>
      </c>
      <c r="Y564" s="373" t="s">
        <v>3466</v>
      </c>
      <c r="Z564" s="383"/>
      <c r="AA564" s="382" t="s">
        <v>3739</v>
      </c>
      <c r="AB564" s="381">
        <v>45608.0</v>
      </c>
      <c r="AC564" s="384" t="s">
        <v>4477</v>
      </c>
      <c r="AD564" s="374"/>
      <c r="AE564" s="374"/>
      <c r="AF564" s="374"/>
      <c r="AG564" s="374"/>
      <c r="AH564" s="374"/>
      <c r="AI564" s="374"/>
      <c r="AJ564" s="374"/>
      <c r="AK564" s="374"/>
      <c r="AL564" s="374"/>
      <c r="AM564" s="374"/>
      <c r="AN564" s="374"/>
      <c r="AO564" s="374"/>
      <c r="AP564" s="374"/>
      <c r="AQ564" s="374"/>
      <c r="AR564" s="374"/>
      <c r="AS564" s="374"/>
      <c r="AT564" s="374"/>
      <c r="AU564" s="374"/>
      <c r="AV564" s="374"/>
      <c r="AW564" s="374"/>
      <c r="AX564" s="374"/>
    </row>
    <row r="565" ht="15.0" customHeight="1">
      <c r="A565" s="387" t="s">
        <v>4469</v>
      </c>
      <c r="B565" s="359" t="s">
        <v>4647</v>
      </c>
      <c r="C565" s="359" t="s">
        <v>4471</v>
      </c>
      <c r="D565" s="360" t="s">
        <v>5232</v>
      </c>
      <c r="E565" s="388" t="s">
        <v>5233</v>
      </c>
      <c r="F565" s="359">
        <v>1.0</v>
      </c>
      <c r="G565" s="362"/>
      <c r="H565" s="363">
        <f t="shared" si="1"/>
        <v>1</v>
      </c>
      <c r="I565" s="359" t="s">
        <v>3465</v>
      </c>
      <c r="J565" s="364">
        <v>457.95</v>
      </c>
      <c r="K565" s="364">
        <f t="shared" si="7"/>
        <v>457.95</v>
      </c>
      <c r="L565" s="365"/>
      <c r="M565" s="366">
        <f t="shared" si="14"/>
        <v>0</v>
      </c>
      <c r="N565" s="366">
        <f t="shared" si="13"/>
        <v>457.95</v>
      </c>
      <c r="O565" s="366">
        <f t="shared" si="5"/>
        <v>457.95</v>
      </c>
      <c r="P565" s="366">
        <f t="shared" si="8"/>
        <v>457.95</v>
      </c>
      <c r="Q565" s="366">
        <v>1.0</v>
      </c>
      <c r="R565" s="359" t="s">
        <v>2959</v>
      </c>
      <c r="S565" s="367">
        <v>45604.0</v>
      </c>
      <c r="T565" s="359">
        <v>2411047.0</v>
      </c>
      <c r="U565" s="368">
        <v>45607.0</v>
      </c>
      <c r="V565" s="368">
        <v>45607.0</v>
      </c>
      <c r="W565" s="359" t="s">
        <v>4858</v>
      </c>
      <c r="X565" s="362" t="s">
        <v>2168</v>
      </c>
      <c r="Y565" s="359" t="s">
        <v>3466</v>
      </c>
      <c r="Z565" s="369"/>
      <c r="AA565" s="368" t="s">
        <v>3739</v>
      </c>
      <c r="AB565" s="367">
        <v>45608.0</v>
      </c>
      <c r="AC565" s="370" t="s">
        <v>4477</v>
      </c>
      <c r="AD565" s="360"/>
      <c r="AE565" s="360"/>
      <c r="AF565" s="360"/>
      <c r="AG565" s="360"/>
      <c r="AH565" s="360"/>
      <c r="AI565" s="360"/>
      <c r="AJ565" s="360"/>
      <c r="AK565" s="360"/>
      <c r="AL565" s="360"/>
      <c r="AM565" s="360"/>
      <c r="AN565" s="360"/>
      <c r="AO565" s="360"/>
      <c r="AP565" s="360"/>
      <c r="AQ565" s="360"/>
      <c r="AR565" s="360"/>
      <c r="AS565" s="360"/>
      <c r="AT565" s="360"/>
      <c r="AU565" s="360"/>
      <c r="AV565" s="360"/>
      <c r="AW565" s="360"/>
      <c r="AX565" s="360"/>
    </row>
    <row r="566" ht="15.0" customHeight="1">
      <c r="A566" s="390" t="s">
        <v>4469</v>
      </c>
      <c r="B566" s="391" t="s">
        <v>4647</v>
      </c>
      <c r="C566" s="391" t="s">
        <v>4471</v>
      </c>
      <c r="D566" s="392" t="s">
        <v>5234</v>
      </c>
      <c r="E566" s="498" t="s">
        <v>5235</v>
      </c>
      <c r="F566" s="391">
        <v>1.0</v>
      </c>
      <c r="G566" s="394"/>
      <c r="H566" s="395">
        <f t="shared" si="1"/>
        <v>1</v>
      </c>
      <c r="I566" s="391" t="s">
        <v>3465</v>
      </c>
      <c r="J566" s="396">
        <v>644.86</v>
      </c>
      <c r="K566" s="396">
        <f t="shared" si="7"/>
        <v>644.86</v>
      </c>
      <c r="L566" s="397"/>
      <c r="M566" s="398">
        <f t="shared" si="14"/>
        <v>0</v>
      </c>
      <c r="N566" s="398">
        <f t="shared" si="13"/>
        <v>644.86</v>
      </c>
      <c r="O566" s="398">
        <f t="shared" si="5"/>
        <v>644.86</v>
      </c>
      <c r="P566" s="398">
        <f t="shared" si="8"/>
        <v>644.86</v>
      </c>
      <c r="Q566" s="398">
        <v>1.0</v>
      </c>
      <c r="R566" s="391" t="s">
        <v>2959</v>
      </c>
      <c r="S566" s="399">
        <v>45604.0</v>
      </c>
      <c r="T566" s="391">
        <v>2411047.0</v>
      </c>
      <c r="U566" s="400">
        <v>45607.0</v>
      </c>
      <c r="V566" s="400">
        <v>45607.0</v>
      </c>
      <c r="W566" s="391" t="s">
        <v>4858</v>
      </c>
      <c r="X566" s="394" t="s">
        <v>2168</v>
      </c>
      <c r="Y566" s="391" t="s">
        <v>3466</v>
      </c>
      <c r="Z566" s="401"/>
      <c r="AA566" s="400" t="s">
        <v>3739</v>
      </c>
      <c r="AB566" s="399">
        <v>45608.0</v>
      </c>
      <c r="AC566" s="402" t="s">
        <v>4477</v>
      </c>
      <c r="AD566" s="392"/>
      <c r="AE566" s="392"/>
      <c r="AF566" s="392"/>
      <c r="AG566" s="392"/>
      <c r="AH566" s="392"/>
      <c r="AI566" s="392"/>
      <c r="AJ566" s="392"/>
      <c r="AK566" s="392"/>
      <c r="AL566" s="392"/>
      <c r="AM566" s="392"/>
      <c r="AN566" s="392"/>
      <c r="AO566" s="392"/>
      <c r="AP566" s="392"/>
      <c r="AQ566" s="392"/>
      <c r="AR566" s="392"/>
      <c r="AS566" s="392"/>
      <c r="AT566" s="392"/>
      <c r="AU566" s="392"/>
      <c r="AV566" s="392"/>
      <c r="AW566" s="392"/>
      <c r="AX566" s="392"/>
    </row>
    <row r="567" ht="15.0" customHeight="1">
      <c r="A567" s="436" t="s">
        <v>4469</v>
      </c>
      <c r="B567" s="436" t="s">
        <v>4823</v>
      </c>
      <c r="C567" s="436" t="s">
        <v>4471</v>
      </c>
      <c r="D567" s="437" t="s">
        <v>4534</v>
      </c>
      <c r="E567" s="438" t="s">
        <v>5236</v>
      </c>
      <c r="F567" s="436">
        <v>10.0</v>
      </c>
      <c r="G567" s="439"/>
      <c r="H567" s="440">
        <f t="shared" si="1"/>
        <v>10</v>
      </c>
      <c r="I567" s="436" t="s">
        <v>3465</v>
      </c>
      <c r="J567" s="441">
        <v>18.0</v>
      </c>
      <c r="K567" s="441">
        <f t="shared" si="7"/>
        <v>180</v>
      </c>
      <c r="L567" s="442"/>
      <c r="M567" s="443">
        <f t="shared" si="14"/>
        <v>0</v>
      </c>
      <c r="N567" s="443">
        <f t="shared" si="13"/>
        <v>18</v>
      </c>
      <c r="O567" s="443">
        <f t="shared" si="5"/>
        <v>18</v>
      </c>
      <c r="P567" s="443">
        <f t="shared" si="8"/>
        <v>180</v>
      </c>
      <c r="Q567" s="443">
        <v>1.0</v>
      </c>
      <c r="R567" s="436" t="s">
        <v>2991</v>
      </c>
      <c r="S567" s="444">
        <v>45608.0</v>
      </c>
      <c r="T567" s="436">
        <v>2411070.0</v>
      </c>
      <c r="U567" s="445">
        <v>45608.0</v>
      </c>
      <c r="V567" s="445">
        <v>45610.0</v>
      </c>
      <c r="W567" s="436" t="s">
        <v>4538</v>
      </c>
      <c r="X567" s="439" t="s">
        <v>34</v>
      </c>
      <c r="Y567" s="436" t="s">
        <v>3466</v>
      </c>
      <c r="Z567" s="446"/>
      <c r="AA567" s="445" t="s">
        <v>3739</v>
      </c>
      <c r="AB567" s="444">
        <v>45615.0</v>
      </c>
      <c r="AC567" s="447" t="s">
        <v>4477</v>
      </c>
      <c r="AD567" s="437"/>
      <c r="AE567" s="437"/>
      <c r="AF567" s="437"/>
      <c r="AG567" s="437"/>
      <c r="AH567" s="437"/>
      <c r="AI567" s="437"/>
      <c r="AJ567" s="437"/>
      <c r="AK567" s="437"/>
      <c r="AL567" s="437"/>
      <c r="AM567" s="437"/>
      <c r="AN567" s="437"/>
      <c r="AO567" s="437"/>
      <c r="AP567" s="437"/>
      <c r="AQ567" s="437"/>
      <c r="AR567" s="437"/>
      <c r="AS567" s="437"/>
      <c r="AT567" s="437"/>
      <c r="AU567" s="437"/>
      <c r="AV567" s="437"/>
      <c r="AW567" s="437"/>
      <c r="AX567" s="437"/>
    </row>
    <row r="568" ht="15.0" customHeight="1">
      <c r="A568" s="448" t="s">
        <v>4469</v>
      </c>
      <c r="B568" s="448" t="s">
        <v>4823</v>
      </c>
      <c r="C568" s="448" t="s">
        <v>4471</v>
      </c>
      <c r="D568" s="449" t="s">
        <v>4478</v>
      </c>
      <c r="E568" s="450" t="s">
        <v>5071</v>
      </c>
      <c r="F568" s="448">
        <v>5.0</v>
      </c>
      <c r="G568" s="451"/>
      <c r="H568" s="452">
        <f t="shared" si="1"/>
        <v>5</v>
      </c>
      <c r="I568" s="448" t="s">
        <v>3465</v>
      </c>
      <c r="J568" s="453">
        <v>16.0</v>
      </c>
      <c r="K568" s="453">
        <f t="shared" si="7"/>
        <v>80</v>
      </c>
      <c r="L568" s="454"/>
      <c r="M568" s="455">
        <f t="shared" si="14"/>
        <v>0</v>
      </c>
      <c r="N568" s="455">
        <f t="shared" si="13"/>
        <v>16</v>
      </c>
      <c r="O568" s="455">
        <f t="shared" si="5"/>
        <v>16</v>
      </c>
      <c r="P568" s="455">
        <f t="shared" si="8"/>
        <v>80</v>
      </c>
      <c r="Q568" s="455">
        <v>1.0</v>
      </c>
      <c r="R568" s="448" t="s">
        <v>2991</v>
      </c>
      <c r="S568" s="456">
        <v>45608.0</v>
      </c>
      <c r="T568" s="448">
        <v>2411070.0</v>
      </c>
      <c r="U568" s="457">
        <v>45608.0</v>
      </c>
      <c r="V568" s="457">
        <v>45610.0</v>
      </c>
      <c r="W568" s="448" t="s">
        <v>4538</v>
      </c>
      <c r="X568" s="451" t="s">
        <v>34</v>
      </c>
      <c r="Y568" s="448" t="s">
        <v>3466</v>
      </c>
      <c r="Z568" s="458"/>
      <c r="AA568" s="457" t="s">
        <v>3739</v>
      </c>
      <c r="AB568" s="456">
        <v>45615.0</v>
      </c>
      <c r="AC568" s="459" t="s">
        <v>4477</v>
      </c>
      <c r="AD568" s="449"/>
      <c r="AE568" s="449"/>
      <c r="AF568" s="449"/>
      <c r="AG568" s="449"/>
      <c r="AH568" s="449"/>
      <c r="AI568" s="449"/>
      <c r="AJ568" s="449"/>
      <c r="AK568" s="449"/>
      <c r="AL568" s="449"/>
      <c r="AM568" s="449"/>
      <c r="AN568" s="449"/>
      <c r="AO568" s="449"/>
      <c r="AP568" s="449"/>
      <c r="AQ568" s="449"/>
      <c r="AR568" s="449"/>
      <c r="AS568" s="449"/>
      <c r="AT568" s="449"/>
      <c r="AU568" s="449"/>
      <c r="AV568" s="449"/>
      <c r="AW568" s="449"/>
      <c r="AX568" s="449"/>
    </row>
    <row r="569" ht="15.0" customHeight="1">
      <c r="A569" s="448" t="s">
        <v>4469</v>
      </c>
      <c r="B569" s="448" t="s">
        <v>4823</v>
      </c>
      <c r="C569" s="448" t="s">
        <v>4471</v>
      </c>
      <c r="D569" s="449" t="s">
        <v>4490</v>
      </c>
      <c r="E569" s="460" t="s">
        <v>5237</v>
      </c>
      <c r="F569" s="448">
        <v>24.0</v>
      </c>
      <c r="G569" s="451"/>
      <c r="H569" s="452">
        <f t="shared" si="1"/>
        <v>24</v>
      </c>
      <c r="I569" s="448" t="s">
        <v>3465</v>
      </c>
      <c r="J569" s="453">
        <v>8.0</v>
      </c>
      <c r="K569" s="453">
        <f t="shared" si="7"/>
        <v>192</v>
      </c>
      <c r="L569" s="454"/>
      <c r="M569" s="455">
        <f t="shared" si="14"/>
        <v>0</v>
      </c>
      <c r="N569" s="455">
        <f t="shared" si="13"/>
        <v>8</v>
      </c>
      <c r="O569" s="455">
        <f t="shared" si="5"/>
        <v>8</v>
      </c>
      <c r="P569" s="455">
        <f t="shared" si="8"/>
        <v>192</v>
      </c>
      <c r="Q569" s="455">
        <v>1.0</v>
      </c>
      <c r="R569" s="448" t="s">
        <v>2991</v>
      </c>
      <c r="S569" s="456">
        <v>45608.0</v>
      </c>
      <c r="T569" s="448">
        <v>2411070.0</v>
      </c>
      <c r="U569" s="457">
        <v>45608.0</v>
      </c>
      <c r="V569" s="457">
        <v>45610.0</v>
      </c>
      <c r="W569" s="448" t="s">
        <v>4538</v>
      </c>
      <c r="X569" s="451" t="s">
        <v>34</v>
      </c>
      <c r="Y569" s="448" t="s">
        <v>3466</v>
      </c>
      <c r="Z569" s="458"/>
      <c r="AA569" s="457" t="s">
        <v>3739</v>
      </c>
      <c r="AB569" s="456">
        <v>45615.0</v>
      </c>
      <c r="AC569" s="459" t="s">
        <v>4477</v>
      </c>
      <c r="AD569" s="449"/>
      <c r="AE569" s="449"/>
      <c r="AF569" s="449"/>
      <c r="AG569" s="449"/>
      <c r="AH569" s="449"/>
      <c r="AI569" s="449"/>
      <c r="AJ569" s="449"/>
      <c r="AK569" s="449"/>
      <c r="AL569" s="449"/>
      <c r="AM569" s="449"/>
      <c r="AN569" s="449"/>
      <c r="AO569" s="449"/>
      <c r="AP569" s="449"/>
      <c r="AQ569" s="449"/>
      <c r="AR569" s="449"/>
      <c r="AS569" s="449"/>
      <c r="AT569" s="449"/>
      <c r="AU569" s="449"/>
      <c r="AV569" s="449"/>
      <c r="AW569" s="449"/>
      <c r="AX569" s="449"/>
    </row>
    <row r="570" ht="15.0" customHeight="1">
      <c r="A570" s="448" t="s">
        <v>4469</v>
      </c>
      <c r="B570" s="448" t="s">
        <v>4823</v>
      </c>
      <c r="C570" s="448" t="s">
        <v>4471</v>
      </c>
      <c r="D570" s="449" t="s">
        <v>4490</v>
      </c>
      <c r="E570" s="450" t="s">
        <v>5238</v>
      </c>
      <c r="F570" s="448">
        <v>24.0</v>
      </c>
      <c r="G570" s="451"/>
      <c r="H570" s="452">
        <f t="shared" si="1"/>
        <v>24</v>
      </c>
      <c r="I570" s="448" t="s">
        <v>3465</v>
      </c>
      <c r="J570" s="453">
        <v>9.0</v>
      </c>
      <c r="K570" s="453">
        <f t="shared" si="7"/>
        <v>216</v>
      </c>
      <c r="L570" s="454"/>
      <c r="M570" s="455">
        <f t="shared" si="14"/>
        <v>0</v>
      </c>
      <c r="N570" s="455">
        <f t="shared" si="13"/>
        <v>9</v>
      </c>
      <c r="O570" s="455">
        <f t="shared" si="5"/>
        <v>9</v>
      </c>
      <c r="P570" s="455">
        <f t="shared" si="8"/>
        <v>216</v>
      </c>
      <c r="Q570" s="455">
        <v>1.0</v>
      </c>
      <c r="R570" s="448" t="s">
        <v>2991</v>
      </c>
      <c r="S570" s="456">
        <v>45608.0</v>
      </c>
      <c r="T570" s="448">
        <v>2411070.0</v>
      </c>
      <c r="U570" s="457">
        <v>45608.0</v>
      </c>
      <c r="V570" s="457">
        <v>45610.0</v>
      </c>
      <c r="W570" s="448" t="s">
        <v>4538</v>
      </c>
      <c r="X570" s="451" t="s">
        <v>34</v>
      </c>
      <c r="Y570" s="448" t="s">
        <v>3466</v>
      </c>
      <c r="Z570" s="458"/>
      <c r="AA570" s="457" t="s">
        <v>3739</v>
      </c>
      <c r="AB570" s="456">
        <v>45615.0</v>
      </c>
      <c r="AC570" s="459" t="s">
        <v>4477</v>
      </c>
      <c r="AD570" s="449"/>
      <c r="AE570" s="449"/>
      <c r="AF570" s="449"/>
      <c r="AG570" s="449"/>
      <c r="AH570" s="449"/>
      <c r="AI570" s="449"/>
      <c r="AJ570" s="449"/>
      <c r="AK570" s="449"/>
      <c r="AL570" s="449"/>
      <c r="AM570" s="449"/>
      <c r="AN570" s="449"/>
      <c r="AO570" s="449"/>
      <c r="AP570" s="449"/>
      <c r="AQ570" s="449"/>
      <c r="AR570" s="449"/>
      <c r="AS570" s="449"/>
      <c r="AT570" s="449"/>
      <c r="AU570" s="449"/>
      <c r="AV570" s="449"/>
      <c r="AW570" s="449"/>
      <c r="AX570" s="449"/>
    </row>
    <row r="571" ht="15.0" customHeight="1">
      <c r="A571" s="448" t="s">
        <v>4469</v>
      </c>
      <c r="B571" s="448" t="s">
        <v>4823</v>
      </c>
      <c r="C571" s="448" t="s">
        <v>4471</v>
      </c>
      <c r="D571" s="449" t="s">
        <v>4490</v>
      </c>
      <c r="E571" s="450" t="s">
        <v>5239</v>
      </c>
      <c r="F571" s="448">
        <v>12.0</v>
      </c>
      <c r="G571" s="451"/>
      <c r="H571" s="452">
        <f t="shared" si="1"/>
        <v>12</v>
      </c>
      <c r="I571" s="448" t="s">
        <v>3465</v>
      </c>
      <c r="J571" s="453">
        <v>12.0</v>
      </c>
      <c r="K571" s="453">
        <f t="shared" si="7"/>
        <v>144</v>
      </c>
      <c r="L571" s="454"/>
      <c r="M571" s="455">
        <f t="shared" si="14"/>
        <v>0</v>
      </c>
      <c r="N571" s="455">
        <f t="shared" si="13"/>
        <v>12</v>
      </c>
      <c r="O571" s="455">
        <f t="shared" si="5"/>
        <v>12</v>
      </c>
      <c r="P571" s="455">
        <f t="shared" si="8"/>
        <v>144</v>
      </c>
      <c r="Q571" s="455">
        <v>1.0</v>
      </c>
      <c r="R571" s="448" t="s">
        <v>2991</v>
      </c>
      <c r="S571" s="456">
        <v>45608.0</v>
      </c>
      <c r="T571" s="448">
        <v>2411070.0</v>
      </c>
      <c r="U571" s="457">
        <v>45608.0</v>
      </c>
      <c r="V571" s="457">
        <v>45610.0</v>
      </c>
      <c r="W571" s="448" t="s">
        <v>4538</v>
      </c>
      <c r="X571" s="451" t="s">
        <v>34</v>
      </c>
      <c r="Y571" s="448" t="s">
        <v>3466</v>
      </c>
      <c r="Z571" s="458"/>
      <c r="AA571" s="457" t="s">
        <v>3739</v>
      </c>
      <c r="AB571" s="456">
        <v>45615.0</v>
      </c>
      <c r="AC571" s="459" t="s">
        <v>4477</v>
      </c>
      <c r="AD571" s="449"/>
      <c r="AE571" s="449"/>
      <c r="AF571" s="449"/>
      <c r="AG571" s="449"/>
      <c r="AH571" s="449"/>
      <c r="AI571" s="449"/>
      <c r="AJ571" s="449"/>
      <c r="AK571" s="449"/>
      <c r="AL571" s="449"/>
      <c r="AM571" s="449"/>
      <c r="AN571" s="449"/>
      <c r="AO571" s="449"/>
      <c r="AP571" s="449"/>
      <c r="AQ571" s="449"/>
      <c r="AR571" s="449"/>
      <c r="AS571" s="449"/>
      <c r="AT571" s="449"/>
      <c r="AU571" s="449"/>
      <c r="AV571" s="449"/>
      <c r="AW571" s="449"/>
      <c r="AX571" s="449"/>
    </row>
    <row r="572" ht="15.0" customHeight="1">
      <c r="A572" s="448" t="s">
        <v>4469</v>
      </c>
      <c r="B572" s="448" t="s">
        <v>4823</v>
      </c>
      <c r="C572" s="448" t="s">
        <v>4471</v>
      </c>
      <c r="D572" s="449" t="s">
        <v>4478</v>
      </c>
      <c r="E572" s="450" t="s">
        <v>5240</v>
      </c>
      <c r="F572" s="448">
        <v>12.0</v>
      </c>
      <c r="G572" s="451"/>
      <c r="H572" s="452">
        <f t="shared" si="1"/>
        <v>12</v>
      </c>
      <c r="I572" s="448" t="s">
        <v>3465</v>
      </c>
      <c r="J572" s="453">
        <v>30.0</v>
      </c>
      <c r="K572" s="453">
        <f t="shared" si="7"/>
        <v>360</v>
      </c>
      <c r="L572" s="454"/>
      <c r="M572" s="455">
        <f t="shared" si="14"/>
        <v>0</v>
      </c>
      <c r="N572" s="455">
        <f t="shared" si="13"/>
        <v>30</v>
      </c>
      <c r="O572" s="455">
        <f t="shared" si="5"/>
        <v>30</v>
      </c>
      <c r="P572" s="455">
        <f t="shared" si="8"/>
        <v>360</v>
      </c>
      <c r="Q572" s="455">
        <v>1.0</v>
      </c>
      <c r="R572" s="448" t="s">
        <v>2991</v>
      </c>
      <c r="S572" s="456">
        <v>45608.0</v>
      </c>
      <c r="T572" s="448">
        <v>2411070.0</v>
      </c>
      <c r="U572" s="457">
        <v>45608.0</v>
      </c>
      <c r="V572" s="457">
        <v>45610.0</v>
      </c>
      <c r="W572" s="448" t="s">
        <v>4538</v>
      </c>
      <c r="X572" s="451" t="s">
        <v>34</v>
      </c>
      <c r="Y572" s="448" t="s">
        <v>3466</v>
      </c>
      <c r="Z572" s="458"/>
      <c r="AA572" s="457" t="s">
        <v>3739</v>
      </c>
      <c r="AB572" s="456">
        <v>45615.0</v>
      </c>
      <c r="AC572" s="459" t="s">
        <v>4477</v>
      </c>
      <c r="AD572" s="449"/>
      <c r="AE572" s="449"/>
      <c r="AF572" s="449"/>
      <c r="AG572" s="449"/>
      <c r="AH572" s="449"/>
      <c r="AI572" s="449"/>
      <c r="AJ572" s="449"/>
      <c r="AK572" s="449"/>
      <c r="AL572" s="449"/>
      <c r="AM572" s="449"/>
      <c r="AN572" s="449"/>
      <c r="AO572" s="449"/>
      <c r="AP572" s="449"/>
      <c r="AQ572" s="449"/>
      <c r="AR572" s="449"/>
      <c r="AS572" s="449"/>
      <c r="AT572" s="449"/>
      <c r="AU572" s="449"/>
      <c r="AV572" s="449"/>
      <c r="AW572" s="449"/>
      <c r="AX572" s="449"/>
    </row>
    <row r="573" ht="15.0" customHeight="1">
      <c r="A573" s="448" t="s">
        <v>4469</v>
      </c>
      <c r="B573" s="448" t="s">
        <v>4823</v>
      </c>
      <c r="C573" s="448" t="s">
        <v>4471</v>
      </c>
      <c r="D573" s="449" t="s">
        <v>4485</v>
      </c>
      <c r="E573" s="450" t="s">
        <v>5076</v>
      </c>
      <c r="F573" s="448">
        <v>12.0</v>
      </c>
      <c r="G573" s="451"/>
      <c r="H573" s="452">
        <f t="shared" si="1"/>
        <v>12</v>
      </c>
      <c r="I573" s="448" t="s">
        <v>3465</v>
      </c>
      <c r="J573" s="453">
        <v>15.0</v>
      </c>
      <c r="K573" s="453">
        <f t="shared" si="7"/>
        <v>180</v>
      </c>
      <c r="L573" s="454"/>
      <c r="M573" s="455">
        <f t="shared" si="14"/>
        <v>0</v>
      </c>
      <c r="N573" s="455">
        <f t="shared" si="13"/>
        <v>15</v>
      </c>
      <c r="O573" s="455">
        <f t="shared" si="5"/>
        <v>15</v>
      </c>
      <c r="P573" s="455">
        <f t="shared" si="8"/>
        <v>180</v>
      </c>
      <c r="Q573" s="455">
        <v>1.0</v>
      </c>
      <c r="R573" s="448" t="s">
        <v>2991</v>
      </c>
      <c r="S573" s="456">
        <v>45608.0</v>
      </c>
      <c r="T573" s="448">
        <v>2411070.0</v>
      </c>
      <c r="U573" s="457">
        <v>45608.0</v>
      </c>
      <c r="V573" s="457">
        <v>45610.0</v>
      </c>
      <c r="W573" s="448" t="s">
        <v>4538</v>
      </c>
      <c r="X573" s="451" t="s">
        <v>34</v>
      </c>
      <c r="Y573" s="448" t="s">
        <v>3466</v>
      </c>
      <c r="Z573" s="458"/>
      <c r="AA573" s="457" t="s">
        <v>3739</v>
      </c>
      <c r="AB573" s="456">
        <v>45615.0</v>
      </c>
      <c r="AC573" s="459" t="s">
        <v>4477</v>
      </c>
      <c r="AD573" s="449"/>
      <c r="AE573" s="449"/>
      <c r="AF573" s="449"/>
      <c r="AG573" s="449"/>
      <c r="AH573" s="449"/>
      <c r="AI573" s="449"/>
      <c r="AJ573" s="449"/>
      <c r="AK573" s="449"/>
      <c r="AL573" s="449"/>
      <c r="AM573" s="449"/>
      <c r="AN573" s="449"/>
      <c r="AO573" s="449"/>
      <c r="AP573" s="449"/>
      <c r="AQ573" s="449"/>
      <c r="AR573" s="449"/>
      <c r="AS573" s="449"/>
      <c r="AT573" s="449"/>
      <c r="AU573" s="449"/>
      <c r="AV573" s="449"/>
      <c r="AW573" s="449"/>
      <c r="AX573" s="449"/>
    </row>
    <row r="574" ht="15.0" customHeight="1">
      <c r="A574" s="448" t="s">
        <v>4469</v>
      </c>
      <c r="B574" s="448" t="s">
        <v>4823</v>
      </c>
      <c r="C574" s="448" t="s">
        <v>4471</v>
      </c>
      <c r="D574" s="449" t="s">
        <v>585</v>
      </c>
      <c r="E574" s="450" t="s">
        <v>5241</v>
      </c>
      <c r="F574" s="448">
        <v>1.0</v>
      </c>
      <c r="G574" s="451"/>
      <c r="H574" s="452">
        <f t="shared" si="1"/>
        <v>1</v>
      </c>
      <c r="I574" s="448" t="s">
        <v>3465</v>
      </c>
      <c r="J574" s="453">
        <v>780.0</v>
      </c>
      <c r="K574" s="453">
        <f t="shared" si="7"/>
        <v>780</v>
      </c>
      <c r="L574" s="454"/>
      <c r="M574" s="455">
        <f t="shared" si="14"/>
        <v>0</v>
      </c>
      <c r="N574" s="455">
        <f t="shared" si="13"/>
        <v>780</v>
      </c>
      <c r="O574" s="455">
        <f t="shared" si="5"/>
        <v>780</v>
      </c>
      <c r="P574" s="455">
        <f t="shared" si="8"/>
        <v>780</v>
      </c>
      <c r="Q574" s="455">
        <v>1.0</v>
      </c>
      <c r="R574" s="448" t="s">
        <v>2991</v>
      </c>
      <c r="S574" s="456">
        <v>45608.0</v>
      </c>
      <c r="T574" s="448">
        <v>2411070.0</v>
      </c>
      <c r="U574" s="457">
        <v>45608.0</v>
      </c>
      <c r="V574" s="457">
        <v>45610.0</v>
      </c>
      <c r="W574" s="448" t="s">
        <v>4538</v>
      </c>
      <c r="X574" s="451" t="s">
        <v>34</v>
      </c>
      <c r="Y574" s="448" t="s">
        <v>3466</v>
      </c>
      <c r="Z574" s="458"/>
      <c r="AA574" s="457" t="s">
        <v>3739</v>
      </c>
      <c r="AB574" s="456">
        <v>45615.0</v>
      </c>
      <c r="AC574" s="459" t="s">
        <v>4477</v>
      </c>
      <c r="AD574" s="449"/>
      <c r="AE574" s="449"/>
      <c r="AF574" s="449"/>
      <c r="AG574" s="449"/>
      <c r="AH574" s="449"/>
      <c r="AI574" s="449"/>
      <c r="AJ574" s="449"/>
      <c r="AK574" s="449"/>
      <c r="AL574" s="449"/>
      <c r="AM574" s="449"/>
      <c r="AN574" s="449"/>
      <c r="AO574" s="449"/>
      <c r="AP574" s="449"/>
      <c r="AQ574" s="449"/>
      <c r="AR574" s="449"/>
      <c r="AS574" s="449"/>
      <c r="AT574" s="449"/>
      <c r="AU574" s="449"/>
      <c r="AV574" s="449"/>
      <c r="AW574" s="449"/>
      <c r="AX574" s="449"/>
    </row>
    <row r="575" ht="15.0" customHeight="1">
      <c r="A575" s="448" t="s">
        <v>4469</v>
      </c>
      <c r="B575" s="448" t="s">
        <v>4823</v>
      </c>
      <c r="C575" s="448" t="s">
        <v>4471</v>
      </c>
      <c r="D575" s="449" t="s">
        <v>5242</v>
      </c>
      <c r="E575" s="460" t="s">
        <v>5243</v>
      </c>
      <c r="F575" s="448">
        <v>1.0</v>
      </c>
      <c r="G575" s="451"/>
      <c r="H575" s="452">
        <f t="shared" si="1"/>
        <v>1</v>
      </c>
      <c r="I575" s="448" t="s">
        <v>3465</v>
      </c>
      <c r="J575" s="453">
        <v>480.0</v>
      </c>
      <c r="K575" s="453">
        <f t="shared" si="7"/>
        <v>480</v>
      </c>
      <c r="L575" s="454"/>
      <c r="M575" s="455">
        <f t="shared" si="14"/>
        <v>0</v>
      </c>
      <c r="N575" s="455">
        <f t="shared" si="13"/>
        <v>480</v>
      </c>
      <c r="O575" s="455">
        <f t="shared" si="5"/>
        <v>480</v>
      </c>
      <c r="P575" s="455">
        <f t="shared" si="8"/>
        <v>480</v>
      </c>
      <c r="Q575" s="455">
        <v>1.0</v>
      </c>
      <c r="R575" s="448" t="s">
        <v>2991</v>
      </c>
      <c r="S575" s="456">
        <v>45608.0</v>
      </c>
      <c r="T575" s="448">
        <v>2411070.0</v>
      </c>
      <c r="U575" s="457">
        <v>45608.0</v>
      </c>
      <c r="V575" s="457">
        <v>45610.0</v>
      </c>
      <c r="W575" s="448" t="s">
        <v>4538</v>
      </c>
      <c r="X575" s="451" t="s">
        <v>34</v>
      </c>
      <c r="Y575" s="448" t="s">
        <v>3466</v>
      </c>
      <c r="Z575" s="458"/>
      <c r="AA575" s="457" t="s">
        <v>3739</v>
      </c>
      <c r="AB575" s="456">
        <v>45615.0</v>
      </c>
      <c r="AC575" s="459" t="s">
        <v>4477</v>
      </c>
      <c r="AD575" s="449"/>
      <c r="AE575" s="449"/>
      <c r="AF575" s="449"/>
      <c r="AG575" s="449"/>
      <c r="AH575" s="449"/>
      <c r="AI575" s="449"/>
      <c r="AJ575" s="449"/>
      <c r="AK575" s="449"/>
      <c r="AL575" s="449"/>
      <c r="AM575" s="449"/>
      <c r="AN575" s="449"/>
      <c r="AO575" s="449"/>
      <c r="AP575" s="449"/>
      <c r="AQ575" s="449"/>
      <c r="AR575" s="449"/>
      <c r="AS575" s="449"/>
      <c r="AT575" s="449"/>
      <c r="AU575" s="449"/>
      <c r="AV575" s="449"/>
      <c r="AW575" s="449"/>
      <c r="AX575" s="449"/>
    </row>
    <row r="576" ht="15.0" customHeight="1">
      <c r="A576" s="448" t="s">
        <v>4469</v>
      </c>
      <c r="B576" s="448" t="s">
        <v>4823</v>
      </c>
      <c r="C576" s="448" t="s">
        <v>4471</v>
      </c>
      <c r="D576" s="449" t="s">
        <v>4597</v>
      </c>
      <c r="E576" s="450" t="s">
        <v>5244</v>
      </c>
      <c r="F576" s="448">
        <v>12.0</v>
      </c>
      <c r="G576" s="451"/>
      <c r="H576" s="452">
        <f t="shared" si="1"/>
        <v>12</v>
      </c>
      <c r="I576" s="448" t="s">
        <v>3465</v>
      </c>
      <c r="J576" s="453">
        <v>25.0</v>
      </c>
      <c r="K576" s="453">
        <f t="shared" si="7"/>
        <v>300</v>
      </c>
      <c r="L576" s="454"/>
      <c r="M576" s="455">
        <f t="shared" si="14"/>
        <v>0</v>
      </c>
      <c r="N576" s="455">
        <f t="shared" si="13"/>
        <v>25</v>
      </c>
      <c r="O576" s="455">
        <f t="shared" si="5"/>
        <v>25</v>
      </c>
      <c r="P576" s="455">
        <f t="shared" si="8"/>
        <v>300</v>
      </c>
      <c r="Q576" s="455">
        <v>1.0</v>
      </c>
      <c r="R576" s="448" t="s">
        <v>2991</v>
      </c>
      <c r="S576" s="456">
        <v>45608.0</v>
      </c>
      <c r="T576" s="448">
        <v>2411070.0</v>
      </c>
      <c r="U576" s="457">
        <v>45608.0</v>
      </c>
      <c r="V576" s="457">
        <v>45610.0</v>
      </c>
      <c r="W576" s="448" t="s">
        <v>4538</v>
      </c>
      <c r="X576" s="451" t="s">
        <v>34</v>
      </c>
      <c r="Y576" s="448" t="s">
        <v>3466</v>
      </c>
      <c r="Z576" s="458"/>
      <c r="AA576" s="457" t="s">
        <v>3739</v>
      </c>
      <c r="AB576" s="456">
        <v>45615.0</v>
      </c>
      <c r="AC576" s="459" t="s">
        <v>4477</v>
      </c>
      <c r="AD576" s="449"/>
      <c r="AE576" s="449"/>
      <c r="AF576" s="449"/>
      <c r="AG576" s="449"/>
      <c r="AH576" s="449"/>
      <c r="AI576" s="449"/>
      <c r="AJ576" s="449"/>
      <c r="AK576" s="449"/>
      <c r="AL576" s="449"/>
      <c r="AM576" s="449"/>
      <c r="AN576" s="449"/>
      <c r="AO576" s="449"/>
      <c r="AP576" s="449"/>
      <c r="AQ576" s="449"/>
      <c r="AR576" s="449"/>
      <c r="AS576" s="449"/>
      <c r="AT576" s="449"/>
      <c r="AU576" s="449"/>
      <c r="AV576" s="449"/>
      <c r="AW576" s="449"/>
      <c r="AX576" s="449"/>
    </row>
    <row r="577" ht="15.0" customHeight="1">
      <c r="A577" s="19" t="s">
        <v>4469</v>
      </c>
      <c r="B577" s="19" t="s">
        <v>4823</v>
      </c>
      <c r="C577" s="19" t="s">
        <v>4471</v>
      </c>
      <c r="D577" s="461" t="s">
        <v>4528</v>
      </c>
      <c r="E577" s="462" t="s">
        <v>4788</v>
      </c>
      <c r="F577" s="19">
        <v>10.0</v>
      </c>
      <c r="G577" s="25"/>
      <c r="H577" s="83">
        <f t="shared" si="1"/>
        <v>10</v>
      </c>
      <c r="I577" s="19" t="s">
        <v>3465</v>
      </c>
      <c r="J577" s="463">
        <v>89.0</v>
      </c>
      <c r="K577" s="463">
        <f t="shared" si="7"/>
        <v>890</v>
      </c>
      <c r="L577" s="464"/>
      <c r="M577" s="465">
        <f t="shared" si="14"/>
        <v>0</v>
      </c>
      <c r="N577" s="465">
        <f t="shared" si="13"/>
        <v>89</v>
      </c>
      <c r="O577" s="465">
        <f t="shared" si="5"/>
        <v>89</v>
      </c>
      <c r="P577" s="465">
        <f t="shared" si="8"/>
        <v>890</v>
      </c>
      <c r="Q577" s="465">
        <v>1.0</v>
      </c>
      <c r="R577" s="19" t="s">
        <v>2991</v>
      </c>
      <c r="S577" s="466">
        <v>45608.0</v>
      </c>
      <c r="T577" s="19">
        <v>2411070.0</v>
      </c>
      <c r="U577" s="18">
        <v>45608.0</v>
      </c>
      <c r="V577" s="18">
        <v>45610.0</v>
      </c>
      <c r="W577" s="19" t="s">
        <v>4538</v>
      </c>
      <c r="X577" s="25" t="s">
        <v>34</v>
      </c>
      <c r="Y577" s="19" t="s">
        <v>3466</v>
      </c>
      <c r="Z577" s="467"/>
      <c r="AA577" s="18" t="s">
        <v>3739</v>
      </c>
      <c r="AB577" s="466">
        <v>45615.0</v>
      </c>
      <c r="AC577" s="468" t="s">
        <v>4477</v>
      </c>
      <c r="AD577" s="461"/>
      <c r="AE577" s="461"/>
      <c r="AF577" s="461"/>
      <c r="AG577" s="461"/>
      <c r="AH577" s="461"/>
      <c r="AI577" s="461"/>
      <c r="AJ577" s="461"/>
      <c r="AK577" s="461"/>
      <c r="AL577" s="461"/>
      <c r="AM577" s="461"/>
      <c r="AN577" s="461"/>
      <c r="AO577" s="461"/>
      <c r="AP577" s="461"/>
      <c r="AQ577" s="461"/>
      <c r="AR577" s="461"/>
      <c r="AS577" s="461"/>
      <c r="AT577" s="461"/>
      <c r="AU577" s="461"/>
      <c r="AV577" s="461"/>
      <c r="AW577" s="461"/>
      <c r="AX577" s="461"/>
    </row>
    <row r="578" ht="15.0" customHeight="1">
      <c r="A578" s="390" t="s">
        <v>4469</v>
      </c>
      <c r="B578" s="391" t="s">
        <v>4647</v>
      </c>
      <c r="C578" s="391" t="s">
        <v>4471</v>
      </c>
      <c r="D578" s="393" t="s">
        <v>50</v>
      </c>
      <c r="E578" s="428" t="s">
        <v>5245</v>
      </c>
      <c r="F578" s="391">
        <v>1.0</v>
      </c>
      <c r="G578" s="394"/>
      <c r="H578" s="395">
        <f t="shared" si="1"/>
        <v>1</v>
      </c>
      <c r="I578" s="391" t="s">
        <v>3465</v>
      </c>
      <c r="J578" s="396">
        <v>6448.6</v>
      </c>
      <c r="K578" s="396">
        <f t="shared" si="7"/>
        <v>6448.6</v>
      </c>
      <c r="L578" s="397"/>
      <c r="M578" s="398">
        <f t="shared" si="14"/>
        <v>0</v>
      </c>
      <c r="N578" s="398">
        <f t="shared" si="13"/>
        <v>6448.6</v>
      </c>
      <c r="O578" s="398">
        <f t="shared" si="5"/>
        <v>6448.6</v>
      </c>
      <c r="P578" s="398">
        <f t="shared" si="8"/>
        <v>6448.6</v>
      </c>
      <c r="Q578" s="398">
        <v>1.0</v>
      </c>
      <c r="R578" s="391" t="s">
        <v>3037</v>
      </c>
      <c r="S578" s="399">
        <v>45615.0</v>
      </c>
      <c r="T578" s="391">
        <v>2411091.0</v>
      </c>
      <c r="U578" s="400">
        <v>45616.0</v>
      </c>
      <c r="V578" s="400"/>
      <c r="W578" s="391"/>
      <c r="X578" s="394" t="s">
        <v>1725</v>
      </c>
      <c r="Y578" s="391" t="s">
        <v>4575</v>
      </c>
      <c r="Z578" s="401"/>
      <c r="AA578" s="400"/>
      <c r="AB578" s="399"/>
      <c r="AC578" s="402"/>
      <c r="AD578" s="392"/>
      <c r="AE578" s="392"/>
      <c r="AF578" s="392"/>
      <c r="AG578" s="392"/>
      <c r="AH578" s="392"/>
      <c r="AI578" s="392"/>
      <c r="AJ578" s="392"/>
      <c r="AK578" s="392"/>
      <c r="AL578" s="392"/>
      <c r="AM578" s="392"/>
      <c r="AN578" s="392"/>
      <c r="AO578" s="392"/>
      <c r="AP578" s="392"/>
      <c r="AQ578" s="392"/>
      <c r="AR578" s="392"/>
      <c r="AS578" s="392"/>
      <c r="AT578" s="392"/>
      <c r="AU578" s="392"/>
      <c r="AV578" s="392"/>
      <c r="AW578" s="392"/>
      <c r="AX578" s="392"/>
    </row>
    <row r="579" ht="15.0" customHeight="1">
      <c r="A579" s="390" t="s">
        <v>4469</v>
      </c>
      <c r="B579" s="391" t="s">
        <v>4647</v>
      </c>
      <c r="C579" s="391" t="s">
        <v>4471</v>
      </c>
      <c r="D579" s="393" t="s">
        <v>50</v>
      </c>
      <c r="E579" s="428" t="s">
        <v>5246</v>
      </c>
      <c r="F579" s="391">
        <v>1.0</v>
      </c>
      <c r="G579" s="394"/>
      <c r="H579" s="395">
        <f t="shared" si="1"/>
        <v>1</v>
      </c>
      <c r="I579" s="391" t="s">
        <v>3465</v>
      </c>
      <c r="J579" s="396">
        <v>4500.0</v>
      </c>
      <c r="K579" s="396">
        <f t="shared" si="7"/>
        <v>4500</v>
      </c>
      <c r="L579" s="397"/>
      <c r="M579" s="398">
        <f t="shared" si="14"/>
        <v>0</v>
      </c>
      <c r="N579" s="398">
        <f t="shared" si="13"/>
        <v>4500</v>
      </c>
      <c r="O579" s="398">
        <f t="shared" si="5"/>
        <v>4500</v>
      </c>
      <c r="P579" s="398">
        <f t="shared" si="8"/>
        <v>4500</v>
      </c>
      <c r="Q579" s="398">
        <v>1.0</v>
      </c>
      <c r="R579" s="391" t="s">
        <v>3039</v>
      </c>
      <c r="S579" s="399">
        <v>45615.0</v>
      </c>
      <c r="T579" s="391">
        <v>2411092.0</v>
      </c>
      <c r="U579" s="400">
        <v>45616.0</v>
      </c>
      <c r="V579" s="400"/>
      <c r="W579" s="391"/>
      <c r="X579" s="394" t="s">
        <v>1658</v>
      </c>
      <c r="Y579" s="391" t="s">
        <v>4575</v>
      </c>
      <c r="Z579" s="401"/>
      <c r="AA579" s="400"/>
      <c r="AB579" s="399"/>
      <c r="AC579" s="402"/>
      <c r="AD579" s="392"/>
      <c r="AE579" s="392"/>
      <c r="AF579" s="392"/>
      <c r="AG579" s="392"/>
      <c r="AH579" s="392"/>
      <c r="AI579" s="392"/>
      <c r="AJ579" s="392"/>
      <c r="AK579" s="392"/>
      <c r="AL579" s="392"/>
      <c r="AM579" s="392"/>
      <c r="AN579" s="392"/>
      <c r="AO579" s="392"/>
      <c r="AP579" s="392"/>
      <c r="AQ579" s="392"/>
      <c r="AR579" s="392"/>
      <c r="AS579" s="392"/>
      <c r="AT579" s="392"/>
      <c r="AU579" s="392"/>
      <c r="AV579" s="392"/>
      <c r="AW579" s="392"/>
      <c r="AX579" s="392"/>
    </row>
    <row r="580" ht="15.0" customHeight="1">
      <c r="A580" s="372" t="s">
        <v>4536</v>
      </c>
      <c r="B580" s="373" t="s">
        <v>4643</v>
      </c>
      <c r="C580" s="373" t="s">
        <v>4471</v>
      </c>
      <c r="D580" s="374" t="s">
        <v>4528</v>
      </c>
      <c r="E580" s="375" t="s">
        <v>4788</v>
      </c>
      <c r="F580" s="373">
        <v>30.0</v>
      </c>
      <c r="G580" s="376"/>
      <c r="H580" s="377">
        <f t="shared" si="1"/>
        <v>30</v>
      </c>
      <c r="I580" s="373" t="s">
        <v>3465</v>
      </c>
      <c r="J580" s="378">
        <v>114.0</v>
      </c>
      <c r="K580" s="378">
        <f t="shared" si="7"/>
        <v>3420</v>
      </c>
      <c r="L580" s="379"/>
      <c r="M580" s="380">
        <f t="shared" si="14"/>
        <v>0</v>
      </c>
      <c r="N580" s="380">
        <f t="shared" si="13"/>
        <v>114</v>
      </c>
      <c r="O580" s="380">
        <f t="shared" si="5"/>
        <v>114</v>
      </c>
      <c r="P580" s="380">
        <f t="shared" si="8"/>
        <v>3420</v>
      </c>
      <c r="Q580" s="380">
        <v>1.0</v>
      </c>
      <c r="R580" s="373" t="s">
        <v>3078</v>
      </c>
      <c r="S580" s="381">
        <v>45616.0</v>
      </c>
      <c r="T580" s="373">
        <v>2411114.0</v>
      </c>
      <c r="U580" s="382">
        <v>45617.0</v>
      </c>
      <c r="V580" s="382">
        <v>45622.0</v>
      </c>
      <c r="W580" s="373" t="s">
        <v>4538</v>
      </c>
      <c r="X580" s="376" t="s">
        <v>34</v>
      </c>
      <c r="Y580" s="373" t="s">
        <v>3466</v>
      </c>
      <c r="Z580" s="383"/>
      <c r="AA580" s="382" t="s">
        <v>3739</v>
      </c>
      <c r="AB580" s="381">
        <v>45629.0</v>
      </c>
      <c r="AC580" s="384" t="s">
        <v>4477</v>
      </c>
      <c r="AD580" s="374"/>
      <c r="AE580" s="374"/>
      <c r="AF580" s="374"/>
      <c r="AG580" s="374"/>
      <c r="AH580" s="374"/>
      <c r="AI580" s="374"/>
      <c r="AJ580" s="374"/>
      <c r="AK580" s="374"/>
      <c r="AL580" s="374"/>
      <c r="AM580" s="374"/>
      <c r="AN580" s="374"/>
      <c r="AO580" s="374"/>
      <c r="AP580" s="374"/>
      <c r="AQ580" s="374"/>
      <c r="AR580" s="374"/>
      <c r="AS580" s="374"/>
      <c r="AT580" s="374"/>
      <c r="AU580" s="374"/>
      <c r="AV580" s="374"/>
      <c r="AW580" s="374"/>
      <c r="AX580" s="374"/>
    </row>
    <row r="581" ht="15.0" customHeight="1">
      <c r="A581" s="387" t="s">
        <v>4536</v>
      </c>
      <c r="B581" s="359" t="s">
        <v>4643</v>
      </c>
      <c r="C581" s="359" t="s">
        <v>4471</v>
      </c>
      <c r="D581" s="360" t="s">
        <v>4754</v>
      </c>
      <c r="E581" s="388" t="s">
        <v>4755</v>
      </c>
      <c r="F581" s="359">
        <v>50.0</v>
      </c>
      <c r="G581" s="362"/>
      <c r="H581" s="363">
        <f t="shared" si="1"/>
        <v>50</v>
      </c>
      <c r="I581" s="359" t="s">
        <v>3465</v>
      </c>
      <c r="J581" s="364">
        <v>28.0</v>
      </c>
      <c r="K581" s="364">
        <f t="shared" si="7"/>
        <v>1400</v>
      </c>
      <c r="L581" s="365"/>
      <c r="M581" s="366">
        <f t="shared" si="14"/>
        <v>0</v>
      </c>
      <c r="N581" s="366">
        <f t="shared" si="13"/>
        <v>28</v>
      </c>
      <c r="O581" s="366">
        <f t="shared" si="5"/>
        <v>28</v>
      </c>
      <c r="P581" s="366">
        <f t="shared" si="8"/>
        <v>1400</v>
      </c>
      <c r="Q581" s="366">
        <v>1.0</v>
      </c>
      <c r="R581" s="359" t="s">
        <v>3078</v>
      </c>
      <c r="S581" s="367">
        <v>45616.0</v>
      </c>
      <c r="T581" s="359">
        <v>2411114.0</v>
      </c>
      <c r="U581" s="368">
        <v>45617.0</v>
      </c>
      <c r="V581" s="368">
        <v>45622.0</v>
      </c>
      <c r="W581" s="359" t="s">
        <v>4538</v>
      </c>
      <c r="X581" s="362" t="s">
        <v>34</v>
      </c>
      <c r="Y581" s="359" t="s">
        <v>3466</v>
      </c>
      <c r="Z581" s="369"/>
      <c r="AA581" s="368" t="s">
        <v>3739</v>
      </c>
      <c r="AB581" s="367">
        <v>45629.0</v>
      </c>
      <c r="AC581" s="370" t="s">
        <v>4477</v>
      </c>
      <c r="AD581" s="360"/>
      <c r="AE581" s="360"/>
      <c r="AF581" s="360"/>
      <c r="AG581" s="360"/>
      <c r="AH581" s="360"/>
      <c r="AI581" s="360"/>
      <c r="AJ581" s="360"/>
      <c r="AK581" s="360"/>
      <c r="AL581" s="360"/>
      <c r="AM581" s="360"/>
      <c r="AN581" s="360"/>
      <c r="AO581" s="360"/>
      <c r="AP581" s="360"/>
      <c r="AQ581" s="360"/>
      <c r="AR581" s="360"/>
      <c r="AS581" s="360"/>
      <c r="AT581" s="360"/>
      <c r="AU581" s="360"/>
      <c r="AV581" s="360"/>
      <c r="AW581" s="360"/>
      <c r="AX581" s="360"/>
    </row>
    <row r="582" ht="15.0" customHeight="1">
      <c r="A582" s="387" t="s">
        <v>4536</v>
      </c>
      <c r="B582" s="359" t="s">
        <v>4643</v>
      </c>
      <c r="C582" s="359" t="s">
        <v>4471</v>
      </c>
      <c r="D582" s="360" t="s">
        <v>4754</v>
      </c>
      <c r="E582" s="433" t="s">
        <v>4756</v>
      </c>
      <c r="F582" s="359">
        <v>50.0</v>
      </c>
      <c r="G582" s="362"/>
      <c r="H582" s="363">
        <f t="shared" si="1"/>
        <v>50</v>
      </c>
      <c r="I582" s="359" t="s">
        <v>3465</v>
      </c>
      <c r="J582" s="364">
        <v>36.0</v>
      </c>
      <c r="K582" s="364">
        <f t="shared" si="7"/>
        <v>1800</v>
      </c>
      <c r="L582" s="365"/>
      <c r="M582" s="366">
        <f t="shared" si="14"/>
        <v>0</v>
      </c>
      <c r="N582" s="366">
        <f t="shared" si="13"/>
        <v>36</v>
      </c>
      <c r="O582" s="366">
        <f t="shared" si="5"/>
        <v>36</v>
      </c>
      <c r="P582" s="366">
        <f t="shared" si="8"/>
        <v>1800</v>
      </c>
      <c r="Q582" s="366">
        <v>1.0</v>
      </c>
      <c r="R582" s="359" t="s">
        <v>3078</v>
      </c>
      <c r="S582" s="367">
        <v>45616.0</v>
      </c>
      <c r="T582" s="359">
        <v>2411114.0</v>
      </c>
      <c r="U582" s="368">
        <v>45617.0</v>
      </c>
      <c r="V582" s="368">
        <v>45622.0</v>
      </c>
      <c r="W582" s="359" t="s">
        <v>4538</v>
      </c>
      <c r="X582" s="362" t="s">
        <v>34</v>
      </c>
      <c r="Y582" s="359" t="s">
        <v>3466</v>
      </c>
      <c r="Z582" s="369"/>
      <c r="AA582" s="368" t="s">
        <v>3739</v>
      </c>
      <c r="AB582" s="367">
        <v>45629.0</v>
      </c>
      <c r="AC582" s="370" t="s">
        <v>4477</v>
      </c>
      <c r="AD582" s="360"/>
      <c r="AE582" s="360"/>
      <c r="AF582" s="360"/>
      <c r="AG582" s="360"/>
      <c r="AH582" s="360"/>
      <c r="AI582" s="360"/>
      <c r="AJ582" s="360"/>
      <c r="AK582" s="360"/>
      <c r="AL582" s="360"/>
      <c r="AM582" s="360"/>
      <c r="AN582" s="360"/>
      <c r="AO582" s="360"/>
      <c r="AP582" s="360"/>
      <c r="AQ582" s="360"/>
      <c r="AR582" s="360"/>
      <c r="AS582" s="360"/>
      <c r="AT582" s="360"/>
      <c r="AU582" s="360"/>
      <c r="AV582" s="360"/>
      <c r="AW582" s="360"/>
      <c r="AX582" s="360"/>
    </row>
    <row r="583" ht="15.0" customHeight="1">
      <c r="A583" s="390" t="s">
        <v>4536</v>
      </c>
      <c r="B583" s="391" t="s">
        <v>4643</v>
      </c>
      <c r="C583" s="391" t="s">
        <v>4471</v>
      </c>
      <c r="D583" s="392" t="s">
        <v>4754</v>
      </c>
      <c r="E583" s="393" t="s">
        <v>4757</v>
      </c>
      <c r="F583" s="391">
        <v>50.0</v>
      </c>
      <c r="G583" s="394"/>
      <c r="H583" s="395">
        <f t="shared" si="1"/>
        <v>50</v>
      </c>
      <c r="I583" s="391" t="s">
        <v>3465</v>
      </c>
      <c r="J583" s="396">
        <v>40.0</v>
      </c>
      <c r="K583" s="396">
        <f t="shared" si="7"/>
        <v>2000</v>
      </c>
      <c r="L583" s="397"/>
      <c r="M583" s="398">
        <f t="shared" si="14"/>
        <v>0</v>
      </c>
      <c r="N583" s="398">
        <f t="shared" si="13"/>
        <v>40</v>
      </c>
      <c r="O583" s="398">
        <f t="shared" si="5"/>
        <v>40</v>
      </c>
      <c r="P583" s="398">
        <f t="shared" si="8"/>
        <v>2000</v>
      </c>
      <c r="Q583" s="398">
        <v>1.0</v>
      </c>
      <c r="R583" s="391" t="s">
        <v>3078</v>
      </c>
      <c r="S583" s="399">
        <v>45616.0</v>
      </c>
      <c r="T583" s="391">
        <v>2411114.0</v>
      </c>
      <c r="U583" s="400">
        <v>45617.0</v>
      </c>
      <c r="V583" s="400">
        <v>45622.0</v>
      </c>
      <c r="W583" s="391" t="s">
        <v>4538</v>
      </c>
      <c r="X583" s="394" t="s">
        <v>34</v>
      </c>
      <c r="Y583" s="391" t="s">
        <v>3466</v>
      </c>
      <c r="Z583" s="401"/>
      <c r="AA583" s="400" t="s">
        <v>3739</v>
      </c>
      <c r="AB583" s="399">
        <v>45629.0</v>
      </c>
      <c r="AC583" s="402" t="s">
        <v>4477</v>
      </c>
      <c r="AD583" s="392"/>
      <c r="AE583" s="392"/>
      <c r="AF583" s="392"/>
      <c r="AG583" s="392"/>
      <c r="AH583" s="392"/>
      <c r="AI583" s="392"/>
      <c r="AJ583" s="392"/>
      <c r="AK583" s="392"/>
      <c r="AL583" s="392"/>
      <c r="AM583" s="392"/>
      <c r="AN583" s="392"/>
      <c r="AO583" s="392"/>
      <c r="AP583" s="392"/>
      <c r="AQ583" s="392"/>
      <c r="AR583" s="392"/>
      <c r="AS583" s="392"/>
      <c r="AT583" s="392"/>
      <c r="AU583" s="392"/>
      <c r="AV583" s="392"/>
      <c r="AW583" s="392"/>
      <c r="AX583" s="392"/>
    </row>
    <row r="584" ht="15.0" customHeight="1">
      <c r="A584" s="424" t="s">
        <v>4469</v>
      </c>
      <c r="B584" s="406" t="s">
        <v>4647</v>
      </c>
      <c r="C584" s="406" t="s">
        <v>4471</v>
      </c>
      <c r="D584" s="407" t="s">
        <v>3137</v>
      </c>
      <c r="E584" s="421" t="s">
        <v>5247</v>
      </c>
      <c r="F584" s="406">
        <v>2.0</v>
      </c>
      <c r="G584" s="409"/>
      <c r="H584" s="410">
        <f t="shared" si="1"/>
        <v>2</v>
      </c>
      <c r="I584" s="406" t="s">
        <v>3465</v>
      </c>
      <c r="J584" s="411">
        <v>880.0</v>
      </c>
      <c r="K584" s="411">
        <f t="shared" si="7"/>
        <v>1760</v>
      </c>
      <c r="L584" s="412"/>
      <c r="M584" s="413">
        <f t="shared" si="14"/>
        <v>0</v>
      </c>
      <c r="N584" s="413">
        <f t="shared" si="13"/>
        <v>880</v>
      </c>
      <c r="O584" s="413">
        <f t="shared" si="5"/>
        <v>880</v>
      </c>
      <c r="P584" s="413">
        <f t="shared" si="8"/>
        <v>1760</v>
      </c>
      <c r="Q584" s="413">
        <v>1.0</v>
      </c>
      <c r="R584" s="406" t="s">
        <v>3136</v>
      </c>
      <c r="S584" s="414">
        <v>45624.0</v>
      </c>
      <c r="T584" s="406">
        <v>2411142.0</v>
      </c>
      <c r="U584" s="415">
        <v>45624.0</v>
      </c>
      <c r="V584" s="415">
        <v>45624.0</v>
      </c>
      <c r="W584" s="406" t="s">
        <v>3696</v>
      </c>
      <c r="X584" s="409" t="s">
        <v>197</v>
      </c>
      <c r="Y584" s="406" t="s">
        <v>3466</v>
      </c>
      <c r="Z584" s="416"/>
      <c r="AA584" s="415" t="s">
        <v>3739</v>
      </c>
      <c r="AB584" s="414">
        <v>45625.0</v>
      </c>
      <c r="AC584" s="417" t="s">
        <v>4477</v>
      </c>
      <c r="AD584" s="418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  <c r="AW584" s="249"/>
      <c r="AX584" s="249"/>
    </row>
    <row r="585" ht="15.0" customHeight="1">
      <c r="A585" s="424" t="s">
        <v>4469</v>
      </c>
      <c r="B585" s="406" t="s">
        <v>4647</v>
      </c>
      <c r="C585" s="406" t="s">
        <v>4471</v>
      </c>
      <c r="D585" s="407" t="s">
        <v>5248</v>
      </c>
      <c r="E585" s="421" t="s">
        <v>5249</v>
      </c>
      <c r="F585" s="406">
        <v>3.0</v>
      </c>
      <c r="G585" s="409"/>
      <c r="H585" s="410">
        <f t="shared" si="1"/>
        <v>3</v>
      </c>
      <c r="I585" s="406" t="s">
        <v>3465</v>
      </c>
      <c r="J585" s="411">
        <v>186.92</v>
      </c>
      <c r="K585" s="411">
        <f t="shared" si="7"/>
        <v>560.76</v>
      </c>
      <c r="L585" s="412"/>
      <c r="M585" s="413">
        <f t="shared" si="14"/>
        <v>0</v>
      </c>
      <c r="N585" s="413">
        <f t="shared" si="13"/>
        <v>186.92</v>
      </c>
      <c r="O585" s="413">
        <f t="shared" si="5"/>
        <v>186.92</v>
      </c>
      <c r="P585" s="413">
        <f t="shared" si="8"/>
        <v>560.76</v>
      </c>
      <c r="Q585" s="413">
        <v>1.0</v>
      </c>
      <c r="R585" s="406" t="s">
        <v>3111</v>
      </c>
      <c r="S585" s="414">
        <v>45623.0</v>
      </c>
      <c r="T585" s="406">
        <v>2411133.0</v>
      </c>
      <c r="U585" s="415">
        <v>45623.0</v>
      </c>
      <c r="V585" s="415">
        <v>45623.0</v>
      </c>
      <c r="W585" s="406" t="s">
        <v>4669</v>
      </c>
      <c r="X585" s="409" t="s">
        <v>880</v>
      </c>
      <c r="Y585" s="406" t="s">
        <v>3466</v>
      </c>
      <c r="Z585" s="416"/>
      <c r="AA585" s="415" t="s">
        <v>3739</v>
      </c>
      <c r="AB585" s="414">
        <v>45624.0</v>
      </c>
      <c r="AC585" s="417" t="s">
        <v>4477</v>
      </c>
      <c r="AD585" s="418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  <c r="AW585" s="249"/>
      <c r="AX585" s="249"/>
    </row>
    <row r="586" ht="15.0" customHeight="1">
      <c r="A586" s="372" t="s">
        <v>4469</v>
      </c>
      <c r="B586" s="373" t="s">
        <v>4647</v>
      </c>
      <c r="C586" s="373" t="s">
        <v>4471</v>
      </c>
      <c r="D586" s="374" t="s">
        <v>4694</v>
      </c>
      <c r="E586" s="427" t="s">
        <v>3105</v>
      </c>
      <c r="F586" s="373">
        <v>1.0</v>
      </c>
      <c r="G586" s="376"/>
      <c r="H586" s="377">
        <f t="shared" si="1"/>
        <v>1</v>
      </c>
      <c r="I586" s="373" t="s">
        <v>3465</v>
      </c>
      <c r="J586" s="378">
        <v>72000.0</v>
      </c>
      <c r="K586" s="378">
        <f t="shared" si="7"/>
        <v>72000</v>
      </c>
      <c r="L586" s="379"/>
      <c r="M586" s="380">
        <f t="shared" si="14"/>
        <v>0</v>
      </c>
      <c r="N586" s="380">
        <f t="shared" si="13"/>
        <v>72000</v>
      </c>
      <c r="O586" s="380">
        <f t="shared" si="5"/>
        <v>72000</v>
      </c>
      <c r="P586" s="380">
        <f t="shared" si="8"/>
        <v>72000</v>
      </c>
      <c r="Q586" s="380">
        <v>1.0</v>
      </c>
      <c r="R586" s="373" t="s">
        <v>3104</v>
      </c>
      <c r="S586" s="381">
        <v>45622.0</v>
      </c>
      <c r="T586" s="373">
        <v>2411130.0</v>
      </c>
      <c r="U586" s="382">
        <v>45622.0</v>
      </c>
      <c r="V586" s="382">
        <v>45622.0</v>
      </c>
      <c r="W586" s="373" t="s">
        <v>5132</v>
      </c>
      <c r="X586" s="376" t="s">
        <v>4151</v>
      </c>
      <c r="Y586" s="373" t="s">
        <v>3466</v>
      </c>
      <c r="Z586" s="383"/>
      <c r="AA586" s="382" t="s">
        <v>3739</v>
      </c>
      <c r="AB586" s="381">
        <v>45625.0</v>
      </c>
      <c r="AC586" s="384" t="s">
        <v>4477</v>
      </c>
      <c r="AD586" s="374"/>
      <c r="AE586" s="374"/>
      <c r="AF586" s="374"/>
      <c r="AG586" s="374"/>
      <c r="AH586" s="374"/>
      <c r="AI586" s="374"/>
      <c r="AJ586" s="374"/>
      <c r="AK586" s="374"/>
      <c r="AL586" s="374"/>
      <c r="AM586" s="374"/>
      <c r="AN586" s="374"/>
      <c r="AO586" s="374"/>
      <c r="AP586" s="374"/>
      <c r="AQ586" s="374"/>
      <c r="AR586" s="374"/>
      <c r="AS586" s="374"/>
      <c r="AT586" s="374"/>
      <c r="AU586" s="374"/>
      <c r="AV586" s="374"/>
      <c r="AW586" s="374"/>
      <c r="AX586" s="374"/>
    </row>
    <row r="587" ht="15.0" customHeight="1">
      <c r="A587" s="390" t="s">
        <v>4469</v>
      </c>
      <c r="B587" s="391" t="s">
        <v>4647</v>
      </c>
      <c r="C587" s="391" t="s">
        <v>4471</v>
      </c>
      <c r="D587" s="392" t="s">
        <v>4908</v>
      </c>
      <c r="E587" s="428" t="s">
        <v>5031</v>
      </c>
      <c r="F587" s="391">
        <v>1.0</v>
      </c>
      <c r="G587" s="394"/>
      <c r="H587" s="395">
        <f t="shared" si="1"/>
        <v>1</v>
      </c>
      <c r="I587" s="391" t="s">
        <v>3465</v>
      </c>
      <c r="J587" s="396">
        <v>288.0</v>
      </c>
      <c r="K587" s="396">
        <f t="shared" si="7"/>
        <v>288</v>
      </c>
      <c r="L587" s="397"/>
      <c r="M587" s="398">
        <f t="shared" si="14"/>
        <v>0</v>
      </c>
      <c r="N587" s="398">
        <f t="shared" si="13"/>
        <v>288</v>
      </c>
      <c r="O587" s="398">
        <f t="shared" si="5"/>
        <v>288</v>
      </c>
      <c r="P587" s="398">
        <f t="shared" si="8"/>
        <v>288</v>
      </c>
      <c r="Q587" s="398">
        <v>1.0</v>
      </c>
      <c r="R587" s="391" t="s">
        <v>3104</v>
      </c>
      <c r="S587" s="399">
        <v>45622.0</v>
      </c>
      <c r="T587" s="391">
        <v>2411130.0</v>
      </c>
      <c r="U587" s="400">
        <v>45622.0</v>
      </c>
      <c r="V587" s="400">
        <v>45622.0</v>
      </c>
      <c r="W587" s="391" t="s">
        <v>5132</v>
      </c>
      <c r="X587" s="394" t="s">
        <v>4151</v>
      </c>
      <c r="Y587" s="391" t="s">
        <v>3466</v>
      </c>
      <c r="Z587" s="401"/>
      <c r="AA587" s="400" t="s">
        <v>3739</v>
      </c>
      <c r="AB587" s="399">
        <v>45625.0</v>
      </c>
      <c r="AC587" s="402" t="s">
        <v>4477</v>
      </c>
      <c r="AD587" s="392"/>
      <c r="AE587" s="392"/>
      <c r="AF587" s="392"/>
      <c r="AG587" s="392"/>
      <c r="AH587" s="392"/>
      <c r="AI587" s="392"/>
      <c r="AJ587" s="392"/>
      <c r="AK587" s="392"/>
      <c r="AL587" s="392"/>
      <c r="AM587" s="392"/>
      <c r="AN587" s="392"/>
      <c r="AO587" s="392"/>
      <c r="AP587" s="392"/>
      <c r="AQ587" s="392"/>
      <c r="AR587" s="392"/>
      <c r="AS587" s="392"/>
      <c r="AT587" s="392"/>
      <c r="AU587" s="392"/>
      <c r="AV587" s="392"/>
      <c r="AW587" s="392"/>
      <c r="AX587" s="392"/>
    </row>
    <row r="588" ht="15.0" customHeight="1">
      <c r="A588" s="372" t="s">
        <v>4469</v>
      </c>
      <c r="B588" s="373" t="s">
        <v>4647</v>
      </c>
      <c r="C588" s="373" t="s">
        <v>4471</v>
      </c>
      <c r="D588" s="374" t="s">
        <v>4694</v>
      </c>
      <c r="E588" s="427" t="s">
        <v>3110</v>
      </c>
      <c r="F588" s="373">
        <v>1.0</v>
      </c>
      <c r="G588" s="376"/>
      <c r="H588" s="377">
        <f t="shared" si="1"/>
        <v>1</v>
      </c>
      <c r="I588" s="373" t="s">
        <v>3465</v>
      </c>
      <c r="J588" s="378">
        <v>360000.0</v>
      </c>
      <c r="K588" s="378">
        <f t="shared" si="7"/>
        <v>360000</v>
      </c>
      <c r="L588" s="379"/>
      <c r="M588" s="380">
        <f t="shared" si="14"/>
        <v>0</v>
      </c>
      <c r="N588" s="380">
        <f t="shared" si="13"/>
        <v>360000</v>
      </c>
      <c r="O588" s="380">
        <f t="shared" si="5"/>
        <v>360000</v>
      </c>
      <c r="P588" s="380">
        <f t="shared" si="8"/>
        <v>360000</v>
      </c>
      <c r="Q588" s="380">
        <v>1.0</v>
      </c>
      <c r="R588" s="373" t="s">
        <v>3109</v>
      </c>
      <c r="S588" s="381">
        <v>45622.0</v>
      </c>
      <c r="T588" s="373">
        <v>2411132.0</v>
      </c>
      <c r="U588" s="382">
        <v>45623.0</v>
      </c>
      <c r="V588" s="382">
        <v>45623.0</v>
      </c>
      <c r="W588" s="373" t="s">
        <v>5132</v>
      </c>
      <c r="X588" s="376" t="s">
        <v>4151</v>
      </c>
      <c r="Y588" s="373" t="s">
        <v>3466</v>
      </c>
      <c r="Z588" s="383"/>
      <c r="AA588" s="382" t="s">
        <v>3739</v>
      </c>
      <c r="AB588" s="381">
        <v>45632.0</v>
      </c>
      <c r="AC588" s="384" t="s">
        <v>4477</v>
      </c>
      <c r="AD588" s="374"/>
      <c r="AE588" s="374"/>
      <c r="AF588" s="374"/>
      <c r="AG588" s="374"/>
      <c r="AH588" s="374"/>
      <c r="AI588" s="374"/>
      <c r="AJ588" s="374"/>
      <c r="AK588" s="374"/>
      <c r="AL588" s="374"/>
      <c r="AM588" s="374"/>
      <c r="AN588" s="374"/>
      <c r="AO588" s="374"/>
      <c r="AP588" s="374"/>
      <c r="AQ588" s="374"/>
      <c r="AR588" s="374"/>
      <c r="AS588" s="374"/>
      <c r="AT588" s="374"/>
      <c r="AU588" s="374"/>
      <c r="AV588" s="374"/>
      <c r="AW588" s="374"/>
      <c r="AX588" s="374"/>
    </row>
    <row r="589" ht="15.0" customHeight="1">
      <c r="A589" s="390" t="s">
        <v>4469</v>
      </c>
      <c r="B589" s="391" t="s">
        <v>4647</v>
      </c>
      <c r="C589" s="391" t="s">
        <v>4471</v>
      </c>
      <c r="D589" s="392" t="s">
        <v>4908</v>
      </c>
      <c r="E589" s="428" t="s">
        <v>5031</v>
      </c>
      <c r="F589" s="391">
        <v>1.0</v>
      </c>
      <c r="G589" s="394"/>
      <c r="H589" s="395">
        <f t="shared" si="1"/>
        <v>1</v>
      </c>
      <c r="I589" s="391" t="s">
        <v>3465</v>
      </c>
      <c r="J589" s="396">
        <v>1440.0</v>
      </c>
      <c r="K589" s="396">
        <f t="shared" si="7"/>
        <v>1440</v>
      </c>
      <c r="L589" s="397"/>
      <c r="M589" s="398">
        <f t="shared" si="14"/>
        <v>0</v>
      </c>
      <c r="N589" s="398">
        <f t="shared" si="13"/>
        <v>1440</v>
      </c>
      <c r="O589" s="398">
        <f t="shared" si="5"/>
        <v>1440</v>
      </c>
      <c r="P589" s="398">
        <f t="shared" si="8"/>
        <v>1440</v>
      </c>
      <c r="Q589" s="398">
        <v>1.0</v>
      </c>
      <c r="R589" s="391" t="s">
        <v>3109</v>
      </c>
      <c r="S589" s="399">
        <v>45622.0</v>
      </c>
      <c r="T589" s="391">
        <v>2411132.0</v>
      </c>
      <c r="U589" s="400">
        <v>45623.0</v>
      </c>
      <c r="V589" s="400">
        <v>45623.0</v>
      </c>
      <c r="W589" s="391" t="s">
        <v>5132</v>
      </c>
      <c r="X589" s="394" t="s">
        <v>4151</v>
      </c>
      <c r="Y589" s="391" t="s">
        <v>3466</v>
      </c>
      <c r="Z589" s="401"/>
      <c r="AA589" s="400" t="s">
        <v>3739</v>
      </c>
      <c r="AB589" s="399">
        <v>45632.0</v>
      </c>
      <c r="AC589" s="402" t="s">
        <v>4477</v>
      </c>
      <c r="AD589" s="392"/>
      <c r="AE589" s="392"/>
      <c r="AF589" s="392"/>
      <c r="AG589" s="392"/>
      <c r="AH589" s="392"/>
      <c r="AI589" s="392"/>
      <c r="AJ589" s="392"/>
      <c r="AK589" s="392"/>
      <c r="AL589" s="392"/>
      <c r="AM589" s="392"/>
      <c r="AN589" s="392"/>
      <c r="AO589" s="392"/>
      <c r="AP589" s="392"/>
      <c r="AQ589" s="392"/>
      <c r="AR589" s="392"/>
      <c r="AS589" s="392"/>
      <c r="AT589" s="392"/>
      <c r="AU589" s="392"/>
      <c r="AV589" s="392"/>
      <c r="AW589" s="392"/>
      <c r="AX589" s="392"/>
    </row>
    <row r="590" ht="15.0" customHeight="1">
      <c r="A590" s="372" t="s">
        <v>4469</v>
      </c>
      <c r="B590" s="373" t="s">
        <v>4647</v>
      </c>
      <c r="C590" s="373" t="s">
        <v>4471</v>
      </c>
      <c r="D590" s="374"/>
      <c r="E590" s="427" t="s">
        <v>3116</v>
      </c>
      <c r="F590" s="373">
        <v>2.0</v>
      </c>
      <c r="G590" s="376"/>
      <c r="H590" s="377">
        <f t="shared" si="1"/>
        <v>2</v>
      </c>
      <c r="I590" s="373" t="s">
        <v>3465</v>
      </c>
      <c r="J590" s="378">
        <v>30000.0</v>
      </c>
      <c r="K590" s="378">
        <f t="shared" si="7"/>
        <v>60000</v>
      </c>
      <c r="L590" s="379"/>
      <c r="M590" s="380">
        <f t="shared" si="14"/>
        <v>0</v>
      </c>
      <c r="N590" s="380">
        <f t="shared" si="13"/>
        <v>30000</v>
      </c>
      <c r="O590" s="380">
        <f t="shared" si="5"/>
        <v>30000</v>
      </c>
      <c r="P590" s="380">
        <f t="shared" si="8"/>
        <v>60000</v>
      </c>
      <c r="Q590" s="380">
        <v>1.0</v>
      </c>
      <c r="R590" s="373" t="s">
        <v>3115</v>
      </c>
      <c r="S590" s="381">
        <v>45623.0</v>
      </c>
      <c r="T590" s="373">
        <v>2411135.0</v>
      </c>
      <c r="U590" s="382">
        <v>45623.0</v>
      </c>
      <c r="V590" s="382">
        <v>45623.0</v>
      </c>
      <c r="W590" s="373" t="s">
        <v>5027</v>
      </c>
      <c r="X590" s="376" t="s">
        <v>1239</v>
      </c>
      <c r="Y590" s="373" t="s">
        <v>3466</v>
      </c>
      <c r="Z590" s="383"/>
      <c r="AA590" s="382" t="s">
        <v>3739</v>
      </c>
      <c r="AB590" s="381">
        <v>45633.0</v>
      </c>
      <c r="AC590" s="384" t="s">
        <v>4477</v>
      </c>
      <c r="AD590" s="392"/>
      <c r="AE590" s="392"/>
      <c r="AF590" s="392"/>
      <c r="AG590" s="392"/>
      <c r="AH590" s="392"/>
      <c r="AI590" s="392"/>
      <c r="AJ590" s="392"/>
      <c r="AK590" s="392"/>
      <c r="AL590" s="392"/>
      <c r="AM590" s="392"/>
      <c r="AN590" s="392"/>
      <c r="AO590" s="392"/>
      <c r="AP590" s="392"/>
      <c r="AQ590" s="392"/>
      <c r="AR590" s="392"/>
      <c r="AS590" s="392"/>
      <c r="AT590" s="392"/>
      <c r="AU590" s="392"/>
      <c r="AV590" s="392"/>
      <c r="AW590" s="392"/>
      <c r="AX590" s="392"/>
    </row>
    <row r="591" ht="15.0" customHeight="1">
      <c r="A591" s="372" t="s">
        <v>4469</v>
      </c>
      <c r="B591" s="373" t="s">
        <v>4647</v>
      </c>
      <c r="C591" s="373" t="s">
        <v>4471</v>
      </c>
      <c r="D591" s="374" t="s">
        <v>5205</v>
      </c>
      <c r="E591" s="427" t="s">
        <v>5206</v>
      </c>
      <c r="F591" s="373">
        <v>20.0</v>
      </c>
      <c r="G591" s="376"/>
      <c r="H591" s="377">
        <f t="shared" si="1"/>
        <v>20</v>
      </c>
      <c r="I591" s="373" t="s">
        <v>3465</v>
      </c>
      <c r="J591" s="378">
        <v>70.0</v>
      </c>
      <c r="K591" s="378">
        <f t="shared" si="7"/>
        <v>1400</v>
      </c>
      <c r="L591" s="379"/>
      <c r="M591" s="380">
        <f t="shared" si="14"/>
        <v>0</v>
      </c>
      <c r="N591" s="380">
        <f t="shared" si="13"/>
        <v>70</v>
      </c>
      <c r="O591" s="380">
        <f t="shared" si="5"/>
        <v>70</v>
      </c>
      <c r="P591" s="380">
        <f t="shared" si="8"/>
        <v>1400</v>
      </c>
      <c r="Q591" s="380">
        <v>1.0</v>
      </c>
      <c r="R591" s="373" t="s">
        <v>3118</v>
      </c>
      <c r="S591" s="381">
        <v>45623.0</v>
      </c>
      <c r="T591" s="373">
        <v>2411136.0</v>
      </c>
      <c r="U591" s="382">
        <v>45623.0</v>
      </c>
      <c r="V591" s="382">
        <v>45624.0</v>
      </c>
      <c r="W591" s="373" t="s">
        <v>5207</v>
      </c>
      <c r="X591" s="376" t="s">
        <v>4782</v>
      </c>
      <c r="Y591" s="373" t="s">
        <v>3466</v>
      </c>
      <c r="Z591" s="383"/>
      <c r="AA591" s="382" t="s">
        <v>3739</v>
      </c>
      <c r="AB591" s="381">
        <v>45637.0</v>
      </c>
      <c r="AC591" s="384" t="s">
        <v>4477</v>
      </c>
      <c r="AD591" s="392"/>
      <c r="AE591" s="392"/>
      <c r="AF591" s="392"/>
      <c r="AG591" s="392"/>
      <c r="AH591" s="392"/>
      <c r="AI591" s="392"/>
      <c r="AJ591" s="392"/>
      <c r="AK591" s="392"/>
      <c r="AL591" s="392"/>
      <c r="AM591" s="392"/>
      <c r="AN591" s="392"/>
      <c r="AO591" s="392"/>
      <c r="AP591" s="392"/>
      <c r="AQ591" s="392"/>
      <c r="AR591" s="392"/>
      <c r="AS591" s="392"/>
      <c r="AT591" s="392"/>
      <c r="AU591" s="392"/>
      <c r="AV591" s="392"/>
      <c r="AW591" s="392"/>
      <c r="AX591" s="392"/>
    </row>
    <row r="592" ht="15.0" customHeight="1">
      <c r="A592" s="387" t="s">
        <v>4469</v>
      </c>
      <c r="B592" s="359" t="s">
        <v>4647</v>
      </c>
      <c r="C592" s="359" t="s">
        <v>4471</v>
      </c>
      <c r="D592" s="360" t="s">
        <v>5250</v>
      </c>
      <c r="E592" s="433" t="s">
        <v>5251</v>
      </c>
      <c r="F592" s="359">
        <v>1.0</v>
      </c>
      <c r="G592" s="362"/>
      <c r="H592" s="363">
        <f t="shared" si="1"/>
        <v>1</v>
      </c>
      <c r="I592" s="359" t="s">
        <v>3465</v>
      </c>
      <c r="J592" s="364">
        <v>2300.0</v>
      </c>
      <c r="K592" s="364">
        <f t="shared" si="7"/>
        <v>2300</v>
      </c>
      <c r="L592" s="365"/>
      <c r="M592" s="366">
        <f t="shared" si="14"/>
        <v>0</v>
      </c>
      <c r="N592" s="366">
        <f t="shared" si="13"/>
        <v>2300</v>
      </c>
      <c r="O592" s="366">
        <f t="shared" si="5"/>
        <v>2300</v>
      </c>
      <c r="P592" s="366">
        <f t="shared" si="8"/>
        <v>2300</v>
      </c>
      <c r="Q592" s="366">
        <v>1.0</v>
      </c>
      <c r="R592" s="359" t="s">
        <v>3118</v>
      </c>
      <c r="S592" s="367">
        <v>45623.0</v>
      </c>
      <c r="T592" s="359">
        <v>2411136.0</v>
      </c>
      <c r="U592" s="368">
        <v>45623.0</v>
      </c>
      <c r="V592" s="368">
        <v>45624.0</v>
      </c>
      <c r="W592" s="359" t="s">
        <v>5207</v>
      </c>
      <c r="X592" s="362" t="s">
        <v>4782</v>
      </c>
      <c r="Y592" s="359" t="s">
        <v>3466</v>
      </c>
      <c r="Z592" s="369"/>
      <c r="AA592" s="368" t="s">
        <v>3739</v>
      </c>
      <c r="AB592" s="367">
        <v>45637.0</v>
      </c>
      <c r="AC592" s="370" t="s">
        <v>4477</v>
      </c>
      <c r="AD592" s="392"/>
      <c r="AE592" s="392"/>
      <c r="AF592" s="392"/>
      <c r="AG592" s="392"/>
      <c r="AH592" s="392"/>
      <c r="AI592" s="392"/>
      <c r="AJ592" s="392"/>
      <c r="AK592" s="392"/>
      <c r="AL592" s="392"/>
      <c r="AM592" s="392"/>
      <c r="AN592" s="392"/>
      <c r="AO592" s="392"/>
      <c r="AP592" s="392"/>
      <c r="AQ592" s="392"/>
      <c r="AR592" s="392"/>
      <c r="AS592" s="392"/>
      <c r="AT592" s="392"/>
      <c r="AU592" s="392"/>
      <c r="AV592" s="392"/>
      <c r="AW592" s="392"/>
      <c r="AX592" s="392"/>
    </row>
    <row r="593" ht="15.0" customHeight="1">
      <c r="A593" s="372" t="s">
        <v>4469</v>
      </c>
      <c r="B593" s="373" t="s">
        <v>4647</v>
      </c>
      <c r="C593" s="373" t="s">
        <v>4471</v>
      </c>
      <c r="D593" s="374" t="s">
        <v>5252</v>
      </c>
      <c r="E593" s="427" t="s">
        <v>5253</v>
      </c>
      <c r="F593" s="373">
        <v>1.0</v>
      </c>
      <c r="G593" s="376"/>
      <c r="H593" s="377">
        <f t="shared" si="1"/>
        <v>1</v>
      </c>
      <c r="I593" s="373" t="s">
        <v>3465</v>
      </c>
      <c r="J593" s="378">
        <v>29800.0</v>
      </c>
      <c r="K593" s="378">
        <f t="shared" si="7"/>
        <v>29800</v>
      </c>
      <c r="L593" s="379"/>
      <c r="M593" s="380">
        <f t="shared" si="14"/>
        <v>0</v>
      </c>
      <c r="N593" s="380">
        <f t="shared" si="13"/>
        <v>29800</v>
      </c>
      <c r="O593" s="380">
        <f t="shared" si="5"/>
        <v>29800</v>
      </c>
      <c r="P593" s="380">
        <f t="shared" si="8"/>
        <v>29800</v>
      </c>
      <c r="Q593" s="380">
        <v>1.0</v>
      </c>
      <c r="R593" s="373" t="s">
        <v>3124</v>
      </c>
      <c r="S593" s="381">
        <v>45623.0</v>
      </c>
      <c r="T593" s="373">
        <v>2411138.0</v>
      </c>
      <c r="U593" s="382">
        <v>45623.0</v>
      </c>
      <c r="V593" s="382">
        <v>45624.0</v>
      </c>
      <c r="W593" s="373" t="s">
        <v>4781</v>
      </c>
      <c r="X593" s="376" t="s">
        <v>4782</v>
      </c>
      <c r="Y593" s="373" t="s">
        <v>3466</v>
      </c>
      <c r="Z593" s="383"/>
      <c r="AA593" s="382" t="s">
        <v>3739</v>
      </c>
      <c r="AB593" s="381">
        <v>45633.0</v>
      </c>
      <c r="AC593" s="384" t="s">
        <v>4477</v>
      </c>
      <c r="AD593" s="392"/>
      <c r="AE593" s="392"/>
      <c r="AF593" s="392"/>
      <c r="AG593" s="392"/>
      <c r="AH593" s="392"/>
      <c r="AI593" s="392"/>
      <c r="AJ593" s="392"/>
      <c r="AK593" s="392"/>
      <c r="AL593" s="392"/>
      <c r="AM593" s="392"/>
      <c r="AN593" s="392"/>
      <c r="AO593" s="392"/>
      <c r="AP593" s="392"/>
      <c r="AQ593" s="392"/>
      <c r="AR593" s="392"/>
      <c r="AS593" s="392"/>
      <c r="AT593" s="392"/>
      <c r="AU593" s="392"/>
      <c r="AV593" s="392"/>
      <c r="AW593" s="392"/>
      <c r="AX593" s="392"/>
    </row>
    <row r="594" ht="15.0" customHeight="1">
      <c r="A594" s="387" t="s">
        <v>4469</v>
      </c>
      <c r="B594" s="359" t="s">
        <v>4647</v>
      </c>
      <c r="C594" s="359" t="s">
        <v>4471</v>
      </c>
      <c r="D594" s="360" t="s">
        <v>1228</v>
      </c>
      <c r="E594" s="433" t="s">
        <v>5254</v>
      </c>
      <c r="F594" s="359">
        <v>1.0</v>
      </c>
      <c r="G594" s="362"/>
      <c r="H594" s="363">
        <f t="shared" si="1"/>
        <v>1</v>
      </c>
      <c r="I594" s="359" t="s">
        <v>3465</v>
      </c>
      <c r="J594" s="364">
        <v>7000.0</v>
      </c>
      <c r="K594" s="364">
        <f t="shared" si="7"/>
        <v>7000</v>
      </c>
      <c r="L594" s="365"/>
      <c r="M594" s="366">
        <f t="shared" si="14"/>
        <v>0</v>
      </c>
      <c r="N594" s="366">
        <f t="shared" si="13"/>
        <v>7000</v>
      </c>
      <c r="O594" s="366">
        <f t="shared" si="5"/>
        <v>7000</v>
      </c>
      <c r="P594" s="366">
        <f t="shared" si="8"/>
        <v>7000</v>
      </c>
      <c r="Q594" s="366">
        <v>1.0</v>
      </c>
      <c r="R594" s="359" t="s">
        <v>3124</v>
      </c>
      <c r="S594" s="367">
        <v>45623.0</v>
      </c>
      <c r="T594" s="359">
        <v>2411138.0</v>
      </c>
      <c r="U594" s="368">
        <v>45623.0</v>
      </c>
      <c r="V594" s="368">
        <v>45624.0</v>
      </c>
      <c r="W594" s="359" t="s">
        <v>4781</v>
      </c>
      <c r="X594" s="362" t="s">
        <v>4782</v>
      </c>
      <c r="Y594" s="359" t="s">
        <v>3466</v>
      </c>
      <c r="Z594" s="369"/>
      <c r="AA594" s="368" t="s">
        <v>3739</v>
      </c>
      <c r="AB594" s="367">
        <v>45633.0</v>
      </c>
      <c r="AC594" s="370" t="s">
        <v>4477</v>
      </c>
      <c r="AD594" s="392"/>
      <c r="AE594" s="392"/>
      <c r="AF594" s="392"/>
      <c r="AG594" s="392"/>
      <c r="AH594" s="392"/>
      <c r="AI594" s="392"/>
      <c r="AJ594" s="392"/>
      <c r="AK594" s="392"/>
      <c r="AL594" s="392"/>
      <c r="AM594" s="392"/>
      <c r="AN594" s="392"/>
      <c r="AO594" s="392"/>
      <c r="AP594" s="392"/>
      <c r="AQ594" s="392"/>
      <c r="AR594" s="392"/>
      <c r="AS594" s="392"/>
      <c r="AT594" s="392"/>
      <c r="AU594" s="392"/>
      <c r="AV594" s="392"/>
      <c r="AW594" s="392"/>
      <c r="AX594" s="392"/>
    </row>
    <row r="595" ht="15.0" customHeight="1">
      <c r="A595" s="387" t="s">
        <v>4469</v>
      </c>
      <c r="B595" s="359" t="s">
        <v>4647</v>
      </c>
      <c r="C595" s="359" t="s">
        <v>4471</v>
      </c>
      <c r="D595" s="360" t="s">
        <v>1228</v>
      </c>
      <c r="E595" s="433" t="s">
        <v>5255</v>
      </c>
      <c r="F595" s="359">
        <v>4.0</v>
      </c>
      <c r="G595" s="362"/>
      <c r="H595" s="363">
        <f t="shared" si="1"/>
        <v>4</v>
      </c>
      <c r="I595" s="359" t="s">
        <v>3465</v>
      </c>
      <c r="J595" s="364">
        <v>700.0</v>
      </c>
      <c r="K595" s="364">
        <f t="shared" si="7"/>
        <v>2800</v>
      </c>
      <c r="L595" s="365"/>
      <c r="M595" s="366">
        <f t="shared" si="14"/>
        <v>0</v>
      </c>
      <c r="N595" s="366">
        <f t="shared" si="13"/>
        <v>700</v>
      </c>
      <c r="O595" s="366">
        <f t="shared" si="5"/>
        <v>700</v>
      </c>
      <c r="P595" s="366">
        <f t="shared" si="8"/>
        <v>2800</v>
      </c>
      <c r="Q595" s="366">
        <v>1.0</v>
      </c>
      <c r="R595" s="359" t="s">
        <v>3124</v>
      </c>
      <c r="S595" s="367">
        <v>45623.0</v>
      </c>
      <c r="T595" s="359">
        <v>2411138.0</v>
      </c>
      <c r="U595" s="368">
        <v>45623.0</v>
      </c>
      <c r="V595" s="368">
        <v>45624.0</v>
      </c>
      <c r="W595" s="359" t="s">
        <v>4781</v>
      </c>
      <c r="X595" s="362" t="s">
        <v>4782</v>
      </c>
      <c r="Y595" s="359" t="s">
        <v>3466</v>
      </c>
      <c r="Z595" s="369"/>
      <c r="AA595" s="368" t="s">
        <v>3739</v>
      </c>
      <c r="AB595" s="367">
        <v>45633.0</v>
      </c>
      <c r="AC595" s="370" t="s">
        <v>4477</v>
      </c>
      <c r="AD595" s="392"/>
      <c r="AE595" s="392"/>
      <c r="AF595" s="392"/>
      <c r="AG595" s="392"/>
      <c r="AH595" s="392"/>
      <c r="AI595" s="392"/>
      <c r="AJ595" s="392"/>
      <c r="AK595" s="392"/>
      <c r="AL595" s="392"/>
      <c r="AM595" s="392"/>
      <c r="AN595" s="392"/>
      <c r="AO595" s="392"/>
      <c r="AP595" s="392"/>
      <c r="AQ595" s="392"/>
      <c r="AR595" s="392"/>
      <c r="AS595" s="392"/>
      <c r="AT595" s="392"/>
      <c r="AU595" s="392"/>
      <c r="AV595" s="392"/>
      <c r="AW595" s="392"/>
      <c r="AX595" s="392"/>
    </row>
    <row r="596" ht="15.0" customHeight="1">
      <c r="A596" s="387" t="s">
        <v>4469</v>
      </c>
      <c r="B596" s="359" t="s">
        <v>4647</v>
      </c>
      <c r="C596" s="359" t="s">
        <v>4471</v>
      </c>
      <c r="D596" s="360" t="s">
        <v>1228</v>
      </c>
      <c r="E596" s="433" t="s">
        <v>5256</v>
      </c>
      <c r="F596" s="359">
        <v>1.0</v>
      </c>
      <c r="G596" s="362"/>
      <c r="H596" s="363">
        <f t="shared" si="1"/>
        <v>1</v>
      </c>
      <c r="I596" s="359" t="s">
        <v>3465</v>
      </c>
      <c r="J596" s="364">
        <v>1900.0</v>
      </c>
      <c r="K596" s="364">
        <f t="shared" si="7"/>
        <v>1900</v>
      </c>
      <c r="L596" s="365"/>
      <c r="M596" s="366">
        <f t="shared" si="14"/>
        <v>0</v>
      </c>
      <c r="N596" s="366">
        <f t="shared" si="13"/>
        <v>1900</v>
      </c>
      <c r="O596" s="366">
        <f t="shared" si="5"/>
        <v>1900</v>
      </c>
      <c r="P596" s="366">
        <f t="shared" si="8"/>
        <v>1900</v>
      </c>
      <c r="Q596" s="366">
        <v>1.0</v>
      </c>
      <c r="R596" s="359" t="s">
        <v>3124</v>
      </c>
      <c r="S596" s="367">
        <v>45623.0</v>
      </c>
      <c r="T596" s="359">
        <v>2411138.0</v>
      </c>
      <c r="U596" s="368">
        <v>45623.0</v>
      </c>
      <c r="V596" s="368">
        <v>45624.0</v>
      </c>
      <c r="W596" s="359" t="s">
        <v>4781</v>
      </c>
      <c r="X596" s="362" t="s">
        <v>4782</v>
      </c>
      <c r="Y596" s="359" t="s">
        <v>3466</v>
      </c>
      <c r="Z596" s="369"/>
      <c r="AA596" s="368" t="s">
        <v>3739</v>
      </c>
      <c r="AB596" s="367">
        <v>45633.0</v>
      </c>
      <c r="AC596" s="370" t="s">
        <v>4477</v>
      </c>
      <c r="AD596" s="392"/>
      <c r="AE596" s="392"/>
      <c r="AF596" s="392"/>
      <c r="AG596" s="392"/>
      <c r="AH596" s="392"/>
      <c r="AI596" s="392"/>
      <c r="AJ596" s="392"/>
      <c r="AK596" s="392"/>
      <c r="AL596" s="392"/>
      <c r="AM596" s="392"/>
      <c r="AN596" s="392"/>
      <c r="AO596" s="392"/>
      <c r="AP596" s="392"/>
      <c r="AQ596" s="392"/>
      <c r="AR596" s="392"/>
      <c r="AS596" s="392"/>
      <c r="AT596" s="392"/>
      <c r="AU596" s="392"/>
      <c r="AV596" s="392"/>
      <c r="AW596" s="392"/>
      <c r="AX596" s="392"/>
    </row>
    <row r="597" ht="15.0" customHeight="1">
      <c r="A597" s="390" t="s">
        <v>4469</v>
      </c>
      <c r="B597" s="391" t="s">
        <v>4647</v>
      </c>
      <c r="C597" s="391" t="s">
        <v>4471</v>
      </c>
      <c r="D597" s="392" t="s">
        <v>1228</v>
      </c>
      <c r="E597" s="428" t="s">
        <v>5257</v>
      </c>
      <c r="F597" s="391">
        <v>1.0</v>
      </c>
      <c r="G597" s="394"/>
      <c r="H597" s="395">
        <f t="shared" si="1"/>
        <v>1</v>
      </c>
      <c r="I597" s="391" t="s">
        <v>3465</v>
      </c>
      <c r="J597" s="396">
        <v>2100.0</v>
      </c>
      <c r="K597" s="396">
        <f t="shared" si="7"/>
        <v>2100</v>
      </c>
      <c r="L597" s="397"/>
      <c r="M597" s="398">
        <f t="shared" si="14"/>
        <v>0</v>
      </c>
      <c r="N597" s="398">
        <f t="shared" si="13"/>
        <v>2100</v>
      </c>
      <c r="O597" s="398">
        <f t="shared" si="5"/>
        <v>2100</v>
      </c>
      <c r="P597" s="398">
        <f t="shared" si="8"/>
        <v>2100</v>
      </c>
      <c r="Q597" s="398">
        <v>1.0</v>
      </c>
      <c r="R597" s="391" t="s">
        <v>3124</v>
      </c>
      <c r="S597" s="399">
        <v>45623.0</v>
      </c>
      <c r="T597" s="391">
        <v>2411138.0</v>
      </c>
      <c r="U597" s="400">
        <v>45623.0</v>
      </c>
      <c r="V597" s="400">
        <v>45624.0</v>
      </c>
      <c r="W597" s="391" t="s">
        <v>4781</v>
      </c>
      <c r="X597" s="394" t="s">
        <v>4782</v>
      </c>
      <c r="Y597" s="391" t="s">
        <v>3466</v>
      </c>
      <c r="Z597" s="401"/>
      <c r="AA597" s="400" t="s">
        <v>3739</v>
      </c>
      <c r="AB597" s="399">
        <v>45633.0</v>
      </c>
      <c r="AC597" s="402" t="s">
        <v>4477</v>
      </c>
      <c r="AD597" s="392"/>
      <c r="AE597" s="392"/>
      <c r="AF597" s="392"/>
      <c r="AG597" s="392"/>
      <c r="AH597" s="392"/>
      <c r="AI597" s="392"/>
      <c r="AJ597" s="392"/>
      <c r="AK597" s="392"/>
      <c r="AL597" s="392"/>
      <c r="AM597" s="392"/>
      <c r="AN597" s="392"/>
      <c r="AO597" s="392"/>
      <c r="AP597" s="392"/>
      <c r="AQ597" s="392"/>
      <c r="AR597" s="392"/>
      <c r="AS597" s="392"/>
      <c r="AT597" s="392"/>
      <c r="AU597" s="392"/>
      <c r="AV597" s="392"/>
      <c r="AW597" s="392"/>
      <c r="AX597" s="392"/>
    </row>
    <row r="598" ht="15.0" customHeight="1">
      <c r="A598" s="372" t="s">
        <v>4469</v>
      </c>
      <c r="B598" s="373" t="s">
        <v>4647</v>
      </c>
      <c r="C598" s="373" t="s">
        <v>4471</v>
      </c>
      <c r="D598" s="374"/>
      <c r="E598" s="427" t="s">
        <v>3184</v>
      </c>
      <c r="F598" s="373">
        <v>1.0</v>
      </c>
      <c r="G598" s="376"/>
      <c r="H598" s="377">
        <f t="shared" si="1"/>
        <v>1</v>
      </c>
      <c r="I598" s="373" t="s">
        <v>3465</v>
      </c>
      <c r="J598" s="378">
        <v>48000.0</v>
      </c>
      <c r="K598" s="378">
        <f t="shared" si="7"/>
        <v>48000</v>
      </c>
      <c r="L598" s="379"/>
      <c r="M598" s="380">
        <f t="shared" si="14"/>
        <v>0</v>
      </c>
      <c r="N598" s="380">
        <f t="shared" si="13"/>
        <v>48000</v>
      </c>
      <c r="O598" s="380">
        <f t="shared" si="5"/>
        <v>48000</v>
      </c>
      <c r="P598" s="380">
        <f t="shared" si="8"/>
        <v>48000</v>
      </c>
      <c r="Q598" s="380">
        <v>1.0</v>
      </c>
      <c r="R598" s="373" t="s">
        <v>3183</v>
      </c>
      <c r="S598" s="381">
        <v>45629.0</v>
      </c>
      <c r="T598" s="373">
        <v>2412003.0</v>
      </c>
      <c r="U598" s="382">
        <v>45629.0</v>
      </c>
      <c r="V598" s="382">
        <v>45632.0</v>
      </c>
      <c r="W598" s="373" t="s">
        <v>5258</v>
      </c>
      <c r="X598" s="376" t="s">
        <v>3182</v>
      </c>
      <c r="Y598" s="373" t="s">
        <v>5259</v>
      </c>
      <c r="Z598" s="383"/>
      <c r="AA598" s="382" t="s">
        <v>3739</v>
      </c>
      <c r="AB598" s="381">
        <v>45655.0</v>
      </c>
      <c r="AC598" s="384" t="s">
        <v>4477</v>
      </c>
      <c r="AD598" s="374"/>
      <c r="AE598" s="374"/>
      <c r="AF598" s="374"/>
      <c r="AG598" s="374"/>
      <c r="AH598" s="374"/>
      <c r="AI598" s="374"/>
      <c r="AJ598" s="374"/>
      <c r="AK598" s="374"/>
      <c r="AL598" s="374"/>
      <c r="AM598" s="374"/>
      <c r="AN598" s="374"/>
      <c r="AO598" s="374"/>
      <c r="AP598" s="374"/>
      <c r="AQ598" s="374"/>
      <c r="AR598" s="374"/>
      <c r="AS598" s="374"/>
      <c r="AT598" s="374"/>
      <c r="AU598" s="374"/>
      <c r="AV598" s="374"/>
      <c r="AW598" s="374"/>
      <c r="AX598" s="374"/>
    </row>
    <row r="599" ht="15.0" customHeight="1">
      <c r="A599" s="390" t="s">
        <v>4469</v>
      </c>
      <c r="B599" s="391" t="s">
        <v>4647</v>
      </c>
      <c r="C599" s="391" t="s">
        <v>4471</v>
      </c>
      <c r="D599" s="392"/>
      <c r="E599" s="428" t="s">
        <v>5260</v>
      </c>
      <c r="F599" s="391">
        <v>1.0</v>
      </c>
      <c r="G599" s="394"/>
      <c r="H599" s="395">
        <f t="shared" si="1"/>
        <v>1</v>
      </c>
      <c r="I599" s="391" t="s">
        <v>3465</v>
      </c>
      <c r="J599" s="396">
        <v>22000.0</v>
      </c>
      <c r="K599" s="396">
        <f t="shared" si="7"/>
        <v>22000</v>
      </c>
      <c r="L599" s="397"/>
      <c r="M599" s="398">
        <f t="shared" si="14"/>
        <v>0</v>
      </c>
      <c r="N599" s="398">
        <f t="shared" si="13"/>
        <v>22000</v>
      </c>
      <c r="O599" s="398">
        <f t="shared" si="5"/>
        <v>22000</v>
      </c>
      <c r="P599" s="398">
        <f t="shared" si="8"/>
        <v>22000</v>
      </c>
      <c r="Q599" s="398">
        <v>1.0</v>
      </c>
      <c r="R599" s="391" t="s">
        <v>3183</v>
      </c>
      <c r="S599" s="399">
        <v>45629.0</v>
      </c>
      <c r="T599" s="391">
        <v>2412003.0</v>
      </c>
      <c r="U599" s="400">
        <v>45629.0</v>
      </c>
      <c r="V599" s="400">
        <v>45632.0</v>
      </c>
      <c r="W599" s="391" t="s">
        <v>5258</v>
      </c>
      <c r="X599" s="394" t="s">
        <v>3182</v>
      </c>
      <c r="Y599" s="391" t="s">
        <v>5259</v>
      </c>
      <c r="Z599" s="401"/>
      <c r="AA599" s="400" t="s">
        <v>3739</v>
      </c>
      <c r="AB599" s="399">
        <v>45655.0</v>
      </c>
      <c r="AC599" s="402" t="s">
        <v>4477</v>
      </c>
      <c r="AD599" s="392"/>
      <c r="AE599" s="392"/>
      <c r="AF599" s="392"/>
      <c r="AG599" s="392"/>
      <c r="AH599" s="392"/>
      <c r="AI599" s="392"/>
      <c r="AJ599" s="392"/>
      <c r="AK599" s="392"/>
      <c r="AL599" s="392"/>
      <c r="AM599" s="392"/>
      <c r="AN599" s="392"/>
      <c r="AO599" s="392"/>
      <c r="AP599" s="392"/>
      <c r="AQ599" s="392"/>
      <c r="AR599" s="392"/>
      <c r="AS599" s="392"/>
      <c r="AT599" s="392"/>
      <c r="AU599" s="392"/>
      <c r="AV599" s="392"/>
      <c r="AW599" s="392"/>
      <c r="AX599" s="392"/>
    </row>
    <row r="600" ht="15.0" customHeight="1">
      <c r="A600" s="390" t="s">
        <v>4621</v>
      </c>
      <c r="B600" s="391" t="s">
        <v>4622</v>
      </c>
      <c r="C600" s="391" t="s">
        <v>4471</v>
      </c>
      <c r="D600" s="392" t="s">
        <v>5261</v>
      </c>
      <c r="E600" s="428" t="s">
        <v>5262</v>
      </c>
      <c r="F600" s="391">
        <v>1.0</v>
      </c>
      <c r="G600" s="394"/>
      <c r="H600" s="395">
        <f t="shared" si="1"/>
        <v>1</v>
      </c>
      <c r="I600" s="391" t="s">
        <v>3465</v>
      </c>
      <c r="J600" s="396">
        <v>1750.0</v>
      </c>
      <c r="K600" s="396">
        <f t="shared" si="7"/>
        <v>1750</v>
      </c>
      <c r="L600" s="397"/>
      <c r="M600" s="398">
        <f t="shared" si="14"/>
        <v>0</v>
      </c>
      <c r="N600" s="398">
        <f t="shared" si="13"/>
        <v>1750</v>
      </c>
      <c r="O600" s="398">
        <f t="shared" si="5"/>
        <v>1750</v>
      </c>
      <c r="P600" s="398">
        <f t="shared" si="8"/>
        <v>1750</v>
      </c>
      <c r="Q600" s="398">
        <v>1.0</v>
      </c>
      <c r="R600" s="391" t="s">
        <v>3200</v>
      </c>
      <c r="S600" s="399">
        <v>45625.0</v>
      </c>
      <c r="T600" s="391">
        <v>2412012.0</v>
      </c>
      <c r="U600" s="400">
        <v>45630.0</v>
      </c>
      <c r="V600" s="400">
        <v>45630.0</v>
      </c>
      <c r="W600" s="391" t="s">
        <v>4995</v>
      </c>
      <c r="X600" s="394" t="s">
        <v>4304</v>
      </c>
      <c r="Y600" s="391" t="s">
        <v>3466</v>
      </c>
      <c r="Z600" s="401"/>
      <c r="AA600" s="400" t="s">
        <v>3739</v>
      </c>
      <c r="AB600" s="399">
        <v>45638.0</v>
      </c>
      <c r="AC600" s="402" t="s">
        <v>4477</v>
      </c>
      <c r="AD600" s="392"/>
      <c r="AE600" s="392"/>
      <c r="AF600" s="392"/>
      <c r="AG600" s="392"/>
      <c r="AH600" s="392"/>
      <c r="AI600" s="392"/>
      <c r="AJ600" s="392"/>
      <c r="AK600" s="392"/>
      <c r="AL600" s="392"/>
      <c r="AM600" s="392"/>
      <c r="AN600" s="392"/>
      <c r="AO600" s="392"/>
      <c r="AP600" s="392"/>
      <c r="AQ600" s="392"/>
      <c r="AR600" s="392"/>
      <c r="AS600" s="392"/>
      <c r="AT600" s="392"/>
      <c r="AU600" s="392"/>
      <c r="AV600" s="392"/>
      <c r="AW600" s="392"/>
      <c r="AX600" s="392"/>
    </row>
    <row r="601" ht="15.0" customHeight="1">
      <c r="A601" s="436" t="s">
        <v>4469</v>
      </c>
      <c r="B601" s="436" t="s">
        <v>4823</v>
      </c>
      <c r="C601" s="436" t="s">
        <v>4471</v>
      </c>
      <c r="D601" s="437" t="s">
        <v>4528</v>
      </c>
      <c r="E601" s="438" t="s">
        <v>5263</v>
      </c>
      <c r="F601" s="436">
        <v>1.0</v>
      </c>
      <c r="G601" s="439"/>
      <c r="H601" s="440">
        <f t="shared" si="1"/>
        <v>1</v>
      </c>
      <c r="I601" s="436" t="s">
        <v>3465</v>
      </c>
      <c r="J601" s="441">
        <v>215.0</v>
      </c>
      <c r="K601" s="441">
        <f t="shared" si="7"/>
        <v>215</v>
      </c>
      <c r="L601" s="442"/>
      <c r="M601" s="443">
        <f t="shared" si="14"/>
        <v>0</v>
      </c>
      <c r="N601" s="443">
        <f t="shared" si="13"/>
        <v>215</v>
      </c>
      <c r="O601" s="443">
        <f t="shared" si="5"/>
        <v>215</v>
      </c>
      <c r="P601" s="443">
        <f t="shared" si="8"/>
        <v>215</v>
      </c>
      <c r="Q601" s="443">
        <v>1.0</v>
      </c>
      <c r="R601" s="436" t="s">
        <v>3197</v>
      </c>
      <c r="S601" s="444">
        <v>45630.0</v>
      </c>
      <c r="T601" s="436">
        <v>2412010.0</v>
      </c>
      <c r="U601" s="445">
        <v>45630.0</v>
      </c>
      <c r="V601" s="445">
        <v>45631.0</v>
      </c>
      <c r="W601" s="436" t="s">
        <v>4480</v>
      </c>
      <c r="X601" s="439" t="s">
        <v>34</v>
      </c>
      <c r="Y601" s="436" t="s">
        <v>3466</v>
      </c>
      <c r="Z601" s="446"/>
      <c r="AA601" s="445" t="s">
        <v>3739</v>
      </c>
      <c r="AB601" s="444">
        <v>45638.0</v>
      </c>
      <c r="AC601" s="447" t="s">
        <v>4477</v>
      </c>
      <c r="AD601" s="437"/>
      <c r="AE601" s="437"/>
      <c r="AF601" s="437"/>
      <c r="AG601" s="437"/>
      <c r="AH601" s="437"/>
      <c r="AI601" s="437"/>
      <c r="AJ601" s="437"/>
      <c r="AK601" s="437"/>
      <c r="AL601" s="437"/>
      <c r="AM601" s="437"/>
      <c r="AN601" s="437"/>
      <c r="AO601" s="437"/>
      <c r="AP601" s="437"/>
      <c r="AQ601" s="437"/>
      <c r="AR601" s="437"/>
      <c r="AS601" s="437"/>
      <c r="AT601" s="437"/>
      <c r="AU601" s="437"/>
      <c r="AV601" s="437"/>
      <c r="AW601" s="437"/>
      <c r="AX601" s="437"/>
    </row>
    <row r="602" ht="15.0" customHeight="1">
      <c r="A602" s="448" t="s">
        <v>4469</v>
      </c>
      <c r="B602" s="448" t="s">
        <v>4823</v>
      </c>
      <c r="C602" s="448" t="s">
        <v>4471</v>
      </c>
      <c r="D602" s="449" t="s">
        <v>4595</v>
      </c>
      <c r="E602" s="450" t="s">
        <v>5264</v>
      </c>
      <c r="F602" s="448">
        <v>1.0</v>
      </c>
      <c r="G602" s="451"/>
      <c r="H602" s="452">
        <f t="shared" si="1"/>
        <v>1</v>
      </c>
      <c r="I602" s="448" t="s">
        <v>3465</v>
      </c>
      <c r="J602" s="453">
        <v>504.0</v>
      </c>
      <c r="K602" s="453">
        <f t="shared" si="7"/>
        <v>504</v>
      </c>
      <c r="L602" s="454"/>
      <c r="M602" s="455">
        <f t="shared" si="14"/>
        <v>0</v>
      </c>
      <c r="N602" s="455">
        <f t="shared" si="13"/>
        <v>504</v>
      </c>
      <c r="O602" s="455">
        <f t="shared" si="5"/>
        <v>504</v>
      </c>
      <c r="P602" s="455">
        <f t="shared" si="8"/>
        <v>504</v>
      </c>
      <c r="Q602" s="455">
        <v>1.0</v>
      </c>
      <c r="R602" s="448" t="s">
        <v>3197</v>
      </c>
      <c r="S602" s="456">
        <v>45630.0</v>
      </c>
      <c r="T602" s="448">
        <v>2412010.0</v>
      </c>
      <c r="U602" s="457">
        <v>45630.0</v>
      </c>
      <c r="V602" s="457">
        <v>45631.0</v>
      </c>
      <c r="W602" s="448" t="s">
        <v>4480</v>
      </c>
      <c r="X602" s="451" t="s">
        <v>34</v>
      </c>
      <c r="Y602" s="448" t="s">
        <v>3466</v>
      </c>
      <c r="Z602" s="458"/>
      <c r="AA602" s="457" t="s">
        <v>3739</v>
      </c>
      <c r="AB602" s="456">
        <v>45638.0</v>
      </c>
      <c r="AC602" s="459" t="s">
        <v>4477</v>
      </c>
      <c r="AD602" s="449"/>
      <c r="AE602" s="449"/>
      <c r="AF602" s="449"/>
      <c r="AG602" s="449"/>
      <c r="AH602" s="449"/>
      <c r="AI602" s="449"/>
      <c r="AJ602" s="449"/>
      <c r="AK602" s="449"/>
      <c r="AL602" s="449"/>
      <c r="AM602" s="449"/>
      <c r="AN602" s="449"/>
      <c r="AO602" s="449"/>
      <c r="AP602" s="449"/>
      <c r="AQ602" s="449"/>
      <c r="AR602" s="449"/>
      <c r="AS602" s="449"/>
      <c r="AT602" s="449"/>
      <c r="AU602" s="449"/>
      <c r="AV602" s="449"/>
      <c r="AW602" s="449"/>
      <c r="AX602" s="449"/>
    </row>
    <row r="603" ht="15.0" customHeight="1">
      <c r="A603" s="448" t="s">
        <v>4469</v>
      </c>
      <c r="B603" s="448" t="s">
        <v>4823</v>
      </c>
      <c r="C603" s="448" t="s">
        <v>4471</v>
      </c>
      <c r="D603" s="449" t="s">
        <v>4595</v>
      </c>
      <c r="E603" s="499" t="s">
        <v>5265</v>
      </c>
      <c r="F603" s="448">
        <v>1.0</v>
      </c>
      <c r="G603" s="451"/>
      <c r="H603" s="452">
        <f t="shared" si="1"/>
        <v>1</v>
      </c>
      <c r="I603" s="448" t="s">
        <v>3465</v>
      </c>
      <c r="J603" s="453">
        <v>504.0</v>
      </c>
      <c r="K603" s="453">
        <f t="shared" si="7"/>
        <v>504</v>
      </c>
      <c r="L603" s="454"/>
      <c r="M603" s="455">
        <f t="shared" si="14"/>
        <v>0</v>
      </c>
      <c r="N603" s="455">
        <f t="shared" si="13"/>
        <v>504</v>
      </c>
      <c r="O603" s="455">
        <f t="shared" si="5"/>
        <v>504</v>
      </c>
      <c r="P603" s="455">
        <f t="shared" si="8"/>
        <v>504</v>
      </c>
      <c r="Q603" s="455">
        <v>1.0</v>
      </c>
      <c r="R603" s="448" t="s">
        <v>3197</v>
      </c>
      <c r="S603" s="456">
        <v>45630.0</v>
      </c>
      <c r="T603" s="448">
        <v>2412010.0</v>
      </c>
      <c r="U603" s="457">
        <v>45630.0</v>
      </c>
      <c r="V603" s="457">
        <v>45631.0</v>
      </c>
      <c r="W603" s="448" t="s">
        <v>4480</v>
      </c>
      <c r="X603" s="451" t="s">
        <v>34</v>
      </c>
      <c r="Y603" s="448" t="s">
        <v>3466</v>
      </c>
      <c r="Z603" s="458"/>
      <c r="AA603" s="457" t="s">
        <v>3739</v>
      </c>
      <c r="AB603" s="456">
        <v>45638.0</v>
      </c>
      <c r="AC603" s="459" t="s">
        <v>4477</v>
      </c>
      <c r="AD603" s="449"/>
      <c r="AE603" s="449"/>
      <c r="AF603" s="449"/>
      <c r="AG603" s="449"/>
      <c r="AH603" s="449"/>
      <c r="AI603" s="449"/>
      <c r="AJ603" s="449"/>
      <c r="AK603" s="449"/>
      <c r="AL603" s="449"/>
      <c r="AM603" s="449"/>
      <c r="AN603" s="449"/>
      <c r="AO603" s="449"/>
      <c r="AP603" s="449"/>
      <c r="AQ603" s="449"/>
      <c r="AR603" s="449"/>
      <c r="AS603" s="449"/>
      <c r="AT603" s="449"/>
      <c r="AU603" s="449"/>
      <c r="AV603" s="449"/>
      <c r="AW603" s="449"/>
      <c r="AX603" s="449"/>
    </row>
    <row r="604" ht="15.0" customHeight="1">
      <c r="A604" s="448" t="s">
        <v>4469</v>
      </c>
      <c r="B604" s="448" t="s">
        <v>4823</v>
      </c>
      <c r="C604" s="448" t="s">
        <v>4471</v>
      </c>
      <c r="D604" s="449" t="s">
        <v>4478</v>
      </c>
      <c r="E604" s="450" t="s">
        <v>5266</v>
      </c>
      <c r="F604" s="448">
        <v>12.0</v>
      </c>
      <c r="G604" s="451"/>
      <c r="H604" s="452">
        <f t="shared" si="1"/>
        <v>12</v>
      </c>
      <c r="I604" s="448" t="s">
        <v>3465</v>
      </c>
      <c r="J604" s="453">
        <v>16.0</v>
      </c>
      <c r="K604" s="453">
        <f t="shared" si="7"/>
        <v>192</v>
      </c>
      <c r="L604" s="454"/>
      <c r="M604" s="455">
        <f t="shared" si="14"/>
        <v>0</v>
      </c>
      <c r="N604" s="455">
        <f t="shared" si="13"/>
        <v>16</v>
      </c>
      <c r="O604" s="455">
        <f t="shared" si="5"/>
        <v>16</v>
      </c>
      <c r="P604" s="455">
        <f t="shared" si="8"/>
        <v>192</v>
      </c>
      <c r="Q604" s="455">
        <v>1.0</v>
      </c>
      <c r="R604" s="448" t="s">
        <v>3197</v>
      </c>
      <c r="S604" s="456">
        <v>45630.0</v>
      </c>
      <c r="T604" s="448">
        <v>2412010.0</v>
      </c>
      <c r="U604" s="457">
        <v>45630.0</v>
      </c>
      <c r="V604" s="457">
        <v>45631.0</v>
      </c>
      <c r="W604" s="448" t="s">
        <v>4480</v>
      </c>
      <c r="X604" s="451" t="s">
        <v>34</v>
      </c>
      <c r="Y604" s="448" t="s">
        <v>3466</v>
      </c>
      <c r="Z604" s="458"/>
      <c r="AA604" s="457" t="s">
        <v>3739</v>
      </c>
      <c r="AB604" s="456">
        <v>45638.0</v>
      </c>
      <c r="AC604" s="459" t="s">
        <v>4477</v>
      </c>
      <c r="AD604" s="449"/>
      <c r="AE604" s="449"/>
      <c r="AF604" s="449"/>
      <c r="AG604" s="449"/>
      <c r="AH604" s="449"/>
      <c r="AI604" s="449"/>
      <c r="AJ604" s="449"/>
      <c r="AK604" s="449"/>
      <c r="AL604" s="449"/>
      <c r="AM604" s="449"/>
      <c r="AN604" s="449"/>
      <c r="AO604" s="449"/>
      <c r="AP604" s="449"/>
      <c r="AQ604" s="449"/>
      <c r="AR604" s="449"/>
      <c r="AS604" s="449"/>
      <c r="AT604" s="449"/>
      <c r="AU604" s="449"/>
      <c r="AV604" s="449"/>
      <c r="AW604" s="449"/>
      <c r="AX604" s="449"/>
    </row>
    <row r="605" ht="15.0" customHeight="1">
      <c r="A605" s="448" t="s">
        <v>4469</v>
      </c>
      <c r="B605" s="448" t="s">
        <v>4823</v>
      </c>
      <c r="C605" s="448" t="s">
        <v>4471</v>
      </c>
      <c r="D605" s="449" t="s">
        <v>4660</v>
      </c>
      <c r="E605" s="450" t="s">
        <v>4698</v>
      </c>
      <c r="F605" s="448">
        <v>2.0</v>
      </c>
      <c r="G605" s="451"/>
      <c r="H605" s="452">
        <f t="shared" si="1"/>
        <v>2</v>
      </c>
      <c r="I605" s="448" t="s">
        <v>3465</v>
      </c>
      <c r="J605" s="453">
        <v>80.0</v>
      </c>
      <c r="K605" s="453">
        <f t="shared" si="7"/>
        <v>160</v>
      </c>
      <c r="L605" s="454"/>
      <c r="M605" s="455">
        <f t="shared" si="14"/>
        <v>0</v>
      </c>
      <c r="N605" s="455">
        <f t="shared" si="13"/>
        <v>80</v>
      </c>
      <c r="O605" s="455">
        <f t="shared" si="5"/>
        <v>80</v>
      </c>
      <c r="P605" s="455">
        <f t="shared" si="8"/>
        <v>160</v>
      </c>
      <c r="Q605" s="455">
        <v>1.0</v>
      </c>
      <c r="R605" s="448" t="s">
        <v>3197</v>
      </c>
      <c r="S605" s="456">
        <v>45630.0</v>
      </c>
      <c r="T605" s="448">
        <v>2412010.0</v>
      </c>
      <c r="U605" s="457">
        <v>45630.0</v>
      </c>
      <c r="V605" s="457">
        <v>45631.0</v>
      </c>
      <c r="W605" s="448" t="s">
        <v>4480</v>
      </c>
      <c r="X605" s="451" t="s">
        <v>34</v>
      </c>
      <c r="Y605" s="448" t="s">
        <v>3466</v>
      </c>
      <c r="Z605" s="458"/>
      <c r="AA605" s="457" t="s">
        <v>3739</v>
      </c>
      <c r="AB605" s="456">
        <v>45638.0</v>
      </c>
      <c r="AC605" s="459" t="s">
        <v>4477</v>
      </c>
      <c r="AD605" s="449"/>
      <c r="AE605" s="449"/>
      <c r="AF605" s="449"/>
      <c r="AG605" s="449"/>
      <c r="AH605" s="449"/>
      <c r="AI605" s="449"/>
      <c r="AJ605" s="449"/>
      <c r="AK605" s="449"/>
      <c r="AL605" s="449"/>
      <c r="AM605" s="449"/>
      <c r="AN605" s="449"/>
      <c r="AO605" s="449"/>
      <c r="AP605" s="449"/>
      <c r="AQ605" s="449"/>
      <c r="AR605" s="449"/>
      <c r="AS605" s="449"/>
      <c r="AT605" s="449"/>
      <c r="AU605" s="449"/>
      <c r="AV605" s="449"/>
      <c r="AW605" s="449"/>
      <c r="AX605" s="449"/>
    </row>
    <row r="606" ht="15.0" customHeight="1">
      <c r="A606" s="448" t="s">
        <v>4469</v>
      </c>
      <c r="B606" s="448" t="s">
        <v>4823</v>
      </c>
      <c r="C606" s="448" t="s">
        <v>4471</v>
      </c>
      <c r="D606" s="449" t="s">
        <v>4483</v>
      </c>
      <c r="E606" s="450" t="s">
        <v>5267</v>
      </c>
      <c r="F606" s="448">
        <v>1.0</v>
      </c>
      <c r="G606" s="451"/>
      <c r="H606" s="452">
        <f t="shared" si="1"/>
        <v>1</v>
      </c>
      <c r="I606" s="448" t="s">
        <v>3465</v>
      </c>
      <c r="J606" s="453">
        <v>500.0</v>
      </c>
      <c r="K606" s="453">
        <f t="shared" si="7"/>
        <v>500</v>
      </c>
      <c r="L606" s="454"/>
      <c r="M606" s="455">
        <f t="shared" si="14"/>
        <v>0</v>
      </c>
      <c r="N606" s="455">
        <f t="shared" si="13"/>
        <v>500</v>
      </c>
      <c r="O606" s="455">
        <f t="shared" si="5"/>
        <v>500</v>
      </c>
      <c r="P606" s="455">
        <f t="shared" si="8"/>
        <v>500</v>
      </c>
      <c r="Q606" s="455">
        <v>1.0</v>
      </c>
      <c r="R606" s="448" t="s">
        <v>3197</v>
      </c>
      <c r="S606" s="456">
        <v>45630.0</v>
      </c>
      <c r="T606" s="448">
        <v>2412010.0</v>
      </c>
      <c r="U606" s="457">
        <v>45630.0</v>
      </c>
      <c r="V606" s="457">
        <v>45631.0</v>
      </c>
      <c r="W606" s="448" t="s">
        <v>4480</v>
      </c>
      <c r="X606" s="451" t="s">
        <v>34</v>
      </c>
      <c r="Y606" s="448" t="s">
        <v>3466</v>
      </c>
      <c r="Z606" s="458"/>
      <c r="AA606" s="457" t="s">
        <v>3739</v>
      </c>
      <c r="AB606" s="456">
        <v>45638.0</v>
      </c>
      <c r="AC606" s="459" t="s">
        <v>4477</v>
      </c>
      <c r="AD606" s="449"/>
      <c r="AE606" s="449"/>
      <c r="AF606" s="449"/>
      <c r="AG606" s="449"/>
      <c r="AH606" s="449"/>
      <c r="AI606" s="449"/>
      <c r="AJ606" s="449"/>
      <c r="AK606" s="449"/>
      <c r="AL606" s="449"/>
      <c r="AM606" s="449"/>
      <c r="AN606" s="449"/>
      <c r="AO606" s="449"/>
      <c r="AP606" s="449"/>
      <c r="AQ606" s="449"/>
      <c r="AR606" s="449"/>
      <c r="AS606" s="449"/>
      <c r="AT606" s="449"/>
      <c r="AU606" s="449"/>
      <c r="AV606" s="449"/>
      <c r="AW606" s="449"/>
      <c r="AX606" s="449"/>
    </row>
    <row r="607" ht="15.0" customHeight="1">
      <c r="A607" s="448" t="s">
        <v>4469</v>
      </c>
      <c r="B607" s="448" t="s">
        <v>4823</v>
      </c>
      <c r="C607" s="448" t="s">
        <v>4471</v>
      </c>
      <c r="D607" s="449" t="s">
        <v>4490</v>
      </c>
      <c r="E607" s="450" t="s">
        <v>5268</v>
      </c>
      <c r="F607" s="448">
        <v>12.0</v>
      </c>
      <c r="G607" s="451"/>
      <c r="H607" s="452">
        <f t="shared" si="1"/>
        <v>12</v>
      </c>
      <c r="I607" s="448" t="s">
        <v>3465</v>
      </c>
      <c r="J607" s="453">
        <v>18.0</v>
      </c>
      <c r="K607" s="453">
        <f t="shared" si="7"/>
        <v>216</v>
      </c>
      <c r="L607" s="454"/>
      <c r="M607" s="455">
        <f t="shared" si="14"/>
        <v>0</v>
      </c>
      <c r="N607" s="455">
        <f t="shared" si="13"/>
        <v>18</v>
      </c>
      <c r="O607" s="455">
        <f t="shared" si="5"/>
        <v>18</v>
      </c>
      <c r="P607" s="455">
        <f t="shared" si="8"/>
        <v>216</v>
      </c>
      <c r="Q607" s="455">
        <v>1.0</v>
      </c>
      <c r="R607" s="448" t="s">
        <v>3197</v>
      </c>
      <c r="S607" s="456">
        <v>45630.0</v>
      </c>
      <c r="T607" s="448">
        <v>2412010.0</v>
      </c>
      <c r="U607" s="457">
        <v>45630.0</v>
      </c>
      <c r="V607" s="457">
        <v>45631.0</v>
      </c>
      <c r="W607" s="448" t="s">
        <v>4480</v>
      </c>
      <c r="X607" s="451" t="s">
        <v>34</v>
      </c>
      <c r="Y607" s="448" t="s">
        <v>3466</v>
      </c>
      <c r="Z607" s="458"/>
      <c r="AA607" s="457" t="s">
        <v>3739</v>
      </c>
      <c r="AB607" s="456">
        <v>45638.0</v>
      </c>
      <c r="AC607" s="459" t="s">
        <v>4477</v>
      </c>
      <c r="AD607" s="449"/>
      <c r="AE607" s="449"/>
      <c r="AF607" s="449"/>
      <c r="AG607" s="449"/>
      <c r="AH607" s="449"/>
      <c r="AI607" s="449"/>
      <c r="AJ607" s="449"/>
      <c r="AK607" s="449"/>
      <c r="AL607" s="449"/>
      <c r="AM607" s="449"/>
      <c r="AN607" s="449"/>
      <c r="AO607" s="449"/>
      <c r="AP607" s="449"/>
      <c r="AQ607" s="449"/>
      <c r="AR607" s="449"/>
      <c r="AS607" s="449"/>
      <c r="AT607" s="449"/>
      <c r="AU607" s="449"/>
      <c r="AV607" s="449"/>
      <c r="AW607" s="449"/>
      <c r="AX607" s="449"/>
    </row>
    <row r="608" ht="15.0" customHeight="1">
      <c r="A608" s="448" t="s">
        <v>4469</v>
      </c>
      <c r="B608" s="448" t="s">
        <v>4823</v>
      </c>
      <c r="C608" s="448" t="s">
        <v>4471</v>
      </c>
      <c r="D608" s="449" t="s">
        <v>4528</v>
      </c>
      <c r="E608" s="450" t="s">
        <v>4787</v>
      </c>
      <c r="F608" s="448">
        <v>10.0</v>
      </c>
      <c r="G608" s="451"/>
      <c r="H608" s="452">
        <f t="shared" si="1"/>
        <v>10</v>
      </c>
      <c r="I608" s="448" t="s">
        <v>3465</v>
      </c>
      <c r="J608" s="453">
        <v>89.0</v>
      </c>
      <c r="K608" s="453">
        <f t="shared" si="7"/>
        <v>890</v>
      </c>
      <c r="L608" s="454"/>
      <c r="M608" s="455">
        <f t="shared" si="14"/>
        <v>0</v>
      </c>
      <c r="N608" s="455">
        <f t="shared" si="13"/>
        <v>89</v>
      </c>
      <c r="O608" s="455">
        <f t="shared" si="5"/>
        <v>89</v>
      </c>
      <c r="P608" s="455">
        <f t="shared" si="8"/>
        <v>890</v>
      </c>
      <c r="Q608" s="455">
        <v>1.0</v>
      </c>
      <c r="R608" s="448" t="s">
        <v>3197</v>
      </c>
      <c r="S608" s="456">
        <v>45630.0</v>
      </c>
      <c r="T608" s="448">
        <v>2412010.0</v>
      </c>
      <c r="U608" s="457">
        <v>45630.0</v>
      </c>
      <c r="V608" s="457">
        <v>45631.0</v>
      </c>
      <c r="W608" s="448" t="s">
        <v>4480</v>
      </c>
      <c r="X608" s="451" t="s">
        <v>34</v>
      </c>
      <c r="Y608" s="448" t="s">
        <v>3466</v>
      </c>
      <c r="Z608" s="458"/>
      <c r="AA608" s="457" t="s">
        <v>3739</v>
      </c>
      <c r="AB608" s="456">
        <v>45638.0</v>
      </c>
      <c r="AC608" s="459" t="s">
        <v>4477</v>
      </c>
      <c r="AD608" s="449"/>
      <c r="AE608" s="449"/>
      <c r="AF608" s="449"/>
      <c r="AG608" s="449"/>
      <c r="AH608" s="449"/>
      <c r="AI608" s="449"/>
      <c r="AJ608" s="449"/>
      <c r="AK608" s="449"/>
      <c r="AL608" s="449"/>
      <c r="AM608" s="449"/>
      <c r="AN608" s="449"/>
      <c r="AO608" s="449"/>
      <c r="AP608" s="449"/>
      <c r="AQ608" s="449"/>
      <c r="AR608" s="449"/>
      <c r="AS608" s="449"/>
      <c r="AT608" s="449"/>
      <c r="AU608" s="449"/>
      <c r="AV608" s="449"/>
      <c r="AW608" s="449"/>
      <c r="AX608" s="449"/>
    </row>
    <row r="609" ht="15.0" customHeight="1">
      <c r="A609" s="19" t="s">
        <v>4469</v>
      </c>
      <c r="B609" s="19" t="s">
        <v>4823</v>
      </c>
      <c r="C609" s="19" t="s">
        <v>4471</v>
      </c>
      <c r="D609" s="461" t="s">
        <v>4534</v>
      </c>
      <c r="E609" s="469" t="s">
        <v>5269</v>
      </c>
      <c r="F609" s="19">
        <v>10.0</v>
      </c>
      <c r="G609" s="25"/>
      <c r="H609" s="83">
        <f t="shared" si="1"/>
        <v>10</v>
      </c>
      <c r="I609" s="19" t="s">
        <v>3465</v>
      </c>
      <c r="J609" s="463">
        <v>18.0</v>
      </c>
      <c r="K609" s="463">
        <f t="shared" si="7"/>
        <v>180</v>
      </c>
      <c r="L609" s="464"/>
      <c r="M609" s="465">
        <f t="shared" si="14"/>
        <v>0</v>
      </c>
      <c r="N609" s="465">
        <f t="shared" si="13"/>
        <v>18</v>
      </c>
      <c r="O609" s="465">
        <f t="shared" si="5"/>
        <v>18</v>
      </c>
      <c r="P609" s="465">
        <f t="shared" si="8"/>
        <v>180</v>
      </c>
      <c r="Q609" s="465">
        <v>1.0</v>
      </c>
      <c r="R609" s="19" t="s">
        <v>3197</v>
      </c>
      <c r="S609" s="466">
        <v>45630.0</v>
      </c>
      <c r="T609" s="19">
        <v>2412010.0</v>
      </c>
      <c r="U609" s="18">
        <v>45630.0</v>
      </c>
      <c r="V609" s="18">
        <v>45631.0</v>
      </c>
      <c r="W609" s="19" t="s">
        <v>4480</v>
      </c>
      <c r="X609" s="25" t="s">
        <v>34</v>
      </c>
      <c r="Y609" s="19" t="s">
        <v>3466</v>
      </c>
      <c r="Z609" s="467"/>
      <c r="AA609" s="18" t="s">
        <v>3739</v>
      </c>
      <c r="AB609" s="466">
        <v>45638.0</v>
      </c>
      <c r="AC609" s="468" t="s">
        <v>4477</v>
      </c>
      <c r="AD609" s="461"/>
      <c r="AE609" s="461"/>
      <c r="AF609" s="461"/>
      <c r="AG609" s="461"/>
      <c r="AH609" s="461"/>
      <c r="AI609" s="461"/>
      <c r="AJ609" s="461"/>
      <c r="AK609" s="461"/>
      <c r="AL609" s="461"/>
      <c r="AM609" s="461"/>
      <c r="AN609" s="461"/>
      <c r="AO609" s="461"/>
      <c r="AP609" s="461"/>
      <c r="AQ609" s="461"/>
      <c r="AR609" s="461"/>
      <c r="AS609" s="461"/>
      <c r="AT609" s="461"/>
      <c r="AU609" s="461"/>
      <c r="AV609" s="461"/>
      <c r="AW609" s="461"/>
      <c r="AX609" s="461"/>
    </row>
    <row r="610" ht="15.0" customHeight="1">
      <c r="A610" s="372" t="s">
        <v>4469</v>
      </c>
      <c r="B610" s="373" t="s">
        <v>4647</v>
      </c>
      <c r="C610" s="373" t="s">
        <v>4471</v>
      </c>
      <c r="D610" s="375" t="s">
        <v>4694</v>
      </c>
      <c r="E610" s="489" t="s">
        <v>5270</v>
      </c>
      <c r="F610" s="373">
        <v>1.0</v>
      </c>
      <c r="G610" s="376"/>
      <c r="H610" s="377">
        <f t="shared" si="1"/>
        <v>1</v>
      </c>
      <c r="I610" s="373" t="s">
        <v>3465</v>
      </c>
      <c r="J610" s="378">
        <v>360000.0</v>
      </c>
      <c r="K610" s="378">
        <f t="shared" si="7"/>
        <v>360000</v>
      </c>
      <c r="L610" s="379"/>
      <c r="M610" s="380">
        <f t="shared" si="14"/>
        <v>0</v>
      </c>
      <c r="N610" s="380">
        <f t="shared" si="13"/>
        <v>360000</v>
      </c>
      <c r="O610" s="380">
        <f t="shared" si="5"/>
        <v>360000</v>
      </c>
      <c r="P610" s="380">
        <f t="shared" si="8"/>
        <v>360000</v>
      </c>
      <c r="Q610" s="380">
        <v>1.0</v>
      </c>
      <c r="R610" s="373" t="s">
        <v>3109</v>
      </c>
      <c r="S610" s="381">
        <v>46717.0</v>
      </c>
      <c r="T610" s="373">
        <v>2411132.0</v>
      </c>
      <c r="U610" s="382">
        <v>45623.0</v>
      </c>
      <c r="V610" s="382"/>
      <c r="W610" s="373"/>
      <c r="X610" s="376" t="s">
        <v>4151</v>
      </c>
      <c r="Y610" s="373" t="s">
        <v>3466</v>
      </c>
      <c r="Z610" s="383"/>
      <c r="AA610" s="382"/>
      <c r="AB610" s="381"/>
      <c r="AC610" s="384"/>
      <c r="AD610" s="374"/>
      <c r="AE610" s="374"/>
      <c r="AF610" s="374"/>
      <c r="AG610" s="374"/>
      <c r="AH610" s="374"/>
      <c r="AI610" s="374"/>
      <c r="AJ610" s="374"/>
      <c r="AK610" s="374"/>
      <c r="AL610" s="374"/>
      <c r="AM610" s="374"/>
      <c r="AN610" s="374"/>
      <c r="AO610" s="374"/>
      <c r="AP610" s="374"/>
      <c r="AQ610" s="374"/>
      <c r="AR610" s="374"/>
      <c r="AS610" s="374"/>
      <c r="AT610" s="374"/>
      <c r="AU610" s="374"/>
      <c r="AV610" s="374"/>
      <c r="AW610" s="374"/>
      <c r="AX610" s="374"/>
    </row>
    <row r="611" ht="15.0" customHeight="1">
      <c r="A611" s="390" t="s">
        <v>4469</v>
      </c>
      <c r="B611" s="391" t="s">
        <v>4647</v>
      </c>
      <c r="C611" s="391" t="s">
        <v>4471</v>
      </c>
      <c r="D611" s="393" t="s">
        <v>4908</v>
      </c>
      <c r="E611" s="490" t="s">
        <v>5031</v>
      </c>
      <c r="F611" s="391">
        <v>1.0</v>
      </c>
      <c r="G611" s="394"/>
      <c r="H611" s="395">
        <f t="shared" si="1"/>
        <v>1</v>
      </c>
      <c r="I611" s="391" t="s">
        <v>3465</v>
      </c>
      <c r="J611" s="396">
        <v>1440.0</v>
      </c>
      <c r="K611" s="396">
        <f t="shared" si="7"/>
        <v>1440</v>
      </c>
      <c r="L611" s="397"/>
      <c r="M611" s="398">
        <f t="shared" si="14"/>
        <v>0</v>
      </c>
      <c r="N611" s="398">
        <f t="shared" si="13"/>
        <v>1440</v>
      </c>
      <c r="O611" s="398">
        <f t="shared" si="5"/>
        <v>1440</v>
      </c>
      <c r="P611" s="398">
        <f t="shared" si="8"/>
        <v>1440</v>
      </c>
      <c r="Q611" s="398">
        <v>1.0</v>
      </c>
      <c r="R611" s="391" t="s">
        <v>3109</v>
      </c>
      <c r="S611" s="399">
        <v>46717.0</v>
      </c>
      <c r="T611" s="391">
        <v>2411132.0</v>
      </c>
      <c r="U611" s="400">
        <v>45623.0</v>
      </c>
      <c r="V611" s="400"/>
      <c r="W611" s="391"/>
      <c r="X611" s="394" t="s">
        <v>4151</v>
      </c>
      <c r="Y611" s="391" t="s">
        <v>3466</v>
      </c>
      <c r="Z611" s="401"/>
      <c r="AA611" s="400"/>
      <c r="AB611" s="399"/>
      <c r="AC611" s="402"/>
      <c r="AD611" s="392"/>
      <c r="AE611" s="392"/>
      <c r="AF611" s="392"/>
      <c r="AG611" s="392"/>
      <c r="AH611" s="392"/>
      <c r="AI611" s="392"/>
      <c r="AJ611" s="392"/>
      <c r="AK611" s="392"/>
      <c r="AL611" s="392"/>
      <c r="AM611" s="392"/>
      <c r="AN611" s="392"/>
      <c r="AO611" s="392"/>
      <c r="AP611" s="392"/>
      <c r="AQ611" s="392"/>
      <c r="AR611" s="392"/>
      <c r="AS611" s="392"/>
      <c r="AT611" s="392"/>
      <c r="AU611" s="392"/>
      <c r="AV611" s="392"/>
      <c r="AW611" s="392"/>
      <c r="AX611" s="392"/>
    </row>
    <row r="612" ht="15.0" customHeight="1">
      <c r="A612" s="390" t="s">
        <v>4469</v>
      </c>
      <c r="B612" s="391" t="s">
        <v>4823</v>
      </c>
      <c r="C612" s="391" t="s">
        <v>4471</v>
      </c>
      <c r="D612" s="393" t="s">
        <v>4534</v>
      </c>
      <c r="E612" s="428" t="s">
        <v>5271</v>
      </c>
      <c r="F612" s="391">
        <v>3000.0</v>
      </c>
      <c r="G612" s="394"/>
      <c r="H612" s="395">
        <f t="shared" si="1"/>
        <v>3000</v>
      </c>
      <c r="I612" s="391" t="s">
        <v>3465</v>
      </c>
      <c r="J612" s="396">
        <v>6.8</v>
      </c>
      <c r="K612" s="396">
        <f t="shared" si="7"/>
        <v>20400</v>
      </c>
      <c r="L612" s="397"/>
      <c r="M612" s="398">
        <f t="shared" si="14"/>
        <v>0</v>
      </c>
      <c r="N612" s="398">
        <f t="shared" si="13"/>
        <v>6.8</v>
      </c>
      <c r="O612" s="398">
        <f t="shared" si="5"/>
        <v>6.8</v>
      </c>
      <c r="P612" s="398">
        <f t="shared" si="8"/>
        <v>20400</v>
      </c>
      <c r="Q612" s="398">
        <v>1.0</v>
      </c>
      <c r="R612" s="391" t="s">
        <v>3113</v>
      </c>
      <c r="S612" s="399">
        <v>45623.0</v>
      </c>
      <c r="T612" s="391">
        <v>2411134.0</v>
      </c>
      <c r="U612" s="400">
        <v>45623.0</v>
      </c>
      <c r="V612" s="400">
        <v>45623.0</v>
      </c>
      <c r="W612" s="391" t="s">
        <v>5002</v>
      </c>
      <c r="X612" s="394" t="s">
        <v>51</v>
      </c>
      <c r="Y612" s="391" t="s">
        <v>3466</v>
      </c>
      <c r="Z612" s="401"/>
      <c r="AA612" s="400" t="s">
        <v>3739</v>
      </c>
      <c r="AB612" s="399">
        <v>45652.0</v>
      </c>
      <c r="AC612" s="402" t="s">
        <v>4477</v>
      </c>
      <c r="AD612" s="392"/>
      <c r="AE612" s="392"/>
      <c r="AF612" s="392"/>
      <c r="AG612" s="392"/>
      <c r="AH612" s="392"/>
      <c r="AI612" s="392"/>
      <c r="AJ612" s="392"/>
      <c r="AK612" s="392"/>
      <c r="AL612" s="392"/>
      <c r="AM612" s="392"/>
      <c r="AN612" s="392"/>
      <c r="AO612" s="392"/>
      <c r="AP612" s="392"/>
      <c r="AQ612" s="392"/>
      <c r="AR612" s="392"/>
      <c r="AS612" s="392"/>
      <c r="AT612" s="392"/>
      <c r="AU612" s="392"/>
      <c r="AV612" s="392"/>
      <c r="AW612" s="392"/>
      <c r="AX612" s="392"/>
    </row>
    <row r="613" ht="15.0" customHeight="1">
      <c r="A613" s="390" t="s">
        <v>4469</v>
      </c>
      <c r="B613" s="391" t="s">
        <v>5272</v>
      </c>
      <c r="C613" s="391" t="s">
        <v>4471</v>
      </c>
      <c r="D613" s="393" t="s">
        <v>1228</v>
      </c>
      <c r="E613" s="428" t="s">
        <v>5149</v>
      </c>
      <c r="F613" s="391">
        <v>2.0</v>
      </c>
      <c r="G613" s="394"/>
      <c r="H613" s="395">
        <f t="shared" si="1"/>
        <v>2</v>
      </c>
      <c r="I613" s="391" t="s">
        <v>3465</v>
      </c>
      <c r="J613" s="396">
        <v>3800.0</v>
      </c>
      <c r="K613" s="396">
        <f t="shared" si="7"/>
        <v>7600</v>
      </c>
      <c r="L613" s="397"/>
      <c r="M613" s="398">
        <f t="shared" si="14"/>
        <v>0</v>
      </c>
      <c r="N613" s="398">
        <f t="shared" si="13"/>
        <v>3800</v>
      </c>
      <c r="O613" s="398">
        <f t="shared" si="5"/>
        <v>3800</v>
      </c>
      <c r="P613" s="398">
        <f t="shared" si="8"/>
        <v>7600</v>
      </c>
      <c r="Q613" s="398">
        <v>1.0</v>
      </c>
      <c r="R613" s="391" t="s">
        <v>3121</v>
      </c>
      <c r="S613" s="399">
        <v>45623.0</v>
      </c>
      <c r="T613" s="391">
        <v>2411137.0</v>
      </c>
      <c r="U613" s="400">
        <v>45623.0</v>
      </c>
      <c r="V613" s="400">
        <v>45624.0</v>
      </c>
      <c r="W613" s="391" t="s">
        <v>4781</v>
      </c>
      <c r="X613" s="394" t="s">
        <v>4782</v>
      </c>
      <c r="Y613" s="391" t="s">
        <v>3466</v>
      </c>
      <c r="Z613" s="401"/>
      <c r="AA613" s="400" t="s">
        <v>3739</v>
      </c>
      <c r="AB613" s="399">
        <v>45679.0</v>
      </c>
      <c r="AC613" s="402" t="s">
        <v>4477</v>
      </c>
      <c r="AD613" s="392"/>
      <c r="AE613" s="392"/>
      <c r="AF613" s="392"/>
      <c r="AG613" s="392"/>
      <c r="AH613" s="392"/>
      <c r="AI613" s="392"/>
      <c r="AJ613" s="392"/>
      <c r="AK613" s="392"/>
      <c r="AL613" s="392"/>
      <c r="AM613" s="392"/>
      <c r="AN613" s="392"/>
      <c r="AO613" s="392"/>
      <c r="AP613" s="392"/>
      <c r="AQ613" s="392"/>
      <c r="AR613" s="392"/>
      <c r="AS613" s="392"/>
      <c r="AT613" s="392"/>
      <c r="AU613" s="392"/>
      <c r="AV613" s="392"/>
      <c r="AW613" s="392"/>
      <c r="AX613" s="392"/>
    </row>
    <row r="614" ht="15.0" customHeight="1">
      <c r="A614" s="390" t="s">
        <v>4469</v>
      </c>
      <c r="B614" s="391" t="s">
        <v>5272</v>
      </c>
      <c r="C614" s="391" t="s">
        <v>4471</v>
      </c>
      <c r="D614" s="393" t="s">
        <v>1228</v>
      </c>
      <c r="E614" s="428" t="s">
        <v>5273</v>
      </c>
      <c r="F614" s="391">
        <v>1.0</v>
      </c>
      <c r="G614" s="394"/>
      <c r="H614" s="395">
        <f t="shared" si="1"/>
        <v>1</v>
      </c>
      <c r="I614" s="391" t="s">
        <v>3465</v>
      </c>
      <c r="J614" s="396">
        <v>15800.0</v>
      </c>
      <c r="K614" s="396">
        <f t="shared" si="7"/>
        <v>15800</v>
      </c>
      <c r="L614" s="397"/>
      <c r="M614" s="398">
        <f t="shared" si="14"/>
        <v>0</v>
      </c>
      <c r="N614" s="398">
        <f t="shared" si="13"/>
        <v>15800</v>
      </c>
      <c r="O614" s="398">
        <f t="shared" si="5"/>
        <v>15800</v>
      </c>
      <c r="P614" s="398">
        <f t="shared" si="8"/>
        <v>15800</v>
      </c>
      <c r="Q614" s="398">
        <v>1.0</v>
      </c>
      <c r="R614" s="391" t="s">
        <v>3127</v>
      </c>
      <c r="S614" s="399">
        <v>45623.0</v>
      </c>
      <c r="T614" s="391">
        <v>2411139.0</v>
      </c>
      <c r="U614" s="400">
        <v>45623.0</v>
      </c>
      <c r="V614" s="400">
        <v>45624.0</v>
      </c>
      <c r="W614" s="391" t="s">
        <v>5060</v>
      </c>
      <c r="X614" s="394" t="s">
        <v>5007</v>
      </c>
      <c r="Y614" s="391" t="s">
        <v>3466</v>
      </c>
      <c r="Z614" s="401"/>
      <c r="AA614" s="400" t="s">
        <v>3739</v>
      </c>
      <c r="AB614" s="399">
        <v>45628.0</v>
      </c>
      <c r="AC614" s="402" t="s">
        <v>4477</v>
      </c>
      <c r="AD614" s="392"/>
      <c r="AE614" s="392"/>
      <c r="AF614" s="392"/>
      <c r="AG614" s="392"/>
      <c r="AH614" s="392"/>
      <c r="AI614" s="392"/>
      <c r="AJ614" s="392"/>
      <c r="AK614" s="392"/>
      <c r="AL614" s="392"/>
      <c r="AM614" s="392"/>
      <c r="AN614" s="392"/>
      <c r="AO614" s="392"/>
      <c r="AP614" s="392"/>
      <c r="AQ614" s="392"/>
      <c r="AR614" s="392"/>
      <c r="AS614" s="392"/>
      <c r="AT614" s="392"/>
      <c r="AU614" s="392"/>
      <c r="AV614" s="392"/>
      <c r="AW614" s="392"/>
      <c r="AX614" s="392"/>
    </row>
    <row r="615" ht="15.0" customHeight="1">
      <c r="A615" s="372" t="s">
        <v>4469</v>
      </c>
      <c r="B615" s="373" t="s">
        <v>4647</v>
      </c>
      <c r="C615" s="373" t="s">
        <v>4471</v>
      </c>
      <c r="D615" s="375" t="s">
        <v>1228</v>
      </c>
      <c r="E615" s="489" t="s">
        <v>5274</v>
      </c>
      <c r="F615" s="373">
        <v>1.0</v>
      </c>
      <c r="G615" s="376"/>
      <c r="H615" s="377">
        <f t="shared" si="1"/>
        <v>1</v>
      </c>
      <c r="I615" s="373" t="s">
        <v>3465</v>
      </c>
      <c r="J615" s="378">
        <v>33875.0</v>
      </c>
      <c r="K615" s="378">
        <f t="shared" si="7"/>
        <v>33875</v>
      </c>
      <c r="L615" s="379"/>
      <c r="M615" s="380">
        <f t="shared" si="14"/>
        <v>0</v>
      </c>
      <c r="N615" s="380">
        <f t="shared" si="13"/>
        <v>33875</v>
      </c>
      <c r="O615" s="380">
        <f t="shared" si="5"/>
        <v>33875</v>
      </c>
      <c r="P615" s="380">
        <f t="shared" si="8"/>
        <v>33875</v>
      </c>
      <c r="Q615" s="380">
        <v>1.0</v>
      </c>
      <c r="R615" s="373" t="s">
        <v>3130</v>
      </c>
      <c r="S615" s="381">
        <v>46717.0</v>
      </c>
      <c r="T615" s="373">
        <v>2411140.0</v>
      </c>
      <c r="U615" s="382">
        <v>45623.0</v>
      </c>
      <c r="V615" s="382">
        <v>45629.0</v>
      </c>
      <c r="W615" s="373" t="s">
        <v>4829</v>
      </c>
      <c r="X615" s="376" t="s">
        <v>4830</v>
      </c>
      <c r="Y615" s="373"/>
      <c r="Z615" s="383"/>
      <c r="AA615" s="382" t="s">
        <v>3739</v>
      </c>
      <c r="AB615" s="381">
        <v>45656.0</v>
      </c>
      <c r="AC615" s="384" t="s">
        <v>4477</v>
      </c>
      <c r="AD615" s="374"/>
      <c r="AE615" s="374"/>
      <c r="AF615" s="374"/>
      <c r="AG615" s="374"/>
      <c r="AH615" s="374"/>
      <c r="AI615" s="374"/>
      <c r="AJ615" s="374"/>
      <c r="AK615" s="374"/>
      <c r="AL615" s="374"/>
      <c r="AM615" s="374"/>
      <c r="AN615" s="374"/>
      <c r="AO615" s="374"/>
      <c r="AP615" s="374"/>
      <c r="AQ615" s="374"/>
      <c r="AR615" s="374"/>
      <c r="AS615" s="374"/>
      <c r="AT615" s="374"/>
      <c r="AU615" s="374"/>
      <c r="AV615" s="374"/>
      <c r="AW615" s="374"/>
      <c r="AX615" s="374"/>
    </row>
    <row r="616" ht="15.0" customHeight="1">
      <c r="A616" s="390" t="s">
        <v>4469</v>
      </c>
      <c r="B616" s="391" t="s">
        <v>4647</v>
      </c>
      <c r="C616" s="391" t="s">
        <v>4471</v>
      </c>
      <c r="D616" s="393" t="s">
        <v>1228</v>
      </c>
      <c r="E616" s="490" t="s">
        <v>5204</v>
      </c>
      <c r="F616" s="391">
        <v>1.0</v>
      </c>
      <c r="G616" s="394"/>
      <c r="H616" s="395">
        <f t="shared" si="1"/>
        <v>1</v>
      </c>
      <c r="I616" s="391" t="s">
        <v>3465</v>
      </c>
      <c r="J616" s="396">
        <v>3387.5</v>
      </c>
      <c r="K616" s="396">
        <f t="shared" si="7"/>
        <v>3387.5</v>
      </c>
      <c r="L616" s="397"/>
      <c r="M616" s="398">
        <f t="shared" si="14"/>
        <v>0</v>
      </c>
      <c r="N616" s="398">
        <f t="shared" si="13"/>
        <v>3387.5</v>
      </c>
      <c r="O616" s="398">
        <f t="shared" si="5"/>
        <v>3387.5</v>
      </c>
      <c r="P616" s="398">
        <f t="shared" si="8"/>
        <v>3387.5</v>
      </c>
      <c r="Q616" s="398">
        <v>1.0</v>
      </c>
      <c r="R616" s="391" t="s">
        <v>3130</v>
      </c>
      <c r="S616" s="399">
        <v>46717.0</v>
      </c>
      <c r="T616" s="391">
        <v>2411140.0</v>
      </c>
      <c r="U616" s="400">
        <v>45623.0</v>
      </c>
      <c r="V616" s="400">
        <v>45629.0</v>
      </c>
      <c r="W616" s="391" t="s">
        <v>4829</v>
      </c>
      <c r="X616" s="394" t="s">
        <v>4830</v>
      </c>
      <c r="Y616" s="391"/>
      <c r="Z616" s="401"/>
      <c r="AA616" s="400" t="s">
        <v>3739</v>
      </c>
      <c r="AB616" s="399">
        <v>45656.0</v>
      </c>
      <c r="AC616" s="402" t="s">
        <v>4477</v>
      </c>
      <c r="AD616" s="392"/>
      <c r="AE616" s="392"/>
      <c r="AF616" s="392"/>
      <c r="AG616" s="392"/>
      <c r="AH616" s="392"/>
      <c r="AI616" s="392"/>
      <c r="AJ616" s="392"/>
      <c r="AK616" s="392"/>
      <c r="AL616" s="392"/>
      <c r="AM616" s="392"/>
      <c r="AN616" s="392"/>
      <c r="AO616" s="392"/>
      <c r="AP616" s="392"/>
      <c r="AQ616" s="392"/>
      <c r="AR616" s="392"/>
      <c r="AS616" s="392"/>
      <c r="AT616" s="392"/>
      <c r="AU616" s="392"/>
      <c r="AV616" s="392"/>
      <c r="AW616" s="392"/>
      <c r="AX616" s="392"/>
    </row>
    <row r="617" ht="15.0" customHeight="1">
      <c r="A617" s="372" t="s">
        <v>4469</v>
      </c>
      <c r="B617" s="373" t="s">
        <v>4647</v>
      </c>
      <c r="C617" s="373" t="s">
        <v>4471</v>
      </c>
      <c r="D617" s="375" t="s">
        <v>1228</v>
      </c>
      <c r="E617" s="489" t="s">
        <v>5275</v>
      </c>
      <c r="F617" s="373">
        <v>1.0</v>
      </c>
      <c r="G617" s="376"/>
      <c r="H617" s="377">
        <f t="shared" si="1"/>
        <v>1</v>
      </c>
      <c r="I617" s="373" t="s">
        <v>3465</v>
      </c>
      <c r="J617" s="378">
        <v>20850.0</v>
      </c>
      <c r="K617" s="378">
        <f t="shared" si="7"/>
        <v>20850</v>
      </c>
      <c r="L617" s="379"/>
      <c r="M617" s="380">
        <f t="shared" si="14"/>
        <v>0</v>
      </c>
      <c r="N617" s="380">
        <f t="shared" si="13"/>
        <v>20850</v>
      </c>
      <c r="O617" s="380">
        <f t="shared" si="5"/>
        <v>20850</v>
      </c>
      <c r="P617" s="380">
        <f t="shared" si="8"/>
        <v>20850</v>
      </c>
      <c r="Q617" s="380">
        <v>1.0</v>
      </c>
      <c r="R617" s="373" t="s">
        <v>3133</v>
      </c>
      <c r="S617" s="381">
        <v>45623.0</v>
      </c>
      <c r="T617" s="373">
        <v>2411141.0</v>
      </c>
      <c r="U617" s="382">
        <v>45623.0</v>
      </c>
      <c r="V617" s="382">
        <v>45629.0</v>
      </c>
      <c r="W617" s="373" t="s">
        <v>4829</v>
      </c>
      <c r="X617" s="376" t="s">
        <v>4830</v>
      </c>
      <c r="Y617" s="373" t="s">
        <v>3466</v>
      </c>
      <c r="Z617" s="383"/>
      <c r="AA617" s="382" t="s">
        <v>3739</v>
      </c>
      <c r="AB617" s="381">
        <v>45656.0</v>
      </c>
      <c r="AC617" s="384" t="s">
        <v>4477</v>
      </c>
      <c r="AD617" s="374"/>
      <c r="AE617" s="374"/>
      <c r="AF617" s="374"/>
      <c r="AG617" s="374"/>
      <c r="AH617" s="374"/>
      <c r="AI617" s="374"/>
      <c r="AJ617" s="374"/>
      <c r="AK617" s="374"/>
      <c r="AL617" s="374"/>
      <c r="AM617" s="374"/>
      <c r="AN617" s="374"/>
      <c r="AO617" s="374"/>
      <c r="AP617" s="374"/>
      <c r="AQ617" s="374"/>
      <c r="AR617" s="374"/>
      <c r="AS617" s="374"/>
      <c r="AT617" s="374"/>
      <c r="AU617" s="374"/>
      <c r="AV617" s="374"/>
      <c r="AW617" s="374"/>
      <c r="AX617" s="374"/>
    </row>
    <row r="618" ht="15.0" customHeight="1">
      <c r="A618" s="390" t="s">
        <v>4469</v>
      </c>
      <c r="B618" s="391" t="s">
        <v>4647</v>
      </c>
      <c r="C618" s="391" t="s">
        <v>4471</v>
      </c>
      <c r="D618" s="393" t="s">
        <v>1228</v>
      </c>
      <c r="E618" s="490" t="s">
        <v>5204</v>
      </c>
      <c r="F618" s="391">
        <v>1.0</v>
      </c>
      <c r="G618" s="394"/>
      <c r="H618" s="395">
        <f t="shared" si="1"/>
        <v>1</v>
      </c>
      <c r="I618" s="391" t="s">
        <v>3465</v>
      </c>
      <c r="J618" s="396">
        <v>2085.0</v>
      </c>
      <c r="K618" s="396">
        <f t="shared" si="7"/>
        <v>2085</v>
      </c>
      <c r="L618" s="397"/>
      <c r="M618" s="398">
        <f t="shared" si="14"/>
        <v>0</v>
      </c>
      <c r="N618" s="398">
        <f t="shared" si="13"/>
        <v>2085</v>
      </c>
      <c r="O618" s="398">
        <f t="shared" si="5"/>
        <v>2085</v>
      </c>
      <c r="P618" s="398">
        <f t="shared" si="8"/>
        <v>2085</v>
      </c>
      <c r="Q618" s="398">
        <v>1.0</v>
      </c>
      <c r="R618" s="391" t="s">
        <v>3133</v>
      </c>
      <c r="S618" s="399">
        <v>45623.0</v>
      </c>
      <c r="T618" s="391">
        <v>2411141.0</v>
      </c>
      <c r="U618" s="400">
        <v>45623.0</v>
      </c>
      <c r="V618" s="400">
        <v>45629.0</v>
      </c>
      <c r="W618" s="391" t="s">
        <v>4829</v>
      </c>
      <c r="X618" s="394" t="s">
        <v>4830</v>
      </c>
      <c r="Y618" s="391" t="s">
        <v>3466</v>
      </c>
      <c r="Z618" s="401"/>
      <c r="AA618" s="400" t="s">
        <v>3739</v>
      </c>
      <c r="AB618" s="399">
        <v>45656.0</v>
      </c>
      <c r="AC618" s="402" t="s">
        <v>4477</v>
      </c>
      <c r="AD618" s="392"/>
      <c r="AE618" s="392"/>
      <c r="AF618" s="392"/>
      <c r="AG618" s="392"/>
      <c r="AH618" s="392"/>
      <c r="AI618" s="392"/>
      <c r="AJ618" s="392"/>
      <c r="AK618" s="392"/>
      <c r="AL618" s="392"/>
      <c r="AM618" s="392"/>
      <c r="AN618" s="392"/>
      <c r="AO618" s="392"/>
      <c r="AP618" s="392"/>
      <c r="AQ618" s="392"/>
      <c r="AR618" s="392"/>
      <c r="AS618" s="392"/>
      <c r="AT618" s="392"/>
      <c r="AU618" s="392"/>
      <c r="AV618" s="392"/>
      <c r="AW618" s="392"/>
      <c r="AX618" s="392"/>
    </row>
    <row r="619" ht="15.0" customHeight="1">
      <c r="A619" s="390" t="s">
        <v>4469</v>
      </c>
      <c r="B619" s="391" t="s">
        <v>5272</v>
      </c>
      <c r="C619" s="391" t="s">
        <v>4471</v>
      </c>
      <c r="D619" s="393" t="s">
        <v>5276</v>
      </c>
      <c r="E619" s="428" t="s">
        <v>5277</v>
      </c>
      <c r="F619" s="391">
        <v>1.0</v>
      </c>
      <c r="G619" s="394"/>
      <c r="H619" s="395">
        <f t="shared" si="1"/>
        <v>1</v>
      </c>
      <c r="I619" s="391" t="s">
        <v>3465</v>
      </c>
      <c r="J619" s="396">
        <v>5500.0</v>
      </c>
      <c r="K619" s="396">
        <f t="shared" si="7"/>
        <v>5500</v>
      </c>
      <c r="L619" s="397"/>
      <c r="M619" s="398">
        <f t="shared" si="14"/>
        <v>0</v>
      </c>
      <c r="N619" s="398">
        <f t="shared" si="13"/>
        <v>5500</v>
      </c>
      <c r="O619" s="398">
        <f t="shared" si="5"/>
        <v>5500</v>
      </c>
      <c r="P619" s="398">
        <f t="shared" si="8"/>
        <v>5500</v>
      </c>
      <c r="Q619" s="398">
        <v>1.0</v>
      </c>
      <c r="R619" s="391" t="s">
        <v>3152</v>
      </c>
      <c r="S619" s="399">
        <v>45623.0</v>
      </c>
      <c r="T619" s="391">
        <v>2411149.0</v>
      </c>
      <c r="U619" s="400">
        <v>45625.0</v>
      </c>
      <c r="V619" s="400"/>
      <c r="W619" s="391"/>
      <c r="X619" s="394"/>
      <c r="Y619" s="391" t="s">
        <v>4476</v>
      </c>
      <c r="Z619" s="401"/>
      <c r="AA619" s="400"/>
      <c r="AB619" s="399"/>
      <c r="AC619" s="402"/>
      <c r="AD619" s="392"/>
      <c r="AE619" s="392"/>
      <c r="AF619" s="392"/>
      <c r="AG619" s="392"/>
      <c r="AH619" s="392"/>
      <c r="AI619" s="392"/>
      <c r="AJ619" s="392"/>
      <c r="AK619" s="392"/>
      <c r="AL619" s="392"/>
      <c r="AM619" s="392"/>
      <c r="AN619" s="392"/>
      <c r="AO619" s="392"/>
      <c r="AP619" s="392"/>
      <c r="AQ619" s="392"/>
      <c r="AR619" s="392"/>
      <c r="AS619" s="392"/>
      <c r="AT619" s="392"/>
      <c r="AU619" s="392"/>
      <c r="AV619" s="392"/>
      <c r="AW619" s="392"/>
      <c r="AX619" s="392"/>
    </row>
    <row r="620" ht="15.0" customHeight="1">
      <c r="A620" s="372" t="s">
        <v>4512</v>
      </c>
      <c r="B620" s="373" t="s">
        <v>4513</v>
      </c>
      <c r="C620" s="373" t="s">
        <v>4471</v>
      </c>
      <c r="D620" s="375" t="s">
        <v>4528</v>
      </c>
      <c r="E620" s="489" t="s">
        <v>4788</v>
      </c>
      <c r="F620" s="373">
        <v>60.0</v>
      </c>
      <c r="G620" s="376"/>
      <c r="H620" s="377">
        <f t="shared" si="1"/>
        <v>60</v>
      </c>
      <c r="I620" s="373" t="s">
        <v>3465</v>
      </c>
      <c r="J620" s="378">
        <v>114.0</v>
      </c>
      <c r="K620" s="378">
        <f t="shared" si="7"/>
        <v>6840</v>
      </c>
      <c r="L620" s="379"/>
      <c r="M620" s="380">
        <f t="shared" si="14"/>
        <v>0</v>
      </c>
      <c r="N620" s="380">
        <f t="shared" si="13"/>
        <v>114</v>
      </c>
      <c r="O620" s="380">
        <f t="shared" si="5"/>
        <v>114</v>
      </c>
      <c r="P620" s="380">
        <f t="shared" si="8"/>
        <v>6840</v>
      </c>
      <c r="Q620" s="380">
        <v>1.0</v>
      </c>
      <c r="R620" s="373" t="s">
        <v>3155</v>
      </c>
      <c r="S620" s="381">
        <v>45624.0</v>
      </c>
      <c r="T620" s="373">
        <v>2411150.0</v>
      </c>
      <c r="U620" s="382">
        <v>45625.0</v>
      </c>
      <c r="V620" s="382">
        <v>45628.0</v>
      </c>
      <c r="W620" s="373" t="s">
        <v>4538</v>
      </c>
      <c r="X620" s="376" t="s">
        <v>34</v>
      </c>
      <c r="Y620" s="373" t="s">
        <v>3466</v>
      </c>
      <c r="Z620" s="383"/>
      <c r="AA620" s="382" t="s">
        <v>3739</v>
      </c>
      <c r="AB620" s="381">
        <v>45638.0</v>
      </c>
      <c r="AC620" s="384" t="s">
        <v>4477</v>
      </c>
      <c r="AD620" s="374"/>
      <c r="AE620" s="374"/>
      <c r="AF620" s="374"/>
      <c r="AG620" s="374"/>
      <c r="AH620" s="374"/>
      <c r="AI620" s="374"/>
      <c r="AJ620" s="374"/>
      <c r="AK620" s="374"/>
      <c r="AL620" s="374"/>
      <c r="AM620" s="374"/>
      <c r="AN620" s="374"/>
      <c r="AO620" s="374"/>
      <c r="AP620" s="374"/>
      <c r="AQ620" s="374"/>
      <c r="AR620" s="374"/>
      <c r="AS620" s="374"/>
      <c r="AT620" s="374"/>
      <c r="AU620" s="374"/>
      <c r="AV620" s="374"/>
      <c r="AW620" s="374"/>
      <c r="AX620" s="374"/>
    </row>
    <row r="621" ht="15.0" customHeight="1">
      <c r="A621" s="390" t="s">
        <v>4512</v>
      </c>
      <c r="B621" s="391" t="s">
        <v>4513</v>
      </c>
      <c r="C621" s="391" t="s">
        <v>4471</v>
      </c>
      <c r="D621" s="393" t="s">
        <v>4528</v>
      </c>
      <c r="E621" s="490" t="s">
        <v>5278</v>
      </c>
      <c r="F621" s="391">
        <v>2.0</v>
      </c>
      <c r="G621" s="394"/>
      <c r="H621" s="395">
        <f t="shared" si="1"/>
        <v>2</v>
      </c>
      <c r="I621" s="391" t="s">
        <v>3465</v>
      </c>
      <c r="J621" s="396">
        <v>200.0</v>
      </c>
      <c r="K621" s="396">
        <f t="shared" si="7"/>
        <v>400</v>
      </c>
      <c r="L621" s="397"/>
      <c r="M621" s="398">
        <f t="shared" si="14"/>
        <v>0</v>
      </c>
      <c r="N621" s="398">
        <f t="shared" si="13"/>
        <v>200</v>
      </c>
      <c r="O621" s="398">
        <f t="shared" si="5"/>
        <v>200</v>
      </c>
      <c r="P621" s="398">
        <f t="shared" si="8"/>
        <v>400</v>
      </c>
      <c r="Q621" s="398">
        <v>1.0</v>
      </c>
      <c r="R621" s="391" t="s">
        <v>3155</v>
      </c>
      <c r="S621" s="399">
        <v>45624.0</v>
      </c>
      <c r="T621" s="391">
        <v>2411150.0</v>
      </c>
      <c r="U621" s="400">
        <v>45625.0</v>
      </c>
      <c r="V621" s="400">
        <v>45628.0</v>
      </c>
      <c r="W621" s="391" t="s">
        <v>4538</v>
      </c>
      <c r="X621" s="394" t="s">
        <v>34</v>
      </c>
      <c r="Y621" s="391" t="s">
        <v>3466</v>
      </c>
      <c r="Z621" s="401"/>
      <c r="AA621" s="400" t="s">
        <v>3739</v>
      </c>
      <c r="AB621" s="399">
        <v>45638.0</v>
      </c>
      <c r="AC621" s="402" t="s">
        <v>4477</v>
      </c>
      <c r="AD621" s="392"/>
      <c r="AE621" s="392"/>
      <c r="AF621" s="392"/>
      <c r="AG621" s="392"/>
      <c r="AH621" s="392"/>
      <c r="AI621" s="392"/>
      <c r="AJ621" s="392"/>
      <c r="AK621" s="392"/>
      <c r="AL621" s="392"/>
      <c r="AM621" s="392"/>
      <c r="AN621" s="392"/>
      <c r="AO621" s="392"/>
      <c r="AP621" s="392"/>
      <c r="AQ621" s="392"/>
      <c r="AR621" s="392"/>
      <c r="AS621" s="392"/>
      <c r="AT621" s="392"/>
      <c r="AU621" s="392"/>
      <c r="AV621" s="392"/>
      <c r="AW621" s="392"/>
      <c r="AX621" s="392"/>
    </row>
    <row r="622" ht="15.0" customHeight="1">
      <c r="A622" s="390" t="s">
        <v>4469</v>
      </c>
      <c r="B622" s="391" t="s">
        <v>5272</v>
      </c>
      <c r="C622" s="391" t="s">
        <v>4471</v>
      </c>
      <c r="D622" s="393" t="s">
        <v>5279</v>
      </c>
      <c r="E622" s="428" t="s">
        <v>5280</v>
      </c>
      <c r="F622" s="391">
        <v>5.0</v>
      </c>
      <c r="G622" s="394"/>
      <c r="H622" s="395">
        <f t="shared" si="1"/>
        <v>5</v>
      </c>
      <c r="I622" s="391" t="s">
        <v>3465</v>
      </c>
      <c r="J622" s="396">
        <v>3728.97</v>
      </c>
      <c r="K622" s="396">
        <f t="shared" si="7"/>
        <v>18644.85</v>
      </c>
      <c r="L622" s="397"/>
      <c r="M622" s="398">
        <f t="shared" si="14"/>
        <v>0</v>
      </c>
      <c r="N622" s="398">
        <f t="shared" si="13"/>
        <v>3728.97</v>
      </c>
      <c r="O622" s="398">
        <f t="shared" si="5"/>
        <v>3728.97</v>
      </c>
      <c r="P622" s="398">
        <f t="shared" si="8"/>
        <v>18644.85</v>
      </c>
      <c r="Q622" s="398">
        <v>1.0</v>
      </c>
      <c r="R622" s="391" t="s">
        <v>3187</v>
      </c>
      <c r="S622" s="399">
        <v>45629.0</v>
      </c>
      <c r="T622" s="391">
        <v>2412004.0</v>
      </c>
      <c r="U622" s="400">
        <v>45629.0</v>
      </c>
      <c r="V622" s="400"/>
      <c r="W622" s="391"/>
      <c r="X622" s="394"/>
      <c r="Y622" s="391" t="s">
        <v>4476</v>
      </c>
      <c r="Z622" s="401"/>
      <c r="AA622" s="400"/>
      <c r="AB622" s="399"/>
      <c r="AC622" s="402"/>
      <c r="AD622" s="392"/>
      <c r="AE622" s="392"/>
      <c r="AF622" s="392"/>
      <c r="AG622" s="392"/>
      <c r="AH622" s="392"/>
      <c r="AI622" s="392"/>
      <c r="AJ622" s="392"/>
      <c r="AK622" s="392"/>
      <c r="AL622" s="392"/>
      <c r="AM622" s="392"/>
      <c r="AN622" s="392"/>
      <c r="AO622" s="392"/>
      <c r="AP622" s="392"/>
      <c r="AQ622" s="392"/>
      <c r="AR622" s="392"/>
      <c r="AS622" s="392"/>
      <c r="AT622" s="392"/>
      <c r="AU622" s="392"/>
      <c r="AV622" s="392"/>
      <c r="AW622" s="392"/>
      <c r="AX622" s="392"/>
    </row>
    <row r="623" ht="15.0" customHeight="1">
      <c r="A623" s="405" t="s">
        <v>5103</v>
      </c>
      <c r="B623" s="406" t="s">
        <v>4549</v>
      </c>
      <c r="C623" s="406" t="s">
        <v>4471</v>
      </c>
      <c r="D623" s="408" t="s">
        <v>5182</v>
      </c>
      <c r="E623" s="426" t="s">
        <v>5183</v>
      </c>
      <c r="F623" s="406">
        <v>2.0</v>
      </c>
      <c r="G623" s="409"/>
      <c r="H623" s="410">
        <f t="shared" si="1"/>
        <v>2</v>
      </c>
      <c r="I623" s="406" t="s">
        <v>3465</v>
      </c>
      <c r="J623" s="411">
        <v>9900.0</v>
      </c>
      <c r="K623" s="411">
        <f t="shared" si="7"/>
        <v>19800</v>
      </c>
      <c r="L623" s="412"/>
      <c r="M623" s="413">
        <f t="shared" si="14"/>
        <v>0</v>
      </c>
      <c r="N623" s="413">
        <f t="shared" si="13"/>
        <v>9900</v>
      </c>
      <c r="O623" s="413">
        <f t="shared" si="5"/>
        <v>9900</v>
      </c>
      <c r="P623" s="413">
        <f t="shared" si="8"/>
        <v>19800</v>
      </c>
      <c r="Q623" s="413">
        <v>1.0</v>
      </c>
      <c r="R623" s="406" t="s">
        <v>3190</v>
      </c>
      <c r="S623" s="414">
        <v>45629.0</v>
      </c>
      <c r="T623" s="406">
        <v>2412005.0</v>
      </c>
      <c r="U623" s="415">
        <v>45629.0</v>
      </c>
      <c r="V623" s="415">
        <v>45629.0</v>
      </c>
      <c r="W623" s="406" t="s">
        <v>5281</v>
      </c>
      <c r="X623" s="409" t="s">
        <v>2687</v>
      </c>
      <c r="Y623" s="406" t="s">
        <v>3466</v>
      </c>
      <c r="Z623" s="416"/>
      <c r="AA623" s="415" t="s">
        <v>3739</v>
      </c>
      <c r="AB623" s="414">
        <v>45677.0</v>
      </c>
      <c r="AC623" s="417" t="s">
        <v>4477</v>
      </c>
      <c r="AD623" s="407"/>
      <c r="AE623" s="407"/>
      <c r="AF623" s="407"/>
      <c r="AG623" s="407"/>
      <c r="AH623" s="407"/>
      <c r="AI623" s="407"/>
      <c r="AJ623" s="407"/>
      <c r="AK623" s="407"/>
      <c r="AL623" s="407"/>
      <c r="AM623" s="407"/>
      <c r="AN623" s="407"/>
      <c r="AO623" s="407"/>
      <c r="AP623" s="407"/>
      <c r="AQ623" s="407"/>
      <c r="AR623" s="407"/>
      <c r="AS623" s="407"/>
      <c r="AT623" s="407"/>
      <c r="AU623" s="407"/>
      <c r="AV623" s="407"/>
      <c r="AW623" s="407"/>
      <c r="AX623" s="407"/>
    </row>
    <row r="624" ht="15.0" customHeight="1">
      <c r="A624" s="372" t="s">
        <v>4512</v>
      </c>
      <c r="B624" s="373" t="s">
        <v>4513</v>
      </c>
      <c r="C624" s="373" t="s">
        <v>4471</v>
      </c>
      <c r="D624" s="375" t="s">
        <v>445</v>
      </c>
      <c r="E624" s="489" t="s">
        <v>5282</v>
      </c>
      <c r="F624" s="373">
        <v>1.0</v>
      </c>
      <c r="G624" s="376"/>
      <c r="H624" s="377">
        <f t="shared" si="1"/>
        <v>1</v>
      </c>
      <c r="I624" s="373" t="s">
        <v>3465</v>
      </c>
      <c r="J624" s="378">
        <v>23364.49</v>
      </c>
      <c r="K624" s="378">
        <f t="shared" si="7"/>
        <v>23364.49</v>
      </c>
      <c r="L624" s="379"/>
      <c r="M624" s="380">
        <f t="shared" si="14"/>
        <v>0</v>
      </c>
      <c r="N624" s="380">
        <f t="shared" si="13"/>
        <v>23364.49</v>
      </c>
      <c r="O624" s="380">
        <f t="shared" si="5"/>
        <v>23364.49</v>
      </c>
      <c r="P624" s="380">
        <f t="shared" si="8"/>
        <v>23364.49</v>
      </c>
      <c r="Q624" s="380">
        <v>1.0</v>
      </c>
      <c r="R624" s="373" t="s">
        <v>3192</v>
      </c>
      <c r="S624" s="381">
        <v>45624.0</v>
      </c>
      <c r="T624" s="373">
        <v>2412006.0</v>
      </c>
      <c r="U624" s="382">
        <v>45630.0</v>
      </c>
      <c r="V624" s="382"/>
      <c r="W624" s="373"/>
      <c r="X624" s="376"/>
      <c r="Y624" s="373" t="s">
        <v>4476</v>
      </c>
      <c r="Z624" s="383"/>
      <c r="AA624" s="382"/>
      <c r="AB624" s="381"/>
      <c r="AC624" s="384"/>
      <c r="AD624" s="374"/>
      <c r="AE624" s="374"/>
      <c r="AF624" s="374"/>
      <c r="AG624" s="374"/>
      <c r="AH624" s="374"/>
      <c r="AI624" s="374"/>
      <c r="AJ624" s="374"/>
      <c r="AK624" s="374"/>
      <c r="AL624" s="374"/>
      <c r="AM624" s="374"/>
      <c r="AN624" s="374"/>
      <c r="AO624" s="374"/>
      <c r="AP624" s="374"/>
      <c r="AQ624" s="374"/>
      <c r="AR624" s="374"/>
      <c r="AS624" s="374"/>
      <c r="AT624" s="374"/>
      <c r="AU624" s="374"/>
      <c r="AV624" s="374"/>
      <c r="AW624" s="374"/>
      <c r="AX624" s="374"/>
    </row>
    <row r="625" ht="15.0" customHeight="1">
      <c r="A625" s="390" t="s">
        <v>4512</v>
      </c>
      <c r="B625" s="391" t="s">
        <v>4513</v>
      </c>
      <c r="C625" s="391" t="s">
        <v>4471</v>
      </c>
      <c r="D625" s="393" t="s">
        <v>445</v>
      </c>
      <c r="E625" s="490" t="s">
        <v>5283</v>
      </c>
      <c r="F625" s="391">
        <v>1.0</v>
      </c>
      <c r="G625" s="394"/>
      <c r="H625" s="395">
        <f t="shared" si="1"/>
        <v>1</v>
      </c>
      <c r="I625" s="391" t="s">
        <v>3465</v>
      </c>
      <c r="J625" s="396">
        <v>1999.0</v>
      </c>
      <c r="K625" s="396">
        <f t="shared" si="7"/>
        <v>1999</v>
      </c>
      <c r="L625" s="397"/>
      <c r="M625" s="398">
        <f t="shared" si="14"/>
        <v>0</v>
      </c>
      <c r="N625" s="398">
        <f t="shared" si="13"/>
        <v>1999</v>
      </c>
      <c r="O625" s="398">
        <f t="shared" si="5"/>
        <v>1999</v>
      </c>
      <c r="P625" s="398">
        <f t="shared" si="8"/>
        <v>1999</v>
      </c>
      <c r="Q625" s="398">
        <v>1.0</v>
      </c>
      <c r="R625" s="391" t="s">
        <v>3192</v>
      </c>
      <c r="S625" s="399">
        <v>45624.0</v>
      </c>
      <c r="T625" s="391">
        <v>2412006.0</v>
      </c>
      <c r="U625" s="400">
        <v>45630.0</v>
      </c>
      <c r="V625" s="400"/>
      <c r="W625" s="391"/>
      <c r="X625" s="394"/>
      <c r="Y625" s="391" t="s">
        <v>4476</v>
      </c>
      <c r="Z625" s="401"/>
      <c r="AA625" s="400"/>
      <c r="AB625" s="399"/>
      <c r="AC625" s="402"/>
      <c r="AD625" s="392"/>
      <c r="AE625" s="392"/>
      <c r="AF625" s="392"/>
      <c r="AG625" s="392"/>
      <c r="AH625" s="392"/>
      <c r="AI625" s="392"/>
      <c r="AJ625" s="392"/>
      <c r="AK625" s="392"/>
      <c r="AL625" s="392"/>
      <c r="AM625" s="392"/>
      <c r="AN625" s="392"/>
      <c r="AO625" s="392"/>
      <c r="AP625" s="392"/>
      <c r="AQ625" s="392"/>
      <c r="AR625" s="392"/>
      <c r="AS625" s="392"/>
      <c r="AT625" s="392"/>
      <c r="AU625" s="392"/>
      <c r="AV625" s="392"/>
      <c r="AW625" s="392"/>
      <c r="AX625" s="392"/>
    </row>
    <row r="626" ht="15.0" customHeight="1">
      <c r="A626" s="372" t="s">
        <v>4469</v>
      </c>
      <c r="B626" s="373" t="s">
        <v>4823</v>
      </c>
      <c r="C626" s="373" t="s">
        <v>4471</v>
      </c>
      <c r="D626" s="374" t="s">
        <v>4528</v>
      </c>
      <c r="E626" s="375" t="s">
        <v>5284</v>
      </c>
      <c r="F626" s="373">
        <v>2.0</v>
      </c>
      <c r="G626" s="376"/>
      <c r="H626" s="377">
        <f t="shared" si="1"/>
        <v>2</v>
      </c>
      <c r="I626" s="373" t="s">
        <v>3465</v>
      </c>
      <c r="J626" s="378">
        <v>850.0</v>
      </c>
      <c r="K626" s="378">
        <f t="shared" si="7"/>
        <v>1700</v>
      </c>
      <c r="L626" s="379"/>
      <c r="M626" s="380">
        <f t="shared" si="14"/>
        <v>0</v>
      </c>
      <c r="N626" s="380">
        <f t="shared" si="13"/>
        <v>850</v>
      </c>
      <c r="O626" s="380">
        <f t="shared" si="5"/>
        <v>850</v>
      </c>
      <c r="P626" s="380">
        <f t="shared" si="8"/>
        <v>1700</v>
      </c>
      <c r="Q626" s="380">
        <v>1.0</v>
      </c>
      <c r="R626" s="373" t="s">
        <v>3196</v>
      </c>
      <c r="S626" s="381">
        <v>45630.0</v>
      </c>
      <c r="T626" s="373">
        <v>2412009.0</v>
      </c>
      <c r="U626" s="382">
        <v>45630.0</v>
      </c>
      <c r="V626" s="382">
        <v>45631.0</v>
      </c>
      <c r="W626" s="373" t="s">
        <v>4530</v>
      </c>
      <c r="X626" s="376" t="s">
        <v>4531</v>
      </c>
      <c r="Y626" s="373" t="s">
        <v>3466</v>
      </c>
      <c r="Z626" s="383"/>
      <c r="AA626" s="382" t="s">
        <v>3739</v>
      </c>
      <c r="AB626" s="381">
        <v>45636.0</v>
      </c>
      <c r="AC626" s="384" t="s">
        <v>4477</v>
      </c>
      <c r="AD626" s="374"/>
      <c r="AE626" s="374"/>
      <c r="AF626" s="374"/>
      <c r="AG626" s="374"/>
      <c r="AH626" s="374"/>
      <c r="AI626" s="374"/>
      <c r="AJ626" s="374"/>
      <c r="AK626" s="374"/>
      <c r="AL626" s="374"/>
      <c r="AM626" s="374"/>
      <c r="AN626" s="374"/>
      <c r="AO626" s="374"/>
      <c r="AP626" s="374"/>
      <c r="AQ626" s="374"/>
      <c r="AR626" s="374"/>
      <c r="AS626" s="374"/>
      <c r="AT626" s="374"/>
      <c r="AU626" s="374"/>
      <c r="AV626" s="374"/>
      <c r="AW626" s="374"/>
      <c r="AX626" s="374"/>
    </row>
    <row r="627" ht="15.0" customHeight="1">
      <c r="A627" s="387" t="s">
        <v>4469</v>
      </c>
      <c r="B627" s="359" t="s">
        <v>4823</v>
      </c>
      <c r="C627" s="359" t="s">
        <v>4471</v>
      </c>
      <c r="D627" s="360" t="s">
        <v>4528</v>
      </c>
      <c r="E627" s="388" t="s">
        <v>4760</v>
      </c>
      <c r="F627" s="359">
        <v>1.0</v>
      </c>
      <c r="G627" s="362"/>
      <c r="H627" s="363">
        <f t="shared" si="1"/>
        <v>1</v>
      </c>
      <c r="I627" s="359" t="s">
        <v>3465</v>
      </c>
      <c r="J627" s="364">
        <v>990.0</v>
      </c>
      <c r="K627" s="364">
        <f t="shared" si="7"/>
        <v>990</v>
      </c>
      <c r="L627" s="365"/>
      <c r="M627" s="366">
        <f t="shared" si="14"/>
        <v>0</v>
      </c>
      <c r="N627" s="366">
        <f t="shared" si="13"/>
        <v>990</v>
      </c>
      <c r="O627" s="366">
        <f t="shared" si="5"/>
        <v>990</v>
      </c>
      <c r="P627" s="366">
        <f t="shared" si="8"/>
        <v>990</v>
      </c>
      <c r="Q627" s="366">
        <v>1.0</v>
      </c>
      <c r="R627" s="359" t="s">
        <v>3196</v>
      </c>
      <c r="S627" s="367">
        <v>45630.0</v>
      </c>
      <c r="T627" s="359">
        <v>2412009.0</v>
      </c>
      <c r="U627" s="368">
        <v>45630.0</v>
      </c>
      <c r="V627" s="368">
        <v>45631.0</v>
      </c>
      <c r="W627" s="359" t="s">
        <v>4530</v>
      </c>
      <c r="X627" s="362" t="s">
        <v>4531</v>
      </c>
      <c r="Y627" s="359" t="s">
        <v>3466</v>
      </c>
      <c r="Z627" s="369"/>
      <c r="AA627" s="368" t="s">
        <v>3739</v>
      </c>
      <c r="AB627" s="367">
        <v>45636.0</v>
      </c>
      <c r="AC627" s="370" t="s">
        <v>4477</v>
      </c>
      <c r="AD627" s="360"/>
      <c r="AE627" s="360"/>
      <c r="AF627" s="360"/>
      <c r="AG627" s="360"/>
      <c r="AH627" s="360"/>
      <c r="AI627" s="360"/>
      <c r="AJ627" s="360"/>
      <c r="AK627" s="360"/>
      <c r="AL627" s="360"/>
      <c r="AM627" s="360"/>
      <c r="AN627" s="360"/>
      <c r="AO627" s="360"/>
      <c r="AP627" s="360"/>
      <c r="AQ627" s="360"/>
      <c r="AR627" s="360"/>
      <c r="AS627" s="360"/>
      <c r="AT627" s="360"/>
      <c r="AU627" s="360"/>
      <c r="AV627" s="360"/>
      <c r="AW627" s="360"/>
      <c r="AX627" s="360"/>
    </row>
    <row r="628" ht="15.0" customHeight="1">
      <c r="A628" s="390" t="s">
        <v>4469</v>
      </c>
      <c r="B628" s="391" t="s">
        <v>4823</v>
      </c>
      <c r="C628" s="391" t="s">
        <v>4471</v>
      </c>
      <c r="D628" s="392" t="s">
        <v>4534</v>
      </c>
      <c r="E628" s="498" t="s">
        <v>5285</v>
      </c>
      <c r="F628" s="391">
        <v>2.0</v>
      </c>
      <c r="G628" s="394"/>
      <c r="H628" s="395">
        <f t="shared" si="1"/>
        <v>2</v>
      </c>
      <c r="I628" s="391" t="s">
        <v>3465</v>
      </c>
      <c r="J628" s="396">
        <v>40.0</v>
      </c>
      <c r="K628" s="396">
        <f t="shared" si="7"/>
        <v>80</v>
      </c>
      <c r="L628" s="397"/>
      <c r="M628" s="398">
        <f t="shared" si="14"/>
        <v>0</v>
      </c>
      <c r="N628" s="398">
        <f t="shared" si="13"/>
        <v>40</v>
      </c>
      <c r="O628" s="398">
        <f t="shared" si="5"/>
        <v>40</v>
      </c>
      <c r="P628" s="398">
        <f t="shared" si="8"/>
        <v>80</v>
      </c>
      <c r="Q628" s="398">
        <v>1.0</v>
      </c>
      <c r="R628" s="391" t="s">
        <v>3196</v>
      </c>
      <c r="S628" s="399">
        <v>45630.0</v>
      </c>
      <c r="T628" s="391">
        <v>2412009.0</v>
      </c>
      <c r="U628" s="400">
        <v>45630.0</v>
      </c>
      <c r="V628" s="400">
        <v>45631.0</v>
      </c>
      <c r="W628" s="391" t="s">
        <v>4530</v>
      </c>
      <c r="X628" s="394" t="s">
        <v>4531</v>
      </c>
      <c r="Y628" s="391" t="s">
        <v>3466</v>
      </c>
      <c r="Z628" s="401"/>
      <c r="AA628" s="400" t="s">
        <v>3739</v>
      </c>
      <c r="AB628" s="399">
        <v>45636.0</v>
      </c>
      <c r="AC628" s="402" t="s">
        <v>4477</v>
      </c>
      <c r="AD628" s="392"/>
      <c r="AE628" s="392"/>
      <c r="AF628" s="392"/>
      <c r="AG628" s="392"/>
      <c r="AH628" s="392"/>
      <c r="AI628" s="392"/>
      <c r="AJ628" s="392"/>
      <c r="AK628" s="392"/>
      <c r="AL628" s="392"/>
      <c r="AM628" s="392"/>
      <c r="AN628" s="392"/>
      <c r="AO628" s="392"/>
      <c r="AP628" s="392"/>
      <c r="AQ628" s="392"/>
      <c r="AR628" s="392"/>
      <c r="AS628" s="392"/>
      <c r="AT628" s="392"/>
      <c r="AU628" s="392"/>
      <c r="AV628" s="392"/>
      <c r="AW628" s="392"/>
      <c r="AX628" s="392"/>
    </row>
    <row r="629" ht="15.0" customHeight="1">
      <c r="A629" s="372" t="s">
        <v>5103</v>
      </c>
      <c r="B629" s="373" t="s">
        <v>4549</v>
      </c>
      <c r="C629" s="373" t="s">
        <v>4471</v>
      </c>
      <c r="D629" s="374" t="s">
        <v>1228</v>
      </c>
      <c r="E629" s="375" t="s">
        <v>5286</v>
      </c>
      <c r="F629" s="373">
        <v>1.0</v>
      </c>
      <c r="G629" s="376"/>
      <c r="H629" s="377">
        <f t="shared" si="1"/>
        <v>1</v>
      </c>
      <c r="I629" s="373" t="s">
        <v>3465</v>
      </c>
      <c r="J629" s="378">
        <v>15360.0</v>
      </c>
      <c r="K629" s="378">
        <f t="shared" si="7"/>
        <v>15360</v>
      </c>
      <c r="L629" s="379"/>
      <c r="M629" s="380">
        <f t="shared" si="14"/>
        <v>0</v>
      </c>
      <c r="N629" s="380">
        <f t="shared" si="13"/>
        <v>15360</v>
      </c>
      <c r="O629" s="380">
        <f t="shared" si="5"/>
        <v>15360</v>
      </c>
      <c r="P629" s="380">
        <f t="shared" si="8"/>
        <v>15360</v>
      </c>
      <c r="Q629" s="380">
        <v>1.0</v>
      </c>
      <c r="R629" s="373" t="s">
        <v>3249</v>
      </c>
      <c r="S629" s="381">
        <v>45632.0</v>
      </c>
      <c r="T629" s="373">
        <v>2412035.0</v>
      </c>
      <c r="U629" s="382">
        <v>45638.0</v>
      </c>
      <c r="V629" s="382">
        <v>45639.0</v>
      </c>
      <c r="W629" s="373" t="s">
        <v>5287</v>
      </c>
      <c r="X629" s="376" t="s">
        <v>4552</v>
      </c>
      <c r="Y629" s="373" t="s">
        <v>3466</v>
      </c>
      <c r="Z629" s="383"/>
      <c r="AA629" s="382" t="s">
        <v>3739</v>
      </c>
      <c r="AB629" s="381">
        <v>45646.0</v>
      </c>
      <c r="AC629" s="384" t="s">
        <v>4477</v>
      </c>
      <c r="AD629" s="374"/>
      <c r="AE629" s="374"/>
      <c r="AF629" s="374"/>
      <c r="AG629" s="374"/>
      <c r="AH629" s="374"/>
      <c r="AI629" s="374"/>
      <c r="AJ629" s="374"/>
      <c r="AK629" s="374"/>
      <c r="AL629" s="374"/>
      <c r="AM629" s="374"/>
      <c r="AN629" s="374"/>
      <c r="AO629" s="374"/>
      <c r="AP629" s="374"/>
      <c r="AQ629" s="374"/>
      <c r="AR629" s="374"/>
      <c r="AS629" s="374"/>
      <c r="AT629" s="374"/>
      <c r="AU629" s="374"/>
      <c r="AV629" s="374"/>
      <c r="AW629" s="374"/>
      <c r="AX629" s="374"/>
    </row>
    <row r="630" ht="15.0" customHeight="1">
      <c r="A630" s="387" t="s">
        <v>5103</v>
      </c>
      <c r="B630" s="359" t="s">
        <v>4549</v>
      </c>
      <c r="C630" s="359" t="s">
        <v>4471</v>
      </c>
      <c r="D630" s="360" t="s">
        <v>1228</v>
      </c>
      <c r="E630" s="388" t="s">
        <v>5288</v>
      </c>
      <c r="F630" s="359">
        <v>1.0</v>
      </c>
      <c r="G630" s="362"/>
      <c r="H630" s="363">
        <f t="shared" si="1"/>
        <v>1</v>
      </c>
      <c r="I630" s="359" t="s">
        <v>3465</v>
      </c>
      <c r="J630" s="364">
        <v>444.0</v>
      </c>
      <c r="K630" s="364">
        <f t="shared" si="7"/>
        <v>444</v>
      </c>
      <c r="L630" s="365"/>
      <c r="M630" s="366">
        <f t="shared" si="14"/>
        <v>0</v>
      </c>
      <c r="N630" s="366">
        <f t="shared" si="13"/>
        <v>444</v>
      </c>
      <c r="O630" s="366">
        <f t="shared" si="5"/>
        <v>444</v>
      </c>
      <c r="P630" s="366">
        <f t="shared" si="8"/>
        <v>444</v>
      </c>
      <c r="Q630" s="366">
        <v>1.0</v>
      </c>
      <c r="R630" s="359" t="s">
        <v>3249</v>
      </c>
      <c r="S630" s="367">
        <v>45632.0</v>
      </c>
      <c r="T630" s="359">
        <v>2412035.0</v>
      </c>
      <c r="U630" s="368">
        <v>45638.0</v>
      </c>
      <c r="V630" s="368">
        <v>45639.0</v>
      </c>
      <c r="W630" s="359" t="s">
        <v>5287</v>
      </c>
      <c r="X630" s="362" t="s">
        <v>4552</v>
      </c>
      <c r="Y630" s="359" t="s">
        <v>3466</v>
      </c>
      <c r="Z630" s="369"/>
      <c r="AA630" s="368" t="s">
        <v>3739</v>
      </c>
      <c r="AB630" s="367">
        <v>45646.0</v>
      </c>
      <c r="AC630" s="370" t="s">
        <v>4477</v>
      </c>
      <c r="AD630" s="360"/>
      <c r="AE630" s="360"/>
      <c r="AF630" s="360"/>
      <c r="AG630" s="360"/>
      <c r="AH630" s="360"/>
      <c r="AI630" s="360"/>
      <c r="AJ630" s="360"/>
      <c r="AK630" s="360"/>
      <c r="AL630" s="360"/>
      <c r="AM630" s="360"/>
      <c r="AN630" s="360"/>
      <c r="AO630" s="360"/>
      <c r="AP630" s="360"/>
      <c r="AQ630" s="360"/>
      <c r="AR630" s="360"/>
      <c r="AS630" s="360"/>
      <c r="AT630" s="360"/>
      <c r="AU630" s="360"/>
      <c r="AV630" s="360"/>
      <c r="AW630" s="360"/>
      <c r="AX630" s="360"/>
    </row>
    <row r="631" ht="15.0" customHeight="1">
      <c r="A631" s="390" t="s">
        <v>5103</v>
      </c>
      <c r="B631" s="391" t="s">
        <v>4549</v>
      </c>
      <c r="C631" s="391" t="s">
        <v>4471</v>
      </c>
      <c r="D631" s="392" t="s">
        <v>1228</v>
      </c>
      <c r="E631" s="498" t="s">
        <v>5289</v>
      </c>
      <c r="F631" s="391">
        <v>1.0</v>
      </c>
      <c r="G631" s="394"/>
      <c r="H631" s="395">
        <f t="shared" si="1"/>
        <v>1</v>
      </c>
      <c r="I631" s="391" t="s">
        <v>3465</v>
      </c>
      <c r="J631" s="396">
        <v>2370.6</v>
      </c>
      <c r="K631" s="396">
        <f t="shared" si="7"/>
        <v>2370.6</v>
      </c>
      <c r="L631" s="397"/>
      <c r="M631" s="398">
        <f t="shared" si="14"/>
        <v>0</v>
      </c>
      <c r="N631" s="398">
        <f t="shared" si="13"/>
        <v>2370.6</v>
      </c>
      <c r="O631" s="398">
        <f t="shared" si="5"/>
        <v>2370.6</v>
      </c>
      <c r="P631" s="398">
        <f t="shared" si="8"/>
        <v>2370.6</v>
      </c>
      <c r="Q631" s="398">
        <v>1.0</v>
      </c>
      <c r="R631" s="391" t="s">
        <v>3249</v>
      </c>
      <c r="S631" s="399">
        <v>45632.0</v>
      </c>
      <c r="T631" s="391">
        <v>2412035.0</v>
      </c>
      <c r="U631" s="400">
        <v>45638.0</v>
      </c>
      <c r="V631" s="400">
        <v>45639.0</v>
      </c>
      <c r="W631" s="391" t="s">
        <v>5287</v>
      </c>
      <c r="X631" s="394" t="s">
        <v>4552</v>
      </c>
      <c r="Y631" s="391" t="s">
        <v>3466</v>
      </c>
      <c r="Z631" s="401"/>
      <c r="AA631" s="400" t="s">
        <v>3739</v>
      </c>
      <c r="AB631" s="399">
        <v>45646.0</v>
      </c>
      <c r="AC631" s="402" t="s">
        <v>4477</v>
      </c>
      <c r="AD631" s="392"/>
      <c r="AE631" s="392"/>
      <c r="AF631" s="392"/>
      <c r="AG631" s="392"/>
      <c r="AH631" s="392"/>
      <c r="AI631" s="392"/>
      <c r="AJ631" s="392"/>
      <c r="AK631" s="392"/>
      <c r="AL631" s="392"/>
      <c r="AM631" s="392"/>
      <c r="AN631" s="392"/>
      <c r="AO631" s="392"/>
      <c r="AP631" s="392"/>
      <c r="AQ631" s="392"/>
      <c r="AR631" s="392"/>
      <c r="AS631" s="392"/>
      <c r="AT631" s="392"/>
      <c r="AU631" s="392"/>
      <c r="AV631" s="392"/>
      <c r="AW631" s="392"/>
      <c r="AX631" s="392"/>
    </row>
    <row r="632" ht="15.0" customHeight="1">
      <c r="A632" s="390" t="s">
        <v>4505</v>
      </c>
      <c r="B632" s="391" t="s">
        <v>4506</v>
      </c>
      <c r="C632" s="391" t="s">
        <v>4471</v>
      </c>
      <c r="D632" s="393" t="s">
        <v>3253</v>
      </c>
      <c r="E632" s="428" t="s">
        <v>5290</v>
      </c>
      <c r="F632" s="391">
        <v>11.0</v>
      </c>
      <c r="G632" s="394"/>
      <c r="H632" s="395">
        <f t="shared" si="1"/>
        <v>11</v>
      </c>
      <c r="I632" s="391" t="s">
        <v>3465</v>
      </c>
      <c r="J632" s="396">
        <v>1000.0</v>
      </c>
      <c r="K632" s="396">
        <f t="shared" si="7"/>
        <v>11000</v>
      </c>
      <c r="L632" s="397"/>
      <c r="M632" s="398">
        <f t="shared" si="14"/>
        <v>0</v>
      </c>
      <c r="N632" s="398">
        <f t="shared" si="13"/>
        <v>1000</v>
      </c>
      <c r="O632" s="398">
        <f t="shared" si="5"/>
        <v>1000</v>
      </c>
      <c r="P632" s="398">
        <f t="shared" si="8"/>
        <v>11000</v>
      </c>
      <c r="Q632" s="398">
        <v>1.0</v>
      </c>
      <c r="R632" s="391" t="s">
        <v>3252</v>
      </c>
      <c r="S632" s="399">
        <v>45638.0</v>
      </c>
      <c r="T632" s="391">
        <v>2412036.0</v>
      </c>
      <c r="U632" s="400">
        <v>45638.0</v>
      </c>
      <c r="V632" s="400">
        <v>45638.0</v>
      </c>
      <c r="W632" s="391" t="s">
        <v>5291</v>
      </c>
      <c r="X632" s="394" t="s">
        <v>5292</v>
      </c>
      <c r="Y632" s="391" t="s">
        <v>5259</v>
      </c>
      <c r="Z632" s="401"/>
      <c r="AA632" s="400" t="s">
        <v>3739</v>
      </c>
      <c r="AB632" s="399">
        <v>45643.0</v>
      </c>
      <c r="AC632" s="402" t="s">
        <v>4477</v>
      </c>
      <c r="AD632" s="392"/>
      <c r="AE632" s="392"/>
      <c r="AF632" s="392"/>
      <c r="AG632" s="392"/>
      <c r="AH632" s="392"/>
      <c r="AI632" s="392"/>
      <c r="AJ632" s="392"/>
      <c r="AK632" s="392"/>
      <c r="AL632" s="392"/>
      <c r="AM632" s="392"/>
      <c r="AN632" s="392"/>
      <c r="AO632" s="392"/>
      <c r="AP632" s="392"/>
      <c r="AQ632" s="392"/>
      <c r="AR632" s="392"/>
      <c r="AS632" s="392"/>
      <c r="AT632" s="392"/>
      <c r="AU632" s="392"/>
      <c r="AV632" s="392"/>
      <c r="AW632" s="392"/>
      <c r="AX632" s="392"/>
    </row>
    <row r="633" ht="15.0" customHeight="1">
      <c r="A633" s="390" t="s">
        <v>4469</v>
      </c>
      <c r="B633" s="391" t="s">
        <v>5272</v>
      </c>
      <c r="C633" s="391" t="s">
        <v>4471</v>
      </c>
      <c r="D633" s="393" t="s">
        <v>1228</v>
      </c>
      <c r="E633" s="428" t="s">
        <v>5293</v>
      </c>
      <c r="F633" s="391">
        <v>1.0</v>
      </c>
      <c r="G633" s="394"/>
      <c r="H633" s="395">
        <f t="shared" si="1"/>
        <v>1</v>
      </c>
      <c r="I633" s="391" t="s">
        <v>3465</v>
      </c>
      <c r="J633" s="396">
        <v>1800.0</v>
      </c>
      <c r="K633" s="396">
        <f t="shared" si="7"/>
        <v>1800</v>
      </c>
      <c r="L633" s="397"/>
      <c r="M633" s="398">
        <f t="shared" si="14"/>
        <v>0</v>
      </c>
      <c r="N633" s="398">
        <f t="shared" si="13"/>
        <v>1800</v>
      </c>
      <c r="O633" s="398">
        <f t="shared" si="5"/>
        <v>1800</v>
      </c>
      <c r="P633" s="398">
        <f t="shared" si="8"/>
        <v>1800</v>
      </c>
      <c r="Q633" s="398">
        <v>1.0</v>
      </c>
      <c r="R633" s="391" t="s">
        <v>3260</v>
      </c>
      <c r="S633" s="399">
        <v>45637.0</v>
      </c>
      <c r="T633" s="391">
        <v>2412040.0</v>
      </c>
      <c r="U633" s="400">
        <v>45638.0</v>
      </c>
      <c r="V633" s="400"/>
      <c r="W633" s="391"/>
      <c r="X633" s="394" t="s">
        <v>4325</v>
      </c>
      <c r="Y633" s="391" t="s">
        <v>3780</v>
      </c>
      <c r="Z633" s="401"/>
      <c r="AA633" s="400"/>
      <c r="AB633" s="399"/>
      <c r="AC633" s="402"/>
      <c r="AD633" s="392"/>
      <c r="AE633" s="392"/>
      <c r="AF633" s="392"/>
      <c r="AG633" s="392"/>
      <c r="AH633" s="392"/>
      <c r="AI633" s="392"/>
      <c r="AJ633" s="392"/>
      <c r="AK633" s="392"/>
      <c r="AL633" s="392"/>
      <c r="AM633" s="392"/>
      <c r="AN633" s="392"/>
      <c r="AO633" s="392"/>
      <c r="AP633" s="392"/>
      <c r="AQ633" s="392"/>
      <c r="AR633" s="392"/>
      <c r="AS633" s="392"/>
      <c r="AT633" s="392"/>
      <c r="AU633" s="392"/>
      <c r="AV633" s="392"/>
      <c r="AW633" s="392"/>
      <c r="AX633" s="392"/>
    </row>
    <row r="634" ht="15.0" customHeight="1">
      <c r="A634" s="372" t="s">
        <v>4469</v>
      </c>
      <c r="B634" s="373" t="s">
        <v>4647</v>
      </c>
      <c r="C634" s="373" t="s">
        <v>4471</v>
      </c>
      <c r="D634" s="374" t="s">
        <v>4904</v>
      </c>
      <c r="E634" s="375" t="s">
        <v>5294</v>
      </c>
      <c r="F634" s="373">
        <v>1.0</v>
      </c>
      <c r="G634" s="376"/>
      <c r="H634" s="377">
        <f t="shared" si="1"/>
        <v>1</v>
      </c>
      <c r="I634" s="373" t="s">
        <v>3465</v>
      </c>
      <c r="J634" s="378">
        <v>40288.0</v>
      </c>
      <c r="K634" s="378">
        <f t="shared" si="7"/>
        <v>40288</v>
      </c>
      <c r="L634" s="379"/>
      <c r="M634" s="380">
        <f t="shared" si="14"/>
        <v>0</v>
      </c>
      <c r="N634" s="380">
        <f t="shared" si="13"/>
        <v>40288</v>
      </c>
      <c r="O634" s="380">
        <f t="shared" si="5"/>
        <v>40288</v>
      </c>
      <c r="P634" s="380">
        <f t="shared" si="8"/>
        <v>40288</v>
      </c>
      <c r="Q634" s="380">
        <v>1.0</v>
      </c>
      <c r="R634" s="373" t="s">
        <v>3281</v>
      </c>
      <c r="S634" s="381">
        <v>45642.0</v>
      </c>
      <c r="T634" s="373">
        <v>2412050.0</v>
      </c>
      <c r="U634" s="382">
        <v>45642.0</v>
      </c>
      <c r="V634" s="382">
        <v>45650.0</v>
      </c>
      <c r="W634" s="373" t="s">
        <v>5295</v>
      </c>
      <c r="X634" s="376" t="s">
        <v>3280</v>
      </c>
      <c r="Y634" s="373" t="s">
        <v>4476</v>
      </c>
      <c r="Z634" s="383"/>
      <c r="AA634" s="382" t="s">
        <v>3739</v>
      </c>
      <c r="AB634" s="381">
        <v>45653.0</v>
      </c>
      <c r="AC634" s="384" t="s">
        <v>4477</v>
      </c>
      <c r="AD634" s="374"/>
      <c r="AE634" s="374"/>
      <c r="AF634" s="374"/>
      <c r="AG634" s="374"/>
      <c r="AH634" s="374"/>
      <c r="AI634" s="374"/>
      <c r="AJ634" s="374"/>
      <c r="AK634" s="374"/>
      <c r="AL634" s="374"/>
      <c r="AM634" s="374"/>
      <c r="AN634" s="374"/>
      <c r="AO634" s="374"/>
      <c r="AP634" s="374"/>
      <c r="AQ634" s="374"/>
      <c r="AR634" s="374"/>
      <c r="AS634" s="374"/>
      <c r="AT634" s="374"/>
      <c r="AU634" s="374"/>
      <c r="AV634" s="374"/>
      <c r="AW634" s="374"/>
      <c r="AX634" s="374"/>
    </row>
    <row r="635" ht="15.0" customHeight="1">
      <c r="A635" s="387" t="s">
        <v>4469</v>
      </c>
      <c r="B635" s="359" t="s">
        <v>4647</v>
      </c>
      <c r="C635" s="359" t="s">
        <v>4471</v>
      </c>
      <c r="D635" s="360" t="s">
        <v>4908</v>
      </c>
      <c r="E635" s="388" t="s">
        <v>5031</v>
      </c>
      <c r="F635" s="359">
        <v>1.0</v>
      </c>
      <c r="G635" s="362"/>
      <c r="H635" s="363">
        <f t="shared" si="1"/>
        <v>1</v>
      </c>
      <c r="I635" s="359" t="s">
        <v>3465</v>
      </c>
      <c r="J635" s="364">
        <v>165.0</v>
      </c>
      <c r="K635" s="364">
        <f t="shared" si="7"/>
        <v>165</v>
      </c>
      <c r="L635" s="365"/>
      <c r="M635" s="366">
        <f t="shared" si="14"/>
        <v>0</v>
      </c>
      <c r="N635" s="366">
        <f t="shared" si="13"/>
        <v>165</v>
      </c>
      <c r="O635" s="366">
        <f t="shared" si="5"/>
        <v>165</v>
      </c>
      <c r="P635" s="366">
        <f t="shared" si="8"/>
        <v>165</v>
      </c>
      <c r="Q635" s="366">
        <v>1.0</v>
      </c>
      <c r="R635" s="359" t="s">
        <v>3281</v>
      </c>
      <c r="S635" s="367">
        <v>45642.0</v>
      </c>
      <c r="T635" s="359">
        <v>2412050.0</v>
      </c>
      <c r="U635" s="368">
        <v>45642.0</v>
      </c>
      <c r="V635" s="368">
        <v>45650.0</v>
      </c>
      <c r="W635" s="359" t="s">
        <v>5295</v>
      </c>
      <c r="X635" s="362" t="s">
        <v>3280</v>
      </c>
      <c r="Y635" s="359" t="s">
        <v>4476</v>
      </c>
      <c r="Z635" s="369"/>
      <c r="AA635" s="368" t="s">
        <v>3739</v>
      </c>
      <c r="AB635" s="367">
        <v>45653.0</v>
      </c>
      <c r="AC635" s="370" t="s">
        <v>4477</v>
      </c>
      <c r="AD635" s="360"/>
      <c r="AE635" s="360"/>
      <c r="AF635" s="360"/>
      <c r="AG635" s="360"/>
      <c r="AH635" s="360"/>
      <c r="AI635" s="360"/>
      <c r="AJ635" s="360"/>
      <c r="AK635" s="360"/>
      <c r="AL635" s="360"/>
      <c r="AM635" s="360"/>
      <c r="AN635" s="360"/>
      <c r="AO635" s="360"/>
      <c r="AP635" s="360"/>
      <c r="AQ635" s="360"/>
      <c r="AR635" s="360"/>
      <c r="AS635" s="360"/>
      <c r="AT635" s="360"/>
      <c r="AU635" s="360"/>
      <c r="AV635" s="360"/>
      <c r="AW635" s="360"/>
      <c r="AX635" s="360"/>
    </row>
    <row r="636" ht="15.0" customHeight="1">
      <c r="A636" s="390" t="s">
        <v>4469</v>
      </c>
      <c r="B636" s="391" t="s">
        <v>4647</v>
      </c>
      <c r="C636" s="391" t="s">
        <v>4471</v>
      </c>
      <c r="D636" s="392" t="s">
        <v>5296</v>
      </c>
      <c r="E636" s="498" t="s">
        <v>5296</v>
      </c>
      <c r="F636" s="391">
        <v>1.0</v>
      </c>
      <c r="G636" s="394"/>
      <c r="H636" s="395">
        <f t="shared" si="1"/>
        <v>1</v>
      </c>
      <c r="I636" s="391" t="s">
        <v>3465</v>
      </c>
      <c r="J636" s="396">
        <v>600.0</v>
      </c>
      <c r="K636" s="396">
        <f t="shared" si="7"/>
        <v>600</v>
      </c>
      <c r="L636" s="397"/>
      <c r="M636" s="398">
        <f t="shared" si="14"/>
        <v>0</v>
      </c>
      <c r="N636" s="398">
        <f t="shared" si="13"/>
        <v>600</v>
      </c>
      <c r="O636" s="398">
        <f t="shared" si="5"/>
        <v>600</v>
      </c>
      <c r="P636" s="398">
        <f t="shared" si="8"/>
        <v>600</v>
      </c>
      <c r="Q636" s="398">
        <v>1.0</v>
      </c>
      <c r="R636" s="391" t="s">
        <v>3281</v>
      </c>
      <c r="S636" s="399">
        <v>45642.0</v>
      </c>
      <c r="T636" s="391">
        <v>2412050.0</v>
      </c>
      <c r="U636" s="400">
        <v>45642.0</v>
      </c>
      <c r="V636" s="400">
        <v>45650.0</v>
      </c>
      <c r="W636" s="391" t="s">
        <v>5295</v>
      </c>
      <c r="X636" s="394" t="s">
        <v>3280</v>
      </c>
      <c r="Y636" s="391" t="s">
        <v>4476</v>
      </c>
      <c r="Z636" s="401"/>
      <c r="AA636" s="400" t="s">
        <v>3739</v>
      </c>
      <c r="AB636" s="399">
        <v>45653.0</v>
      </c>
      <c r="AC636" s="402" t="s">
        <v>4477</v>
      </c>
      <c r="AD636" s="392"/>
      <c r="AE636" s="392"/>
      <c r="AF636" s="392"/>
      <c r="AG636" s="392"/>
      <c r="AH636" s="392"/>
      <c r="AI636" s="392"/>
      <c r="AJ636" s="392"/>
      <c r="AK636" s="392"/>
      <c r="AL636" s="392"/>
      <c r="AM636" s="392"/>
      <c r="AN636" s="392"/>
      <c r="AO636" s="392"/>
      <c r="AP636" s="392"/>
      <c r="AQ636" s="392"/>
      <c r="AR636" s="392"/>
      <c r="AS636" s="392"/>
      <c r="AT636" s="392"/>
      <c r="AU636" s="392"/>
      <c r="AV636" s="392"/>
      <c r="AW636" s="392"/>
      <c r="AX636" s="392"/>
    </row>
    <row r="637" ht="15.0" customHeight="1">
      <c r="A637" s="372" t="s">
        <v>4469</v>
      </c>
      <c r="B637" s="373" t="s">
        <v>4823</v>
      </c>
      <c r="C637" s="373" t="s">
        <v>4471</v>
      </c>
      <c r="D637" s="374" t="s">
        <v>4499</v>
      </c>
      <c r="E637" s="375" t="s">
        <v>5297</v>
      </c>
      <c r="F637" s="373">
        <v>25.0</v>
      </c>
      <c r="G637" s="376"/>
      <c r="H637" s="377">
        <f t="shared" si="1"/>
        <v>25</v>
      </c>
      <c r="I637" s="373" t="s">
        <v>3465</v>
      </c>
      <c r="J637" s="378">
        <v>40.0</v>
      </c>
      <c r="K637" s="378">
        <f t="shared" si="7"/>
        <v>1000</v>
      </c>
      <c r="L637" s="379"/>
      <c r="M637" s="380">
        <f t="shared" si="14"/>
        <v>0</v>
      </c>
      <c r="N637" s="380">
        <f t="shared" si="13"/>
        <v>40</v>
      </c>
      <c r="O637" s="380">
        <f t="shared" si="5"/>
        <v>40</v>
      </c>
      <c r="P637" s="380">
        <f t="shared" si="8"/>
        <v>1000</v>
      </c>
      <c r="Q637" s="380">
        <v>1.0</v>
      </c>
      <c r="R637" s="373" t="s">
        <v>3284</v>
      </c>
      <c r="S637" s="381">
        <v>45642.0</v>
      </c>
      <c r="T637" s="373">
        <v>2412051.0</v>
      </c>
      <c r="U637" s="382">
        <v>45642.0</v>
      </c>
      <c r="V637" s="382">
        <v>45643.0</v>
      </c>
      <c r="W637" s="373" t="s">
        <v>4501</v>
      </c>
      <c r="X637" s="376" t="s">
        <v>4502</v>
      </c>
      <c r="Y637" s="373" t="s">
        <v>3466</v>
      </c>
      <c r="Z637" s="383"/>
      <c r="AA637" s="382" t="s">
        <v>3739</v>
      </c>
      <c r="AB637" s="381">
        <v>45667.0</v>
      </c>
      <c r="AC637" s="384" t="s">
        <v>4477</v>
      </c>
      <c r="AD637" s="374"/>
      <c r="AE637" s="374"/>
      <c r="AF637" s="374"/>
      <c r="AG637" s="374"/>
      <c r="AH637" s="374"/>
      <c r="AI637" s="374"/>
      <c r="AJ637" s="374"/>
      <c r="AK637" s="374"/>
      <c r="AL637" s="374"/>
      <c r="AM637" s="374"/>
      <c r="AN637" s="374"/>
      <c r="AO637" s="374"/>
      <c r="AP637" s="374"/>
      <c r="AQ637" s="374"/>
      <c r="AR637" s="374"/>
      <c r="AS637" s="374"/>
      <c r="AT637" s="374"/>
      <c r="AU637" s="374"/>
      <c r="AV637" s="374"/>
      <c r="AW637" s="374"/>
      <c r="AX637" s="374"/>
    </row>
    <row r="638" ht="15.0" customHeight="1">
      <c r="A638" s="387" t="s">
        <v>4469</v>
      </c>
      <c r="B638" s="359" t="s">
        <v>4823</v>
      </c>
      <c r="C638" s="359" t="s">
        <v>4471</v>
      </c>
      <c r="D638" s="360" t="s">
        <v>4499</v>
      </c>
      <c r="E638" s="388" t="s">
        <v>5298</v>
      </c>
      <c r="F638" s="359">
        <v>25.0</v>
      </c>
      <c r="G638" s="362"/>
      <c r="H638" s="363">
        <f t="shared" si="1"/>
        <v>25</v>
      </c>
      <c r="I638" s="359" t="s">
        <v>3465</v>
      </c>
      <c r="J638" s="364">
        <v>40.0</v>
      </c>
      <c r="K638" s="364">
        <f t="shared" si="7"/>
        <v>1000</v>
      </c>
      <c r="L638" s="365"/>
      <c r="M638" s="366">
        <f t="shared" si="14"/>
        <v>0</v>
      </c>
      <c r="N638" s="366">
        <f t="shared" si="13"/>
        <v>40</v>
      </c>
      <c r="O638" s="366">
        <f t="shared" si="5"/>
        <v>40</v>
      </c>
      <c r="P638" s="366">
        <f t="shared" si="8"/>
        <v>1000</v>
      </c>
      <c r="Q638" s="366">
        <v>1.0</v>
      </c>
      <c r="R638" s="359" t="s">
        <v>3284</v>
      </c>
      <c r="S638" s="367">
        <v>45642.0</v>
      </c>
      <c r="T638" s="359">
        <v>2412051.0</v>
      </c>
      <c r="U638" s="368">
        <v>45642.0</v>
      </c>
      <c r="V638" s="368">
        <v>45643.0</v>
      </c>
      <c r="W638" s="359" t="s">
        <v>4501</v>
      </c>
      <c r="X638" s="362" t="s">
        <v>4502</v>
      </c>
      <c r="Y638" s="359" t="s">
        <v>3466</v>
      </c>
      <c r="Z638" s="369"/>
      <c r="AA638" s="368" t="s">
        <v>3739</v>
      </c>
      <c r="AB638" s="367">
        <v>45667.0</v>
      </c>
      <c r="AC638" s="370" t="s">
        <v>4477</v>
      </c>
      <c r="AD638" s="360"/>
      <c r="AE638" s="360"/>
      <c r="AF638" s="360"/>
      <c r="AG638" s="360"/>
      <c r="AH638" s="360"/>
      <c r="AI638" s="360"/>
      <c r="AJ638" s="360"/>
      <c r="AK638" s="360"/>
      <c r="AL638" s="360"/>
      <c r="AM638" s="360"/>
      <c r="AN638" s="360"/>
      <c r="AO638" s="360"/>
      <c r="AP638" s="360"/>
      <c r="AQ638" s="360"/>
      <c r="AR638" s="360"/>
      <c r="AS638" s="360"/>
      <c r="AT638" s="360"/>
      <c r="AU638" s="360"/>
      <c r="AV638" s="360"/>
      <c r="AW638" s="360"/>
      <c r="AX638" s="360"/>
    </row>
    <row r="639" ht="15.0" customHeight="1">
      <c r="A639" s="390" t="s">
        <v>4469</v>
      </c>
      <c r="B639" s="391" t="s">
        <v>4823</v>
      </c>
      <c r="C639" s="391" t="s">
        <v>4471</v>
      </c>
      <c r="D639" s="392" t="s">
        <v>4499</v>
      </c>
      <c r="E639" s="498" t="s">
        <v>5299</v>
      </c>
      <c r="F639" s="391">
        <v>50.0</v>
      </c>
      <c r="G639" s="394"/>
      <c r="H639" s="395">
        <f t="shared" si="1"/>
        <v>50</v>
      </c>
      <c r="I639" s="391" t="s">
        <v>3465</v>
      </c>
      <c r="J639" s="396">
        <v>40.0</v>
      </c>
      <c r="K639" s="396">
        <f t="shared" si="7"/>
        <v>2000</v>
      </c>
      <c r="L639" s="397"/>
      <c r="M639" s="398">
        <f t="shared" si="14"/>
        <v>0</v>
      </c>
      <c r="N639" s="398">
        <f t="shared" si="13"/>
        <v>40</v>
      </c>
      <c r="O639" s="398">
        <f t="shared" si="5"/>
        <v>40</v>
      </c>
      <c r="P639" s="398">
        <f t="shared" si="8"/>
        <v>2000</v>
      </c>
      <c r="Q639" s="398">
        <v>1.0</v>
      </c>
      <c r="R639" s="391" t="s">
        <v>3284</v>
      </c>
      <c r="S639" s="399">
        <v>45642.0</v>
      </c>
      <c r="T639" s="391">
        <v>2412051.0</v>
      </c>
      <c r="U639" s="400">
        <v>45642.0</v>
      </c>
      <c r="V639" s="400">
        <v>45643.0</v>
      </c>
      <c r="W639" s="391" t="s">
        <v>4501</v>
      </c>
      <c r="X639" s="394" t="s">
        <v>4502</v>
      </c>
      <c r="Y639" s="391" t="s">
        <v>3466</v>
      </c>
      <c r="Z639" s="401"/>
      <c r="AA639" s="400" t="s">
        <v>3739</v>
      </c>
      <c r="AB639" s="399">
        <v>45667.0</v>
      </c>
      <c r="AC639" s="402" t="s">
        <v>4477</v>
      </c>
      <c r="AD639" s="392"/>
      <c r="AE639" s="392"/>
      <c r="AF639" s="392"/>
      <c r="AG639" s="392"/>
      <c r="AH639" s="392"/>
      <c r="AI639" s="392"/>
      <c r="AJ639" s="392"/>
      <c r="AK639" s="392"/>
      <c r="AL639" s="392"/>
      <c r="AM639" s="392"/>
      <c r="AN639" s="392"/>
      <c r="AO639" s="392"/>
      <c r="AP639" s="392"/>
      <c r="AQ639" s="392"/>
      <c r="AR639" s="392"/>
      <c r="AS639" s="392"/>
      <c r="AT639" s="392"/>
      <c r="AU639" s="392"/>
      <c r="AV639" s="392"/>
      <c r="AW639" s="392"/>
      <c r="AX639" s="392"/>
    </row>
    <row r="640" ht="15.0" customHeight="1">
      <c r="A640" s="424" t="s">
        <v>4469</v>
      </c>
      <c r="B640" s="406" t="s">
        <v>4647</v>
      </c>
      <c r="C640" s="406" t="s">
        <v>4471</v>
      </c>
      <c r="D640" s="407" t="s">
        <v>3368</v>
      </c>
      <c r="E640" s="421" t="s">
        <v>5300</v>
      </c>
      <c r="F640" s="406">
        <v>1.0</v>
      </c>
      <c r="G640" s="409"/>
      <c r="H640" s="410">
        <f t="shared" si="1"/>
        <v>1</v>
      </c>
      <c r="I640" s="406" t="s">
        <v>3465</v>
      </c>
      <c r="J640" s="411">
        <v>823364.49</v>
      </c>
      <c r="K640" s="411">
        <f t="shared" si="7"/>
        <v>823364.49</v>
      </c>
      <c r="L640" s="412"/>
      <c r="M640" s="413">
        <f t="shared" si="14"/>
        <v>0</v>
      </c>
      <c r="N640" s="413">
        <f t="shared" si="13"/>
        <v>823364.49</v>
      </c>
      <c r="O640" s="413">
        <f t="shared" si="5"/>
        <v>823364.49</v>
      </c>
      <c r="P640" s="413">
        <f t="shared" si="8"/>
        <v>823364.49</v>
      </c>
      <c r="Q640" s="413">
        <v>1.0</v>
      </c>
      <c r="R640" s="406" t="s">
        <v>3367</v>
      </c>
      <c r="S640" s="414">
        <v>45649.0</v>
      </c>
      <c r="T640" s="406">
        <v>2412094.0</v>
      </c>
      <c r="U640" s="415">
        <v>45649.0</v>
      </c>
      <c r="V640" s="415"/>
      <c r="W640" s="406"/>
      <c r="X640" s="409" t="s">
        <v>5301</v>
      </c>
      <c r="Y640" s="406" t="s">
        <v>5302</v>
      </c>
      <c r="Z640" s="416"/>
      <c r="AA640" s="415"/>
      <c r="AB640" s="414"/>
      <c r="AC640" s="417"/>
      <c r="AD640" s="418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  <c r="AW640" s="249"/>
      <c r="AX640" s="249"/>
    </row>
    <row r="641" ht="15.0" customHeight="1">
      <c r="A641" s="425" t="s">
        <v>4469</v>
      </c>
      <c r="B641" s="391" t="s">
        <v>4647</v>
      </c>
      <c r="C641" s="391" t="s">
        <v>4471</v>
      </c>
      <c r="D641" s="392" t="s">
        <v>3368</v>
      </c>
      <c r="E641" s="423" t="s">
        <v>5303</v>
      </c>
      <c r="F641" s="391">
        <v>1.0</v>
      </c>
      <c r="G641" s="394"/>
      <c r="H641" s="395">
        <f t="shared" si="1"/>
        <v>1</v>
      </c>
      <c r="I641" s="391" t="s">
        <v>3465</v>
      </c>
      <c r="J641" s="396">
        <v>3531775.7</v>
      </c>
      <c r="K641" s="396">
        <f t="shared" si="7"/>
        <v>3531775.7</v>
      </c>
      <c r="L641" s="397"/>
      <c r="M641" s="398">
        <f t="shared" si="14"/>
        <v>0</v>
      </c>
      <c r="N641" s="398">
        <f t="shared" si="13"/>
        <v>3531775.7</v>
      </c>
      <c r="O641" s="398">
        <f t="shared" si="5"/>
        <v>3531775.7</v>
      </c>
      <c r="P641" s="398">
        <f t="shared" si="8"/>
        <v>3531775.7</v>
      </c>
      <c r="Q641" s="398">
        <v>1.0</v>
      </c>
      <c r="R641" s="391" t="s">
        <v>3370</v>
      </c>
      <c r="S641" s="399">
        <v>45649.0</v>
      </c>
      <c r="T641" s="391">
        <v>2412095.0</v>
      </c>
      <c r="U641" s="400">
        <v>45649.0</v>
      </c>
      <c r="V641" s="400">
        <v>45649.0</v>
      </c>
      <c r="W641" s="391"/>
      <c r="X641" s="394" t="s">
        <v>5304</v>
      </c>
      <c r="Y641" s="391" t="s">
        <v>5302</v>
      </c>
      <c r="Z641" s="401"/>
      <c r="AA641" s="400"/>
      <c r="AB641" s="399"/>
      <c r="AC641" s="402"/>
      <c r="AD641" s="403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  <c r="AW641" s="249"/>
      <c r="AX641" s="249"/>
    </row>
    <row r="642" ht="15.0" customHeight="1">
      <c r="A642" s="372" t="s">
        <v>4469</v>
      </c>
      <c r="B642" s="373" t="s">
        <v>4647</v>
      </c>
      <c r="C642" s="373" t="s">
        <v>4471</v>
      </c>
      <c r="D642" s="375" t="s">
        <v>5305</v>
      </c>
      <c r="E642" s="489" t="s">
        <v>5306</v>
      </c>
      <c r="F642" s="373">
        <v>1.0</v>
      </c>
      <c r="G642" s="376"/>
      <c r="H642" s="377">
        <f t="shared" si="1"/>
        <v>1</v>
      </c>
      <c r="I642" s="373" t="s">
        <v>3465</v>
      </c>
      <c r="J642" s="378">
        <v>55140.19</v>
      </c>
      <c r="K642" s="378">
        <f t="shared" si="7"/>
        <v>55140.19</v>
      </c>
      <c r="L642" s="379"/>
      <c r="M642" s="380">
        <f t="shared" si="14"/>
        <v>0</v>
      </c>
      <c r="N642" s="380">
        <f t="shared" si="13"/>
        <v>55140.19</v>
      </c>
      <c r="O642" s="380">
        <f t="shared" si="5"/>
        <v>55140.19</v>
      </c>
      <c r="P642" s="380">
        <f t="shared" si="8"/>
        <v>55140.19</v>
      </c>
      <c r="Q642" s="380">
        <v>1.0</v>
      </c>
      <c r="R642" s="373" t="s">
        <v>3314</v>
      </c>
      <c r="S642" s="381">
        <v>45643.0</v>
      </c>
      <c r="T642" s="373">
        <v>2412067.0</v>
      </c>
      <c r="U642" s="382">
        <v>45644.0</v>
      </c>
      <c r="V642" s="382"/>
      <c r="W642" s="373"/>
      <c r="X642" s="376" t="s">
        <v>3313</v>
      </c>
      <c r="Y642" s="373" t="s">
        <v>4476</v>
      </c>
      <c r="Z642" s="383"/>
      <c r="AA642" s="382"/>
      <c r="AB642" s="381"/>
      <c r="AC642" s="384"/>
      <c r="AD642" s="374"/>
      <c r="AE642" s="374"/>
      <c r="AF642" s="374"/>
      <c r="AG642" s="374"/>
      <c r="AH642" s="374"/>
      <c r="AI642" s="374"/>
      <c r="AJ642" s="374"/>
      <c r="AK642" s="374"/>
      <c r="AL642" s="374"/>
      <c r="AM642" s="374"/>
      <c r="AN642" s="374"/>
      <c r="AO642" s="374"/>
      <c r="AP642" s="374"/>
      <c r="AQ642" s="374"/>
      <c r="AR642" s="374"/>
      <c r="AS642" s="374"/>
      <c r="AT642" s="374"/>
      <c r="AU642" s="374"/>
      <c r="AV642" s="374"/>
      <c r="AW642" s="374"/>
      <c r="AX642" s="374"/>
    </row>
    <row r="643" ht="15.0" customHeight="1">
      <c r="A643" s="390" t="s">
        <v>4469</v>
      </c>
      <c r="B643" s="391" t="s">
        <v>4647</v>
      </c>
      <c r="C643" s="391" t="s">
        <v>4471</v>
      </c>
      <c r="D643" s="393" t="s">
        <v>5307</v>
      </c>
      <c r="E643" s="490" t="s">
        <v>5308</v>
      </c>
      <c r="F643" s="391">
        <v>1.0</v>
      </c>
      <c r="G643" s="394"/>
      <c r="H643" s="395">
        <f t="shared" si="1"/>
        <v>1</v>
      </c>
      <c r="I643" s="391" t="s">
        <v>3465</v>
      </c>
      <c r="J643" s="396">
        <v>13551.4</v>
      </c>
      <c r="K643" s="396">
        <f t="shared" si="7"/>
        <v>13551.4</v>
      </c>
      <c r="L643" s="397"/>
      <c r="M643" s="398">
        <f t="shared" si="14"/>
        <v>0</v>
      </c>
      <c r="N643" s="398">
        <f t="shared" si="13"/>
        <v>13551.4</v>
      </c>
      <c r="O643" s="398">
        <f t="shared" si="5"/>
        <v>13551.4</v>
      </c>
      <c r="P643" s="398">
        <f t="shared" si="8"/>
        <v>13551.4</v>
      </c>
      <c r="Q643" s="398">
        <v>1.0</v>
      </c>
      <c r="R643" s="391" t="s">
        <v>3314</v>
      </c>
      <c r="S643" s="399">
        <v>45643.0</v>
      </c>
      <c r="T643" s="391">
        <v>2412067.0</v>
      </c>
      <c r="U643" s="400">
        <v>45644.0</v>
      </c>
      <c r="V643" s="400"/>
      <c r="W643" s="391"/>
      <c r="X643" s="394" t="s">
        <v>3313</v>
      </c>
      <c r="Y643" s="391" t="s">
        <v>4476</v>
      </c>
      <c r="Z643" s="401"/>
      <c r="AA643" s="400"/>
      <c r="AB643" s="399"/>
      <c r="AC643" s="402"/>
      <c r="AD643" s="392"/>
      <c r="AE643" s="392"/>
      <c r="AF643" s="392"/>
      <c r="AG643" s="392"/>
      <c r="AH643" s="392"/>
      <c r="AI643" s="392"/>
      <c r="AJ643" s="392"/>
      <c r="AK643" s="392"/>
      <c r="AL643" s="392"/>
      <c r="AM643" s="392"/>
      <c r="AN643" s="392"/>
      <c r="AO643" s="392"/>
      <c r="AP643" s="392"/>
      <c r="AQ643" s="392"/>
      <c r="AR643" s="392"/>
      <c r="AS643" s="392"/>
      <c r="AT643" s="392"/>
      <c r="AU643" s="392"/>
      <c r="AV643" s="392"/>
      <c r="AW643" s="392"/>
      <c r="AX643" s="392"/>
    </row>
    <row r="644" ht="15.0" customHeight="1">
      <c r="A644" s="424" t="s">
        <v>4469</v>
      </c>
      <c r="B644" s="406" t="s">
        <v>4647</v>
      </c>
      <c r="C644" s="406" t="s">
        <v>4471</v>
      </c>
      <c r="D644" s="407" t="s">
        <v>1228</v>
      </c>
      <c r="E644" s="421" t="s">
        <v>5309</v>
      </c>
      <c r="F644" s="406">
        <v>1.0</v>
      </c>
      <c r="G644" s="409"/>
      <c r="H644" s="410">
        <f t="shared" si="1"/>
        <v>1</v>
      </c>
      <c r="I644" s="406" t="s">
        <v>3465</v>
      </c>
      <c r="J644" s="411">
        <v>14500.0</v>
      </c>
      <c r="K644" s="411">
        <f t="shared" si="7"/>
        <v>14500</v>
      </c>
      <c r="L644" s="412"/>
      <c r="M644" s="413">
        <f t="shared" si="14"/>
        <v>0</v>
      </c>
      <c r="N644" s="413">
        <f t="shared" si="13"/>
        <v>14500</v>
      </c>
      <c r="O644" s="413">
        <f t="shared" si="5"/>
        <v>14500</v>
      </c>
      <c r="P644" s="413">
        <f t="shared" si="8"/>
        <v>14500</v>
      </c>
      <c r="Q644" s="413">
        <v>1.0</v>
      </c>
      <c r="R644" s="406" t="s">
        <v>3356</v>
      </c>
      <c r="S644" s="414">
        <v>45647.0</v>
      </c>
      <c r="T644" s="406">
        <v>2412089.0</v>
      </c>
      <c r="U644" s="415">
        <v>45649.0</v>
      </c>
      <c r="V644" s="415">
        <v>45649.0</v>
      </c>
      <c r="W644" s="406" t="s">
        <v>4752</v>
      </c>
      <c r="X644" s="409" t="s">
        <v>4753</v>
      </c>
      <c r="Y644" s="406" t="s">
        <v>3466</v>
      </c>
      <c r="Z644" s="416"/>
      <c r="AA644" s="415" t="s">
        <v>3739</v>
      </c>
      <c r="AB644" s="414">
        <v>45658.0</v>
      </c>
      <c r="AC644" s="417" t="s">
        <v>4477</v>
      </c>
      <c r="AD644" s="418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  <c r="AW644" s="249"/>
      <c r="AX644" s="249"/>
    </row>
    <row r="645" ht="15.0" customHeight="1">
      <c r="A645" s="424" t="s">
        <v>4469</v>
      </c>
      <c r="B645" s="406" t="s">
        <v>4647</v>
      </c>
      <c r="C645" s="406" t="s">
        <v>4471</v>
      </c>
      <c r="D645" s="407" t="s">
        <v>5310</v>
      </c>
      <c r="E645" s="421" t="s">
        <v>5311</v>
      </c>
      <c r="F645" s="406">
        <v>1.0</v>
      </c>
      <c r="G645" s="409"/>
      <c r="H645" s="410">
        <f t="shared" si="1"/>
        <v>1</v>
      </c>
      <c r="I645" s="406" t="s">
        <v>3465</v>
      </c>
      <c r="J645" s="411">
        <v>22400.0</v>
      </c>
      <c r="K645" s="411">
        <f t="shared" si="7"/>
        <v>22400</v>
      </c>
      <c r="L645" s="412"/>
      <c r="M645" s="413">
        <f t="shared" si="14"/>
        <v>0</v>
      </c>
      <c r="N645" s="413">
        <f t="shared" si="13"/>
        <v>22400</v>
      </c>
      <c r="O645" s="413">
        <f t="shared" si="5"/>
        <v>22400</v>
      </c>
      <c r="P645" s="413">
        <f t="shared" si="8"/>
        <v>22400</v>
      </c>
      <c r="Q645" s="413">
        <v>1.0</v>
      </c>
      <c r="R645" s="406" t="s">
        <v>3358</v>
      </c>
      <c r="S645" s="414">
        <v>45647.0</v>
      </c>
      <c r="T645" s="406">
        <v>2412090.0</v>
      </c>
      <c r="U645" s="415">
        <v>45649.0</v>
      </c>
      <c r="V645" s="415">
        <v>45649.0</v>
      </c>
      <c r="W645" s="406" t="s">
        <v>5043</v>
      </c>
      <c r="X645" s="409" t="s">
        <v>21</v>
      </c>
      <c r="Y645" s="406" t="s">
        <v>3466</v>
      </c>
      <c r="Z645" s="416"/>
      <c r="AA645" s="415" t="s">
        <v>3739</v>
      </c>
      <c r="AB645" s="414">
        <v>45680.0</v>
      </c>
      <c r="AC645" s="417" t="s">
        <v>4477</v>
      </c>
      <c r="AD645" s="418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  <c r="AW645" s="249"/>
      <c r="AX645" s="249"/>
    </row>
    <row r="646" ht="15.0" customHeight="1">
      <c r="A646" s="372" t="s">
        <v>4469</v>
      </c>
      <c r="B646" s="373" t="s">
        <v>4647</v>
      </c>
      <c r="C646" s="373" t="s">
        <v>4471</v>
      </c>
      <c r="D646" s="375" t="s">
        <v>5312</v>
      </c>
      <c r="E646" s="489" t="s">
        <v>5313</v>
      </c>
      <c r="F646" s="373">
        <v>1.0</v>
      </c>
      <c r="G646" s="376"/>
      <c r="H646" s="377">
        <f t="shared" si="1"/>
        <v>1</v>
      </c>
      <c r="I646" s="373" t="s">
        <v>3465</v>
      </c>
      <c r="J646" s="378">
        <v>21000.0</v>
      </c>
      <c r="K646" s="378">
        <f t="shared" si="7"/>
        <v>21000</v>
      </c>
      <c r="L646" s="379"/>
      <c r="M646" s="380">
        <f t="shared" si="14"/>
        <v>0</v>
      </c>
      <c r="N646" s="380">
        <f t="shared" si="13"/>
        <v>21000</v>
      </c>
      <c r="O646" s="380">
        <f t="shared" si="5"/>
        <v>21000</v>
      </c>
      <c r="P646" s="380">
        <f t="shared" si="8"/>
        <v>21000</v>
      </c>
      <c r="Q646" s="380">
        <v>1.0</v>
      </c>
      <c r="R646" s="373" t="s">
        <v>3360</v>
      </c>
      <c r="S646" s="381">
        <v>45647.0</v>
      </c>
      <c r="T646" s="373">
        <v>2412091.0</v>
      </c>
      <c r="U646" s="382">
        <v>45649.0</v>
      </c>
      <c r="V646" s="382">
        <v>45649.0</v>
      </c>
      <c r="W646" s="373" t="s">
        <v>3696</v>
      </c>
      <c r="X646" s="376" t="s">
        <v>197</v>
      </c>
      <c r="Y646" s="373" t="s">
        <v>3697</v>
      </c>
      <c r="Z646" s="383"/>
      <c r="AA646" s="382" t="s">
        <v>3739</v>
      </c>
      <c r="AB646" s="381">
        <v>45695.0</v>
      </c>
      <c r="AC646" s="384" t="s">
        <v>4477</v>
      </c>
      <c r="AD646" s="374"/>
      <c r="AE646" s="374"/>
      <c r="AF646" s="374"/>
      <c r="AG646" s="374"/>
      <c r="AH646" s="374"/>
      <c r="AI646" s="374"/>
      <c r="AJ646" s="374"/>
      <c r="AK646" s="374"/>
      <c r="AL646" s="374"/>
      <c r="AM646" s="374"/>
      <c r="AN646" s="374"/>
      <c r="AO646" s="374"/>
      <c r="AP646" s="374"/>
      <c r="AQ646" s="374"/>
      <c r="AR646" s="374"/>
      <c r="AS646" s="374"/>
      <c r="AT646" s="374"/>
      <c r="AU646" s="374"/>
      <c r="AV646" s="374"/>
      <c r="AW646" s="374"/>
      <c r="AX646" s="374"/>
    </row>
    <row r="647" ht="15.0" customHeight="1">
      <c r="A647" s="390" t="s">
        <v>4469</v>
      </c>
      <c r="B647" s="391" t="s">
        <v>4647</v>
      </c>
      <c r="C647" s="391" t="s">
        <v>4471</v>
      </c>
      <c r="D647" s="393" t="s">
        <v>5314</v>
      </c>
      <c r="E647" s="490" t="s">
        <v>5315</v>
      </c>
      <c r="F647" s="391">
        <v>1.0</v>
      </c>
      <c r="G647" s="394"/>
      <c r="H647" s="395">
        <f t="shared" si="1"/>
        <v>1</v>
      </c>
      <c r="I647" s="391" t="s">
        <v>3465</v>
      </c>
      <c r="J647" s="396">
        <v>1500.0</v>
      </c>
      <c r="K647" s="396">
        <f t="shared" si="7"/>
        <v>1500</v>
      </c>
      <c r="L647" s="397"/>
      <c r="M647" s="398">
        <f t="shared" si="14"/>
        <v>0</v>
      </c>
      <c r="N647" s="398">
        <f t="shared" si="13"/>
        <v>1500</v>
      </c>
      <c r="O647" s="398">
        <f t="shared" si="5"/>
        <v>1500</v>
      </c>
      <c r="P647" s="398">
        <f t="shared" si="8"/>
        <v>1500</v>
      </c>
      <c r="Q647" s="398">
        <v>1.0</v>
      </c>
      <c r="R647" s="391" t="s">
        <v>3360</v>
      </c>
      <c r="S647" s="399">
        <v>45647.0</v>
      </c>
      <c r="T647" s="391">
        <v>2412091.0</v>
      </c>
      <c r="U647" s="400">
        <v>45649.0</v>
      </c>
      <c r="V647" s="400">
        <v>45649.0</v>
      </c>
      <c r="W647" s="391" t="s">
        <v>3696</v>
      </c>
      <c r="X647" s="394" t="s">
        <v>197</v>
      </c>
      <c r="Y647" s="391" t="s">
        <v>3697</v>
      </c>
      <c r="Z647" s="401"/>
      <c r="AA647" s="400" t="s">
        <v>3739</v>
      </c>
      <c r="AB647" s="399">
        <v>45695.0</v>
      </c>
      <c r="AC647" s="402" t="s">
        <v>4477</v>
      </c>
      <c r="AD647" s="392"/>
      <c r="AE647" s="392"/>
      <c r="AF647" s="392"/>
      <c r="AG647" s="392"/>
      <c r="AH647" s="392"/>
      <c r="AI647" s="392"/>
      <c r="AJ647" s="392"/>
      <c r="AK647" s="392"/>
      <c r="AL647" s="392"/>
      <c r="AM647" s="392"/>
      <c r="AN647" s="392"/>
      <c r="AO647" s="392"/>
      <c r="AP647" s="392"/>
      <c r="AQ647" s="392"/>
      <c r="AR647" s="392"/>
      <c r="AS647" s="392"/>
      <c r="AT647" s="392"/>
      <c r="AU647" s="392"/>
      <c r="AV647" s="392"/>
      <c r="AW647" s="392"/>
      <c r="AX647" s="392"/>
    </row>
    <row r="648" ht="15.0" customHeight="1">
      <c r="A648" s="372" t="s">
        <v>4469</v>
      </c>
      <c r="B648" s="373" t="s">
        <v>4647</v>
      </c>
      <c r="C648" s="373" t="s">
        <v>4471</v>
      </c>
      <c r="D648" s="374" t="s">
        <v>4567</v>
      </c>
      <c r="E648" s="375" t="s">
        <v>4568</v>
      </c>
      <c r="F648" s="373">
        <v>5.0</v>
      </c>
      <c r="G648" s="376"/>
      <c r="H648" s="377">
        <f t="shared" si="1"/>
        <v>5</v>
      </c>
      <c r="I648" s="373" t="s">
        <v>3465</v>
      </c>
      <c r="J648" s="378">
        <v>263.0</v>
      </c>
      <c r="K648" s="378">
        <f t="shared" si="7"/>
        <v>1315</v>
      </c>
      <c r="L648" s="379"/>
      <c r="M648" s="380">
        <f t="shared" si="14"/>
        <v>0</v>
      </c>
      <c r="N648" s="380">
        <f t="shared" si="13"/>
        <v>263</v>
      </c>
      <c r="O648" s="380">
        <f t="shared" si="5"/>
        <v>263</v>
      </c>
      <c r="P648" s="380">
        <f t="shared" si="8"/>
        <v>1315</v>
      </c>
      <c r="Q648" s="380">
        <v>1.0</v>
      </c>
      <c r="R648" s="373" t="s">
        <v>3382</v>
      </c>
      <c r="S648" s="381">
        <v>45652.0</v>
      </c>
      <c r="T648" s="373">
        <v>2412101.0</v>
      </c>
      <c r="U648" s="382">
        <v>45652.0</v>
      </c>
      <c r="V648" s="382">
        <v>45653.0</v>
      </c>
      <c r="W648" s="373" t="s">
        <v>4566</v>
      </c>
      <c r="X648" s="376" t="s">
        <v>102</v>
      </c>
      <c r="Y648" s="373" t="s">
        <v>3466</v>
      </c>
      <c r="Z648" s="383"/>
      <c r="AA648" s="382" t="s">
        <v>3739</v>
      </c>
      <c r="AB648" s="381">
        <v>45660.0</v>
      </c>
      <c r="AC648" s="384" t="s">
        <v>4477</v>
      </c>
      <c r="AD648" s="374"/>
      <c r="AE648" s="374"/>
      <c r="AF648" s="374"/>
      <c r="AG648" s="374"/>
      <c r="AH648" s="374"/>
      <c r="AI648" s="374"/>
      <c r="AJ648" s="374"/>
      <c r="AK648" s="374"/>
      <c r="AL648" s="374"/>
      <c r="AM648" s="374"/>
      <c r="AN648" s="374"/>
      <c r="AO648" s="374"/>
      <c r="AP648" s="374"/>
      <c r="AQ648" s="374"/>
      <c r="AR648" s="374"/>
      <c r="AS648" s="374"/>
      <c r="AT648" s="374"/>
      <c r="AU648" s="374"/>
      <c r="AV648" s="374"/>
      <c r="AW648" s="374"/>
      <c r="AX648" s="374"/>
    </row>
    <row r="649" ht="15.0" customHeight="1">
      <c r="A649" s="387" t="s">
        <v>4469</v>
      </c>
      <c r="B649" s="359" t="s">
        <v>4647</v>
      </c>
      <c r="C649" s="359" t="s">
        <v>4471</v>
      </c>
      <c r="D649" s="360" t="s">
        <v>4564</v>
      </c>
      <c r="E649" s="388" t="s">
        <v>4743</v>
      </c>
      <c r="F649" s="359">
        <v>1.0</v>
      </c>
      <c r="G649" s="362"/>
      <c r="H649" s="363">
        <f t="shared" si="1"/>
        <v>1</v>
      </c>
      <c r="I649" s="359" t="s">
        <v>3465</v>
      </c>
      <c r="J649" s="364">
        <v>2674.0</v>
      </c>
      <c r="K649" s="364">
        <f t="shared" si="7"/>
        <v>2674</v>
      </c>
      <c r="L649" s="365"/>
      <c r="M649" s="366">
        <f t="shared" si="14"/>
        <v>0</v>
      </c>
      <c r="N649" s="366">
        <f t="shared" si="13"/>
        <v>2674</v>
      </c>
      <c r="O649" s="366">
        <f t="shared" si="5"/>
        <v>2674</v>
      </c>
      <c r="P649" s="366">
        <f t="shared" si="8"/>
        <v>2674</v>
      </c>
      <c r="Q649" s="366">
        <v>1.0</v>
      </c>
      <c r="R649" s="359" t="s">
        <v>3382</v>
      </c>
      <c r="S649" s="367">
        <v>45652.0</v>
      </c>
      <c r="T649" s="359">
        <v>2412101.0</v>
      </c>
      <c r="U649" s="368">
        <v>45652.0</v>
      </c>
      <c r="V649" s="368">
        <v>45653.0</v>
      </c>
      <c r="W649" s="359" t="s">
        <v>4566</v>
      </c>
      <c r="X649" s="362" t="s">
        <v>102</v>
      </c>
      <c r="Y649" s="359" t="s">
        <v>3466</v>
      </c>
      <c r="Z649" s="369"/>
      <c r="AA649" s="368" t="s">
        <v>3739</v>
      </c>
      <c r="AB649" s="367">
        <v>45660.0</v>
      </c>
      <c r="AC649" s="370" t="s">
        <v>4477</v>
      </c>
      <c r="AD649" s="360"/>
      <c r="AE649" s="360"/>
      <c r="AF649" s="360"/>
      <c r="AG649" s="360"/>
      <c r="AH649" s="360"/>
      <c r="AI649" s="360"/>
      <c r="AJ649" s="360"/>
      <c r="AK649" s="360"/>
      <c r="AL649" s="360"/>
      <c r="AM649" s="360"/>
      <c r="AN649" s="360"/>
      <c r="AO649" s="360"/>
      <c r="AP649" s="360"/>
      <c r="AQ649" s="360"/>
      <c r="AR649" s="360"/>
      <c r="AS649" s="360"/>
      <c r="AT649" s="360"/>
      <c r="AU649" s="360"/>
      <c r="AV649" s="360"/>
      <c r="AW649" s="360"/>
      <c r="AX649" s="360"/>
    </row>
    <row r="650" ht="15.0" customHeight="1">
      <c r="A650" s="387" t="s">
        <v>4469</v>
      </c>
      <c r="B650" s="359" t="s">
        <v>4647</v>
      </c>
      <c r="C650" s="359" t="s">
        <v>4471</v>
      </c>
      <c r="D650" s="360" t="s">
        <v>5316</v>
      </c>
      <c r="E650" s="433" t="s">
        <v>5317</v>
      </c>
      <c r="F650" s="359">
        <v>1.0</v>
      </c>
      <c r="G650" s="362"/>
      <c r="H650" s="363">
        <f t="shared" si="1"/>
        <v>1</v>
      </c>
      <c r="I650" s="359" t="s">
        <v>3465</v>
      </c>
      <c r="J650" s="364">
        <v>2433.0</v>
      </c>
      <c r="K650" s="364">
        <f t="shared" si="7"/>
        <v>2433</v>
      </c>
      <c r="L650" s="365"/>
      <c r="M650" s="366">
        <f t="shared" si="14"/>
        <v>0</v>
      </c>
      <c r="N650" s="366">
        <f t="shared" si="13"/>
        <v>2433</v>
      </c>
      <c r="O650" s="366">
        <f t="shared" si="5"/>
        <v>2433</v>
      </c>
      <c r="P650" s="366">
        <f t="shared" si="8"/>
        <v>2433</v>
      </c>
      <c r="Q650" s="366">
        <v>1.0</v>
      </c>
      <c r="R650" s="359" t="s">
        <v>3382</v>
      </c>
      <c r="S650" s="367">
        <v>45652.0</v>
      </c>
      <c r="T650" s="359">
        <v>2412101.0</v>
      </c>
      <c r="U650" s="368">
        <v>45652.0</v>
      </c>
      <c r="V650" s="368">
        <v>45653.0</v>
      </c>
      <c r="W650" s="359" t="s">
        <v>4566</v>
      </c>
      <c r="X650" s="362" t="s">
        <v>102</v>
      </c>
      <c r="Y650" s="359" t="s">
        <v>3466</v>
      </c>
      <c r="Z650" s="369"/>
      <c r="AA650" s="368" t="s">
        <v>3739</v>
      </c>
      <c r="AB650" s="367">
        <v>45660.0</v>
      </c>
      <c r="AC650" s="370" t="s">
        <v>4477</v>
      </c>
      <c r="AD650" s="360"/>
      <c r="AE650" s="360"/>
      <c r="AF650" s="360"/>
      <c r="AG650" s="360"/>
      <c r="AH650" s="360"/>
      <c r="AI650" s="360"/>
      <c r="AJ650" s="360"/>
      <c r="AK650" s="360"/>
      <c r="AL650" s="360"/>
      <c r="AM650" s="360"/>
      <c r="AN650" s="360"/>
      <c r="AO650" s="360"/>
      <c r="AP650" s="360"/>
      <c r="AQ650" s="360"/>
      <c r="AR650" s="360"/>
      <c r="AS650" s="360"/>
      <c r="AT650" s="360"/>
      <c r="AU650" s="360"/>
      <c r="AV650" s="360"/>
      <c r="AW650" s="360"/>
      <c r="AX650" s="360"/>
    </row>
    <row r="651" ht="15.0" customHeight="1">
      <c r="A651" s="390" t="s">
        <v>4469</v>
      </c>
      <c r="B651" s="391" t="s">
        <v>4647</v>
      </c>
      <c r="C651" s="391" t="s">
        <v>4471</v>
      </c>
      <c r="D651" s="392" t="s">
        <v>5318</v>
      </c>
      <c r="E651" s="393" t="s">
        <v>5319</v>
      </c>
      <c r="F651" s="391">
        <v>1.0</v>
      </c>
      <c r="G651" s="394"/>
      <c r="H651" s="395">
        <f t="shared" si="1"/>
        <v>1</v>
      </c>
      <c r="I651" s="391" t="s">
        <v>3465</v>
      </c>
      <c r="J651" s="396">
        <v>240.0</v>
      </c>
      <c r="K651" s="396">
        <f t="shared" si="7"/>
        <v>240</v>
      </c>
      <c r="L651" s="397"/>
      <c r="M651" s="398">
        <f t="shared" si="14"/>
        <v>0</v>
      </c>
      <c r="N651" s="398">
        <f t="shared" si="13"/>
        <v>240</v>
      </c>
      <c r="O651" s="398">
        <f t="shared" si="5"/>
        <v>240</v>
      </c>
      <c r="P651" s="398">
        <f t="shared" si="8"/>
        <v>240</v>
      </c>
      <c r="Q651" s="398">
        <v>1.0</v>
      </c>
      <c r="R651" s="391" t="s">
        <v>3382</v>
      </c>
      <c r="S651" s="399">
        <v>45652.0</v>
      </c>
      <c r="T651" s="391">
        <v>2412101.0</v>
      </c>
      <c r="U651" s="400">
        <v>45652.0</v>
      </c>
      <c r="V651" s="400">
        <v>45653.0</v>
      </c>
      <c r="W651" s="391" t="s">
        <v>4566</v>
      </c>
      <c r="X651" s="394" t="s">
        <v>102</v>
      </c>
      <c r="Y651" s="391" t="s">
        <v>3466</v>
      </c>
      <c r="Z651" s="401"/>
      <c r="AA651" s="400" t="s">
        <v>3739</v>
      </c>
      <c r="AB651" s="399">
        <v>45660.0</v>
      </c>
      <c r="AC651" s="402" t="s">
        <v>4477</v>
      </c>
      <c r="AD651" s="392"/>
      <c r="AE651" s="392"/>
      <c r="AF651" s="392"/>
      <c r="AG651" s="392"/>
      <c r="AH651" s="392"/>
      <c r="AI651" s="392"/>
      <c r="AJ651" s="392"/>
      <c r="AK651" s="392"/>
      <c r="AL651" s="392"/>
      <c r="AM651" s="392"/>
      <c r="AN651" s="392"/>
      <c r="AO651" s="392"/>
      <c r="AP651" s="392"/>
      <c r="AQ651" s="392"/>
      <c r="AR651" s="392"/>
      <c r="AS651" s="392"/>
      <c r="AT651" s="392"/>
      <c r="AU651" s="392"/>
      <c r="AV651" s="392"/>
      <c r="AW651" s="392"/>
      <c r="AX651" s="392"/>
    </row>
    <row r="652" ht="15.0" customHeight="1">
      <c r="A652" s="372" t="s">
        <v>4469</v>
      </c>
      <c r="B652" s="373" t="s">
        <v>4647</v>
      </c>
      <c r="C652" s="373" t="s">
        <v>4471</v>
      </c>
      <c r="D652" s="375" t="s">
        <v>1228</v>
      </c>
      <c r="E652" s="489" t="s">
        <v>5320</v>
      </c>
      <c r="F652" s="373">
        <v>1.0</v>
      </c>
      <c r="G652" s="376"/>
      <c r="H652" s="377">
        <f t="shared" si="1"/>
        <v>1</v>
      </c>
      <c r="I652" s="373" t="s">
        <v>3465</v>
      </c>
      <c r="J652" s="378">
        <v>17504.85</v>
      </c>
      <c r="K652" s="378">
        <f t="shared" si="7"/>
        <v>17504.85</v>
      </c>
      <c r="L652" s="379"/>
      <c r="M652" s="380">
        <f t="shared" si="14"/>
        <v>0</v>
      </c>
      <c r="N652" s="380">
        <f t="shared" si="13"/>
        <v>17504.85</v>
      </c>
      <c r="O652" s="380">
        <f t="shared" si="5"/>
        <v>17504.85</v>
      </c>
      <c r="P652" s="380">
        <f t="shared" si="8"/>
        <v>17504.85</v>
      </c>
      <c r="Q652" s="380">
        <v>1.0</v>
      </c>
      <c r="R652" s="373" t="s">
        <v>3375</v>
      </c>
      <c r="S652" s="381">
        <v>45650.0</v>
      </c>
      <c r="T652" s="373">
        <v>2412097.0</v>
      </c>
      <c r="U652" s="382">
        <v>45651.0</v>
      </c>
      <c r="V652" s="382"/>
      <c r="W652" s="373"/>
      <c r="X652" s="376" t="s">
        <v>220</v>
      </c>
      <c r="Y652" s="373" t="s">
        <v>4575</v>
      </c>
      <c r="Z652" s="383"/>
      <c r="AA652" s="382"/>
      <c r="AB652" s="381"/>
      <c r="AC652" s="384"/>
      <c r="AD652" s="374"/>
      <c r="AE652" s="374"/>
      <c r="AF652" s="374"/>
      <c r="AG652" s="374"/>
      <c r="AH652" s="374"/>
      <c r="AI652" s="374"/>
      <c r="AJ652" s="374"/>
      <c r="AK652" s="374"/>
      <c r="AL652" s="374"/>
      <c r="AM652" s="374"/>
      <c r="AN652" s="374"/>
      <c r="AO652" s="374"/>
      <c r="AP652" s="374"/>
      <c r="AQ652" s="374"/>
      <c r="AR652" s="374"/>
      <c r="AS652" s="374"/>
      <c r="AT652" s="374"/>
      <c r="AU652" s="374"/>
      <c r="AV652" s="374"/>
      <c r="AW652" s="374"/>
      <c r="AX652" s="374"/>
    </row>
    <row r="653" ht="15.0" customHeight="1">
      <c r="A653" s="390" t="s">
        <v>4469</v>
      </c>
      <c r="B653" s="391" t="s">
        <v>4647</v>
      </c>
      <c r="C653" s="391" t="s">
        <v>4471</v>
      </c>
      <c r="D653" s="393" t="s">
        <v>1228</v>
      </c>
      <c r="E653" s="490" t="s">
        <v>5321</v>
      </c>
      <c r="F653" s="391">
        <v>1.0</v>
      </c>
      <c r="G653" s="394"/>
      <c r="H653" s="395">
        <f t="shared" si="1"/>
        <v>1</v>
      </c>
      <c r="I653" s="391" t="s">
        <v>3465</v>
      </c>
      <c r="J653" s="396">
        <v>105029.1</v>
      </c>
      <c r="K653" s="396">
        <f t="shared" si="7"/>
        <v>105029.1</v>
      </c>
      <c r="L653" s="397"/>
      <c r="M653" s="398">
        <f t="shared" si="14"/>
        <v>0</v>
      </c>
      <c r="N653" s="398">
        <f t="shared" si="13"/>
        <v>105029.1</v>
      </c>
      <c r="O653" s="398">
        <f t="shared" si="5"/>
        <v>105029.1</v>
      </c>
      <c r="P653" s="398">
        <f t="shared" si="8"/>
        <v>105029.1</v>
      </c>
      <c r="Q653" s="398">
        <v>1.0</v>
      </c>
      <c r="R653" s="391" t="s">
        <v>3375</v>
      </c>
      <c r="S653" s="399">
        <v>45650.0</v>
      </c>
      <c r="T653" s="391">
        <v>2412097.0</v>
      </c>
      <c r="U653" s="400">
        <v>45651.0</v>
      </c>
      <c r="V653" s="400"/>
      <c r="W653" s="391"/>
      <c r="X653" s="394" t="s">
        <v>220</v>
      </c>
      <c r="Y653" s="391" t="s">
        <v>4575</v>
      </c>
      <c r="Z653" s="401"/>
      <c r="AA653" s="400"/>
      <c r="AB653" s="399"/>
      <c r="AC653" s="402"/>
      <c r="AD653" s="392"/>
      <c r="AE653" s="392"/>
      <c r="AF653" s="392"/>
      <c r="AG653" s="392"/>
      <c r="AH653" s="392"/>
      <c r="AI653" s="392"/>
      <c r="AJ653" s="392"/>
      <c r="AK653" s="392"/>
      <c r="AL653" s="392"/>
      <c r="AM653" s="392"/>
      <c r="AN653" s="392"/>
      <c r="AO653" s="392"/>
      <c r="AP653" s="392"/>
      <c r="AQ653" s="392"/>
      <c r="AR653" s="392"/>
      <c r="AS653" s="392"/>
      <c r="AT653" s="392"/>
      <c r="AU653" s="392"/>
      <c r="AV653" s="392"/>
      <c r="AW653" s="392"/>
      <c r="AX653" s="392"/>
    </row>
    <row r="654" ht="15.0" customHeight="1">
      <c r="A654" s="358"/>
      <c r="B654" s="359"/>
      <c r="C654" s="359"/>
      <c r="D654" s="360"/>
      <c r="E654" s="361"/>
      <c r="F654" s="359"/>
      <c r="G654" s="362"/>
      <c r="H654" s="363">
        <f t="shared" si="1"/>
        <v>0</v>
      </c>
      <c r="I654" s="359" t="s">
        <v>3465</v>
      </c>
      <c r="J654" s="364"/>
      <c r="K654" s="364">
        <f t="shared" si="7"/>
        <v>0</v>
      </c>
      <c r="L654" s="365"/>
      <c r="M654" s="366">
        <f t="shared" si="14"/>
        <v>0</v>
      </c>
      <c r="N654" s="366">
        <f t="shared" si="13"/>
        <v>0</v>
      </c>
      <c r="O654" s="366">
        <f t="shared" si="5"/>
        <v>0</v>
      </c>
      <c r="P654" s="366">
        <f t="shared" si="8"/>
        <v>0</v>
      </c>
      <c r="Q654" s="366"/>
      <c r="R654" s="359"/>
      <c r="S654" s="367"/>
      <c r="T654" s="359"/>
      <c r="U654" s="368"/>
      <c r="V654" s="368"/>
      <c r="W654" s="359"/>
      <c r="X654" s="362"/>
      <c r="Y654" s="359"/>
      <c r="Z654" s="369"/>
      <c r="AA654" s="368"/>
      <c r="AB654" s="367"/>
      <c r="AC654" s="370"/>
      <c r="AD654" s="371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  <c r="AW654" s="249"/>
      <c r="AX654" s="249"/>
    </row>
    <row r="655" ht="15.0" customHeight="1">
      <c r="A655" s="358"/>
      <c r="B655" s="359"/>
      <c r="C655" s="359"/>
      <c r="D655" s="360"/>
      <c r="E655" s="361"/>
      <c r="F655" s="359"/>
      <c r="G655" s="362"/>
      <c r="H655" s="363">
        <f t="shared" si="1"/>
        <v>0</v>
      </c>
      <c r="I655" s="359" t="s">
        <v>3465</v>
      </c>
      <c r="J655" s="364"/>
      <c r="K655" s="364">
        <f t="shared" si="7"/>
        <v>0</v>
      </c>
      <c r="L655" s="365"/>
      <c r="M655" s="366">
        <f t="shared" si="14"/>
        <v>0</v>
      </c>
      <c r="N655" s="366">
        <f t="shared" si="13"/>
        <v>0</v>
      </c>
      <c r="O655" s="366">
        <f t="shared" si="5"/>
        <v>0</v>
      </c>
      <c r="P655" s="366">
        <f t="shared" si="8"/>
        <v>0</v>
      </c>
      <c r="Q655" s="366"/>
      <c r="R655" s="359"/>
      <c r="S655" s="367"/>
      <c r="T655" s="359"/>
      <c r="U655" s="368"/>
      <c r="V655" s="368"/>
      <c r="W655" s="359"/>
      <c r="X655" s="362"/>
      <c r="Y655" s="359"/>
      <c r="Z655" s="369"/>
      <c r="AA655" s="368"/>
      <c r="AB655" s="367"/>
      <c r="AC655" s="370"/>
      <c r="AD655" s="371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  <c r="AW655" s="249"/>
      <c r="AX655" s="249"/>
    </row>
    <row r="656" ht="15.0" customHeight="1">
      <c r="A656" s="358"/>
      <c r="B656" s="359"/>
      <c r="C656" s="359"/>
      <c r="D656" s="360"/>
      <c r="E656" s="361"/>
      <c r="F656" s="359"/>
      <c r="G656" s="362"/>
      <c r="H656" s="363">
        <f t="shared" si="1"/>
        <v>0</v>
      </c>
      <c r="I656" s="359" t="s">
        <v>3465</v>
      </c>
      <c r="J656" s="364"/>
      <c r="K656" s="364">
        <f t="shared" si="7"/>
        <v>0</v>
      </c>
      <c r="L656" s="365"/>
      <c r="M656" s="366">
        <f t="shared" si="14"/>
        <v>0</v>
      </c>
      <c r="N656" s="366">
        <f t="shared" si="13"/>
        <v>0</v>
      </c>
      <c r="O656" s="366">
        <f t="shared" si="5"/>
        <v>0</v>
      </c>
      <c r="P656" s="366">
        <f t="shared" si="8"/>
        <v>0</v>
      </c>
      <c r="Q656" s="366"/>
      <c r="R656" s="359"/>
      <c r="S656" s="367"/>
      <c r="T656" s="359"/>
      <c r="U656" s="368"/>
      <c r="V656" s="368"/>
      <c r="W656" s="359"/>
      <c r="X656" s="362"/>
      <c r="Y656" s="359"/>
      <c r="Z656" s="369"/>
      <c r="AA656" s="368"/>
      <c r="AB656" s="367"/>
      <c r="AC656" s="370"/>
      <c r="AD656" s="371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  <c r="AW656" s="249"/>
      <c r="AX656" s="249"/>
    </row>
    <row r="657" ht="15.0" customHeight="1">
      <c r="A657" s="358"/>
      <c r="B657" s="359"/>
      <c r="C657" s="359"/>
      <c r="D657" s="360"/>
      <c r="E657" s="361"/>
      <c r="F657" s="359"/>
      <c r="G657" s="362"/>
      <c r="H657" s="363">
        <f t="shared" si="1"/>
        <v>0</v>
      </c>
      <c r="I657" s="359" t="s">
        <v>3465</v>
      </c>
      <c r="J657" s="364"/>
      <c r="K657" s="364">
        <f t="shared" si="7"/>
        <v>0</v>
      </c>
      <c r="L657" s="365"/>
      <c r="M657" s="366">
        <f t="shared" si="14"/>
        <v>0</v>
      </c>
      <c r="N657" s="366">
        <f t="shared" si="13"/>
        <v>0</v>
      </c>
      <c r="O657" s="366">
        <f t="shared" si="5"/>
        <v>0</v>
      </c>
      <c r="P657" s="366">
        <f t="shared" si="8"/>
        <v>0</v>
      </c>
      <c r="Q657" s="366"/>
      <c r="R657" s="359"/>
      <c r="S657" s="367"/>
      <c r="T657" s="359"/>
      <c r="U657" s="368"/>
      <c r="V657" s="368"/>
      <c r="W657" s="359"/>
      <c r="X657" s="362"/>
      <c r="Y657" s="359"/>
      <c r="Z657" s="369"/>
      <c r="AA657" s="368"/>
      <c r="AB657" s="367"/>
      <c r="AC657" s="370"/>
      <c r="AD657" s="371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  <c r="AW657" s="249"/>
      <c r="AX657" s="249"/>
    </row>
    <row r="658" ht="15.0" customHeight="1">
      <c r="A658" s="358"/>
      <c r="B658" s="359"/>
      <c r="C658" s="359"/>
      <c r="D658" s="360"/>
      <c r="E658" s="361"/>
      <c r="F658" s="359"/>
      <c r="G658" s="362"/>
      <c r="H658" s="363">
        <f t="shared" si="1"/>
        <v>0</v>
      </c>
      <c r="I658" s="359" t="s">
        <v>3465</v>
      </c>
      <c r="J658" s="364"/>
      <c r="K658" s="364">
        <f t="shared" si="7"/>
        <v>0</v>
      </c>
      <c r="L658" s="365"/>
      <c r="M658" s="366">
        <f t="shared" si="14"/>
        <v>0</v>
      </c>
      <c r="N658" s="366">
        <f t="shared" si="13"/>
        <v>0</v>
      </c>
      <c r="O658" s="366">
        <f t="shared" si="5"/>
        <v>0</v>
      </c>
      <c r="P658" s="366">
        <f t="shared" si="8"/>
        <v>0</v>
      </c>
      <c r="Q658" s="366"/>
      <c r="R658" s="359"/>
      <c r="S658" s="367"/>
      <c r="T658" s="359"/>
      <c r="U658" s="368"/>
      <c r="V658" s="368"/>
      <c r="W658" s="359"/>
      <c r="X658" s="362"/>
      <c r="Y658" s="359"/>
      <c r="Z658" s="369"/>
      <c r="AA658" s="368"/>
      <c r="AB658" s="367"/>
      <c r="AC658" s="370"/>
      <c r="AD658" s="371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  <c r="AW658" s="249"/>
      <c r="AX658" s="249"/>
    </row>
    <row r="659" ht="15.0" customHeight="1">
      <c r="A659" s="358"/>
      <c r="B659" s="359"/>
      <c r="C659" s="359"/>
      <c r="D659" s="360"/>
      <c r="E659" s="361"/>
      <c r="F659" s="359"/>
      <c r="G659" s="362"/>
      <c r="H659" s="363">
        <f t="shared" si="1"/>
        <v>0</v>
      </c>
      <c r="I659" s="359" t="s">
        <v>3465</v>
      </c>
      <c r="J659" s="364"/>
      <c r="K659" s="364">
        <f t="shared" si="7"/>
        <v>0</v>
      </c>
      <c r="L659" s="365"/>
      <c r="M659" s="366">
        <f t="shared" si="14"/>
        <v>0</v>
      </c>
      <c r="N659" s="366">
        <f t="shared" si="13"/>
        <v>0</v>
      </c>
      <c r="O659" s="366">
        <f t="shared" si="5"/>
        <v>0</v>
      </c>
      <c r="P659" s="366">
        <f t="shared" si="8"/>
        <v>0</v>
      </c>
      <c r="Q659" s="366"/>
      <c r="R659" s="359"/>
      <c r="S659" s="367"/>
      <c r="T659" s="359"/>
      <c r="U659" s="368"/>
      <c r="V659" s="368"/>
      <c r="W659" s="359"/>
      <c r="X659" s="362"/>
      <c r="Y659" s="359"/>
      <c r="Z659" s="369"/>
      <c r="AA659" s="368"/>
      <c r="AB659" s="367"/>
      <c r="AC659" s="370"/>
      <c r="AD659" s="371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  <c r="AW659" s="249"/>
      <c r="AX659" s="249"/>
    </row>
    <row r="660" ht="15.0" customHeight="1">
      <c r="A660" s="358"/>
      <c r="B660" s="359"/>
      <c r="C660" s="359"/>
      <c r="D660" s="360"/>
      <c r="E660" s="361"/>
      <c r="F660" s="359"/>
      <c r="G660" s="362"/>
      <c r="H660" s="363">
        <f t="shared" si="1"/>
        <v>0</v>
      </c>
      <c r="I660" s="359" t="s">
        <v>3465</v>
      </c>
      <c r="J660" s="364"/>
      <c r="K660" s="364">
        <f t="shared" si="7"/>
        <v>0</v>
      </c>
      <c r="L660" s="365"/>
      <c r="M660" s="366">
        <f t="shared" si="14"/>
        <v>0</v>
      </c>
      <c r="N660" s="366">
        <f t="shared" si="13"/>
        <v>0</v>
      </c>
      <c r="O660" s="366">
        <f t="shared" si="5"/>
        <v>0</v>
      </c>
      <c r="P660" s="366">
        <f t="shared" si="8"/>
        <v>0</v>
      </c>
      <c r="Q660" s="366"/>
      <c r="R660" s="359"/>
      <c r="S660" s="367"/>
      <c r="T660" s="359"/>
      <c r="U660" s="368"/>
      <c r="V660" s="368"/>
      <c r="W660" s="359"/>
      <c r="X660" s="362"/>
      <c r="Y660" s="359"/>
      <c r="Z660" s="369"/>
      <c r="AA660" s="368"/>
      <c r="AB660" s="367"/>
      <c r="AC660" s="370"/>
      <c r="AD660" s="371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  <c r="AW660" s="249"/>
      <c r="AX660" s="249"/>
    </row>
    <row r="661" ht="15.0" customHeight="1">
      <c r="A661" s="358"/>
      <c r="B661" s="359"/>
      <c r="C661" s="359"/>
      <c r="D661" s="360"/>
      <c r="E661" s="361"/>
      <c r="F661" s="359"/>
      <c r="G661" s="362"/>
      <c r="H661" s="363">
        <f t="shared" si="1"/>
        <v>0</v>
      </c>
      <c r="I661" s="359" t="s">
        <v>3465</v>
      </c>
      <c r="J661" s="364"/>
      <c r="K661" s="364">
        <f t="shared" si="7"/>
        <v>0</v>
      </c>
      <c r="L661" s="365"/>
      <c r="M661" s="366">
        <f t="shared" si="14"/>
        <v>0</v>
      </c>
      <c r="N661" s="366">
        <f t="shared" si="13"/>
        <v>0</v>
      </c>
      <c r="O661" s="366">
        <f t="shared" si="5"/>
        <v>0</v>
      </c>
      <c r="P661" s="366">
        <f t="shared" si="8"/>
        <v>0</v>
      </c>
      <c r="Q661" s="366"/>
      <c r="R661" s="359"/>
      <c r="S661" s="367"/>
      <c r="T661" s="359"/>
      <c r="U661" s="368"/>
      <c r="V661" s="368"/>
      <c r="W661" s="359"/>
      <c r="X661" s="362"/>
      <c r="Y661" s="359"/>
      <c r="Z661" s="369"/>
      <c r="AA661" s="368"/>
      <c r="AB661" s="367"/>
      <c r="AC661" s="370"/>
      <c r="AD661" s="371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  <c r="AW661" s="249"/>
      <c r="AX661" s="249"/>
    </row>
    <row r="662" ht="15.0" customHeight="1">
      <c r="A662" s="358"/>
      <c r="B662" s="359"/>
      <c r="C662" s="359"/>
      <c r="D662" s="360"/>
      <c r="E662" s="361"/>
      <c r="F662" s="359"/>
      <c r="G662" s="362"/>
      <c r="H662" s="363">
        <f t="shared" si="1"/>
        <v>0</v>
      </c>
      <c r="I662" s="359" t="s">
        <v>3465</v>
      </c>
      <c r="J662" s="364"/>
      <c r="K662" s="364">
        <f t="shared" si="7"/>
        <v>0</v>
      </c>
      <c r="L662" s="365"/>
      <c r="M662" s="366">
        <f t="shared" si="14"/>
        <v>0</v>
      </c>
      <c r="N662" s="366">
        <f t="shared" si="13"/>
        <v>0</v>
      </c>
      <c r="O662" s="366">
        <f t="shared" si="5"/>
        <v>0</v>
      </c>
      <c r="P662" s="366">
        <f t="shared" si="8"/>
        <v>0</v>
      </c>
      <c r="Q662" s="366"/>
      <c r="R662" s="359"/>
      <c r="S662" s="367"/>
      <c r="T662" s="359"/>
      <c r="U662" s="368"/>
      <c r="V662" s="368"/>
      <c r="W662" s="359"/>
      <c r="X662" s="362"/>
      <c r="Y662" s="359"/>
      <c r="Z662" s="369"/>
      <c r="AA662" s="368"/>
      <c r="AB662" s="367"/>
      <c r="AC662" s="370"/>
      <c r="AD662" s="371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  <c r="AW662" s="249"/>
      <c r="AX662" s="249"/>
    </row>
    <row r="663" ht="15.0" customHeight="1">
      <c r="A663" s="358"/>
      <c r="B663" s="359"/>
      <c r="C663" s="359"/>
      <c r="D663" s="360"/>
      <c r="E663" s="361"/>
      <c r="F663" s="359"/>
      <c r="G663" s="362"/>
      <c r="H663" s="363">
        <f t="shared" si="1"/>
        <v>0</v>
      </c>
      <c r="I663" s="359" t="s">
        <v>3465</v>
      </c>
      <c r="J663" s="364"/>
      <c r="K663" s="364">
        <f t="shared" si="7"/>
        <v>0</v>
      </c>
      <c r="L663" s="365"/>
      <c r="M663" s="366">
        <f t="shared" si="14"/>
        <v>0</v>
      </c>
      <c r="N663" s="366">
        <f t="shared" si="13"/>
        <v>0</v>
      </c>
      <c r="O663" s="366">
        <f t="shared" si="5"/>
        <v>0</v>
      </c>
      <c r="P663" s="366">
        <f t="shared" si="8"/>
        <v>0</v>
      </c>
      <c r="Q663" s="366"/>
      <c r="R663" s="359"/>
      <c r="S663" s="367"/>
      <c r="T663" s="359"/>
      <c r="U663" s="368"/>
      <c r="V663" s="368"/>
      <c r="W663" s="359"/>
      <c r="X663" s="362"/>
      <c r="Y663" s="359"/>
      <c r="Z663" s="369"/>
      <c r="AA663" s="368"/>
      <c r="AB663" s="367"/>
      <c r="AC663" s="370"/>
      <c r="AD663" s="371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  <c r="AW663" s="249"/>
      <c r="AX663" s="249"/>
    </row>
    <row r="664" ht="15.0" customHeight="1">
      <c r="A664" s="358"/>
      <c r="B664" s="359"/>
      <c r="C664" s="359"/>
      <c r="D664" s="360"/>
      <c r="E664" s="361"/>
      <c r="F664" s="359"/>
      <c r="G664" s="362"/>
      <c r="H664" s="363">
        <f t="shared" si="1"/>
        <v>0</v>
      </c>
      <c r="I664" s="359" t="s">
        <v>3465</v>
      </c>
      <c r="J664" s="364"/>
      <c r="K664" s="364">
        <f t="shared" si="7"/>
        <v>0</v>
      </c>
      <c r="L664" s="365"/>
      <c r="M664" s="366">
        <f t="shared" si="14"/>
        <v>0</v>
      </c>
      <c r="N664" s="366">
        <f t="shared" si="13"/>
        <v>0</v>
      </c>
      <c r="O664" s="366">
        <f t="shared" si="5"/>
        <v>0</v>
      </c>
      <c r="P664" s="366">
        <f t="shared" si="8"/>
        <v>0</v>
      </c>
      <c r="Q664" s="366"/>
      <c r="R664" s="359"/>
      <c r="S664" s="367"/>
      <c r="T664" s="359"/>
      <c r="U664" s="368"/>
      <c r="V664" s="368"/>
      <c r="W664" s="359"/>
      <c r="X664" s="362"/>
      <c r="Y664" s="359"/>
      <c r="Z664" s="369"/>
      <c r="AA664" s="368"/>
      <c r="AB664" s="367"/>
      <c r="AC664" s="370"/>
      <c r="AD664" s="371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  <c r="AW664" s="249"/>
      <c r="AX664" s="249"/>
    </row>
    <row r="665" ht="15.0" customHeight="1">
      <c r="A665" s="358"/>
      <c r="B665" s="359"/>
      <c r="C665" s="359"/>
      <c r="D665" s="360"/>
      <c r="E665" s="361"/>
      <c r="F665" s="359"/>
      <c r="G665" s="362"/>
      <c r="H665" s="363">
        <f t="shared" si="1"/>
        <v>0</v>
      </c>
      <c r="I665" s="359" t="s">
        <v>3465</v>
      </c>
      <c r="J665" s="364"/>
      <c r="K665" s="364">
        <f t="shared" si="7"/>
        <v>0</v>
      </c>
      <c r="L665" s="365"/>
      <c r="M665" s="366">
        <f t="shared" si="14"/>
        <v>0</v>
      </c>
      <c r="N665" s="366">
        <f t="shared" si="13"/>
        <v>0</v>
      </c>
      <c r="O665" s="366">
        <f t="shared" si="5"/>
        <v>0</v>
      </c>
      <c r="P665" s="366">
        <f t="shared" si="8"/>
        <v>0</v>
      </c>
      <c r="Q665" s="366"/>
      <c r="R665" s="359"/>
      <c r="S665" s="367"/>
      <c r="T665" s="359"/>
      <c r="U665" s="368"/>
      <c r="V665" s="368"/>
      <c r="W665" s="359"/>
      <c r="X665" s="362"/>
      <c r="Y665" s="359"/>
      <c r="Z665" s="369"/>
      <c r="AA665" s="368"/>
      <c r="AB665" s="367"/>
      <c r="AC665" s="370"/>
      <c r="AD665" s="371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  <c r="AW665" s="249"/>
      <c r="AX665" s="249"/>
    </row>
    <row r="666" ht="15.0" customHeight="1">
      <c r="A666" s="358"/>
      <c r="B666" s="359"/>
      <c r="C666" s="359"/>
      <c r="D666" s="360"/>
      <c r="E666" s="361"/>
      <c r="F666" s="359"/>
      <c r="G666" s="362"/>
      <c r="H666" s="363">
        <f t="shared" si="1"/>
        <v>0</v>
      </c>
      <c r="I666" s="359" t="s">
        <v>3465</v>
      </c>
      <c r="J666" s="364"/>
      <c r="K666" s="364">
        <f t="shared" si="7"/>
        <v>0</v>
      </c>
      <c r="L666" s="365"/>
      <c r="M666" s="366">
        <f t="shared" si="14"/>
        <v>0</v>
      </c>
      <c r="N666" s="366">
        <f t="shared" si="13"/>
        <v>0</v>
      </c>
      <c r="O666" s="366">
        <f t="shared" si="5"/>
        <v>0</v>
      </c>
      <c r="P666" s="366">
        <f t="shared" si="8"/>
        <v>0</v>
      </c>
      <c r="Q666" s="366"/>
      <c r="R666" s="359"/>
      <c r="S666" s="367"/>
      <c r="T666" s="359"/>
      <c r="U666" s="368"/>
      <c r="V666" s="368"/>
      <c r="W666" s="359"/>
      <c r="X666" s="362"/>
      <c r="Y666" s="359"/>
      <c r="Z666" s="369"/>
      <c r="AA666" s="368"/>
      <c r="AB666" s="367"/>
      <c r="AC666" s="370"/>
      <c r="AD666" s="371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  <c r="AW666" s="249"/>
      <c r="AX666" s="249"/>
    </row>
    <row r="667" ht="15.0" customHeight="1">
      <c r="A667" s="358"/>
      <c r="B667" s="359"/>
      <c r="C667" s="359"/>
      <c r="D667" s="360"/>
      <c r="E667" s="361"/>
      <c r="F667" s="359"/>
      <c r="G667" s="362"/>
      <c r="H667" s="363">
        <f t="shared" si="1"/>
        <v>0</v>
      </c>
      <c r="I667" s="359" t="s">
        <v>3465</v>
      </c>
      <c r="J667" s="364"/>
      <c r="K667" s="364">
        <f t="shared" si="7"/>
        <v>0</v>
      </c>
      <c r="L667" s="365"/>
      <c r="M667" s="366">
        <f t="shared" si="14"/>
        <v>0</v>
      </c>
      <c r="N667" s="366">
        <f t="shared" si="13"/>
        <v>0</v>
      </c>
      <c r="O667" s="366">
        <f t="shared" si="5"/>
        <v>0</v>
      </c>
      <c r="P667" s="366">
        <f t="shared" si="8"/>
        <v>0</v>
      </c>
      <c r="Q667" s="366"/>
      <c r="R667" s="359"/>
      <c r="S667" s="367"/>
      <c r="T667" s="359"/>
      <c r="U667" s="368"/>
      <c r="V667" s="368"/>
      <c r="W667" s="359"/>
      <c r="X667" s="362"/>
      <c r="Y667" s="359"/>
      <c r="Z667" s="369"/>
      <c r="AA667" s="368"/>
      <c r="AB667" s="367"/>
      <c r="AC667" s="370"/>
      <c r="AD667" s="371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  <c r="AW667" s="249"/>
      <c r="AX667" s="249"/>
    </row>
    <row r="668" ht="15.0" customHeight="1">
      <c r="A668" s="358"/>
      <c r="B668" s="359"/>
      <c r="C668" s="359"/>
      <c r="D668" s="360"/>
      <c r="E668" s="361"/>
      <c r="F668" s="359"/>
      <c r="G668" s="362"/>
      <c r="H668" s="363">
        <f t="shared" si="1"/>
        <v>0</v>
      </c>
      <c r="I668" s="359" t="s">
        <v>3465</v>
      </c>
      <c r="J668" s="364"/>
      <c r="K668" s="364">
        <f t="shared" si="7"/>
        <v>0</v>
      </c>
      <c r="L668" s="365"/>
      <c r="M668" s="366">
        <f t="shared" si="14"/>
        <v>0</v>
      </c>
      <c r="N668" s="366">
        <f t="shared" si="13"/>
        <v>0</v>
      </c>
      <c r="O668" s="366">
        <f t="shared" si="5"/>
        <v>0</v>
      </c>
      <c r="P668" s="366">
        <f t="shared" si="8"/>
        <v>0</v>
      </c>
      <c r="Q668" s="366"/>
      <c r="R668" s="359"/>
      <c r="S668" s="367"/>
      <c r="T668" s="359"/>
      <c r="U668" s="368"/>
      <c r="V668" s="368"/>
      <c r="W668" s="359"/>
      <c r="X668" s="362"/>
      <c r="Y668" s="359"/>
      <c r="Z668" s="369"/>
      <c r="AA668" s="368"/>
      <c r="AB668" s="367"/>
      <c r="AC668" s="370"/>
      <c r="AD668" s="371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  <c r="AW668" s="249"/>
      <c r="AX668" s="249"/>
    </row>
    <row r="669" ht="15.0" customHeight="1">
      <c r="A669" s="358"/>
      <c r="B669" s="359"/>
      <c r="C669" s="359"/>
      <c r="D669" s="360"/>
      <c r="E669" s="361"/>
      <c r="F669" s="359"/>
      <c r="G669" s="362"/>
      <c r="H669" s="363">
        <f t="shared" si="1"/>
        <v>0</v>
      </c>
      <c r="I669" s="359" t="s">
        <v>3465</v>
      </c>
      <c r="J669" s="364"/>
      <c r="K669" s="364">
        <f t="shared" si="7"/>
        <v>0</v>
      </c>
      <c r="L669" s="365"/>
      <c r="M669" s="366">
        <f t="shared" si="14"/>
        <v>0</v>
      </c>
      <c r="N669" s="366">
        <f t="shared" si="13"/>
        <v>0</v>
      </c>
      <c r="O669" s="366">
        <f t="shared" si="5"/>
        <v>0</v>
      </c>
      <c r="P669" s="366">
        <f t="shared" si="8"/>
        <v>0</v>
      </c>
      <c r="Q669" s="366"/>
      <c r="R669" s="359"/>
      <c r="S669" s="367"/>
      <c r="T669" s="359"/>
      <c r="U669" s="368"/>
      <c r="V669" s="368"/>
      <c r="W669" s="359"/>
      <c r="X669" s="362"/>
      <c r="Y669" s="359"/>
      <c r="Z669" s="369"/>
      <c r="AA669" s="368"/>
      <c r="AB669" s="367"/>
      <c r="AC669" s="370"/>
      <c r="AD669" s="371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  <c r="AW669" s="249"/>
      <c r="AX669" s="249"/>
    </row>
    <row r="670" ht="15.0" customHeight="1">
      <c r="A670" s="358"/>
      <c r="B670" s="359"/>
      <c r="C670" s="359"/>
      <c r="D670" s="360"/>
      <c r="E670" s="361"/>
      <c r="F670" s="359"/>
      <c r="G670" s="362"/>
      <c r="H670" s="363">
        <f t="shared" si="1"/>
        <v>0</v>
      </c>
      <c r="I670" s="359" t="s">
        <v>3465</v>
      </c>
      <c r="J670" s="364"/>
      <c r="K670" s="364">
        <f t="shared" si="7"/>
        <v>0</v>
      </c>
      <c r="L670" s="365"/>
      <c r="M670" s="366">
        <f t="shared" si="14"/>
        <v>0</v>
      </c>
      <c r="N670" s="366">
        <f t="shared" si="13"/>
        <v>0</v>
      </c>
      <c r="O670" s="366">
        <f t="shared" si="5"/>
        <v>0</v>
      </c>
      <c r="P670" s="366">
        <f t="shared" si="8"/>
        <v>0</v>
      </c>
      <c r="Q670" s="366"/>
      <c r="R670" s="359"/>
      <c r="S670" s="367"/>
      <c r="T670" s="359"/>
      <c r="U670" s="368"/>
      <c r="V670" s="368"/>
      <c r="W670" s="359"/>
      <c r="X670" s="362"/>
      <c r="Y670" s="359"/>
      <c r="Z670" s="369"/>
      <c r="AA670" s="368"/>
      <c r="AB670" s="367"/>
      <c r="AC670" s="370"/>
      <c r="AD670" s="371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  <c r="AW670" s="249"/>
      <c r="AX670" s="249"/>
    </row>
    <row r="671" ht="15.0" customHeight="1">
      <c r="A671" s="358"/>
      <c r="B671" s="359"/>
      <c r="C671" s="359"/>
      <c r="D671" s="360"/>
      <c r="E671" s="361"/>
      <c r="F671" s="359"/>
      <c r="G671" s="362"/>
      <c r="H671" s="363">
        <f t="shared" si="1"/>
        <v>0</v>
      </c>
      <c r="I671" s="359" t="s">
        <v>3465</v>
      </c>
      <c r="J671" s="364"/>
      <c r="K671" s="364">
        <f t="shared" si="7"/>
        <v>0</v>
      </c>
      <c r="L671" s="365"/>
      <c r="M671" s="366">
        <f t="shared" si="14"/>
        <v>0</v>
      </c>
      <c r="N671" s="366">
        <f t="shared" si="13"/>
        <v>0</v>
      </c>
      <c r="O671" s="366">
        <f t="shared" si="5"/>
        <v>0</v>
      </c>
      <c r="P671" s="366">
        <f t="shared" si="8"/>
        <v>0</v>
      </c>
      <c r="Q671" s="366"/>
      <c r="R671" s="359"/>
      <c r="S671" s="367"/>
      <c r="T671" s="359"/>
      <c r="U671" s="368"/>
      <c r="V671" s="368"/>
      <c r="W671" s="359"/>
      <c r="X671" s="362"/>
      <c r="Y671" s="359"/>
      <c r="Z671" s="369"/>
      <c r="AA671" s="368"/>
      <c r="AB671" s="367"/>
      <c r="AC671" s="370"/>
      <c r="AD671" s="371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  <c r="AW671" s="249"/>
      <c r="AX671" s="249"/>
    </row>
    <row r="672" ht="15.0" customHeight="1">
      <c r="A672" s="358"/>
      <c r="B672" s="359"/>
      <c r="C672" s="359"/>
      <c r="D672" s="360"/>
      <c r="E672" s="361"/>
      <c r="F672" s="359"/>
      <c r="G672" s="362"/>
      <c r="H672" s="363">
        <f t="shared" si="1"/>
        <v>0</v>
      </c>
      <c r="I672" s="359" t="s">
        <v>3465</v>
      </c>
      <c r="J672" s="364"/>
      <c r="K672" s="364">
        <f t="shared" si="7"/>
        <v>0</v>
      </c>
      <c r="L672" s="365"/>
      <c r="M672" s="366">
        <f t="shared" si="14"/>
        <v>0</v>
      </c>
      <c r="N672" s="366">
        <f t="shared" si="13"/>
        <v>0</v>
      </c>
      <c r="O672" s="366">
        <f t="shared" si="5"/>
        <v>0</v>
      </c>
      <c r="P672" s="366">
        <f t="shared" si="8"/>
        <v>0</v>
      </c>
      <c r="Q672" s="366"/>
      <c r="R672" s="359"/>
      <c r="S672" s="367"/>
      <c r="T672" s="359"/>
      <c r="U672" s="368"/>
      <c r="V672" s="368"/>
      <c r="W672" s="359"/>
      <c r="X672" s="362"/>
      <c r="Y672" s="359"/>
      <c r="Z672" s="369"/>
      <c r="AA672" s="368"/>
      <c r="AB672" s="367"/>
      <c r="AC672" s="370"/>
      <c r="AD672" s="371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  <c r="AW672" s="249"/>
      <c r="AX672" s="249"/>
    </row>
    <row r="673" ht="15.0" customHeight="1">
      <c r="A673" s="358"/>
      <c r="B673" s="359"/>
      <c r="C673" s="359"/>
      <c r="D673" s="360"/>
      <c r="E673" s="361"/>
      <c r="F673" s="359"/>
      <c r="G673" s="362"/>
      <c r="H673" s="363">
        <f t="shared" si="1"/>
        <v>0</v>
      </c>
      <c r="I673" s="359" t="s">
        <v>3465</v>
      </c>
      <c r="J673" s="364"/>
      <c r="K673" s="364">
        <f t="shared" si="7"/>
        <v>0</v>
      </c>
      <c r="L673" s="365"/>
      <c r="M673" s="366">
        <f t="shared" si="14"/>
        <v>0</v>
      </c>
      <c r="N673" s="366">
        <f t="shared" si="13"/>
        <v>0</v>
      </c>
      <c r="O673" s="366">
        <f t="shared" si="5"/>
        <v>0</v>
      </c>
      <c r="P673" s="366">
        <f t="shared" si="8"/>
        <v>0</v>
      </c>
      <c r="Q673" s="366"/>
      <c r="R673" s="359"/>
      <c r="S673" s="367"/>
      <c r="T673" s="359"/>
      <c r="U673" s="368"/>
      <c r="V673" s="368"/>
      <c r="W673" s="359"/>
      <c r="X673" s="362"/>
      <c r="Y673" s="359"/>
      <c r="Z673" s="369"/>
      <c r="AA673" s="368"/>
      <c r="AB673" s="367"/>
      <c r="AC673" s="370"/>
      <c r="AD673" s="371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  <c r="AW673" s="249"/>
      <c r="AX673" s="249"/>
    </row>
    <row r="674" ht="15.0" customHeight="1">
      <c r="A674" s="358"/>
      <c r="B674" s="359"/>
      <c r="C674" s="359"/>
      <c r="D674" s="360"/>
      <c r="E674" s="361"/>
      <c r="F674" s="359"/>
      <c r="G674" s="362"/>
      <c r="H674" s="363">
        <f t="shared" si="1"/>
        <v>0</v>
      </c>
      <c r="I674" s="359" t="s">
        <v>3465</v>
      </c>
      <c r="J674" s="364"/>
      <c r="K674" s="364">
        <f t="shared" si="7"/>
        <v>0</v>
      </c>
      <c r="L674" s="365"/>
      <c r="M674" s="366">
        <f t="shared" si="14"/>
        <v>0</v>
      </c>
      <c r="N674" s="366">
        <f t="shared" si="13"/>
        <v>0</v>
      </c>
      <c r="O674" s="366">
        <f t="shared" si="5"/>
        <v>0</v>
      </c>
      <c r="P674" s="366">
        <f t="shared" si="8"/>
        <v>0</v>
      </c>
      <c r="Q674" s="366"/>
      <c r="R674" s="359"/>
      <c r="S674" s="367"/>
      <c r="T674" s="359"/>
      <c r="U674" s="368"/>
      <c r="V674" s="368"/>
      <c r="W674" s="359"/>
      <c r="X674" s="362"/>
      <c r="Y674" s="359"/>
      <c r="Z674" s="369"/>
      <c r="AA674" s="368"/>
      <c r="AB674" s="367"/>
      <c r="AC674" s="370"/>
      <c r="AD674" s="371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  <c r="AW674" s="249"/>
      <c r="AX674" s="249"/>
    </row>
    <row r="675" ht="15.0" customHeight="1">
      <c r="A675" s="358"/>
      <c r="B675" s="359"/>
      <c r="C675" s="359"/>
      <c r="D675" s="360"/>
      <c r="E675" s="361"/>
      <c r="F675" s="359"/>
      <c r="G675" s="362"/>
      <c r="H675" s="363">
        <f t="shared" si="1"/>
        <v>0</v>
      </c>
      <c r="I675" s="359" t="s">
        <v>3465</v>
      </c>
      <c r="J675" s="364"/>
      <c r="K675" s="364">
        <f t="shared" si="7"/>
        <v>0</v>
      </c>
      <c r="L675" s="365"/>
      <c r="M675" s="366">
        <f t="shared" si="14"/>
        <v>0</v>
      </c>
      <c r="N675" s="366">
        <f t="shared" si="13"/>
        <v>0</v>
      </c>
      <c r="O675" s="366">
        <f t="shared" si="5"/>
        <v>0</v>
      </c>
      <c r="P675" s="366">
        <f t="shared" si="8"/>
        <v>0</v>
      </c>
      <c r="Q675" s="366"/>
      <c r="R675" s="359"/>
      <c r="S675" s="367"/>
      <c r="T675" s="359"/>
      <c r="U675" s="368"/>
      <c r="V675" s="368"/>
      <c r="W675" s="359"/>
      <c r="X675" s="362"/>
      <c r="Y675" s="359"/>
      <c r="Z675" s="369"/>
      <c r="AA675" s="368"/>
      <c r="AB675" s="367"/>
      <c r="AC675" s="370"/>
      <c r="AD675" s="371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  <c r="AW675" s="249"/>
      <c r="AX675" s="249"/>
    </row>
    <row r="676" ht="15.0" customHeight="1">
      <c r="A676" s="358"/>
      <c r="B676" s="359"/>
      <c r="C676" s="359"/>
      <c r="D676" s="360"/>
      <c r="E676" s="361"/>
      <c r="F676" s="359"/>
      <c r="G676" s="362"/>
      <c r="H676" s="363">
        <f t="shared" si="1"/>
        <v>0</v>
      </c>
      <c r="I676" s="359" t="s">
        <v>3465</v>
      </c>
      <c r="J676" s="364"/>
      <c r="K676" s="364">
        <f t="shared" si="7"/>
        <v>0</v>
      </c>
      <c r="L676" s="365"/>
      <c r="M676" s="366">
        <f t="shared" si="14"/>
        <v>0</v>
      </c>
      <c r="N676" s="366">
        <f t="shared" si="13"/>
        <v>0</v>
      </c>
      <c r="O676" s="366">
        <f t="shared" si="5"/>
        <v>0</v>
      </c>
      <c r="P676" s="366">
        <f t="shared" si="8"/>
        <v>0</v>
      </c>
      <c r="Q676" s="366"/>
      <c r="R676" s="359"/>
      <c r="S676" s="367"/>
      <c r="T676" s="359"/>
      <c r="U676" s="368"/>
      <c r="V676" s="368"/>
      <c r="W676" s="359"/>
      <c r="X676" s="362"/>
      <c r="Y676" s="359"/>
      <c r="Z676" s="369"/>
      <c r="AA676" s="368"/>
      <c r="AB676" s="367"/>
      <c r="AC676" s="370"/>
      <c r="AD676" s="371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  <c r="AW676" s="249"/>
      <c r="AX676" s="249"/>
    </row>
    <row r="677" ht="15.0" customHeight="1">
      <c r="A677" s="358"/>
      <c r="B677" s="359"/>
      <c r="C677" s="359"/>
      <c r="D677" s="360"/>
      <c r="E677" s="361"/>
      <c r="F677" s="359"/>
      <c r="G677" s="362"/>
      <c r="H677" s="363">
        <f t="shared" si="1"/>
        <v>0</v>
      </c>
      <c r="I677" s="359" t="s">
        <v>3465</v>
      </c>
      <c r="J677" s="364"/>
      <c r="K677" s="364">
        <f t="shared" si="7"/>
        <v>0</v>
      </c>
      <c r="L677" s="365"/>
      <c r="M677" s="366">
        <f t="shared" si="14"/>
        <v>0</v>
      </c>
      <c r="N677" s="366">
        <f t="shared" si="13"/>
        <v>0</v>
      </c>
      <c r="O677" s="366">
        <f t="shared" si="5"/>
        <v>0</v>
      </c>
      <c r="P677" s="366">
        <f t="shared" si="8"/>
        <v>0</v>
      </c>
      <c r="Q677" s="366"/>
      <c r="R677" s="359"/>
      <c r="S677" s="367"/>
      <c r="T677" s="359"/>
      <c r="U677" s="368"/>
      <c r="V677" s="368"/>
      <c r="W677" s="359"/>
      <c r="X677" s="362"/>
      <c r="Y677" s="359"/>
      <c r="Z677" s="369"/>
      <c r="AA677" s="368"/>
      <c r="AB677" s="367"/>
      <c r="AC677" s="370"/>
      <c r="AD677" s="371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  <c r="AW677" s="249"/>
      <c r="AX677" s="249"/>
    </row>
    <row r="678" ht="15.0" customHeight="1">
      <c r="A678" s="358"/>
      <c r="B678" s="359"/>
      <c r="C678" s="359"/>
      <c r="D678" s="360"/>
      <c r="E678" s="361"/>
      <c r="F678" s="359"/>
      <c r="G678" s="362"/>
      <c r="H678" s="363">
        <f t="shared" si="1"/>
        <v>0</v>
      </c>
      <c r="I678" s="359" t="s">
        <v>3465</v>
      </c>
      <c r="J678" s="364"/>
      <c r="K678" s="364">
        <f t="shared" si="7"/>
        <v>0</v>
      </c>
      <c r="L678" s="365"/>
      <c r="M678" s="366">
        <f t="shared" si="14"/>
        <v>0</v>
      </c>
      <c r="N678" s="366">
        <f t="shared" si="13"/>
        <v>0</v>
      </c>
      <c r="O678" s="366">
        <f t="shared" si="5"/>
        <v>0</v>
      </c>
      <c r="P678" s="366">
        <f t="shared" si="8"/>
        <v>0</v>
      </c>
      <c r="Q678" s="366"/>
      <c r="R678" s="359"/>
      <c r="S678" s="367"/>
      <c r="T678" s="359"/>
      <c r="U678" s="368"/>
      <c r="V678" s="368"/>
      <c r="W678" s="359"/>
      <c r="X678" s="362"/>
      <c r="Y678" s="359"/>
      <c r="Z678" s="369"/>
      <c r="AA678" s="368"/>
      <c r="AB678" s="367"/>
      <c r="AC678" s="370"/>
      <c r="AD678" s="371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  <c r="AW678" s="249"/>
      <c r="AX678" s="249"/>
    </row>
    <row r="679" ht="15.0" customHeight="1">
      <c r="A679" s="358"/>
      <c r="B679" s="359"/>
      <c r="C679" s="359"/>
      <c r="D679" s="360"/>
      <c r="E679" s="361"/>
      <c r="F679" s="359"/>
      <c r="G679" s="362"/>
      <c r="H679" s="363">
        <f t="shared" si="1"/>
        <v>0</v>
      </c>
      <c r="I679" s="359"/>
      <c r="J679" s="364"/>
      <c r="K679" s="364">
        <f t="shared" si="7"/>
        <v>0</v>
      </c>
      <c r="L679" s="365"/>
      <c r="M679" s="366">
        <f t="shared" si="14"/>
        <v>0</v>
      </c>
      <c r="N679" s="366">
        <f t="shared" si="13"/>
        <v>0</v>
      </c>
      <c r="O679" s="366">
        <f t="shared" si="5"/>
        <v>0</v>
      </c>
      <c r="P679" s="366">
        <f t="shared" si="8"/>
        <v>0</v>
      </c>
      <c r="Q679" s="366"/>
      <c r="R679" s="359"/>
      <c r="S679" s="367"/>
      <c r="T679" s="359"/>
      <c r="U679" s="368"/>
      <c r="V679" s="368"/>
      <c r="W679" s="359"/>
      <c r="X679" s="362"/>
      <c r="Y679" s="359"/>
      <c r="Z679" s="369"/>
      <c r="AA679" s="368"/>
      <c r="AB679" s="367"/>
      <c r="AC679" s="370"/>
      <c r="AD679" s="371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  <c r="AW679" s="249"/>
      <c r="AX679" s="249"/>
    </row>
    <row r="680" ht="15.0" customHeight="1">
      <c r="A680" s="358"/>
      <c r="B680" s="359"/>
      <c r="C680" s="359"/>
      <c r="D680" s="360"/>
      <c r="E680" s="361"/>
      <c r="F680" s="359"/>
      <c r="G680" s="362"/>
      <c r="H680" s="363">
        <f t="shared" si="1"/>
        <v>0</v>
      </c>
      <c r="I680" s="359" t="s">
        <v>3465</v>
      </c>
      <c r="J680" s="364"/>
      <c r="K680" s="364">
        <f t="shared" si="7"/>
        <v>0</v>
      </c>
      <c r="L680" s="365"/>
      <c r="M680" s="366">
        <f t="shared" si="14"/>
        <v>0</v>
      </c>
      <c r="N680" s="366">
        <f t="shared" si="13"/>
        <v>0</v>
      </c>
      <c r="O680" s="366">
        <f t="shared" si="5"/>
        <v>0</v>
      </c>
      <c r="P680" s="366">
        <f t="shared" si="8"/>
        <v>0</v>
      </c>
      <c r="Q680" s="366"/>
      <c r="R680" s="359"/>
      <c r="S680" s="367"/>
      <c r="T680" s="359"/>
      <c r="U680" s="368"/>
      <c r="V680" s="368"/>
      <c r="W680" s="359"/>
      <c r="X680" s="362"/>
      <c r="Y680" s="359"/>
      <c r="Z680" s="369"/>
      <c r="AA680" s="368"/>
      <c r="AB680" s="367"/>
      <c r="AC680" s="370"/>
      <c r="AD680" s="371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  <c r="AW680" s="249"/>
      <c r="AX680" s="249"/>
    </row>
    <row r="681" ht="15.0" customHeight="1">
      <c r="A681" s="358"/>
      <c r="B681" s="359"/>
      <c r="C681" s="359"/>
      <c r="D681" s="360"/>
      <c r="E681" s="361"/>
      <c r="F681" s="359"/>
      <c r="G681" s="362"/>
      <c r="H681" s="363">
        <f t="shared" si="1"/>
        <v>0</v>
      </c>
      <c r="I681" s="359" t="s">
        <v>3465</v>
      </c>
      <c r="J681" s="364"/>
      <c r="K681" s="364">
        <f t="shared" si="7"/>
        <v>0</v>
      </c>
      <c r="L681" s="365"/>
      <c r="M681" s="366">
        <f t="shared" si="14"/>
        <v>0</v>
      </c>
      <c r="N681" s="366">
        <f t="shared" si="13"/>
        <v>0</v>
      </c>
      <c r="O681" s="366">
        <f t="shared" si="5"/>
        <v>0</v>
      </c>
      <c r="P681" s="366">
        <f t="shared" si="8"/>
        <v>0</v>
      </c>
      <c r="Q681" s="366"/>
      <c r="R681" s="359"/>
      <c r="S681" s="367"/>
      <c r="T681" s="359"/>
      <c r="U681" s="368"/>
      <c r="V681" s="368"/>
      <c r="W681" s="359"/>
      <c r="X681" s="362"/>
      <c r="Y681" s="359"/>
      <c r="Z681" s="369"/>
      <c r="AA681" s="368"/>
      <c r="AB681" s="367"/>
      <c r="AC681" s="370"/>
      <c r="AD681" s="371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  <c r="AW681" s="249"/>
      <c r="AX681" s="249"/>
    </row>
    <row r="682" ht="15.0" customHeight="1">
      <c r="A682" s="358"/>
      <c r="B682" s="359"/>
      <c r="C682" s="359"/>
      <c r="D682" s="360"/>
      <c r="E682" s="361"/>
      <c r="F682" s="359"/>
      <c r="G682" s="362"/>
      <c r="H682" s="363">
        <f t="shared" si="1"/>
        <v>0</v>
      </c>
      <c r="I682" s="359" t="s">
        <v>3465</v>
      </c>
      <c r="J682" s="364"/>
      <c r="K682" s="364">
        <f t="shared" si="7"/>
        <v>0</v>
      </c>
      <c r="L682" s="365"/>
      <c r="M682" s="366">
        <f t="shared" si="14"/>
        <v>0</v>
      </c>
      <c r="N682" s="366">
        <f t="shared" si="13"/>
        <v>0</v>
      </c>
      <c r="O682" s="366">
        <f t="shared" si="5"/>
        <v>0</v>
      </c>
      <c r="P682" s="366">
        <f t="shared" si="8"/>
        <v>0</v>
      </c>
      <c r="Q682" s="366"/>
      <c r="R682" s="359"/>
      <c r="S682" s="367"/>
      <c r="T682" s="359"/>
      <c r="U682" s="368"/>
      <c r="V682" s="368"/>
      <c r="W682" s="359"/>
      <c r="X682" s="362"/>
      <c r="Y682" s="359"/>
      <c r="Z682" s="369"/>
      <c r="AA682" s="368"/>
      <c r="AB682" s="367"/>
      <c r="AC682" s="370"/>
      <c r="AD682" s="371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  <c r="AW682" s="249"/>
      <c r="AX682" s="249"/>
    </row>
    <row r="683" ht="15.0" customHeight="1">
      <c r="A683" s="358"/>
      <c r="B683" s="359"/>
      <c r="C683" s="359"/>
      <c r="D683" s="360"/>
      <c r="E683" s="361"/>
      <c r="F683" s="359"/>
      <c r="G683" s="362"/>
      <c r="H683" s="363">
        <f t="shared" si="1"/>
        <v>0</v>
      </c>
      <c r="I683" s="359" t="s">
        <v>3465</v>
      </c>
      <c r="J683" s="364"/>
      <c r="K683" s="364">
        <f t="shared" si="7"/>
        <v>0</v>
      </c>
      <c r="L683" s="365"/>
      <c r="M683" s="366">
        <f t="shared" si="14"/>
        <v>0</v>
      </c>
      <c r="N683" s="366">
        <f t="shared" si="13"/>
        <v>0</v>
      </c>
      <c r="O683" s="366">
        <f t="shared" si="5"/>
        <v>0</v>
      </c>
      <c r="P683" s="366">
        <f t="shared" si="8"/>
        <v>0</v>
      </c>
      <c r="Q683" s="366"/>
      <c r="R683" s="359"/>
      <c r="S683" s="367"/>
      <c r="T683" s="359"/>
      <c r="U683" s="368"/>
      <c r="V683" s="368"/>
      <c r="W683" s="359"/>
      <c r="X683" s="362"/>
      <c r="Y683" s="359"/>
      <c r="Z683" s="369"/>
      <c r="AA683" s="368"/>
      <c r="AB683" s="367"/>
      <c r="AC683" s="370"/>
      <c r="AD683" s="371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  <c r="AW683" s="249"/>
      <c r="AX683" s="249"/>
    </row>
    <row r="684" ht="15.0" customHeight="1">
      <c r="A684" s="358"/>
      <c r="B684" s="359"/>
      <c r="C684" s="359"/>
      <c r="D684" s="360"/>
      <c r="E684" s="361"/>
      <c r="F684" s="359"/>
      <c r="G684" s="362"/>
      <c r="H684" s="363">
        <f t="shared" si="1"/>
        <v>0</v>
      </c>
      <c r="I684" s="359" t="s">
        <v>3465</v>
      </c>
      <c r="J684" s="364"/>
      <c r="K684" s="364">
        <f t="shared" si="7"/>
        <v>0</v>
      </c>
      <c r="L684" s="365"/>
      <c r="M684" s="366">
        <f t="shared" si="14"/>
        <v>0</v>
      </c>
      <c r="N684" s="366">
        <f t="shared" si="13"/>
        <v>0</v>
      </c>
      <c r="O684" s="366">
        <f t="shared" si="5"/>
        <v>0</v>
      </c>
      <c r="P684" s="366">
        <f t="shared" si="8"/>
        <v>0</v>
      </c>
      <c r="Q684" s="366"/>
      <c r="R684" s="359"/>
      <c r="S684" s="367"/>
      <c r="T684" s="359"/>
      <c r="U684" s="368"/>
      <c r="V684" s="368"/>
      <c r="W684" s="359"/>
      <c r="X684" s="362"/>
      <c r="Y684" s="359"/>
      <c r="Z684" s="369"/>
      <c r="AA684" s="368"/>
      <c r="AB684" s="367"/>
      <c r="AC684" s="370"/>
      <c r="AD684" s="371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  <c r="AW684" s="249"/>
      <c r="AX684" s="249"/>
    </row>
    <row r="685" ht="15.0" customHeight="1">
      <c r="A685" s="358"/>
      <c r="B685" s="359"/>
      <c r="C685" s="359"/>
      <c r="D685" s="360"/>
      <c r="E685" s="361"/>
      <c r="F685" s="359"/>
      <c r="G685" s="362"/>
      <c r="H685" s="363">
        <f t="shared" si="1"/>
        <v>0</v>
      </c>
      <c r="I685" s="359" t="s">
        <v>3465</v>
      </c>
      <c r="J685" s="364"/>
      <c r="K685" s="364">
        <f t="shared" si="7"/>
        <v>0</v>
      </c>
      <c r="L685" s="365"/>
      <c r="M685" s="366">
        <f t="shared" si="14"/>
        <v>0</v>
      </c>
      <c r="N685" s="366">
        <f t="shared" si="13"/>
        <v>0</v>
      </c>
      <c r="O685" s="366">
        <f t="shared" si="5"/>
        <v>0</v>
      </c>
      <c r="P685" s="366">
        <f t="shared" si="8"/>
        <v>0</v>
      </c>
      <c r="Q685" s="366"/>
      <c r="R685" s="359"/>
      <c r="S685" s="367"/>
      <c r="T685" s="359"/>
      <c r="U685" s="368"/>
      <c r="V685" s="368"/>
      <c r="W685" s="359"/>
      <c r="X685" s="362"/>
      <c r="Y685" s="359"/>
      <c r="Z685" s="369"/>
      <c r="AA685" s="368"/>
      <c r="AB685" s="367"/>
      <c r="AC685" s="370"/>
      <c r="AD685" s="371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  <c r="AW685" s="249"/>
      <c r="AX685" s="249"/>
    </row>
    <row r="686" ht="15.0" customHeight="1">
      <c r="A686" s="358"/>
      <c r="B686" s="359"/>
      <c r="C686" s="359"/>
      <c r="D686" s="360"/>
      <c r="E686" s="361"/>
      <c r="F686" s="359"/>
      <c r="G686" s="362"/>
      <c r="H686" s="363">
        <f t="shared" si="1"/>
        <v>0</v>
      </c>
      <c r="I686" s="359" t="s">
        <v>3465</v>
      </c>
      <c r="J686" s="364"/>
      <c r="K686" s="364">
        <f t="shared" si="7"/>
        <v>0</v>
      </c>
      <c r="L686" s="365"/>
      <c r="M686" s="366">
        <f t="shared" si="14"/>
        <v>0</v>
      </c>
      <c r="N686" s="366">
        <f t="shared" si="13"/>
        <v>0</v>
      </c>
      <c r="O686" s="366">
        <f t="shared" si="5"/>
        <v>0</v>
      </c>
      <c r="P686" s="366">
        <f t="shared" si="8"/>
        <v>0</v>
      </c>
      <c r="Q686" s="366"/>
      <c r="R686" s="359"/>
      <c r="S686" s="367"/>
      <c r="T686" s="359"/>
      <c r="U686" s="368"/>
      <c r="V686" s="368"/>
      <c r="W686" s="359"/>
      <c r="X686" s="362"/>
      <c r="Y686" s="359"/>
      <c r="Z686" s="369"/>
      <c r="AA686" s="368"/>
      <c r="AB686" s="367"/>
      <c r="AC686" s="370"/>
      <c r="AD686" s="371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  <c r="AW686" s="249"/>
      <c r="AX686" s="249"/>
    </row>
    <row r="687" ht="15.0" customHeight="1">
      <c r="A687" s="358"/>
      <c r="B687" s="359"/>
      <c r="C687" s="359"/>
      <c r="D687" s="360"/>
      <c r="E687" s="361"/>
      <c r="F687" s="359"/>
      <c r="G687" s="362"/>
      <c r="H687" s="363">
        <f t="shared" si="1"/>
        <v>0</v>
      </c>
      <c r="I687" s="359" t="s">
        <v>3465</v>
      </c>
      <c r="J687" s="364"/>
      <c r="K687" s="364">
        <f t="shared" si="7"/>
        <v>0</v>
      </c>
      <c r="L687" s="365"/>
      <c r="M687" s="366">
        <f t="shared" si="14"/>
        <v>0</v>
      </c>
      <c r="N687" s="366">
        <f t="shared" si="13"/>
        <v>0</v>
      </c>
      <c r="O687" s="366">
        <f t="shared" si="5"/>
        <v>0</v>
      </c>
      <c r="P687" s="366">
        <f t="shared" si="8"/>
        <v>0</v>
      </c>
      <c r="Q687" s="366"/>
      <c r="R687" s="359"/>
      <c r="S687" s="367"/>
      <c r="T687" s="359"/>
      <c r="U687" s="368"/>
      <c r="V687" s="368"/>
      <c r="W687" s="359"/>
      <c r="X687" s="362"/>
      <c r="Y687" s="359"/>
      <c r="Z687" s="369"/>
      <c r="AA687" s="368"/>
      <c r="AB687" s="367"/>
      <c r="AC687" s="370"/>
      <c r="AD687" s="371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  <c r="AW687" s="249"/>
      <c r="AX687" s="249"/>
    </row>
    <row r="688" ht="15.0" customHeight="1">
      <c r="A688" s="358"/>
      <c r="B688" s="359"/>
      <c r="C688" s="359"/>
      <c r="D688" s="360"/>
      <c r="E688" s="361"/>
      <c r="F688" s="359"/>
      <c r="G688" s="362"/>
      <c r="H688" s="363">
        <f t="shared" si="1"/>
        <v>0</v>
      </c>
      <c r="I688" s="359" t="s">
        <v>3465</v>
      </c>
      <c r="J688" s="364"/>
      <c r="K688" s="364">
        <f t="shared" si="7"/>
        <v>0</v>
      </c>
      <c r="L688" s="365"/>
      <c r="M688" s="366">
        <f t="shared" si="14"/>
        <v>0</v>
      </c>
      <c r="N688" s="366">
        <f t="shared" si="13"/>
        <v>0</v>
      </c>
      <c r="O688" s="366">
        <f t="shared" si="5"/>
        <v>0</v>
      </c>
      <c r="P688" s="366">
        <f t="shared" si="8"/>
        <v>0</v>
      </c>
      <c r="Q688" s="366"/>
      <c r="R688" s="359"/>
      <c r="S688" s="367"/>
      <c r="T688" s="359"/>
      <c r="U688" s="368"/>
      <c r="V688" s="368"/>
      <c r="W688" s="359"/>
      <c r="X688" s="362"/>
      <c r="Y688" s="359"/>
      <c r="Z688" s="369"/>
      <c r="AA688" s="368"/>
      <c r="AB688" s="367"/>
      <c r="AC688" s="370"/>
      <c r="AD688" s="371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  <c r="AW688" s="249"/>
      <c r="AX688" s="249"/>
    </row>
    <row r="689" ht="15.0" customHeight="1">
      <c r="A689" s="358"/>
      <c r="B689" s="359"/>
      <c r="C689" s="359"/>
      <c r="D689" s="360"/>
      <c r="E689" s="361"/>
      <c r="F689" s="359"/>
      <c r="G689" s="362"/>
      <c r="H689" s="363">
        <f t="shared" si="1"/>
        <v>0</v>
      </c>
      <c r="I689" s="359" t="s">
        <v>3465</v>
      </c>
      <c r="J689" s="364"/>
      <c r="K689" s="364">
        <f t="shared" si="7"/>
        <v>0</v>
      </c>
      <c r="L689" s="365"/>
      <c r="M689" s="366">
        <f t="shared" si="14"/>
        <v>0</v>
      </c>
      <c r="N689" s="366">
        <f t="shared" si="13"/>
        <v>0</v>
      </c>
      <c r="O689" s="366">
        <f t="shared" si="5"/>
        <v>0</v>
      </c>
      <c r="P689" s="366">
        <f t="shared" si="8"/>
        <v>0</v>
      </c>
      <c r="Q689" s="366"/>
      <c r="R689" s="359"/>
      <c r="S689" s="367"/>
      <c r="T689" s="359"/>
      <c r="U689" s="368"/>
      <c r="V689" s="368"/>
      <c r="W689" s="359"/>
      <c r="X689" s="362"/>
      <c r="Y689" s="359"/>
      <c r="Z689" s="369"/>
      <c r="AA689" s="368"/>
      <c r="AB689" s="367"/>
      <c r="AC689" s="370"/>
      <c r="AD689" s="371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  <c r="AW689" s="249"/>
      <c r="AX689" s="249"/>
    </row>
    <row r="690" ht="15.0" customHeight="1">
      <c r="A690" s="358"/>
      <c r="B690" s="359"/>
      <c r="C690" s="359"/>
      <c r="D690" s="360"/>
      <c r="E690" s="361"/>
      <c r="F690" s="359"/>
      <c r="G690" s="362"/>
      <c r="H690" s="363">
        <f t="shared" si="1"/>
        <v>0</v>
      </c>
      <c r="I690" s="359" t="s">
        <v>3465</v>
      </c>
      <c r="J690" s="364"/>
      <c r="K690" s="364">
        <f t="shared" si="7"/>
        <v>0</v>
      </c>
      <c r="L690" s="365"/>
      <c r="M690" s="366">
        <f t="shared" si="14"/>
        <v>0</v>
      </c>
      <c r="N690" s="366">
        <f t="shared" si="13"/>
        <v>0</v>
      </c>
      <c r="O690" s="366">
        <f t="shared" si="5"/>
        <v>0</v>
      </c>
      <c r="P690" s="366">
        <f t="shared" si="8"/>
        <v>0</v>
      </c>
      <c r="Q690" s="366"/>
      <c r="R690" s="359"/>
      <c r="S690" s="367"/>
      <c r="T690" s="359"/>
      <c r="U690" s="368"/>
      <c r="V690" s="368"/>
      <c r="W690" s="359"/>
      <c r="X690" s="362"/>
      <c r="Y690" s="359"/>
      <c r="Z690" s="369"/>
      <c r="AA690" s="368"/>
      <c r="AB690" s="367"/>
      <c r="AC690" s="370"/>
      <c r="AD690" s="371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  <c r="AW690" s="249"/>
      <c r="AX690" s="249"/>
    </row>
    <row r="691" ht="15.0" customHeight="1">
      <c r="A691" s="358"/>
      <c r="B691" s="359"/>
      <c r="C691" s="359"/>
      <c r="D691" s="360"/>
      <c r="E691" s="361"/>
      <c r="F691" s="359"/>
      <c r="G691" s="362"/>
      <c r="H691" s="363">
        <f t="shared" si="1"/>
        <v>0</v>
      </c>
      <c r="I691" s="359" t="s">
        <v>3465</v>
      </c>
      <c r="J691" s="364"/>
      <c r="K691" s="364">
        <f t="shared" si="7"/>
        <v>0</v>
      </c>
      <c r="L691" s="365"/>
      <c r="M691" s="366">
        <f t="shared" si="14"/>
        <v>0</v>
      </c>
      <c r="N691" s="366">
        <f t="shared" si="13"/>
        <v>0</v>
      </c>
      <c r="O691" s="366">
        <f t="shared" si="5"/>
        <v>0</v>
      </c>
      <c r="P691" s="366">
        <f t="shared" si="8"/>
        <v>0</v>
      </c>
      <c r="Q691" s="366"/>
      <c r="R691" s="359"/>
      <c r="S691" s="367"/>
      <c r="T691" s="359"/>
      <c r="U691" s="368"/>
      <c r="V691" s="368"/>
      <c r="W691" s="359"/>
      <c r="X691" s="362"/>
      <c r="Y691" s="359"/>
      <c r="Z691" s="369"/>
      <c r="AA691" s="368"/>
      <c r="AB691" s="367"/>
      <c r="AC691" s="370"/>
      <c r="AD691" s="371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  <c r="AW691" s="249"/>
      <c r="AX691" s="249"/>
    </row>
    <row r="692" ht="15.0" customHeight="1">
      <c r="A692" s="358"/>
      <c r="B692" s="359"/>
      <c r="C692" s="359"/>
      <c r="D692" s="360"/>
      <c r="E692" s="361"/>
      <c r="F692" s="359"/>
      <c r="G692" s="362"/>
      <c r="H692" s="363">
        <f t="shared" si="1"/>
        <v>0</v>
      </c>
      <c r="I692" s="359" t="s">
        <v>3465</v>
      </c>
      <c r="J692" s="364"/>
      <c r="K692" s="364">
        <f t="shared" si="7"/>
        <v>0</v>
      </c>
      <c r="L692" s="365"/>
      <c r="M692" s="366">
        <f t="shared" si="14"/>
        <v>0</v>
      </c>
      <c r="N692" s="366">
        <f t="shared" si="13"/>
        <v>0</v>
      </c>
      <c r="O692" s="366">
        <f t="shared" si="5"/>
        <v>0</v>
      </c>
      <c r="P692" s="366">
        <f t="shared" si="8"/>
        <v>0</v>
      </c>
      <c r="Q692" s="366"/>
      <c r="R692" s="359"/>
      <c r="S692" s="367"/>
      <c r="T692" s="359"/>
      <c r="U692" s="368"/>
      <c r="V692" s="368"/>
      <c r="W692" s="359"/>
      <c r="X692" s="362"/>
      <c r="Y692" s="359"/>
      <c r="Z692" s="369"/>
      <c r="AA692" s="368"/>
      <c r="AB692" s="367"/>
      <c r="AC692" s="370"/>
      <c r="AD692" s="371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  <c r="AW692" s="249"/>
      <c r="AX692" s="249"/>
    </row>
    <row r="693" ht="15.0" customHeight="1">
      <c r="A693" s="358"/>
      <c r="B693" s="359"/>
      <c r="C693" s="359"/>
      <c r="D693" s="360"/>
      <c r="E693" s="361"/>
      <c r="F693" s="359"/>
      <c r="G693" s="362"/>
      <c r="H693" s="363">
        <f t="shared" si="1"/>
        <v>0</v>
      </c>
      <c r="I693" s="359" t="s">
        <v>3465</v>
      </c>
      <c r="J693" s="364"/>
      <c r="K693" s="364">
        <f t="shared" si="7"/>
        <v>0</v>
      </c>
      <c r="L693" s="365"/>
      <c r="M693" s="366">
        <f t="shared" si="14"/>
        <v>0</v>
      </c>
      <c r="N693" s="366">
        <f t="shared" si="13"/>
        <v>0</v>
      </c>
      <c r="O693" s="366">
        <f t="shared" si="5"/>
        <v>0</v>
      </c>
      <c r="P693" s="366">
        <f t="shared" si="8"/>
        <v>0</v>
      </c>
      <c r="Q693" s="366"/>
      <c r="R693" s="359"/>
      <c r="S693" s="367"/>
      <c r="T693" s="359"/>
      <c r="U693" s="368"/>
      <c r="V693" s="368"/>
      <c r="W693" s="359"/>
      <c r="X693" s="362"/>
      <c r="Y693" s="359"/>
      <c r="Z693" s="369"/>
      <c r="AA693" s="368"/>
      <c r="AB693" s="367"/>
      <c r="AC693" s="370"/>
      <c r="AD693" s="371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  <c r="AW693" s="249"/>
      <c r="AX693" s="249"/>
    </row>
    <row r="694" ht="15.0" customHeight="1">
      <c r="A694" s="358"/>
      <c r="B694" s="359"/>
      <c r="C694" s="359"/>
      <c r="D694" s="360"/>
      <c r="E694" s="361"/>
      <c r="F694" s="359"/>
      <c r="G694" s="362"/>
      <c r="H694" s="363">
        <f t="shared" si="1"/>
        <v>0</v>
      </c>
      <c r="I694" s="359" t="s">
        <v>3465</v>
      </c>
      <c r="J694" s="364"/>
      <c r="K694" s="364">
        <f t="shared" si="7"/>
        <v>0</v>
      </c>
      <c r="L694" s="365"/>
      <c r="M694" s="366">
        <f t="shared" si="14"/>
        <v>0</v>
      </c>
      <c r="N694" s="366">
        <f t="shared" si="13"/>
        <v>0</v>
      </c>
      <c r="O694" s="366">
        <f t="shared" si="5"/>
        <v>0</v>
      </c>
      <c r="P694" s="366">
        <f t="shared" si="8"/>
        <v>0</v>
      </c>
      <c r="Q694" s="366"/>
      <c r="R694" s="359"/>
      <c r="S694" s="367"/>
      <c r="T694" s="359"/>
      <c r="U694" s="368"/>
      <c r="V694" s="368"/>
      <c r="W694" s="359"/>
      <c r="X694" s="362"/>
      <c r="Y694" s="359"/>
      <c r="Z694" s="369"/>
      <c r="AA694" s="368"/>
      <c r="AB694" s="367"/>
      <c r="AC694" s="370"/>
      <c r="AD694" s="371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  <c r="AW694" s="249"/>
      <c r="AX694" s="249"/>
    </row>
    <row r="695" ht="15.0" customHeight="1">
      <c r="A695" s="358"/>
      <c r="B695" s="359"/>
      <c r="C695" s="359"/>
      <c r="D695" s="360"/>
      <c r="E695" s="361"/>
      <c r="F695" s="359"/>
      <c r="G695" s="362"/>
      <c r="H695" s="363">
        <f t="shared" si="1"/>
        <v>0</v>
      </c>
      <c r="I695" s="359" t="s">
        <v>3465</v>
      </c>
      <c r="J695" s="364"/>
      <c r="K695" s="364">
        <f t="shared" si="7"/>
        <v>0</v>
      </c>
      <c r="L695" s="365"/>
      <c r="M695" s="366">
        <f t="shared" si="14"/>
        <v>0</v>
      </c>
      <c r="N695" s="366">
        <f t="shared" si="13"/>
        <v>0</v>
      </c>
      <c r="O695" s="366">
        <f t="shared" si="5"/>
        <v>0</v>
      </c>
      <c r="P695" s="366">
        <f t="shared" si="8"/>
        <v>0</v>
      </c>
      <c r="Q695" s="366"/>
      <c r="R695" s="359"/>
      <c r="S695" s="367"/>
      <c r="T695" s="359"/>
      <c r="U695" s="368"/>
      <c r="V695" s="368"/>
      <c r="W695" s="359"/>
      <c r="X695" s="362"/>
      <c r="Y695" s="359"/>
      <c r="Z695" s="369"/>
      <c r="AA695" s="368"/>
      <c r="AB695" s="367"/>
      <c r="AC695" s="370"/>
      <c r="AD695" s="371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  <c r="AW695" s="249"/>
      <c r="AX695" s="249"/>
    </row>
    <row r="696" ht="15.0" customHeight="1">
      <c r="A696" s="358"/>
      <c r="B696" s="359"/>
      <c r="C696" s="359"/>
      <c r="D696" s="360"/>
      <c r="E696" s="361"/>
      <c r="F696" s="359"/>
      <c r="G696" s="362"/>
      <c r="H696" s="363">
        <f t="shared" si="1"/>
        <v>0</v>
      </c>
      <c r="I696" s="359" t="s">
        <v>3465</v>
      </c>
      <c r="J696" s="364"/>
      <c r="K696" s="364">
        <f t="shared" si="7"/>
        <v>0</v>
      </c>
      <c r="L696" s="365"/>
      <c r="M696" s="366">
        <f t="shared" si="14"/>
        <v>0</v>
      </c>
      <c r="N696" s="366">
        <f t="shared" si="13"/>
        <v>0</v>
      </c>
      <c r="O696" s="366">
        <f t="shared" si="5"/>
        <v>0</v>
      </c>
      <c r="P696" s="366">
        <f t="shared" si="8"/>
        <v>0</v>
      </c>
      <c r="Q696" s="366"/>
      <c r="R696" s="359"/>
      <c r="S696" s="367"/>
      <c r="T696" s="359"/>
      <c r="U696" s="368"/>
      <c r="V696" s="368"/>
      <c r="W696" s="359"/>
      <c r="X696" s="362"/>
      <c r="Y696" s="359"/>
      <c r="Z696" s="369"/>
      <c r="AA696" s="368"/>
      <c r="AB696" s="367"/>
      <c r="AC696" s="370"/>
      <c r="AD696" s="371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  <c r="AW696" s="249"/>
      <c r="AX696" s="249"/>
    </row>
    <row r="697" ht="15.0" customHeight="1">
      <c r="A697" s="358"/>
      <c r="B697" s="359"/>
      <c r="C697" s="359"/>
      <c r="D697" s="360"/>
      <c r="E697" s="361"/>
      <c r="F697" s="359"/>
      <c r="G697" s="362"/>
      <c r="H697" s="363">
        <f t="shared" si="1"/>
        <v>0</v>
      </c>
      <c r="I697" s="359" t="s">
        <v>3465</v>
      </c>
      <c r="J697" s="364"/>
      <c r="K697" s="364">
        <f t="shared" si="7"/>
        <v>0</v>
      </c>
      <c r="L697" s="365"/>
      <c r="M697" s="366">
        <f t="shared" si="14"/>
        <v>0</v>
      </c>
      <c r="N697" s="366">
        <f t="shared" si="13"/>
        <v>0</v>
      </c>
      <c r="O697" s="366">
        <f t="shared" si="5"/>
        <v>0</v>
      </c>
      <c r="P697" s="366">
        <f t="shared" si="8"/>
        <v>0</v>
      </c>
      <c r="Q697" s="366"/>
      <c r="R697" s="359"/>
      <c r="S697" s="367"/>
      <c r="T697" s="359"/>
      <c r="U697" s="368"/>
      <c r="V697" s="368"/>
      <c r="W697" s="359"/>
      <c r="X697" s="362"/>
      <c r="Y697" s="359"/>
      <c r="Z697" s="369"/>
      <c r="AA697" s="368"/>
      <c r="AB697" s="367"/>
      <c r="AC697" s="370"/>
      <c r="AD697" s="371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  <c r="AW697" s="249"/>
      <c r="AX697" s="249"/>
    </row>
    <row r="698" ht="15.0" customHeight="1">
      <c r="A698" s="358"/>
      <c r="B698" s="359"/>
      <c r="C698" s="359"/>
      <c r="D698" s="360"/>
      <c r="E698" s="361"/>
      <c r="F698" s="359"/>
      <c r="G698" s="362"/>
      <c r="H698" s="363">
        <f t="shared" si="1"/>
        <v>0</v>
      </c>
      <c r="I698" s="359" t="s">
        <v>3465</v>
      </c>
      <c r="J698" s="364"/>
      <c r="K698" s="364">
        <f t="shared" si="7"/>
        <v>0</v>
      </c>
      <c r="L698" s="365"/>
      <c r="M698" s="366">
        <f t="shared" si="14"/>
        <v>0</v>
      </c>
      <c r="N698" s="366">
        <f t="shared" si="13"/>
        <v>0</v>
      </c>
      <c r="O698" s="366">
        <f t="shared" si="5"/>
        <v>0</v>
      </c>
      <c r="P698" s="366">
        <f t="shared" si="8"/>
        <v>0</v>
      </c>
      <c r="Q698" s="366"/>
      <c r="R698" s="359"/>
      <c r="S698" s="367"/>
      <c r="T698" s="359"/>
      <c r="U698" s="368"/>
      <c r="V698" s="368"/>
      <c r="W698" s="359"/>
      <c r="X698" s="362"/>
      <c r="Y698" s="359"/>
      <c r="Z698" s="369"/>
      <c r="AA698" s="368"/>
      <c r="AB698" s="367"/>
      <c r="AC698" s="370"/>
      <c r="AD698" s="371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  <c r="AW698" s="249"/>
      <c r="AX698" s="249"/>
    </row>
    <row r="699" ht="15.0" customHeight="1">
      <c r="A699" s="358"/>
      <c r="B699" s="359"/>
      <c r="C699" s="359"/>
      <c r="D699" s="360"/>
      <c r="E699" s="361"/>
      <c r="F699" s="359"/>
      <c r="G699" s="362"/>
      <c r="H699" s="363">
        <f t="shared" si="1"/>
        <v>0</v>
      </c>
      <c r="I699" s="359" t="s">
        <v>3465</v>
      </c>
      <c r="J699" s="364"/>
      <c r="K699" s="364">
        <f t="shared" si="7"/>
        <v>0</v>
      </c>
      <c r="L699" s="365"/>
      <c r="M699" s="366">
        <f t="shared" si="14"/>
        <v>0</v>
      </c>
      <c r="N699" s="366">
        <f t="shared" si="13"/>
        <v>0</v>
      </c>
      <c r="O699" s="366">
        <f t="shared" si="5"/>
        <v>0</v>
      </c>
      <c r="P699" s="366">
        <f t="shared" si="8"/>
        <v>0</v>
      </c>
      <c r="Q699" s="366"/>
      <c r="R699" s="359"/>
      <c r="S699" s="367"/>
      <c r="T699" s="359"/>
      <c r="U699" s="368"/>
      <c r="V699" s="368"/>
      <c r="W699" s="359"/>
      <c r="X699" s="362"/>
      <c r="Y699" s="359"/>
      <c r="Z699" s="369"/>
      <c r="AA699" s="368"/>
      <c r="AB699" s="367"/>
      <c r="AC699" s="370"/>
      <c r="AD699" s="371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  <c r="AW699" s="249"/>
      <c r="AX699" s="249"/>
    </row>
    <row r="700" ht="15.0" customHeight="1">
      <c r="A700" s="358"/>
      <c r="B700" s="359"/>
      <c r="C700" s="359"/>
      <c r="D700" s="360"/>
      <c r="E700" s="361"/>
      <c r="F700" s="359"/>
      <c r="G700" s="362"/>
      <c r="H700" s="363">
        <f t="shared" si="1"/>
        <v>0</v>
      </c>
      <c r="I700" s="359" t="s">
        <v>3465</v>
      </c>
      <c r="J700" s="364"/>
      <c r="K700" s="364">
        <f t="shared" si="7"/>
        <v>0</v>
      </c>
      <c r="L700" s="365"/>
      <c r="M700" s="366">
        <f t="shared" si="14"/>
        <v>0</v>
      </c>
      <c r="N700" s="366">
        <f t="shared" si="13"/>
        <v>0</v>
      </c>
      <c r="O700" s="366">
        <f t="shared" si="5"/>
        <v>0</v>
      </c>
      <c r="P700" s="366">
        <f t="shared" si="8"/>
        <v>0</v>
      </c>
      <c r="Q700" s="366"/>
      <c r="R700" s="359"/>
      <c r="S700" s="367"/>
      <c r="T700" s="359"/>
      <c r="U700" s="368"/>
      <c r="V700" s="368"/>
      <c r="W700" s="359"/>
      <c r="X700" s="362"/>
      <c r="Y700" s="359"/>
      <c r="Z700" s="369"/>
      <c r="AA700" s="368"/>
      <c r="AB700" s="367"/>
      <c r="AC700" s="370"/>
      <c r="AD700" s="371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  <c r="AW700" s="249"/>
      <c r="AX700" s="249"/>
    </row>
    <row r="701" ht="15.0" customHeight="1">
      <c r="A701" s="358"/>
      <c r="B701" s="359"/>
      <c r="C701" s="359"/>
      <c r="D701" s="360"/>
      <c r="E701" s="361"/>
      <c r="F701" s="359"/>
      <c r="G701" s="362"/>
      <c r="H701" s="363">
        <f t="shared" si="1"/>
        <v>0</v>
      </c>
      <c r="I701" s="359" t="s">
        <v>3465</v>
      </c>
      <c r="J701" s="364"/>
      <c r="K701" s="364">
        <f t="shared" si="7"/>
        <v>0</v>
      </c>
      <c r="L701" s="365"/>
      <c r="M701" s="366">
        <f t="shared" si="14"/>
        <v>0</v>
      </c>
      <c r="N701" s="366">
        <f t="shared" si="13"/>
        <v>0</v>
      </c>
      <c r="O701" s="366">
        <f t="shared" si="5"/>
        <v>0</v>
      </c>
      <c r="P701" s="366">
        <f t="shared" si="8"/>
        <v>0</v>
      </c>
      <c r="Q701" s="366"/>
      <c r="R701" s="359"/>
      <c r="S701" s="367"/>
      <c r="T701" s="359"/>
      <c r="U701" s="368"/>
      <c r="V701" s="368"/>
      <c r="W701" s="359"/>
      <c r="X701" s="362"/>
      <c r="Y701" s="359"/>
      <c r="Z701" s="369"/>
      <c r="AA701" s="368"/>
      <c r="AB701" s="367"/>
      <c r="AC701" s="370"/>
      <c r="AD701" s="371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  <c r="AW701" s="249"/>
      <c r="AX701" s="249"/>
    </row>
    <row r="702" ht="15.0" customHeight="1">
      <c r="A702" s="358"/>
      <c r="B702" s="359"/>
      <c r="C702" s="359"/>
      <c r="D702" s="360"/>
      <c r="E702" s="361"/>
      <c r="F702" s="359"/>
      <c r="G702" s="362"/>
      <c r="H702" s="363">
        <f t="shared" si="1"/>
        <v>0</v>
      </c>
      <c r="I702" s="359" t="s">
        <v>3465</v>
      </c>
      <c r="J702" s="364"/>
      <c r="K702" s="364">
        <f t="shared" si="7"/>
        <v>0</v>
      </c>
      <c r="L702" s="365"/>
      <c r="M702" s="366">
        <f t="shared" si="14"/>
        <v>0</v>
      </c>
      <c r="N702" s="366">
        <f t="shared" si="13"/>
        <v>0</v>
      </c>
      <c r="O702" s="366">
        <f t="shared" si="5"/>
        <v>0</v>
      </c>
      <c r="P702" s="366">
        <f t="shared" si="8"/>
        <v>0</v>
      </c>
      <c r="Q702" s="366"/>
      <c r="R702" s="359"/>
      <c r="S702" s="367"/>
      <c r="T702" s="359"/>
      <c r="U702" s="368"/>
      <c r="V702" s="368"/>
      <c r="W702" s="359"/>
      <c r="X702" s="362"/>
      <c r="Y702" s="359"/>
      <c r="Z702" s="369"/>
      <c r="AA702" s="368"/>
      <c r="AB702" s="367"/>
      <c r="AC702" s="370"/>
      <c r="AD702" s="371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  <c r="AW702" s="249"/>
      <c r="AX702" s="249"/>
    </row>
    <row r="703" ht="15.0" customHeight="1">
      <c r="A703" s="358"/>
      <c r="B703" s="359"/>
      <c r="C703" s="359"/>
      <c r="D703" s="360"/>
      <c r="E703" s="361"/>
      <c r="F703" s="359"/>
      <c r="G703" s="362"/>
      <c r="H703" s="363">
        <f t="shared" si="1"/>
        <v>0</v>
      </c>
      <c r="I703" s="359" t="s">
        <v>3465</v>
      </c>
      <c r="J703" s="364"/>
      <c r="K703" s="364">
        <f t="shared" si="7"/>
        <v>0</v>
      </c>
      <c r="L703" s="365"/>
      <c r="M703" s="366">
        <f t="shared" si="14"/>
        <v>0</v>
      </c>
      <c r="N703" s="366">
        <f t="shared" si="13"/>
        <v>0</v>
      </c>
      <c r="O703" s="366">
        <f t="shared" si="5"/>
        <v>0</v>
      </c>
      <c r="P703" s="366">
        <f t="shared" si="8"/>
        <v>0</v>
      </c>
      <c r="Q703" s="366"/>
      <c r="R703" s="359"/>
      <c r="S703" s="367"/>
      <c r="T703" s="359"/>
      <c r="U703" s="368"/>
      <c r="V703" s="368"/>
      <c r="W703" s="359"/>
      <c r="X703" s="362"/>
      <c r="Y703" s="359"/>
      <c r="Z703" s="369"/>
      <c r="AA703" s="368"/>
      <c r="AB703" s="367"/>
      <c r="AC703" s="370"/>
      <c r="AD703" s="371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  <c r="AW703" s="249"/>
      <c r="AX703" s="249"/>
    </row>
    <row r="704" ht="15.0" customHeight="1">
      <c r="A704" s="358"/>
      <c r="B704" s="359"/>
      <c r="C704" s="359"/>
      <c r="D704" s="360"/>
      <c r="E704" s="361"/>
      <c r="F704" s="359"/>
      <c r="G704" s="362"/>
      <c r="H704" s="363">
        <f t="shared" si="1"/>
        <v>0</v>
      </c>
      <c r="I704" s="359" t="s">
        <v>3465</v>
      </c>
      <c r="J704" s="364"/>
      <c r="K704" s="364">
        <f t="shared" si="7"/>
        <v>0</v>
      </c>
      <c r="L704" s="365"/>
      <c r="M704" s="366">
        <f t="shared" si="14"/>
        <v>0</v>
      </c>
      <c r="N704" s="366">
        <f t="shared" si="13"/>
        <v>0</v>
      </c>
      <c r="O704" s="366">
        <f t="shared" si="5"/>
        <v>0</v>
      </c>
      <c r="P704" s="366">
        <f t="shared" si="8"/>
        <v>0</v>
      </c>
      <c r="Q704" s="366"/>
      <c r="R704" s="359"/>
      <c r="S704" s="367"/>
      <c r="T704" s="359"/>
      <c r="U704" s="368"/>
      <c r="V704" s="368"/>
      <c r="W704" s="359"/>
      <c r="X704" s="362"/>
      <c r="Y704" s="359"/>
      <c r="Z704" s="369"/>
      <c r="AA704" s="368"/>
      <c r="AB704" s="367"/>
      <c r="AC704" s="370"/>
      <c r="AD704" s="371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  <c r="AW704" s="249"/>
      <c r="AX704" s="249"/>
    </row>
    <row r="705" ht="15.0" customHeight="1">
      <c r="A705" s="358"/>
      <c r="B705" s="359"/>
      <c r="C705" s="359"/>
      <c r="D705" s="360"/>
      <c r="E705" s="361"/>
      <c r="F705" s="359"/>
      <c r="G705" s="362"/>
      <c r="H705" s="363">
        <f t="shared" si="1"/>
        <v>0</v>
      </c>
      <c r="I705" s="359" t="s">
        <v>3465</v>
      </c>
      <c r="J705" s="364"/>
      <c r="K705" s="364">
        <f t="shared" si="7"/>
        <v>0</v>
      </c>
      <c r="L705" s="365"/>
      <c r="M705" s="366">
        <f t="shared" si="14"/>
        <v>0</v>
      </c>
      <c r="N705" s="366">
        <f t="shared" si="13"/>
        <v>0</v>
      </c>
      <c r="O705" s="366">
        <f t="shared" si="5"/>
        <v>0</v>
      </c>
      <c r="P705" s="366">
        <f t="shared" si="8"/>
        <v>0</v>
      </c>
      <c r="Q705" s="366"/>
      <c r="R705" s="359"/>
      <c r="S705" s="367"/>
      <c r="T705" s="359"/>
      <c r="U705" s="368"/>
      <c r="V705" s="368"/>
      <c r="W705" s="359"/>
      <c r="X705" s="362"/>
      <c r="Y705" s="359"/>
      <c r="Z705" s="369"/>
      <c r="AA705" s="368"/>
      <c r="AB705" s="367"/>
      <c r="AC705" s="370"/>
      <c r="AD705" s="371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  <c r="AW705" s="249"/>
      <c r="AX705" s="249"/>
    </row>
    <row r="706" ht="15.0" customHeight="1">
      <c r="A706" s="358"/>
      <c r="B706" s="359"/>
      <c r="C706" s="359"/>
      <c r="D706" s="360"/>
      <c r="E706" s="361"/>
      <c r="F706" s="359"/>
      <c r="G706" s="362"/>
      <c r="H706" s="363">
        <f t="shared" si="1"/>
        <v>0</v>
      </c>
      <c r="I706" s="359" t="s">
        <v>3465</v>
      </c>
      <c r="J706" s="364"/>
      <c r="K706" s="364">
        <f t="shared" si="7"/>
        <v>0</v>
      </c>
      <c r="L706" s="365"/>
      <c r="M706" s="366">
        <f t="shared" si="14"/>
        <v>0</v>
      </c>
      <c r="N706" s="366">
        <f t="shared" si="13"/>
        <v>0</v>
      </c>
      <c r="O706" s="366">
        <f t="shared" si="5"/>
        <v>0</v>
      </c>
      <c r="P706" s="366">
        <f t="shared" si="8"/>
        <v>0</v>
      </c>
      <c r="Q706" s="366"/>
      <c r="R706" s="359"/>
      <c r="S706" s="367"/>
      <c r="T706" s="359"/>
      <c r="U706" s="368"/>
      <c r="V706" s="368"/>
      <c r="W706" s="359"/>
      <c r="X706" s="362"/>
      <c r="Y706" s="359"/>
      <c r="Z706" s="369"/>
      <c r="AA706" s="368"/>
      <c r="AB706" s="367"/>
      <c r="AC706" s="370"/>
      <c r="AD706" s="371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  <c r="AW706" s="249"/>
      <c r="AX706" s="249"/>
    </row>
    <row r="707" ht="15.0" customHeight="1">
      <c r="A707" s="358"/>
      <c r="B707" s="359"/>
      <c r="C707" s="359"/>
      <c r="D707" s="360"/>
      <c r="E707" s="361"/>
      <c r="F707" s="359"/>
      <c r="G707" s="362"/>
      <c r="H707" s="363">
        <f t="shared" si="1"/>
        <v>0</v>
      </c>
      <c r="I707" s="359" t="s">
        <v>3465</v>
      </c>
      <c r="J707" s="364"/>
      <c r="K707" s="364">
        <f t="shared" si="7"/>
        <v>0</v>
      </c>
      <c r="L707" s="365"/>
      <c r="M707" s="366">
        <f t="shared" si="14"/>
        <v>0</v>
      </c>
      <c r="N707" s="366">
        <f t="shared" si="13"/>
        <v>0</v>
      </c>
      <c r="O707" s="366">
        <f t="shared" si="5"/>
        <v>0</v>
      </c>
      <c r="P707" s="366">
        <f t="shared" si="8"/>
        <v>0</v>
      </c>
      <c r="Q707" s="366"/>
      <c r="R707" s="359"/>
      <c r="S707" s="367"/>
      <c r="T707" s="359"/>
      <c r="U707" s="368"/>
      <c r="V707" s="368"/>
      <c r="W707" s="359"/>
      <c r="X707" s="362"/>
      <c r="Y707" s="359"/>
      <c r="Z707" s="369"/>
      <c r="AA707" s="368"/>
      <c r="AB707" s="367"/>
      <c r="AC707" s="370"/>
      <c r="AD707" s="371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  <c r="AW707" s="249"/>
      <c r="AX707" s="249"/>
    </row>
    <row r="708" ht="15.0" customHeight="1">
      <c r="A708" s="358"/>
      <c r="B708" s="359"/>
      <c r="C708" s="359"/>
      <c r="D708" s="360"/>
      <c r="E708" s="361"/>
      <c r="F708" s="359"/>
      <c r="G708" s="362"/>
      <c r="H708" s="363">
        <f t="shared" si="1"/>
        <v>0</v>
      </c>
      <c r="I708" s="359" t="s">
        <v>3465</v>
      </c>
      <c r="J708" s="364"/>
      <c r="K708" s="364">
        <f t="shared" si="7"/>
        <v>0</v>
      </c>
      <c r="L708" s="365"/>
      <c r="M708" s="366">
        <f t="shared" si="14"/>
        <v>0</v>
      </c>
      <c r="N708" s="366">
        <f t="shared" si="13"/>
        <v>0</v>
      </c>
      <c r="O708" s="366">
        <f t="shared" si="5"/>
        <v>0</v>
      </c>
      <c r="P708" s="366">
        <f t="shared" si="8"/>
        <v>0</v>
      </c>
      <c r="Q708" s="366"/>
      <c r="R708" s="359"/>
      <c r="S708" s="367"/>
      <c r="T708" s="359"/>
      <c r="U708" s="368"/>
      <c r="V708" s="368"/>
      <c r="W708" s="359"/>
      <c r="X708" s="362"/>
      <c r="Y708" s="359"/>
      <c r="Z708" s="369"/>
      <c r="AA708" s="368"/>
      <c r="AB708" s="367"/>
      <c r="AC708" s="370"/>
      <c r="AD708" s="371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  <c r="AW708" s="249"/>
      <c r="AX708" s="249"/>
    </row>
    <row r="709" ht="15.0" customHeight="1">
      <c r="A709" s="358"/>
      <c r="B709" s="359"/>
      <c r="C709" s="359"/>
      <c r="D709" s="360"/>
      <c r="E709" s="361"/>
      <c r="F709" s="359"/>
      <c r="G709" s="362"/>
      <c r="H709" s="363">
        <f t="shared" si="1"/>
        <v>0</v>
      </c>
      <c r="I709" s="359" t="s">
        <v>3465</v>
      </c>
      <c r="J709" s="364"/>
      <c r="K709" s="364">
        <f t="shared" si="7"/>
        <v>0</v>
      </c>
      <c r="L709" s="365"/>
      <c r="M709" s="366">
        <f t="shared" si="14"/>
        <v>0</v>
      </c>
      <c r="N709" s="366">
        <f t="shared" si="13"/>
        <v>0</v>
      </c>
      <c r="O709" s="366">
        <f t="shared" si="5"/>
        <v>0</v>
      </c>
      <c r="P709" s="366">
        <f t="shared" si="8"/>
        <v>0</v>
      </c>
      <c r="Q709" s="366"/>
      <c r="R709" s="359"/>
      <c r="S709" s="367"/>
      <c r="T709" s="359"/>
      <c r="U709" s="368"/>
      <c r="V709" s="368"/>
      <c r="W709" s="359"/>
      <c r="X709" s="362"/>
      <c r="Y709" s="359"/>
      <c r="Z709" s="369"/>
      <c r="AA709" s="368"/>
      <c r="AB709" s="367"/>
      <c r="AC709" s="370"/>
      <c r="AD709" s="371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  <c r="AW709" s="249"/>
      <c r="AX709" s="249"/>
    </row>
    <row r="710" ht="15.0" customHeight="1">
      <c r="A710" s="358"/>
      <c r="B710" s="359"/>
      <c r="C710" s="359"/>
      <c r="D710" s="360"/>
      <c r="E710" s="361"/>
      <c r="F710" s="359"/>
      <c r="G710" s="362"/>
      <c r="H710" s="363">
        <f t="shared" si="1"/>
        <v>0</v>
      </c>
      <c r="I710" s="359" t="s">
        <v>3465</v>
      </c>
      <c r="J710" s="364"/>
      <c r="K710" s="364">
        <f t="shared" si="7"/>
        <v>0</v>
      </c>
      <c r="L710" s="365"/>
      <c r="M710" s="366">
        <f t="shared" si="14"/>
        <v>0</v>
      </c>
      <c r="N710" s="366">
        <f t="shared" si="13"/>
        <v>0</v>
      </c>
      <c r="O710" s="366">
        <f t="shared" si="5"/>
        <v>0</v>
      </c>
      <c r="P710" s="366">
        <f t="shared" si="8"/>
        <v>0</v>
      </c>
      <c r="Q710" s="366"/>
      <c r="R710" s="359"/>
      <c r="S710" s="367"/>
      <c r="T710" s="359"/>
      <c r="U710" s="368"/>
      <c r="V710" s="368"/>
      <c r="W710" s="359"/>
      <c r="X710" s="362"/>
      <c r="Y710" s="359"/>
      <c r="Z710" s="369"/>
      <c r="AA710" s="368"/>
      <c r="AB710" s="367"/>
      <c r="AC710" s="370"/>
      <c r="AD710" s="371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  <c r="AW710" s="249"/>
      <c r="AX710" s="249"/>
    </row>
    <row r="711" ht="15.0" customHeight="1">
      <c r="A711" s="358"/>
      <c r="B711" s="359"/>
      <c r="C711" s="359"/>
      <c r="D711" s="360"/>
      <c r="E711" s="361"/>
      <c r="F711" s="359"/>
      <c r="G711" s="362"/>
      <c r="H711" s="363">
        <f t="shared" si="1"/>
        <v>0</v>
      </c>
      <c r="I711" s="359" t="s">
        <v>3465</v>
      </c>
      <c r="J711" s="364"/>
      <c r="K711" s="364">
        <f t="shared" si="7"/>
        <v>0</v>
      </c>
      <c r="L711" s="365"/>
      <c r="M711" s="366">
        <f t="shared" si="14"/>
        <v>0</v>
      </c>
      <c r="N711" s="366">
        <f t="shared" si="13"/>
        <v>0</v>
      </c>
      <c r="O711" s="366">
        <f t="shared" si="5"/>
        <v>0</v>
      </c>
      <c r="P711" s="366">
        <f t="shared" si="8"/>
        <v>0</v>
      </c>
      <c r="Q711" s="366"/>
      <c r="R711" s="359"/>
      <c r="S711" s="367"/>
      <c r="T711" s="359"/>
      <c r="U711" s="368"/>
      <c r="V711" s="368"/>
      <c r="W711" s="359"/>
      <c r="X711" s="362"/>
      <c r="Y711" s="359"/>
      <c r="Z711" s="369"/>
      <c r="AA711" s="368"/>
      <c r="AB711" s="367"/>
      <c r="AC711" s="370"/>
      <c r="AD711" s="371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  <c r="AW711" s="249"/>
      <c r="AX711" s="249"/>
    </row>
    <row r="712" ht="15.0" customHeight="1">
      <c r="A712" s="358"/>
      <c r="B712" s="359"/>
      <c r="C712" s="359"/>
      <c r="D712" s="360"/>
      <c r="E712" s="361"/>
      <c r="F712" s="359"/>
      <c r="G712" s="362"/>
      <c r="H712" s="363">
        <f t="shared" si="1"/>
        <v>0</v>
      </c>
      <c r="I712" s="359" t="s">
        <v>3465</v>
      </c>
      <c r="J712" s="364"/>
      <c r="K712" s="364">
        <f t="shared" si="7"/>
        <v>0</v>
      </c>
      <c r="L712" s="365"/>
      <c r="M712" s="366">
        <f t="shared" si="14"/>
        <v>0</v>
      </c>
      <c r="N712" s="366">
        <f t="shared" si="13"/>
        <v>0</v>
      </c>
      <c r="O712" s="366">
        <f t="shared" si="5"/>
        <v>0</v>
      </c>
      <c r="P712" s="366">
        <f t="shared" si="8"/>
        <v>0</v>
      </c>
      <c r="Q712" s="366"/>
      <c r="R712" s="359"/>
      <c r="S712" s="367"/>
      <c r="T712" s="359"/>
      <c r="U712" s="368"/>
      <c r="V712" s="368"/>
      <c r="W712" s="359"/>
      <c r="X712" s="362"/>
      <c r="Y712" s="359"/>
      <c r="Z712" s="369"/>
      <c r="AA712" s="368"/>
      <c r="AB712" s="367"/>
      <c r="AC712" s="370"/>
      <c r="AD712" s="371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  <c r="AW712" s="249"/>
      <c r="AX712" s="249"/>
    </row>
    <row r="713" ht="15.0" customHeight="1">
      <c r="A713" s="358"/>
      <c r="B713" s="359"/>
      <c r="C713" s="359"/>
      <c r="D713" s="360"/>
      <c r="E713" s="361"/>
      <c r="F713" s="359"/>
      <c r="G713" s="362"/>
      <c r="H713" s="363">
        <f t="shared" si="1"/>
        <v>0</v>
      </c>
      <c r="I713" s="359" t="s">
        <v>3465</v>
      </c>
      <c r="J713" s="364"/>
      <c r="K713" s="364">
        <f t="shared" si="7"/>
        <v>0</v>
      </c>
      <c r="L713" s="365"/>
      <c r="M713" s="366">
        <f t="shared" si="14"/>
        <v>0</v>
      </c>
      <c r="N713" s="366">
        <f t="shared" si="13"/>
        <v>0</v>
      </c>
      <c r="O713" s="366">
        <f t="shared" si="5"/>
        <v>0</v>
      </c>
      <c r="P713" s="366">
        <f t="shared" si="8"/>
        <v>0</v>
      </c>
      <c r="Q713" s="366"/>
      <c r="R713" s="359"/>
      <c r="S713" s="367"/>
      <c r="T713" s="359"/>
      <c r="U713" s="368"/>
      <c r="V713" s="368"/>
      <c r="W713" s="359"/>
      <c r="X713" s="362"/>
      <c r="Y713" s="359"/>
      <c r="Z713" s="369"/>
      <c r="AA713" s="368"/>
      <c r="AB713" s="367"/>
      <c r="AC713" s="370"/>
      <c r="AD713" s="371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  <c r="AW713" s="249"/>
      <c r="AX713" s="249"/>
    </row>
    <row r="714" ht="15.0" customHeight="1">
      <c r="A714" s="358"/>
      <c r="B714" s="359"/>
      <c r="C714" s="359"/>
      <c r="D714" s="360"/>
      <c r="E714" s="361"/>
      <c r="F714" s="359"/>
      <c r="G714" s="362"/>
      <c r="H714" s="363">
        <f t="shared" si="1"/>
        <v>0</v>
      </c>
      <c r="I714" s="359" t="s">
        <v>3465</v>
      </c>
      <c r="J714" s="364"/>
      <c r="K714" s="364">
        <f t="shared" si="7"/>
        <v>0</v>
      </c>
      <c r="L714" s="365"/>
      <c r="M714" s="366">
        <f t="shared" si="14"/>
        <v>0</v>
      </c>
      <c r="N714" s="366">
        <f t="shared" si="13"/>
        <v>0</v>
      </c>
      <c r="O714" s="366">
        <f t="shared" si="5"/>
        <v>0</v>
      </c>
      <c r="P714" s="366">
        <f t="shared" si="8"/>
        <v>0</v>
      </c>
      <c r="Q714" s="366"/>
      <c r="R714" s="359"/>
      <c r="S714" s="367"/>
      <c r="T714" s="359"/>
      <c r="U714" s="368"/>
      <c r="V714" s="368"/>
      <c r="W714" s="359"/>
      <c r="X714" s="362"/>
      <c r="Y714" s="359"/>
      <c r="Z714" s="369"/>
      <c r="AA714" s="368"/>
      <c r="AB714" s="367"/>
      <c r="AC714" s="370"/>
      <c r="AD714" s="371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  <c r="AW714" s="249"/>
      <c r="AX714" s="249"/>
    </row>
    <row r="715" ht="15.0" customHeight="1">
      <c r="A715" s="358"/>
      <c r="B715" s="359"/>
      <c r="C715" s="359"/>
      <c r="D715" s="360"/>
      <c r="E715" s="361"/>
      <c r="F715" s="359"/>
      <c r="G715" s="362"/>
      <c r="H715" s="363">
        <f t="shared" si="1"/>
        <v>0</v>
      </c>
      <c r="I715" s="359" t="s">
        <v>3465</v>
      </c>
      <c r="J715" s="364"/>
      <c r="K715" s="364">
        <f t="shared" si="7"/>
        <v>0</v>
      </c>
      <c r="L715" s="365"/>
      <c r="M715" s="366">
        <f t="shared" si="14"/>
        <v>0</v>
      </c>
      <c r="N715" s="366">
        <f t="shared" si="13"/>
        <v>0</v>
      </c>
      <c r="O715" s="366">
        <f t="shared" si="5"/>
        <v>0</v>
      </c>
      <c r="P715" s="366">
        <f t="shared" si="8"/>
        <v>0</v>
      </c>
      <c r="Q715" s="366"/>
      <c r="R715" s="359"/>
      <c r="S715" s="367"/>
      <c r="T715" s="359"/>
      <c r="U715" s="368"/>
      <c r="V715" s="368"/>
      <c r="W715" s="359"/>
      <c r="X715" s="362"/>
      <c r="Y715" s="359"/>
      <c r="Z715" s="369"/>
      <c r="AA715" s="368"/>
      <c r="AB715" s="367"/>
      <c r="AC715" s="370"/>
      <c r="AD715" s="371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  <c r="AW715" s="249"/>
      <c r="AX715" s="249"/>
    </row>
    <row r="716" ht="15.0" customHeight="1">
      <c r="A716" s="358"/>
      <c r="B716" s="359"/>
      <c r="C716" s="359"/>
      <c r="D716" s="360"/>
      <c r="E716" s="361"/>
      <c r="F716" s="359"/>
      <c r="G716" s="362"/>
      <c r="H716" s="363">
        <f t="shared" si="1"/>
        <v>0</v>
      </c>
      <c r="I716" s="359" t="s">
        <v>3465</v>
      </c>
      <c r="J716" s="364"/>
      <c r="K716" s="364">
        <f t="shared" si="7"/>
        <v>0</v>
      </c>
      <c r="L716" s="365"/>
      <c r="M716" s="366">
        <f t="shared" si="14"/>
        <v>0</v>
      </c>
      <c r="N716" s="366">
        <f t="shared" si="13"/>
        <v>0</v>
      </c>
      <c r="O716" s="366">
        <f t="shared" si="5"/>
        <v>0</v>
      </c>
      <c r="P716" s="366">
        <f t="shared" si="8"/>
        <v>0</v>
      </c>
      <c r="Q716" s="366"/>
      <c r="R716" s="359"/>
      <c r="S716" s="367"/>
      <c r="T716" s="359"/>
      <c r="U716" s="368"/>
      <c r="V716" s="368"/>
      <c r="W716" s="359"/>
      <c r="X716" s="362"/>
      <c r="Y716" s="359"/>
      <c r="Z716" s="369"/>
      <c r="AA716" s="368"/>
      <c r="AB716" s="367"/>
      <c r="AC716" s="370"/>
      <c r="AD716" s="371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  <c r="AW716" s="249"/>
      <c r="AX716" s="249"/>
    </row>
    <row r="717" ht="15.0" customHeight="1">
      <c r="A717" s="358"/>
      <c r="B717" s="359"/>
      <c r="C717" s="359"/>
      <c r="D717" s="360"/>
      <c r="E717" s="361"/>
      <c r="F717" s="359"/>
      <c r="G717" s="362"/>
      <c r="H717" s="363">
        <f t="shared" si="1"/>
        <v>0</v>
      </c>
      <c r="I717" s="359" t="s">
        <v>3465</v>
      </c>
      <c r="J717" s="364"/>
      <c r="K717" s="364">
        <f t="shared" si="7"/>
        <v>0</v>
      </c>
      <c r="L717" s="365"/>
      <c r="M717" s="366">
        <f t="shared" si="14"/>
        <v>0</v>
      </c>
      <c r="N717" s="366">
        <f t="shared" si="13"/>
        <v>0</v>
      </c>
      <c r="O717" s="366">
        <f t="shared" si="5"/>
        <v>0</v>
      </c>
      <c r="P717" s="366">
        <f t="shared" si="8"/>
        <v>0</v>
      </c>
      <c r="Q717" s="366"/>
      <c r="R717" s="359"/>
      <c r="S717" s="367"/>
      <c r="T717" s="359"/>
      <c r="U717" s="368"/>
      <c r="V717" s="368"/>
      <c r="W717" s="359"/>
      <c r="X717" s="362"/>
      <c r="Y717" s="359"/>
      <c r="Z717" s="369"/>
      <c r="AA717" s="368"/>
      <c r="AB717" s="367"/>
      <c r="AC717" s="370"/>
      <c r="AD717" s="371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  <c r="AW717" s="249"/>
      <c r="AX717" s="249"/>
    </row>
    <row r="718" ht="15.0" customHeight="1">
      <c r="A718" s="358"/>
      <c r="B718" s="359"/>
      <c r="C718" s="359"/>
      <c r="D718" s="360"/>
      <c r="E718" s="361"/>
      <c r="F718" s="359"/>
      <c r="G718" s="362"/>
      <c r="H718" s="363">
        <f t="shared" si="1"/>
        <v>0</v>
      </c>
      <c r="I718" s="359" t="s">
        <v>3465</v>
      </c>
      <c r="J718" s="364"/>
      <c r="K718" s="364">
        <f t="shared" si="7"/>
        <v>0</v>
      </c>
      <c r="L718" s="365"/>
      <c r="M718" s="366">
        <f t="shared" si="14"/>
        <v>0</v>
      </c>
      <c r="N718" s="366">
        <f t="shared" si="13"/>
        <v>0</v>
      </c>
      <c r="O718" s="366">
        <f t="shared" si="5"/>
        <v>0</v>
      </c>
      <c r="P718" s="366">
        <f t="shared" si="8"/>
        <v>0</v>
      </c>
      <c r="Q718" s="366"/>
      <c r="R718" s="359"/>
      <c r="S718" s="367"/>
      <c r="T718" s="359"/>
      <c r="U718" s="368"/>
      <c r="V718" s="368"/>
      <c r="W718" s="359"/>
      <c r="X718" s="362"/>
      <c r="Y718" s="359"/>
      <c r="Z718" s="369"/>
      <c r="AA718" s="368"/>
      <c r="AB718" s="367"/>
      <c r="AC718" s="370"/>
      <c r="AD718" s="371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  <c r="AW718" s="249"/>
      <c r="AX718" s="249"/>
    </row>
    <row r="719" ht="15.0" customHeight="1">
      <c r="A719" s="358"/>
      <c r="B719" s="359"/>
      <c r="C719" s="359"/>
      <c r="D719" s="360"/>
      <c r="E719" s="361"/>
      <c r="F719" s="359"/>
      <c r="G719" s="362"/>
      <c r="H719" s="363">
        <f t="shared" si="1"/>
        <v>0</v>
      </c>
      <c r="I719" s="359" t="s">
        <v>3465</v>
      </c>
      <c r="J719" s="364"/>
      <c r="K719" s="364">
        <f t="shared" si="7"/>
        <v>0</v>
      </c>
      <c r="L719" s="365"/>
      <c r="M719" s="366">
        <f t="shared" si="14"/>
        <v>0</v>
      </c>
      <c r="N719" s="366">
        <f t="shared" si="13"/>
        <v>0</v>
      </c>
      <c r="O719" s="366">
        <f t="shared" si="5"/>
        <v>0</v>
      </c>
      <c r="P719" s="366">
        <f t="shared" si="8"/>
        <v>0</v>
      </c>
      <c r="Q719" s="366"/>
      <c r="R719" s="359"/>
      <c r="S719" s="367"/>
      <c r="T719" s="359"/>
      <c r="U719" s="368"/>
      <c r="V719" s="368"/>
      <c r="W719" s="359"/>
      <c r="X719" s="362"/>
      <c r="Y719" s="359"/>
      <c r="Z719" s="369"/>
      <c r="AA719" s="368"/>
      <c r="AB719" s="367"/>
      <c r="AC719" s="370"/>
      <c r="AD719" s="371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  <c r="AW719" s="249"/>
      <c r="AX719" s="249"/>
    </row>
    <row r="720" ht="15.0" customHeight="1">
      <c r="A720" s="358"/>
      <c r="B720" s="359"/>
      <c r="C720" s="359"/>
      <c r="D720" s="360"/>
      <c r="E720" s="361"/>
      <c r="F720" s="359"/>
      <c r="G720" s="362"/>
      <c r="H720" s="363">
        <f t="shared" si="1"/>
        <v>0</v>
      </c>
      <c r="I720" s="359" t="s">
        <v>3465</v>
      </c>
      <c r="J720" s="364"/>
      <c r="K720" s="364">
        <f t="shared" si="7"/>
        <v>0</v>
      </c>
      <c r="L720" s="365"/>
      <c r="M720" s="366">
        <f t="shared" si="14"/>
        <v>0</v>
      </c>
      <c r="N720" s="366">
        <f t="shared" si="13"/>
        <v>0</v>
      </c>
      <c r="O720" s="366">
        <f t="shared" si="5"/>
        <v>0</v>
      </c>
      <c r="P720" s="366">
        <f t="shared" si="8"/>
        <v>0</v>
      </c>
      <c r="Q720" s="366"/>
      <c r="R720" s="359"/>
      <c r="S720" s="367"/>
      <c r="T720" s="359"/>
      <c r="U720" s="368"/>
      <c r="V720" s="368"/>
      <c r="W720" s="359"/>
      <c r="X720" s="362"/>
      <c r="Y720" s="359"/>
      <c r="Z720" s="369"/>
      <c r="AA720" s="368"/>
      <c r="AB720" s="367"/>
      <c r="AC720" s="370"/>
      <c r="AD720" s="371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  <c r="AW720" s="249"/>
      <c r="AX720" s="249"/>
    </row>
    <row r="721" ht="15.0" customHeight="1">
      <c r="A721" s="358"/>
      <c r="B721" s="359"/>
      <c r="C721" s="359"/>
      <c r="D721" s="360"/>
      <c r="E721" s="361"/>
      <c r="F721" s="359"/>
      <c r="G721" s="362"/>
      <c r="H721" s="363">
        <f t="shared" si="1"/>
        <v>0</v>
      </c>
      <c r="I721" s="359" t="s">
        <v>3465</v>
      </c>
      <c r="J721" s="364"/>
      <c r="K721" s="364">
        <f t="shared" si="7"/>
        <v>0</v>
      </c>
      <c r="L721" s="365"/>
      <c r="M721" s="366">
        <f t="shared" si="14"/>
        <v>0</v>
      </c>
      <c r="N721" s="366">
        <f t="shared" si="13"/>
        <v>0</v>
      </c>
      <c r="O721" s="366">
        <f t="shared" si="5"/>
        <v>0</v>
      </c>
      <c r="P721" s="366">
        <f t="shared" si="8"/>
        <v>0</v>
      </c>
      <c r="Q721" s="366"/>
      <c r="R721" s="359"/>
      <c r="S721" s="367"/>
      <c r="T721" s="359"/>
      <c r="U721" s="368"/>
      <c r="V721" s="368"/>
      <c r="W721" s="359"/>
      <c r="X721" s="362"/>
      <c r="Y721" s="359"/>
      <c r="Z721" s="369"/>
      <c r="AA721" s="368"/>
      <c r="AB721" s="367"/>
      <c r="AC721" s="370"/>
      <c r="AD721" s="371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  <c r="AW721" s="249"/>
      <c r="AX721" s="249"/>
    </row>
    <row r="722" ht="15.0" customHeight="1">
      <c r="A722" s="358"/>
      <c r="B722" s="359"/>
      <c r="C722" s="359"/>
      <c r="D722" s="360"/>
      <c r="E722" s="361"/>
      <c r="F722" s="359"/>
      <c r="G722" s="362"/>
      <c r="H722" s="363">
        <f t="shared" si="1"/>
        <v>0</v>
      </c>
      <c r="I722" s="359" t="s">
        <v>3465</v>
      </c>
      <c r="J722" s="364"/>
      <c r="K722" s="364">
        <f t="shared" si="7"/>
        <v>0</v>
      </c>
      <c r="L722" s="365"/>
      <c r="M722" s="366">
        <f t="shared" si="14"/>
        <v>0</v>
      </c>
      <c r="N722" s="366">
        <f t="shared" si="13"/>
        <v>0</v>
      </c>
      <c r="O722" s="366">
        <f t="shared" si="5"/>
        <v>0</v>
      </c>
      <c r="P722" s="366">
        <f t="shared" si="8"/>
        <v>0</v>
      </c>
      <c r="Q722" s="366"/>
      <c r="R722" s="359"/>
      <c r="S722" s="367"/>
      <c r="T722" s="359"/>
      <c r="U722" s="368"/>
      <c r="V722" s="368"/>
      <c r="W722" s="359"/>
      <c r="X722" s="362"/>
      <c r="Y722" s="359"/>
      <c r="Z722" s="369"/>
      <c r="AA722" s="368"/>
      <c r="AB722" s="367"/>
      <c r="AC722" s="370"/>
      <c r="AD722" s="371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  <c r="AW722" s="249"/>
      <c r="AX722" s="249"/>
    </row>
    <row r="723" ht="15.0" customHeight="1">
      <c r="A723" s="358"/>
      <c r="B723" s="359"/>
      <c r="C723" s="359"/>
      <c r="D723" s="360"/>
      <c r="E723" s="361"/>
      <c r="F723" s="359"/>
      <c r="G723" s="362"/>
      <c r="H723" s="363">
        <f t="shared" si="1"/>
        <v>0</v>
      </c>
      <c r="I723" s="359" t="s">
        <v>3465</v>
      </c>
      <c r="J723" s="364"/>
      <c r="K723" s="364">
        <f t="shared" si="7"/>
        <v>0</v>
      </c>
      <c r="L723" s="365"/>
      <c r="M723" s="366">
        <f t="shared" si="14"/>
        <v>0</v>
      </c>
      <c r="N723" s="366">
        <f t="shared" si="13"/>
        <v>0</v>
      </c>
      <c r="O723" s="366">
        <f t="shared" si="5"/>
        <v>0</v>
      </c>
      <c r="P723" s="366">
        <f t="shared" si="8"/>
        <v>0</v>
      </c>
      <c r="Q723" s="366"/>
      <c r="R723" s="359"/>
      <c r="S723" s="367"/>
      <c r="T723" s="359"/>
      <c r="U723" s="368"/>
      <c r="V723" s="368"/>
      <c r="W723" s="359"/>
      <c r="X723" s="362"/>
      <c r="Y723" s="359"/>
      <c r="Z723" s="369"/>
      <c r="AA723" s="368"/>
      <c r="AB723" s="367"/>
      <c r="AC723" s="370"/>
      <c r="AD723" s="371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  <c r="AW723" s="249"/>
      <c r="AX723" s="249"/>
    </row>
    <row r="724" ht="15.0" customHeight="1">
      <c r="A724" s="358"/>
      <c r="B724" s="359"/>
      <c r="C724" s="359"/>
      <c r="D724" s="360"/>
      <c r="E724" s="361"/>
      <c r="F724" s="359"/>
      <c r="G724" s="362"/>
      <c r="H724" s="363">
        <f t="shared" si="1"/>
        <v>0</v>
      </c>
      <c r="I724" s="359" t="s">
        <v>3465</v>
      </c>
      <c r="J724" s="364"/>
      <c r="K724" s="364">
        <f t="shared" si="7"/>
        <v>0</v>
      </c>
      <c r="L724" s="365"/>
      <c r="M724" s="366">
        <f t="shared" si="14"/>
        <v>0</v>
      </c>
      <c r="N724" s="366">
        <f t="shared" si="13"/>
        <v>0</v>
      </c>
      <c r="O724" s="366">
        <f t="shared" si="5"/>
        <v>0</v>
      </c>
      <c r="P724" s="366">
        <f t="shared" si="8"/>
        <v>0</v>
      </c>
      <c r="Q724" s="366"/>
      <c r="R724" s="359"/>
      <c r="S724" s="367"/>
      <c r="T724" s="359"/>
      <c r="U724" s="368"/>
      <c r="V724" s="368"/>
      <c r="W724" s="359"/>
      <c r="X724" s="362"/>
      <c r="Y724" s="359"/>
      <c r="Z724" s="369"/>
      <c r="AA724" s="368"/>
      <c r="AB724" s="367"/>
      <c r="AC724" s="370"/>
      <c r="AD724" s="371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  <c r="AW724" s="249"/>
      <c r="AX724" s="249"/>
    </row>
    <row r="725" ht="15.0" customHeight="1">
      <c r="A725" s="358"/>
      <c r="B725" s="359"/>
      <c r="C725" s="359"/>
      <c r="D725" s="360"/>
      <c r="E725" s="361"/>
      <c r="F725" s="359"/>
      <c r="G725" s="362"/>
      <c r="H725" s="363">
        <f t="shared" si="1"/>
        <v>0</v>
      </c>
      <c r="I725" s="359" t="s">
        <v>3465</v>
      </c>
      <c r="J725" s="364"/>
      <c r="K725" s="364">
        <f t="shared" si="7"/>
        <v>0</v>
      </c>
      <c r="L725" s="365"/>
      <c r="M725" s="366">
        <f t="shared" si="14"/>
        <v>0</v>
      </c>
      <c r="N725" s="366">
        <f t="shared" si="13"/>
        <v>0</v>
      </c>
      <c r="O725" s="366">
        <f t="shared" si="5"/>
        <v>0</v>
      </c>
      <c r="P725" s="366">
        <f t="shared" si="8"/>
        <v>0</v>
      </c>
      <c r="Q725" s="366"/>
      <c r="R725" s="359"/>
      <c r="S725" s="367"/>
      <c r="T725" s="359"/>
      <c r="U725" s="368"/>
      <c r="V725" s="368"/>
      <c r="W725" s="359"/>
      <c r="X725" s="362"/>
      <c r="Y725" s="359"/>
      <c r="Z725" s="369"/>
      <c r="AA725" s="368"/>
      <c r="AB725" s="367"/>
      <c r="AC725" s="370"/>
      <c r="AD725" s="371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  <c r="AW725" s="249"/>
      <c r="AX725" s="249"/>
    </row>
    <row r="726" ht="15.0" customHeight="1">
      <c r="A726" s="358"/>
      <c r="B726" s="359"/>
      <c r="C726" s="359"/>
      <c r="D726" s="360"/>
      <c r="E726" s="361"/>
      <c r="F726" s="359"/>
      <c r="G726" s="362"/>
      <c r="H726" s="363">
        <f t="shared" si="1"/>
        <v>0</v>
      </c>
      <c r="I726" s="359" t="s">
        <v>3465</v>
      </c>
      <c r="J726" s="364"/>
      <c r="K726" s="364">
        <f t="shared" si="7"/>
        <v>0</v>
      </c>
      <c r="L726" s="365"/>
      <c r="M726" s="366">
        <f t="shared" si="14"/>
        <v>0</v>
      </c>
      <c r="N726" s="366">
        <f t="shared" si="13"/>
        <v>0</v>
      </c>
      <c r="O726" s="366">
        <f t="shared" si="5"/>
        <v>0</v>
      </c>
      <c r="P726" s="366">
        <f t="shared" si="8"/>
        <v>0</v>
      </c>
      <c r="Q726" s="366"/>
      <c r="R726" s="359"/>
      <c r="S726" s="367"/>
      <c r="T726" s="359"/>
      <c r="U726" s="368"/>
      <c r="V726" s="368"/>
      <c r="W726" s="359"/>
      <c r="X726" s="362"/>
      <c r="Y726" s="359"/>
      <c r="Z726" s="369"/>
      <c r="AA726" s="368"/>
      <c r="AB726" s="367"/>
      <c r="AC726" s="370"/>
      <c r="AD726" s="371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  <c r="AW726" s="249"/>
      <c r="AX726" s="249"/>
    </row>
    <row r="727" ht="15.0" customHeight="1">
      <c r="A727" s="358"/>
      <c r="B727" s="359"/>
      <c r="C727" s="359"/>
      <c r="D727" s="360"/>
      <c r="E727" s="361"/>
      <c r="F727" s="359"/>
      <c r="G727" s="362"/>
      <c r="H727" s="363">
        <f t="shared" si="1"/>
        <v>0</v>
      </c>
      <c r="I727" s="359" t="s">
        <v>3465</v>
      </c>
      <c r="J727" s="364"/>
      <c r="K727" s="364">
        <f t="shared" si="7"/>
        <v>0</v>
      </c>
      <c r="L727" s="365"/>
      <c r="M727" s="366">
        <f t="shared" si="14"/>
        <v>0</v>
      </c>
      <c r="N727" s="366">
        <f t="shared" si="13"/>
        <v>0</v>
      </c>
      <c r="O727" s="366">
        <f t="shared" si="5"/>
        <v>0</v>
      </c>
      <c r="P727" s="366">
        <f t="shared" si="8"/>
        <v>0</v>
      </c>
      <c r="Q727" s="366"/>
      <c r="R727" s="359"/>
      <c r="S727" s="367"/>
      <c r="T727" s="359"/>
      <c r="U727" s="368"/>
      <c r="V727" s="368"/>
      <c r="W727" s="359"/>
      <c r="X727" s="362"/>
      <c r="Y727" s="359"/>
      <c r="Z727" s="369"/>
      <c r="AA727" s="368"/>
      <c r="AB727" s="367"/>
      <c r="AC727" s="370"/>
      <c r="AD727" s="371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  <c r="AW727" s="249"/>
      <c r="AX727" s="249"/>
    </row>
    <row r="728" ht="15.0" customHeight="1">
      <c r="A728" s="358"/>
      <c r="B728" s="359"/>
      <c r="C728" s="359"/>
      <c r="D728" s="360"/>
      <c r="E728" s="361"/>
      <c r="F728" s="359"/>
      <c r="G728" s="362"/>
      <c r="H728" s="363">
        <f t="shared" si="1"/>
        <v>0</v>
      </c>
      <c r="I728" s="359" t="s">
        <v>3465</v>
      </c>
      <c r="J728" s="364"/>
      <c r="K728" s="364">
        <f t="shared" si="7"/>
        <v>0</v>
      </c>
      <c r="L728" s="365"/>
      <c r="M728" s="366">
        <f t="shared" si="14"/>
        <v>0</v>
      </c>
      <c r="N728" s="366">
        <f t="shared" si="13"/>
        <v>0</v>
      </c>
      <c r="O728" s="366">
        <f t="shared" si="5"/>
        <v>0</v>
      </c>
      <c r="P728" s="366">
        <f t="shared" si="8"/>
        <v>0</v>
      </c>
      <c r="Q728" s="366"/>
      <c r="R728" s="359"/>
      <c r="S728" s="367"/>
      <c r="T728" s="359"/>
      <c r="U728" s="368"/>
      <c r="V728" s="368"/>
      <c r="W728" s="359"/>
      <c r="X728" s="362"/>
      <c r="Y728" s="359"/>
      <c r="Z728" s="369"/>
      <c r="AA728" s="368"/>
      <c r="AB728" s="367"/>
      <c r="AC728" s="370"/>
      <c r="AD728" s="371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  <c r="AW728" s="249"/>
      <c r="AX728" s="249"/>
    </row>
    <row r="729" ht="15.0" customHeight="1">
      <c r="A729" s="358"/>
      <c r="B729" s="359"/>
      <c r="C729" s="359"/>
      <c r="D729" s="360"/>
      <c r="E729" s="361"/>
      <c r="F729" s="359"/>
      <c r="G729" s="362"/>
      <c r="H729" s="363">
        <f t="shared" si="1"/>
        <v>0</v>
      </c>
      <c r="I729" s="359" t="s">
        <v>3465</v>
      </c>
      <c r="J729" s="364"/>
      <c r="K729" s="364">
        <f t="shared" si="7"/>
        <v>0</v>
      </c>
      <c r="L729" s="365"/>
      <c r="M729" s="366">
        <f t="shared" si="14"/>
        <v>0</v>
      </c>
      <c r="N729" s="366">
        <f t="shared" si="13"/>
        <v>0</v>
      </c>
      <c r="O729" s="366">
        <f t="shared" si="5"/>
        <v>0</v>
      </c>
      <c r="P729" s="366">
        <f t="shared" si="8"/>
        <v>0</v>
      </c>
      <c r="Q729" s="366"/>
      <c r="R729" s="359"/>
      <c r="S729" s="367"/>
      <c r="T729" s="359"/>
      <c r="U729" s="368"/>
      <c r="V729" s="368"/>
      <c r="W729" s="359"/>
      <c r="X729" s="362"/>
      <c r="Y729" s="359"/>
      <c r="Z729" s="369"/>
      <c r="AA729" s="368"/>
      <c r="AB729" s="367"/>
      <c r="AC729" s="370"/>
      <c r="AD729" s="371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  <c r="AW729" s="249"/>
      <c r="AX729" s="249"/>
    </row>
    <row r="730" ht="15.0" customHeight="1">
      <c r="A730" s="358"/>
      <c r="B730" s="359"/>
      <c r="C730" s="359"/>
      <c r="D730" s="360"/>
      <c r="E730" s="361"/>
      <c r="F730" s="359"/>
      <c r="G730" s="362"/>
      <c r="H730" s="363">
        <f t="shared" si="1"/>
        <v>0</v>
      </c>
      <c r="I730" s="359" t="s">
        <v>3465</v>
      </c>
      <c r="J730" s="364"/>
      <c r="K730" s="364">
        <f t="shared" si="7"/>
        <v>0</v>
      </c>
      <c r="L730" s="365"/>
      <c r="M730" s="366">
        <f t="shared" si="14"/>
        <v>0</v>
      </c>
      <c r="N730" s="366">
        <f t="shared" si="13"/>
        <v>0</v>
      </c>
      <c r="O730" s="366">
        <f t="shared" si="5"/>
        <v>0</v>
      </c>
      <c r="P730" s="366">
        <f t="shared" si="8"/>
        <v>0</v>
      </c>
      <c r="Q730" s="366"/>
      <c r="R730" s="359"/>
      <c r="S730" s="367"/>
      <c r="T730" s="359"/>
      <c r="U730" s="368"/>
      <c r="V730" s="368"/>
      <c r="W730" s="359"/>
      <c r="X730" s="362"/>
      <c r="Y730" s="359"/>
      <c r="Z730" s="369"/>
      <c r="AA730" s="368"/>
      <c r="AB730" s="367"/>
      <c r="AC730" s="370"/>
      <c r="AD730" s="371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  <c r="AW730" s="249"/>
      <c r="AX730" s="249"/>
    </row>
    <row r="731" ht="15.0" customHeight="1">
      <c r="A731" s="358"/>
      <c r="B731" s="359"/>
      <c r="C731" s="359"/>
      <c r="D731" s="360"/>
      <c r="E731" s="361"/>
      <c r="F731" s="359"/>
      <c r="G731" s="362"/>
      <c r="H731" s="363">
        <f t="shared" si="1"/>
        <v>0</v>
      </c>
      <c r="I731" s="359" t="s">
        <v>3465</v>
      </c>
      <c r="J731" s="364"/>
      <c r="K731" s="364">
        <f t="shared" si="7"/>
        <v>0</v>
      </c>
      <c r="L731" s="365"/>
      <c r="M731" s="366">
        <f t="shared" si="14"/>
        <v>0</v>
      </c>
      <c r="N731" s="366">
        <f t="shared" si="13"/>
        <v>0</v>
      </c>
      <c r="O731" s="366">
        <f t="shared" si="5"/>
        <v>0</v>
      </c>
      <c r="P731" s="366">
        <f t="shared" si="8"/>
        <v>0</v>
      </c>
      <c r="Q731" s="366"/>
      <c r="R731" s="359"/>
      <c r="S731" s="367"/>
      <c r="T731" s="359"/>
      <c r="U731" s="368"/>
      <c r="V731" s="368"/>
      <c r="W731" s="359"/>
      <c r="X731" s="362"/>
      <c r="Y731" s="359"/>
      <c r="Z731" s="369"/>
      <c r="AA731" s="368"/>
      <c r="AB731" s="367"/>
      <c r="AC731" s="370"/>
      <c r="AD731" s="371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  <c r="AW731" s="249"/>
      <c r="AX731" s="249"/>
    </row>
    <row r="732" ht="15.0" customHeight="1">
      <c r="A732" s="358"/>
      <c r="B732" s="359"/>
      <c r="C732" s="359"/>
      <c r="D732" s="360"/>
      <c r="E732" s="361"/>
      <c r="F732" s="359"/>
      <c r="G732" s="362"/>
      <c r="H732" s="363">
        <f t="shared" si="1"/>
        <v>0</v>
      </c>
      <c r="I732" s="359" t="s">
        <v>3465</v>
      </c>
      <c r="J732" s="364"/>
      <c r="K732" s="364">
        <f t="shared" si="7"/>
        <v>0</v>
      </c>
      <c r="L732" s="365"/>
      <c r="M732" s="366">
        <f t="shared" si="14"/>
        <v>0</v>
      </c>
      <c r="N732" s="366">
        <f t="shared" si="13"/>
        <v>0</v>
      </c>
      <c r="O732" s="366">
        <f t="shared" si="5"/>
        <v>0</v>
      </c>
      <c r="P732" s="366">
        <f t="shared" si="8"/>
        <v>0</v>
      </c>
      <c r="Q732" s="366"/>
      <c r="R732" s="359"/>
      <c r="S732" s="367"/>
      <c r="T732" s="359"/>
      <c r="U732" s="368"/>
      <c r="V732" s="368"/>
      <c r="W732" s="359"/>
      <c r="X732" s="362"/>
      <c r="Y732" s="359"/>
      <c r="Z732" s="369"/>
      <c r="AA732" s="368"/>
      <c r="AB732" s="367"/>
      <c r="AC732" s="370"/>
      <c r="AD732" s="371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  <c r="AW732" s="249"/>
      <c r="AX732" s="249"/>
    </row>
    <row r="733" ht="15.0" customHeight="1">
      <c r="A733" s="358"/>
      <c r="B733" s="359"/>
      <c r="C733" s="359"/>
      <c r="D733" s="360"/>
      <c r="E733" s="361"/>
      <c r="F733" s="359"/>
      <c r="G733" s="362"/>
      <c r="H733" s="363">
        <f t="shared" si="1"/>
        <v>0</v>
      </c>
      <c r="I733" s="359" t="s">
        <v>3465</v>
      </c>
      <c r="J733" s="364"/>
      <c r="K733" s="364">
        <f t="shared" si="7"/>
        <v>0</v>
      </c>
      <c r="L733" s="365"/>
      <c r="M733" s="366">
        <f t="shared" si="14"/>
        <v>0</v>
      </c>
      <c r="N733" s="366">
        <f t="shared" si="13"/>
        <v>0</v>
      </c>
      <c r="O733" s="366">
        <f t="shared" si="5"/>
        <v>0</v>
      </c>
      <c r="P733" s="366">
        <f t="shared" si="8"/>
        <v>0</v>
      </c>
      <c r="Q733" s="366"/>
      <c r="R733" s="359"/>
      <c r="S733" s="367"/>
      <c r="T733" s="359"/>
      <c r="U733" s="368"/>
      <c r="V733" s="368"/>
      <c r="W733" s="359"/>
      <c r="X733" s="362"/>
      <c r="Y733" s="359"/>
      <c r="Z733" s="369"/>
      <c r="AA733" s="368"/>
      <c r="AB733" s="367"/>
      <c r="AC733" s="370"/>
      <c r="AD733" s="371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  <c r="AW733" s="249"/>
      <c r="AX733" s="249"/>
    </row>
    <row r="734" ht="15.0" customHeight="1">
      <c r="A734" s="358"/>
      <c r="B734" s="359"/>
      <c r="C734" s="359"/>
      <c r="D734" s="360"/>
      <c r="E734" s="361"/>
      <c r="F734" s="359"/>
      <c r="G734" s="362"/>
      <c r="H734" s="363">
        <f t="shared" si="1"/>
        <v>0</v>
      </c>
      <c r="I734" s="359" t="s">
        <v>3465</v>
      </c>
      <c r="J734" s="364"/>
      <c r="K734" s="364">
        <f t="shared" si="7"/>
        <v>0</v>
      </c>
      <c r="L734" s="365"/>
      <c r="M734" s="366">
        <f t="shared" si="14"/>
        <v>0</v>
      </c>
      <c r="N734" s="366">
        <f t="shared" si="13"/>
        <v>0</v>
      </c>
      <c r="O734" s="366">
        <f t="shared" si="5"/>
        <v>0</v>
      </c>
      <c r="P734" s="366">
        <f t="shared" si="8"/>
        <v>0</v>
      </c>
      <c r="Q734" s="366"/>
      <c r="R734" s="359"/>
      <c r="S734" s="367"/>
      <c r="T734" s="359"/>
      <c r="U734" s="368"/>
      <c r="V734" s="368"/>
      <c r="W734" s="359"/>
      <c r="X734" s="362"/>
      <c r="Y734" s="359"/>
      <c r="Z734" s="369"/>
      <c r="AA734" s="368"/>
      <c r="AB734" s="367"/>
      <c r="AC734" s="370"/>
      <c r="AD734" s="371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  <c r="AW734" s="249"/>
      <c r="AX734" s="249"/>
    </row>
    <row r="735" ht="15.0" customHeight="1">
      <c r="A735" s="358"/>
      <c r="B735" s="359"/>
      <c r="C735" s="359"/>
      <c r="D735" s="360"/>
      <c r="E735" s="361"/>
      <c r="F735" s="359"/>
      <c r="G735" s="362"/>
      <c r="H735" s="363">
        <f t="shared" si="1"/>
        <v>0</v>
      </c>
      <c r="I735" s="359" t="s">
        <v>3465</v>
      </c>
      <c r="J735" s="364"/>
      <c r="K735" s="364">
        <f t="shared" si="7"/>
        <v>0</v>
      </c>
      <c r="L735" s="365"/>
      <c r="M735" s="366">
        <f t="shared" si="14"/>
        <v>0</v>
      </c>
      <c r="N735" s="366">
        <f t="shared" si="13"/>
        <v>0</v>
      </c>
      <c r="O735" s="366">
        <f t="shared" si="5"/>
        <v>0</v>
      </c>
      <c r="P735" s="366">
        <f t="shared" si="8"/>
        <v>0</v>
      </c>
      <c r="Q735" s="366"/>
      <c r="R735" s="359"/>
      <c r="S735" s="367"/>
      <c r="T735" s="359"/>
      <c r="U735" s="368"/>
      <c r="V735" s="368"/>
      <c r="W735" s="359"/>
      <c r="X735" s="362"/>
      <c r="Y735" s="359"/>
      <c r="Z735" s="369"/>
      <c r="AA735" s="368"/>
      <c r="AB735" s="367"/>
      <c r="AC735" s="370"/>
      <c r="AD735" s="371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  <c r="AW735" s="249"/>
      <c r="AX735" s="249"/>
    </row>
    <row r="736" ht="15.0" customHeight="1">
      <c r="A736" s="358"/>
      <c r="B736" s="359"/>
      <c r="C736" s="359"/>
      <c r="D736" s="360"/>
      <c r="E736" s="361"/>
      <c r="F736" s="359"/>
      <c r="G736" s="362"/>
      <c r="H736" s="363">
        <f t="shared" si="1"/>
        <v>0</v>
      </c>
      <c r="I736" s="359" t="s">
        <v>3465</v>
      </c>
      <c r="J736" s="364"/>
      <c r="K736" s="364">
        <f t="shared" si="7"/>
        <v>0</v>
      </c>
      <c r="L736" s="365"/>
      <c r="M736" s="366">
        <f t="shared" si="14"/>
        <v>0</v>
      </c>
      <c r="N736" s="366">
        <f t="shared" si="13"/>
        <v>0</v>
      </c>
      <c r="O736" s="366">
        <f t="shared" si="5"/>
        <v>0</v>
      </c>
      <c r="P736" s="366">
        <f t="shared" si="8"/>
        <v>0</v>
      </c>
      <c r="Q736" s="366"/>
      <c r="R736" s="359"/>
      <c r="S736" s="367"/>
      <c r="T736" s="359"/>
      <c r="U736" s="368"/>
      <c r="V736" s="368"/>
      <c r="W736" s="359"/>
      <c r="X736" s="362"/>
      <c r="Y736" s="359"/>
      <c r="Z736" s="369"/>
      <c r="AA736" s="368"/>
      <c r="AB736" s="367"/>
      <c r="AC736" s="370"/>
      <c r="AD736" s="371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  <c r="AW736" s="249"/>
      <c r="AX736" s="249"/>
    </row>
    <row r="737" ht="15.0" customHeight="1">
      <c r="A737" s="358"/>
      <c r="B737" s="359"/>
      <c r="C737" s="359"/>
      <c r="D737" s="360"/>
      <c r="E737" s="361"/>
      <c r="F737" s="359"/>
      <c r="G737" s="362"/>
      <c r="H737" s="363">
        <f t="shared" si="1"/>
        <v>0</v>
      </c>
      <c r="I737" s="359" t="s">
        <v>3465</v>
      </c>
      <c r="J737" s="364"/>
      <c r="K737" s="364">
        <f t="shared" si="7"/>
        <v>0</v>
      </c>
      <c r="L737" s="365"/>
      <c r="M737" s="366">
        <f t="shared" si="14"/>
        <v>0</v>
      </c>
      <c r="N737" s="366">
        <f t="shared" si="13"/>
        <v>0</v>
      </c>
      <c r="O737" s="366">
        <f t="shared" si="5"/>
        <v>0</v>
      </c>
      <c r="P737" s="366">
        <f t="shared" si="8"/>
        <v>0</v>
      </c>
      <c r="Q737" s="366"/>
      <c r="R737" s="359"/>
      <c r="S737" s="367"/>
      <c r="T737" s="359"/>
      <c r="U737" s="368"/>
      <c r="V737" s="368"/>
      <c r="W737" s="359"/>
      <c r="X737" s="362"/>
      <c r="Y737" s="359"/>
      <c r="Z737" s="369"/>
      <c r="AA737" s="368"/>
      <c r="AB737" s="367"/>
      <c r="AC737" s="370"/>
      <c r="AD737" s="371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  <c r="AW737" s="249"/>
      <c r="AX737" s="249"/>
    </row>
    <row r="738" ht="15.0" customHeight="1">
      <c r="A738" s="358"/>
      <c r="B738" s="359"/>
      <c r="C738" s="359"/>
      <c r="D738" s="360"/>
      <c r="E738" s="361"/>
      <c r="F738" s="359"/>
      <c r="G738" s="362"/>
      <c r="H738" s="363">
        <f t="shared" si="1"/>
        <v>0</v>
      </c>
      <c r="I738" s="359" t="s">
        <v>3465</v>
      </c>
      <c r="J738" s="364"/>
      <c r="K738" s="364">
        <f t="shared" si="7"/>
        <v>0</v>
      </c>
      <c r="L738" s="365"/>
      <c r="M738" s="366">
        <f t="shared" si="14"/>
        <v>0</v>
      </c>
      <c r="N738" s="366">
        <f t="shared" si="13"/>
        <v>0</v>
      </c>
      <c r="O738" s="366">
        <f t="shared" si="5"/>
        <v>0</v>
      </c>
      <c r="P738" s="366">
        <f t="shared" si="8"/>
        <v>0</v>
      </c>
      <c r="Q738" s="366"/>
      <c r="R738" s="359"/>
      <c r="S738" s="367"/>
      <c r="T738" s="359"/>
      <c r="U738" s="368"/>
      <c r="V738" s="368"/>
      <c r="W738" s="359"/>
      <c r="X738" s="362"/>
      <c r="Y738" s="359"/>
      <c r="Z738" s="369"/>
      <c r="AA738" s="368"/>
      <c r="AB738" s="367"/>
      <c r="AC738" s="370"/>
      <c r="AD738" s="371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  <c r="AW738" s="249"/>
      <c r="AX738" s="249"/>
    </row>
    <row r="739" ht="15.0" customHeight="1">
      <c r="A739" s="358"/>
      <c r="B739" s="359"/>
      <c r="C739" s="359"/>
      <c r="D739" s="360"/>
      <c r="E739" s="361"/>
      <c r="F739" s="359"/>
      <c r="G739" s="362"/>
      <c r="H739" s="363">
        <f t="shared" si="1"/>
        <v>0</v>
      </c>
      <c r="I739" s="359" t="s">
        <v>3465</v>
      </c>
      <c r="J739" s="364"/>
      <c r="K739" s="364">
        <f t="shared" si="7"/>
        <v>0</v>
      </c>
      <c r="L739" s="365"/>
      <c r="M739" s="366">
        <f t="shared" si="14"/>
        <v>0</v>
      </c>
      <c r="N739" s="366">
        <f t="shared" si="13"/>
        <v>0</v>
      </c>
      <c r="O739" s="366">
        <f t="shared" si="5"/>
        <v>0</v>
      </c>
      <c r="P739" s="366">
        <f t="shared" si="8"/>
        <v>0</v>
      </c>
      <c r="Q739" s="366"/>
      <c r="R739" s="359"/>
      <c r="S739" s="367"/>
      <c r="T739" s="359"/>
      <c r="U739" s="368"/>
      <c r="V739" s="368"/>
      <c r="W739" s="359"/>
      <c r="X739" s="362"/>
      <c r="Y739" s="359"/>
      <c r="Z739" s="369"/>
      <c r="AA739" s="368"/>
      <c r="AB739" s="367"/>
      <c r="AC739" s="370"/>
      <c r="AD739" s="371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  <c r="AW739" s="249"/>
      <c r="AX739" s="249"/>
    </row>
    <row r="740" ht="15.0" customHeight="1">
      <c r="A740" s="358"/>
      <c r="B740" s="359"/>
      <c r="C740" s="359"/>
      <c r="D740" s="360"/>
      <c r="E740" s="361"/>
      <c r="F740" s="359"/>
      <c r="G740" s="362"/>
      <c r="H740" s="363">
        <f t="shared" si="1"/>
        <v>0</v>
      </c>
      <c r="I740" s="359" t="s">
        <v>3465</v>
      </c>
      <c r="J740" s="364"/>
      <c r="K740" s="364">
        <f t="shared" si="7"/>
        <v>0</v>
      </c>
      <c r="L740" s="365"/>
      <c r="M740" s="366">
        <f t="shared" si="14"/>
        <v>0</v>
      </c>
      <c r="N740" s="366">
        <f t="shared" si="13"/>
        <v>0</v>
      </c>
      <c r="O740" s="366">
        <f t="shared" si="5"/>
        <v>0</v>
      </c>
      <c r="P740" s="366">
        <f t="shared" si="8"/>
        <v>0</v>
      </c>
      <c r="Q740" s="366"/>
      <c r="R740" s="359"/>
      <c r="S740" s="367"/>
      <c r="T740" s="359"/>
      <c r="U740" s="368"/>
      <c r="V740" s="368"/>
      <c r="W740" s="359"/>
      <c r="X740" s="362"/>
      <c r="Y740" s="359"/>
      <c r="Z740" s="369"/>
      <c r="AA740" s="368"/>
      <c r="AB740" s="367"/>
      <c r="AC740" s="370"/>
      <c r="AD740" s="371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  <c r="AW740" s="249"/>
      <c r="AX740" s="249"/>
    </row>
    <row r="741" ht="15.0" customHeight="1">
      <c r="A741" s="358"/>
      <c r="B741" s="359"/>
      <c r="C741" s="359"/>
      <c r="D741" s="360"/>
      <c r="E741" s="361"/>
      <c r="F741" s="359"/>
      <c r="G741" s="362"/>
      <c r="H741" s="363">
        <f t="shared" si="1"/>
        <v>0</v>
      </c>
      <c r="I741" s="359" t="s">
        <v>3465</v>
      </c>
      <c r="J741" s="364"/>
      <c r="K741" s="364">
        <f t="shared" si="7"/>
        <v>0</v>
      </c>
      <c r="L741" s="365"/>
      <c r="M741" s="366">
        <f t="shared" si="14"/>
        <v>0</v>
      </c>
      <c r="N741" s="366">
        <f t="shared" si="13"/>
        <v>0</v>
      </c>
      <c r="O741" s="366">
        <f t="shared" si="5"/>
        <v>0</v>
      </c>
      <c r="P741" s="366">
        <f t="shared" si="8"/>
        <v>0</v>
      </c>
      <c r="Q741" s="366"/>
      <c r="R741" s="359"/>
      <c r="S741" s="367"/>
      <c r="T741" s="359"/>
      <c r="U741" s="368"/>
      <c r="V741" s="368"/>
      <c r="W741" s="359"/>
      <c r="X741" s="362"/>
      <c r="Y741" s="359"/>
      <c r="Z741" s="369"/>
      <c r="AA741" s="368"/>
      <c r="AB741" s="367"/>
      <c r="AC741" s="370"/>
      <c r="AD741" s="371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  <c r="AW741" s="249"/>
      <c r="AX741" s="249"/>
    </row>
    <row r="742" ht="15.0" customHeight="1">
      <c r="A742" s="358"/>
      <c r="B742" s="359"/>
      <c r="C742" s="359"/>
      <c r="D742" s="360"/>
      <c r="E742" s="361"/>
      <c r="F742" s="359"/>
      <c r="G742" s="362"/>
      <c r="H742" s="363">
        <f t="shared" si="1"/>
        <v>0</v>
      </c>
      <c r="I742" s="359" t="s">
        <v>3465</v>
      </c>
      <c r="J742" s="364"/>
      <c r="K742" s="364">
        <f t="shared" si="7"/>
        <v>0</v>
      </c>
      <c r="L742" s="365"/>
      <c r="M742" s="366">
        <f t="shared" si="14"/>
        <v>0</v>
      </c>
      <c r="N742" s="366">
        <f t="shared" si="13"/>
        <v>0</v>
      </c>
      <c r="O742" s="366">
        <f t="shared" si="5"/>
        <v>0</v>
      </c>
      <c r="P742" s="366">
        <f t="shared" si="8"/>
        <v>0</v>
      </c>
      <c r="Q742" s="366"/>
      <c r="R742" s="359"/>
      <c r="S742" s="367"/>
      <c r="T742" s="359"/>
      <c r="U742" s="368"/>
      <c r="V742" s="368"/>
      <c r="W742" s="359"/>
      <c r="X742" s="362"/>
      <c r="Y742" s="359"/>
      <c r="Z742" s="369"/>
      <c r="AA742" s="368"/>
      <c r="AB742" s="367"/>
      <c r="AC742" s="370"/>
      <c r="AD742" s="371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  <c r="AW742" s="249"/>
      <c r="AX742" s="249"/>
    </row>
    <row r="743" ht="15.0" customHeight="1">
      <c r="A743" s="358"/>
      <c r="B743" s="359"/>
      <c r="C743" s="359"/>
      <c r="D743" s="360"/>
      <c r="E743" s="361"/>
      <c r="F743" s="359"/>
      <c r="G743" s="362"/>
      <c r="H743" s="363">
        <f t="shared" si="1"/>
        <v>0</v>
      </c>
      <c r="I743" s="359" t="s">
        <v>3465</v>
      </c>
      <c r="J743" s="364"/>
      <c r="K743" s="364">
        <f t="shared" si="7"/>
        <v>0</v>
      </c>
      <c r="L743" s="365"/>
      <c r="M743" s="366">
        <f t="shared" si="14"/>
        <v>0</v>
      </c>
      <c r="N743" s="366">
        <f t="shared" si="13"/>
        <v>0</v>
      </c>
      <c r="O743" s="366">
        <f t="shared" si="5"/>
        <v>0</v>
      </c>
      <c r="P743" s="366">
        <f t="shared" si="8"/>
        <v>0</v>
      </c>
      <c r="Q743" s="366"/>
      <c r="R743" s="359"/>
      <c r="S743" s="367"/>
      <c r="T743" s="359"/>
      <c r="U743" s="368"/>
      <c r="V743" s="368"/>
      <c r="W743" s="359"/>
      <c r="X743" s="362"/>
      <c r="Y743" s="359"/>
      <c r="Z743" s="369"/>
      <c r="AA743" s="368"/>
      <c r="AB743" s="367"/>
      <c r="AC743" s="370"/>
      <c r="AD743" s="371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  <c r="AW743" s="249"/>
      <c r="AX743" s="249"/>
    </row>
    <row r="744" ht="15.0" customHeight="1">
      <c r="A744" s="358"/>
      <c r="B744" s="359"/>
      <c r="C744" s="359"/>
      <c r="D744" s="360"/>
      <c r="E744" s="361"/>
      <c r="F744" s="359"/>
      <c r="G744" s="362"/>
      <c r="H744" s="363">
        <f t="shared" si="1"/>
        <v>0</v>
      </c>
      <c r="I744" s="359" t="s">
        <v>3465</v>
      </c>
      <c r="J744" s="364"/>
      <c r="K744" s="364">
        <f t="shared" si="7"/>
        <v>0</v>
      </c>
      <c r="L744" s="365"/>
      <c r="M744" s="366">
        <f t="shared" si="14"/>
        <v>0</v>
      </c>
      <c r="N744" s="366">
        <f t="shared" si="13"/>
        <v>0</v>
      </c>
      <c r="O744" s="366">
        <f t="shared" si="5"/>
        <v>0</v>
      </c>
      <c r="P744" s="366">
        <f t="shared" si="8"/>
        <v>0</v>
      </c>
      <c r="Q744" s="366"/>
      <c r="R744" s="359"/>
      <c r="S744" s="367"/>
      <c r="T744" s="359"/>
      <c r="U744" s="368"/>
      <c r="V744" s="368"/>
      <c r="W744" s="359"/>
      <c r="X744" s="362"/>
      <c r="Y744" s="359"/>
      <c r="Z744" s="369"/>
      <c r="AA744" s="368"/>
      <c r="AB744" s="367"/>
      <c r="AC744" s="370"/>
      <c r="AD744" s="371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  <c r="AW744" s="249"/>
      <c r="AX744" s="249"/>
    </row>
    <row r="745" ht="15.0" customHeight="1">
      <c r="A745" s="358"/>
      <c r="B745" s="359"/>
      <c r="C745" s="359"/>
      <c r="D745" s="360"/>
      <c r="E745" s="361"/>
      <c r="F745" s="359"/>
      <c r="G745" s="362"/>
      <c r="H745" s="363">
        <f t="shared" si="1"/>
        <v>0</v>
      </c>
      <c r="I745" s="359" t="s">
        <v>3465</v>
      </c>
      <c r="J745" s="364"/>
      <c r="K745" s="364">
        <f t="shared" si="7"/>
        <v>0</v>
      </c>
      <c r="L745" s="365"/>
      <c r="M745" s="366">
        <f t="shared" si="14"/>
        <v>0</v>
      </c>
      <c r="N745" s="366">
        <f t="shared" si="13"/>
        <v>0</v>
      </c>
      <c r="O745" s="366">
        <f t="shared" si="5"/>
        <v>0</v>
      </c>
      <c r="P745" s="366">
        <f t="shared" si="8"/>
        <v>0</v>
      </c>
      <c r="Q745" s="366"/>
      <c r="R745" s="359"/>
      <c r="S745" s="367"/>
      <c r="T745" s="359"/>
      <c r="U745" s="368"/>
      <c r="V745" s="368"/>
      <c r="W745" s="359"/>
      <c r="X745" s="362"/>
      <c r="Y745" s="359"/>
      <c r="Z745" s="369"/>
      <c r="AA745" s="368"/>
      <c r="AB745" s="367"/>
      <c r="AC745" s="370"/>
      <c r="AD745" s="371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  <c r="AW745" s="249"/>
      <c r="AX745" s="249"/>
    </row>
    <row r="746" ht="15.0" customHeight="1">
      <c r="A746" s="358"/>
      <c r="B746" s="359"/>
      <c r="C746" s="359"/>
      <c r="D746" s="360"/>
      <c r="E746" s="361"/>
      <c r="F746" s="359"/>
      <c r="G746" s="362"/>
      <c r="H746" s="363">
        <f t="shared" si="1"/>
        <v>0</v>
      </c>
      <c r="I746" s="359" t="s">
        <v>3465</v>
      </c>
      <c r="J746" s="364"/>
      <c r="K746" s="364">
        <f t="shared" si="7"/>
        <v>0</v>
      </c>
      <c r="L746" s="365"/>
      <c r="M746" s="366">
        <f t="shared" si="14"/>
        <v>0</v>
      </c>
      <c r="N746" s="366">
        <f t="shared" si="13"/>
        <v>0</v>
      </c>
      <c r="O746" s="366">
        <f t="shared" si="5"/>
        <v>0</v>
      </c>
      <c r="P746" s="366">
        <f t="shared" si="8"/>
        <v>0</v>
      </c>
      <c r="Q746" s="366"/>
      <c r="R746" s="359"/>
      <c r="S746" s="367"/>
      <c r="T746" s="359"/>
      <c r="U746" s="368"/>
      <c r="V746" s="368"/>
      <c r="W746" s="359"/>
      <c r="X746" s="362"/>
      <c r="Y746" s="359"/>
      <c r="Z746" s="369"/>
      <c r="AA746" s="368"/>
      <c r="AB746" s="367"/>
      <c r="AC746" s="370"/>
      <c r="AD746" s="371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  <c r="AW746" s="249"/>
      <c r="AX746" s="249"/>
    </row>
    <row r="747" ht="15.0" customHeight="1">
      <c r="A747" s="358"/>
      <c r="B747" s="359"/>
      <c r="C747" s="359"/>
      <c r="D747" s="360"/>
      <c r="E747" s="361"/>
      <c r="F747" s="359"/>
      <c r="G747" s="362"/>
      <c r="H747" s="363">
        <f t="shared" si="1"/>
        <v>0</v>
      </c>
      <c r="I747" s="359" t="s">
        <v>3465</v>
      </c>
      <c r="J747" s="364"/>
      <c r="K747" s="364">
        <f t="shared" si="7"/>
        <v>0</v>
      </c>
      <c r="L747" s="365"/>
      <c r="M747" s="366">
        <f t="shared" si="14"/>
        <v>0</v>
      </c>
      <c r="N747" s="366">
        <f t="shared" si="13"/>
        <v>0</v>
      </c>
      <c r="O747" s="366">
        <f t="shared" si="5"/>
        <v>0</v>
      </c>
      <c r="P747" s="366">
        <f t="shared" si="8"/>
        <v>0</v>
      </c>
      <c r="Q747" s="366"/>
      <c r="R747" s="359"/>
      <c r="S747" s="367"/>
      <c r="T747" s="359"/>
      <c r="U747" s="368"/>
      <c r="V747" s="368"/>
      <c r="W747" s="359"/>
      <c r="X747" s="362"/>
      <c r="Y747" s="359"/>
      <c r="Z747" s="369"/>
      <c r="AA747" s="368"/>
      <c r="AB747" s="367"/>
      <c r="AC747" s="370"/>
      <c r="AD747" s="371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  <c r="AW747" s="249"/>
      <c r="AX747" s="249"/>
    </row>
    <row r="748" ht="15.0" customHeight="1">
      <c r="A748" s="358"/>
      <c r="B748" s="359"/>
      <c r="C748" s="359"/>
      <c r="D748" s="360"/>
      <c r="E748" s="361"/>
      <c r="F748" s="359"/>
      <c r="G748" s="362"/>
      <c r="H748" s="363">
        <f t="shared" si="1"/>
        <v>0</v>
      </c>
      <c r="I748" s="359" t="s">
        <v>3465</v>
      </c>
      <c r="J748" s="364"/>
      <c r="K748" s="364">
        <f t="shared" si="7"/>
        <v>0</v>
      </c>
      <c r="L748" s="365"/>
      <c r="M748" s="366">
        <f t="shared" si="14"/>
        <v>0</v>
      </c>
      <c r="N748" s="366">
        <f t="shared" si="13"/>
        <v>0</v>
      </c>
      <c r="O748" s="366">
        <f t="shared" si="5"/>
        <v>0</v>
      </c>
      <c r="P748" s="366">
        <f t="shared" si="8"/>
        <v>0</v>
      </c>
      <c r="Q748" s="366"/>
      <c r="R748" s="359"/>
      <c r="S748" s="367"/>
      <c r="T748" s="359"/>
      <c r="U748" s="368"/>
      <c r="V748" s="368"/>
      <c r="W748" s="359"/>
      <c r="X748" s="362"/>
      <c r="Y748" s="359"/>
      <c r="Z748" s="369"/>
      <c r="AA748" s="368"/>
      <c r="AB748" s="367"/>
      <c r="AC748" s="370"/>
      <c r="AD748" s="371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  <c r="AW748" s="249"/>
      <c r="AX748" s="249"/>
    </row>
    <row r="749" ht="15.0" customHeight="1">
      <c r="A749" s="358"/>
      <c r="B749" s="359"/>
      <c r="C749" s="359"/>
      <c r="D749" s="360"/>
      <c r="E749" s="361"/>
      <c r="F749" s="359"/>
      <c r="G749" s="362"/>
      <c r="H749" s="363">
        <f t="shared" si="1"/>
        <v>0</v>
      </c>
      <c r="I749" s="359" t="s">
        <v>3465</v>
      </c>
      <c r="J749" s="364"/>
      <c r="K749" s="364">
        <f t="shared" si="7"/>
        <v>0</v>
      </c>
      <c r="L749" s="365"/>
      <c r="M749" s="366">
        <f t="shared" si="14"/>
        <v>0</v>
      </c>
      <c r="N749" s="366">
        <f t="shared" si="13"/>
        <v>0</v>
      </c>
      <c r="O749" s="366">
        <f t="shared" si="5"/>
        <v>0</v>
      </c>
      <c r="P749" s="366">
        <f t="shared" si="8"/>
        <v>0</v>
      </c>
      <c r="Q749" s="366"/>
      <c r="R749" s="359"/>
      <c r="S749" s="367"/>
      <c r="T749" s="359"/>
      <c r="U749" s="368"/>
      <c r="V749" s="368"/>
      <c r="W749" s="359"/>
      <c r="X749" s="362"/>
      <c r="Y749" s="359"/>
      <c r="Z749" s="369"/>
      <c r="AA749" s="368"/>
      <c r="AB749" s="367"/>
      <c r="AC749" s="370"/>
      <c r="AD749" s="371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  <c r="AW749" s="249"/>
      <c r="AX749" s="249"/>
    </row>
    <row r="750" ht="15.0" customHeight="1">
      <c r="A750" s="358"/>
      <c r="B750" s="359"/>
      <c r="C750" s="359"/>
      <c r="D750" s="360"/>
      <c r="E750" s="361"/>
      <c r="F750" s="359"/>
      <c r="G750" s="362"/>
      <c r="H750" s="363">
        <f t="shared" si="1"/>
        <v>0</v>
      </c>
      <c r="I750" s="359" t="s">
        <v>3465</v>
      </c>
      <c r="J750" s="364"/>
      <c r="K750" s="364">
        <f t="shared" si="7"/>
        <v>0</v>
      </c>
      <c r="L750" s="365"/>
      <c r="M750" s="366">
        <f t="shared" si="14"/>
        <v>0</v>
      </c>
      <c r="N750" s="366">
        <f t="shared" si="13"/>
        <v>0</v>
      </c>
      <c r="O750" s="366">
        <f t="shared" si="5"/>
        <v>0</v>
      </c>
      <c r="P750" s="366">
        <f t="shared" si="8"/>
        <v>0</v>
      </c>
      <c r="Q750" s="366"/>
      <c r="R750" s="359"/>
      <c r="S750" s="367"/>
      <c r="T750" s="359"/>
      <c r="U750" s="368"/>
      <c r="V750" s="368"/>
      <c r="W750" s="359"/>
      <c r="X750" s="362"/>
      <c r="Y750" s="359"/>
      <c r="Z750" s="369"/>
      <c r="AA750" s="368"/>
      <c r="AB750" s="367"/>
      <c r="AC750" s="370"/>
      <c r="AD750" s="371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  <c r="AW750" s="249"/>
      <c r="AX750" s="249"/>
    </row>
    <row r="751" ht="15.0" customHeight="1">
      <c r="A751" s="358"/>
      <c r="B751" s="359"/>
      <c r="C751" s="359"/>
      <c r="D751" s="360"/>
      <c r="E751" s="361"/>
      <c r="F751" s="359"/>
      <c r="G751" s="362"/>
      <c r="H751" s="363">
        <f t="shared" si="1"/>
        <v>0</v>
      </c>
      <c r="I751" s="359" t="s">
        <v>3465</v>
      </c>
      <c r="J751" s="364"/>
      <c r="K751" s="364">
        <f t="shared" si="7"/>
        <v>0</v>
      </c>
      <c r="L751" s="365"/>
      <c r="M751" s="366">
        <f t="shared" si="14"/>
        <v>0</v>
      </c>
      <c r="N751" s="366">
        <f t="shared" si="13"/>
        <v>0</v>
      </c>
      <c r="O751" s="366">
        <f t="shared" si="5"/>
        <v>0</v>
      </c>
      <c r="P751" s="366">
        <f t="shared" si="8"/>
        <v>0</v>
      </c>
      <c r="Q751" s="366"/>
      <c r="R751" s="359"/>
      <c r="S751" s="367"/>
      <c r="T751" s="359"/>
      <c r="U751" s="368"/>
      <c r="V751" s="368"/>
      <c r="W751" s="359"/>
      <c r="X751" s="362"/>
      <c r="Y751" s="359"/>
      <c r="Z751" s="369"/>
      <c r="AA751" s="368"/>
      <c r="AB751" s="367"/>
      <c r="AC751" s="370"/>
      <c r="AD751" s="371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  <c r="AW751" s="249"/>
      <c r="AX751" s="249"/>
    </row>
    <row r="752" ht="15.0" customHeight="1">
      <c r="A752" s="358"/>
      <c r="B752" s="359"/>
      <c r="C752" s="359"/>
      <c r="D752" s="360"/>
      <c r="E752" s="361"/>
      <c r="F752" s="359"/>
      <c r="G752" s="362"/>
      <c r="H752" s="363">
        <f t="shared" si="1"/>
        <v>0</v>
      </c>
      <c r="I752" s="359" t="s">
        <v>3465</v>
      </c>
      <c r="J752" s="364"/>
      <c r="K752" s="364">
        <f t="shared" si="7"/>
        <v>0</v>
      </c>
      <c r="L752" s="365"/>
      <c r="M752" s="366">
        <f t="shared" si="14"/>
        <v>0</v>
      </c>
      <c r="N752" s="366">
        <f t="shared" si="13"/>
        <v>0</v>
      </c>
      <c r="O752" s="366">
        <f t="shared" si="5"/>
        <v>0</v>
      </c>
      <c r="P752" s="366">
        <f t="shared" si="8"/>
        <v>0</v>
      </c>
      <c r="Q752" s="366"/>
      <c r="R752" s="359"/>
      <c r="S752" s="367"/>
      <c r="T752" s="359"/>
      <c r="U752" s="368"/>
      <c r="V752" s="368"/>
      <c r="W752" s="359"/>
      <c r="X752" s="362"/>
      <c r="Y752" s="359"/>
      <c r="Z752" s="369"/>
      <c r="AA752" s="368"/>
      <c r="AB752" s="367"/>
      <c r="AC752" s="370"/>
      <c r="AD752" s="371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  <c r="AW752" s="249"/>
      <c r="AX752" s="249"/>
    </row>
    <row r="753" ht="15.0" customHeight="1">
      <c r="A753" s="358"/>
      <c r="B753" s="359"/>
      <c r="C753" s="359"/>
      <c r="D753" s="360"/>
      <c r="E753" s="361"/>
      <c r="F753" s="359"/>
      <c r="G753" s="362"/>
      <c r="H753" s="363">
        <f t="shared" si="1"/>
        <v>0</v>
      </c>
      <c r="I753" s="359" t="s">
        <v>3465</v>
      </c>
      <c r="J753" s="364"/>
      <c r="K753" s="364">
        <f t="shared" si="7"/>
        <v>0</v>
      </c>
      <c r="L753" s="365"/>
      <c r="M753" s="366">
        <f t="shared" si="14"/>
        <v>0</v>
      </c>
      <c r="N753" s="366">
        <f t="shared" si="13"/>
        <v>0</v>
      </c>
      <c r="O753" s="366">
        <f t="shared" si="5"/>
        <v>0</v>
      </c>
      <c r="P753" s="366">
        <f t="shared" si="8"/>
        <v>0</v>
      </c>
      <c r="Q753" s="366"/>
      <c r="R753" s="359"/>
      <c r="S753" s="367"/>
      <c r="T753" s="359"/>
      <c r="U753" s="368"/>
      <c r="V753" s="368"/>
      <c r="W753" s="359"/>
      <c r="X753" s="362"/>
      <c r="Y753" s="359"/>
      <c r="Z753" s="369"/>
      <c r="AA753" s="368"/>
      <c r="AB753" s="367"/>
      <c r="AC753" s="370"/>
      <c r="AD753" s="371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  <c r="AW753" s="249"/>
      <c r="AX753" s="249"/>
    </row>
    <row r="754" ht="15.0" customHeight="1">
      <c r="A754" s="358"/>
      <c r="B754" s="359"/>
      <c r="C754" s="359"/>
      <c r="D754" s="360"/>
      <c r="E754" s="361"/>
      <c r="F754" s="359"/>
      <c r="G754" s="362"/>
      <c r="H754" s="363">
        <f t="shared" si="1"/>
        <v>0</v>
      </c>
      <c r="I754" s="359" t="s">
        <v>3465</v>
      </c>
      <c r="J754" s="364"/>
      <c r="K754" s="364">
        <f t="shared" si="7"/>
        <v>0</v>
      </c>
      <c r="L754" s="365"/>
      <c r="M754" s="366">
        <f t="shared" si="14"/>
        <v>0</v>
      </c>
      <c r="N754" s="366">
        <f t="shared" si="13"/>
        <v>0</v>
      </c>
      <c r="O754" s="366">
        <f t="shared" si="5"/>
        <v>0</v>
      </c>
      <c r="P754" s="366">
        <f t="shared" si="8"/>
        <v>0</v>
      </c>
      <c r="Q754" s="366"/>
      <c r="R754" s="359"/>
      <c r="S754" s="367"/>
      <c r="T754" s="359"/>
      <c r="U754" s="368"/>
      <c r="V754" s="368"/>
      <c r="W754" s="359"/>
      <c r="X754" s="362"/>
      <c r="Y754" s="359"/>
      <c r="Z754" s="369"/>
      <c r="AA754" s="368"/>
      <c r="AB754" s="367"/>
      <c r="AC754" s="370"/>
      <c r="AD754" s="371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  <c r="AW754" s="249"/>
      <c r="AX754" s="249"/>
    </row>
    <row r="755" ht="15.0" customHeight="1">
      <c r="A755" s="358"/>
      <c r="B755" s="359"/>
      <c r="C755" s="359"/>
      <c r="D755" s="360"/>
      <c r="E755" s="361"/>
      <c r="F755" s="359"/>
      <c r="G755" s="362"/>
      <c r="H755" s="363">
        <f t="shared" si="1"/>
        <v>0</v>
      </c>
      <c r="I755" s="359" t="s">
        <v>3465</v>
      </c>
      <c r="J755" s="364"/>
      <c r="K755" s="364">
        <f t="shared" si="7"/>
        <v>0</v>
      </c>
      <c r="L755" s="365"/>
      <c r="M755" s="366">
        <f t="shared" si="14"/>
        <v>0</v>
      </c>
      <c r="N755" s="366">
        <f t="shared" si="13"/>
        <v>0</v>
      </c>
      <c r="O755" s="366">
        <f t="shared" si="5"/>
        <v>0</v>
      </c>
      <c r="P755" s="366">
        <f t="shared" si="8"/>
        <v>0</v>
      </c>
      <c r="Q755" s="366"/>
      <c r="R755" s="359"/>
      <c r="S755" s="367"/>
      <c r="T755" s="359"/>
      <c r="U755" s="368"/>
      <c r="V755" s="368"/>
      <c r="W755" s="359"/>
      <c r="X755" s="362"/>
      <c r="Y755" s="359"/>
      <c r="Z755" s="369"/>
      <c r="AA755" s="368"/>
      <c r="AB755" s="367"/>
      <c r="AC755" s="370"/>
      <c r="AD755" s="371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  <c r="AW755" s="249"/>
      <c r="AX755" s="249"/>
    </row>
    <row r="756" ht="15.0" customHeight="1">
      <c r="A756" s="358"/>
      <c r="B756" s="359"/>
      <c r="C756" s="359"/>
      <c r="D756" s="360"/>
      <c r="E756" s="361"/>
      <c r="F756" s="359"/>
      <c r="G756" s="362"/>
      <c r="H756" s="363">
        <f t="shared" si="1"/>
        <v>0</v>
      </c>
      <c r="I756" s="359" t="s">
        <v>3465</v>
      </c>
      <c r="J756" s="364"/>
      <c r="K756" s="364">
        <f t="shared" si="7"/>
        <v>0</v>
      </c>
      <c r="L756" s="365"/>
      <c r="M756" s="366">
        <f t="shared" si="14"/>
        <v>0</v>
      </c>
      <c r="N756" s="366">
        <f t="shared" si="13"/>
        <v>0</v>
      </c>
      <c r="O756" s="366">
        <f t="shared" si="5"/>
        <v>0</v>
      </c>
      <c r="P756" s="366">
        <f t="shared" si="8"/>
        <v>0</v>
      </c>
      <c r="Q756" s="366"/>
      <c r="R756" s="359"/>
      <c r="S756" s="367"/>
      <c r="T756" s="359"/>
      <c r="U756" s="368"/>
      <c r="V756" s="368"/>
      <c r="W756" s="359"/>
      <c r="X756" s="362"/>
      <c r="Y756" s="359"/>
      <c r="Z756" s="369"/>
      <c r="AA756" s="368"/>
      <c r="AB756" s="367"/>
      <c r="AC756" s="370"/>
      <c r="AD756" s="371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  <c r="AW756" s="249"/>
      <c r="AX756" s="249"/>
    </row>
    <row r="757" ht="15.0" customHeight="1">
      <c r="A757" s="358"/>
      <c r="B757" s="359"/>
      <c r="C757" s="359"/>
      <c r="D757" s="360"/>
      <c r="E757" s="361"/>
      <c r="F757" s="359"/>
      <c r="G757" s="362"/>
      <c r="H757" s="363">
        <f t="shared" si="1"/>
        <v>0</v>
      </c>
      <c r="I757" s="359" t="s">
        <v>3465</v>
      </c>
      <c r="J757" s="364"/>
      <c r="K757" s="364">
        <f t="shared" si="7"/>
        <v>0</v>
      </c>
      <c r="L757" s="365"/>
      <c r="M757" s="366">
        <f t="shared" si="14"/>
        <v>0</v>
      </c>
      <c r="N757" s="366">
        <f t="shared" si="13"/>
        <v>0</v>
      </c>
      <c r="O757" s="366">
        <f t="shared" si="5"/>
        <v>0</v>
      </c>
      <c r="P757" s="366">
        <f t="shared" si="8"/>
        <v>0</v>
      </c>
      <c r="Q757" s="366"/>
      <c r="R757" s="359"/>
      <c r="S757" s="367"/>
      <c r="T757" s="359"/>
      <c r="U757" s="368"/>
      <c r="V757" s="368"/>
      <c r="W757" s="359"/>
      <c r="X757" s="362"/>
      <c r="Y757" s="359"/>
      <c r="Z757" s="369"/>
      <c r="AA757" s="368"/>
      <c r="AB757" s="367"/>
      <c r="AC757" s="370"/>
      <c r="AD757" s="371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  <c r="AW757" s="249"/>
      <c r="AX757" s="249"/>
    </row>
    <row r="758" ht="15.0" customHeight="1">
      <c r="A758" s="358"/>
      <c r="B758" s="359"/>
      <c r="C758" s="359"/>
      <c r="D758" s="360"/>
      <c r="E758" s="361"/>
      <c r="F758" s="359"/>
      <c r="G758" s="362"/>
      <c r="H758" s="363">
        <f t="shared" si="1"/>
        <v>0</v>
      </c>
      <c r="I758" s="359" t="s">
        <v>3465</v>
      </c>
      <c r="J758" s="364"/>
      <c r="K758" s="364">
        <f t="shared" si="7"/>
        <v>0</v>
      </c>
      <c r="L758" s="365"/>
      <c r="M758" s="366">
        <f t="shared" si="14"/>
        <v>0</v>
      </c>
      <c r="N758" s="366">
        <f t="shared" si="13"/>
        <v>0</v>
      </c>
      <c r="O758" s="366">
        <f t="shared" si="5"/>
        <v>0</v>
      </c>
      <c r="P758" s="366">
        <f t="shared" si="8"/>
        <v>0</v>
      </c>
      <c r="Q758" s="366"/>
      <c r="R758" s="359"/>
      <c r="S758" s="367"/>
      <c r="T758" s="359"/>
      <c r="U758" s="368"/>
      <c r="V758" s="368"/>
      <c r="W758" s="359"/>
      <c r="X758" s="362"/>
      <c r="Y758" s="359"/>
      <c r="Z758" s="369"/>
      <c r="AA758" s="368"/>
      <c r="AB758" s="367"/>
      <c r="AC758" s="370"/>
      <c r="AD758" s="371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  <c r="AW758" s="249"/>
      <c r="AX758" s="249"/>
    </row>
    <row r="759" ht="15.0" customHeight="1">
      <c r="A759" s="358"/>
      <c r="B759" s="359"/>
      <c r="C759" s="359"/>
      <c r="D759" s="360"/>
      <c r="E759" s="361"/>
      <c r="F759" s="359"/>
      <c r="G759" s="362"/>
      <c r="H759" s="363">
        <f t="shared" si="1"/>
        <v>0</v>
      </c>
      <c r="I759" s="359" t="s">
        <v>3465</v>
      </c>
      <c r="J759" s="364"/>
      <c r="K759" s="364">
        <f t="shared" si="7"/>
        <v>0</v>
      </c>
      <c r="L759" s="365"/>
      <c r="M759" s="366">
        <f t="shared" si="14"/>
        <v>0</v>
      </c>
      <c r="N759" s="366">
        <f t="shared" si="13"/>
        <v>0</v>
      </c>
      <c r="O759" s="366">
        <f t="shared" si="5"/>
        <v>0</v>
      </c>
      <c r="P759" s="366">
        <f t="shared" si="8"/>
        <v>0</v>
      </c>
      <c r="Q759" s="366"/>
      <c r="R759" s="359"/>
      <c r="S759" s="367"/>
      <c r="T759" s="359"/>
      <c r="U759" s="368"/>
      <c r="V759" s="368"/>
      <c r="W759" s="359"/>
      <c r="X759" s="362"/>
      <c r="Y759" s="359"/>
      <c r="Z759" s="369"/>
      <c r="AA759" s="368"/>
      <c r="AB759" s="367"/>
      <c r="AC759" s="370"/>
      <c r="AD759" s="371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  <c r="AW759" s="249"/>
      <c r="AX759" s="249"/>
    </row>
    <row r="760" ht="15.0" customHeight="1">
      <c r="A760" s="358"/>
      <c r="B760" s="359"/>
      <c r="C760" s="359"/>
      <c r="D760" s="360"/>
      <c r="E760" s="361"/>
      <c r="F760" s="359"/>
      <c r="G760" s="362"/>
      <c r="H760" s="363">
        <f t="shared" si="1"/>
        <v>0</v>
      </c>
      <c r="I760" s="359" t="s">
        <v>3465</v>
      </c>
      <c r="J760" s="364"/>
      <c r="K760" s="364">
        <f t="shared" si="7"/>
        <v>0</v>
      </c>
      <c r="L760" s="365"/>
      <c r="M760" s="366">
        <f t="shared" si="14"/>
        <v>0</v>
      </c>
      <c r="N760" s="366">
        <f t="shared" si="13"/>
        <v>0</v>
      </c>
      <c r="O760" s="366">
        <f t="shared" si="5"/>
        <v>0</v>
      </c>
      <c r="P760" s="366">
        <f t="shared" si="8"/>
        <v>0</v>
      </c>
      <c r="Q760" s="366"/>
      <c r="R760" s="359"/>
      <c r="S760" s="367"/>
      <c r="T760" s="359"/>
      <c r="U760" s="368"/>
      <c r="V760" s="368"/>
      <c r="W760" s="359"/>
      <c r="X760" s="362"/>
      <c r="Y760" s="359"/>
      <c r="Z760" s="369"/>
      <c r="AA760" s="368"/>
      <c r="AB760" s="367"/>
      <c r="AC760" s="370"/>
      <c r="AD760" s="371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  <c r="AW760" s="249"/>
      <c r="AX760" s="249"/>
    </row>
    <row r="761" ht="15.0" customHeight="1">
      <c r="A761" s="358"/>
      <c r="B761" s="359"/>
      <c r="C761" s="359"/>
      <c r="D761" s="360"/>
      <c r="E761" s="361"/>
      <c r="F761" s="359"/>
      <c r="G761" s="362"/>
      <c r="H761" s="363">
        <f t="shared" si="1"/>
        <v>0</v>
      </c>
      <c r="I761" s="359" t="s">
        <v>3465</v>
      </c>
      <c r="J761" s="364"/>
      <c r="K761" s="364">
        <f t="shared" si="7"/>
        <v>0</v>
      </c>
      <c r="L761" s="365"/>
      <c r="M761" s="366">
        <f t="shared" si="14"/>
        <v>0</v>
      </c>
      <c r="N761" s="366">
        <f t="shared" si="13"/>
        <v>0</v>
      </c>
      <c r="O761" s="366">
        <f t="shared" si="5"/>
        <v>0</v>
      </c>
      <c r="P761" s="366">
        <f t="shared" si="8"/>
        <v>0</v>
      </c>
      <c r="Q761" s="366"/>
      <c r="R761" s="359"/>
      <c r="S761" s="367"/>
      <c r="T761" s="359"/>
      <c r="U761" s="368"/>
      <c r="V761" s="368"/>
      <c r="W761" s="359"/>
      <c r="X761" s="362"/>
      <c r="Y761" s="359"/>
      <c r="Z761" s="369"/>
      <c r="AA761" s="368"/>
      <c r="AB761" s="367"/>
      <c r="AC761" s="370"/>
      <c r="AD761" s="371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  <c r="AW761" s="249"/>
      <c r="AX761" s="249"/>
    </row>
    <row r="762" ht="15.0" customHeight="1">
      <c r="A762" s="358"/>
      <c r="B762" s="359"/>
      <c r="C762" s="359"/>
      <c r="D762" s="360"/>
      <c r="E762" s="361"/>
      <c r="F762" s="359"/>
      <c r="G762" s="362"/>
      <c r="H762" s="363">
        <f t="shared" si="1"/>
        <v>0</v>
      </c>
      <c r="I762" s="359" t="s">
        <v>3465</v>
      </c>
      <c r="J762" s="364"/>
      <c r="K762" s="364">
        <f t="shared" si="7"/>
        <v>0</v>
      </c>
      <c r="L762" s="365"/>
      <c r="M762" s="366">
        <f t="shared" si="14"/>
        <v>0</v>
      </c>
      <c r="N762" s="366">
        <f t="shared" si="13"/>
        <v>0</v>
      </c>
      <c r="O762" s="366">
        <f t="shared" si="5"/>
        <v>0</v>
      </c>
      <c r="P762" s="366">
        <f t="shared" si="8"/>
        <v>0</v>
      </c>
      <c r="Q762" s="366"/>
      <c r="R762" s="359"/>
      <c r="S762" s="367"/>
      <c r="T762" s="359"/>
      <c r="U762" s="368"/>
      <c r="V762" s="368"/>
      <c r="W762" s="359"/>
      <c r="X762" s="362"/>
      <c r="Y762" s="359"/>
      <c r="Z762" s="369"/>
      <c r="AA762" s="368"/>
      <c r="AB762" s="367"/>
      <c r="AC762" s="370"/>
      <c r="AD762" s="371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  <c r="AW762" s="249"/>
      <c r="AX762" s="249"/>
    </row>
    <row r="763" ht="15.0" customHeight="1">
      <c r="A763" s="358"/>
      <c r="B763" s="359"/>
      <c r="C763" s="359"/>
      <c r="D763" s="360"/>
      <c r="E763" s="361"/>
      <c r="F763" s="359"/>
      <c r="G763" s="362"/>
      <c r="H763" s="363">
        <f t="shared" si="1"/>
        <v>0</v>
      </c>
      <c r="I763" s="359" t="s">
        <v>3465</v>
      </c>
      <c r="J763" s="364"/>
      <c r="K763" s="364">
        <f t="shared" si="7"/>
        <v>0</v>
      </c>
      <c r="L763" s="365"/>
      <c r="M763" s="366">
        <f t="shared" si="14"/>
        <v>0</v>
      </c>
      <c r="N763" s="366">
        <f t="shared" si="13"/>
        <v>0</v>
      </c>
      <c r="O763" s="366">
        <f t="shared" si="5"/>
        <v>0</v>
      </c>
      <c r="P763" s="366">
        <f t="shared" si="8"/>
        <v>0</v>
      </c>
      <c r="Q763" s="366"/>
      <c r="R763" s="359"/>
      <c r="S763" s="367"/>
      <c r="T763" s="359"/>
      <c r="U763" s="368"/>
      <c r="V763" s="368"/>
      <c r="W763" s="359"/>
      <c r="X763" s="362"/>
      <c r="Y763" s="359"/>
      <c r="Z763" s="369"/>
      <c r="AA763" s="368"/>
      <c r="AB763" s="367"/>
      <c r="AC763" s="370"/>
      <c r="AD763" s="371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  <c r="AW763" s="249"/>
      <c r="AX763" s="249"/>
    </row>
    <row r="764" ht="15.0" customHeight="1">
      <c r="A764" s="358"/>
      <c r="B764" s="359"/>
      <c r="C764" s="359"/>
      <c r="D764" s="360"/>
      <c r="E764" s="361"/>
      <c r="F764" s="359"/>
      <c r="G764" s="362"/>
      <c r="H764" s="363">
        <f t="shared" si="1"/>
        <v>0</v>
      </c>
      <c r="I764" s="359" t="s">
        <v>3465</v>
      </c>
      <c r="J764" s="364"/>
      <c r="K764" s="364">
        <f t="shared" si="7"/>
        <v>0</v>
      </c>
      <c r="L764" s="365"/>
      <c r="M764" s="366">
        <f t="shared" si="14"/>
        <v>0</v>
      </c>
      <c r="N764" s="366">
        <f t="shared" si="13"/>
        <v>0</v>
      </c>
      <c r="O764" s="366">
        <f t="shared" si="5"/>
        <v>0</v>
      </c>
      <c r="P764" s="366">
        <f t="shared" si="8"/>
        <v>0</v>
      </c>
      <c r="Q764" s="366"/>
      <c r="R764" s="359"/>
      <c r="S764" s="367"/>
      <c r="T764" s="359"/>
      <c r="U764" s="368"/>
      <c r="V764" s="368"/>
      <c r="W764" s="359"/>
      <c r="X764" s="362"/>
      <c r="Y764" s="359"/>
      <c r="Z764" s="369"/>
      <c r="AA764" s="368"/>
      <c r="AB764" s="367"/>
      <c r="AC764" s="370"/>
      <c r="AD764" s="371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  <c r="AW764" s="249"/>
      <c r="AX764" s="249"/>
    </row>
    <row r="765" ht="15.0" customHeight="1">
      <c r="A765" s="358"/>
      <c r="B765" s="359"/>
      <c r="C765" s="359"/>
      <c r="D765" s="360"/>
      <c r="E765" s="361"/>
      <c r="F765" s="359"/>
      <c r="G765" s="362"/>
      <c r="H765" s="363">
        <f t="shared" si="1"/>
        <v>0</v>
      </c>
      <c r="I765" s="359" t="s">
        <v>3465</v>
      </c>
      <c r="J765" s="364"/>
      <c r="K765" s="364">
        <f t="shared" si="7"/>
        <v>0</v>
      </c>
      <c r="L765" s="365"/>
      <c r="M765" s="366">
        <f t="shared" si="14"/>
        <v>0</v>
      </c>
      <c r="N765" s="366">
        <f t="shared" si="13"/>
        <v>0</v>
      </c>
      <c r="O765" s="366">
        <f t="shared" si="5"/>
        <v>0</v>
      </c>
      <c r="P765" s="366">
        <f t="shared" si="8"/>
        <v>0</v>
      </c>
      <c r="Q765" s="366"/>
      <c r="R765" s="359"/>
      <c r="S765" s="367"/>
      <c r="T765" s="359"/>
      <c r="U765" s="368"/>
      <c r="V765" s="368"/>
      <c r="W765" s="359"/>
      <c r="X765" s="362"/>
      <c r="Y765" s="359"/>
      <c r="Z765" s="369"/>
      <c r="AA765" s="368"/>
      <c r="AB765" s="367"/>
      <c r="AC765" s="370"/>
      <c r="AD765" s="371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  <c r="AW765" s="249"/>
      <c r="AX765" s="249"/>
    </row>
    <row r="766" ht="15.0" customHeight="1">
      <c r="A766" s="358"/>
      <c r="B766" s="359"/>
      <c r="C766" s="359"/>
      <c r="D766" s="360"/>
      <c r="E766" s="361"/>
      <c r="F766" s="359"/>
      <c r="G766" s="362"/>
      <c r="H766" s="363">
        <f t="shared" si="1"/>
        <v>0</v>
      </c>
      <c r="I766" s="359" t="s">
        <v>3465</v>
      </c>
      <c r="J766" s="364"/>
      <c r="K766" s="364">
        <f t="shared" si="7"/>
        <v>0</v>
      </c>
      <c r="L766" s="365"/>
      <c r="M766" s="366">
        <f t="shared" si="14"/>
        <v>0</v>
      </c>
      <c r="N766" s="366">
        <f t="shared" si="13"/>
        <v>0</v>
      </c>
      <c r="O766" s="366">
        <f t="shared" si="5"/>
        <v>0</v>
      </c>
      <c r="P766" s="366">
        <f t="shared" si="8"/>
        <v>0</v>
      </c>
      <c r="Q766" s="366"/>
      <c r="R766" s="359"/>
      <c r="S766" s="367"/>
      <c r="T766" s="359"/>
      <c r="U766" s="368"/>
      <c r="V766" s="368"/>
      <c r="W766" s="359"/>
      <c r="X766" s="362"/>
      <c r="Y766" s="359"/>
      <c r="Z766" s="369"/>
      <c r="AA766" s="368"/>
      <c r="AB766" s="367"/>
      <c r="AC766" s="370"/>
      <c r="AD766" s="371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  <c r="AW766" s="249"/>
      <c r="AX766" s="249"/>
    </row>
    <row r="767" ht="15.0" customHeight="1">
      <c r="A767" s="358"/>
      <c r="B767" s="359"/>
      <c r="C767" s="359"/>
      <c r="D767" s="360"/>
      <c r="E767" s="361"/>
      <c r="F767" s="359"/>
      <c r="G767" s="362"/>
      <c r="H767" s="363">
        <f t="shared" si="1"/>
        <v>0</v>
      </c>
      <c r="I767" s="359" t="s">
        <v>3465</v>
      </c>
      <c r="J767" s="364"/>
      <c r="K767" s="364">
        <f t="shared" si="7"/>
        <v>0</v>
      </c>
      <c r="L767" s="365"/>
      <c r="M767" s="366">
        <f t="shared" si="14"/>
        <v>0</v>
      </c>
      <c r="N767" s="366">
        <f t="shared" si="13"/>
        <v>0</v>
      </c>
      <c r="O767" s="366">
        <f t="shared" si="5"/>
        <v>0</v>
      </c>
      <c r="P767" s="366">
        <f t="shared" si="8"/>
        <v>0</v>
      </c>
      <c r="Q767" s="366"/>
      <c r="R767" s="359"/>
      <c r="S767" s="367"/>
      <c r="T767" s="359"/>
      <c r="U767" s="368"/>
      <c r="V767" s="368"/>
      <c r="W767" s="359"/>
      <c r="X767" s="362"/>
      <c r="Y767" s="359"/>
      <c r="Z767" s="369"/>
      <c r="AA767" s="368"/>
      <c r="AB767" s="367"/>
      <c r="AC767" s="370"/>
      <c r="AD767" s="371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  <c r="AW767" s="249"/>
      <c r="AX767" s="249"/>
    </row>
    <row r="768" ht="15.0" customHeight="1">
      <c r="A768" s="358"/>
      <c r="B768" s="359"/>
      <c r="C768" s="359"/>
      <c r="D768" s="360"/>
      <c r="E768" s="361"/>
      <c r="F768" s="359"/>
      <c r="G768" s="362"/>
      <c r="H768" s="363">
        <f t="shared" si="1"/>
        <v>0</v>
      </c>
      <c r="I768" s="359" t="s">
        <v>3465</v>
      </c>
      <c r="J768" s="364"/>
      <c r="K768" s="364">
        <f t="shared" si="7"/>
        <v>0</v>
      </c>
      <c r="L768" s="365"/>
      <c r="M768" s="366">
        <f t="shared" si="14"/>
        <v>0</v>
      </c>
      <c r="N768" s="366">
        <f t="shared" si="13"/>
        <v>0</v>
      </c>
      <c r="O768" s="366">
        <f t="shared" si="5"/>
        <v>0</v>
      </c>
      <c r="P768" s="366">
        <f t="shared" si="8"/>
        <v>0</v>
      </c>
      <c r="Q768" s="366"/>
      <c r="R768" s="359"/>
      <c r="S768" s="367"/>
      <c r="T768" s="359"/>
      <c r="U768" s="368"/>
      <c r="V768" s="368"/>
      <c r="W768" s="359"/>
      <c r="X768" s="362"/>
      <c r="Y768" s="359"/>
      <c r="Z768" s="369"/>
      <c r="AA768" s="368"/>
      <c r="AB768" s="367"/>
      <c r="AC768" s="370"/>
      <c r="AD768" s="371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  <c r="AW768" s="249"/>
      <c r="AX768" s="249"/>
    </row>
    <row r="769" ht="15.0" customHeight="1">
      <c r="A769" s="358"/>
      <c r="B769" s="359"/>
      <c r="C769" s="359"/>
      <c r="D769" s="360"/>
      <c r="E769" s="361"/>
      <c r="F769" s="359"/>
      <c r="G769" s="362"/>
      <c r="H769" s="363">
        <f t="shared" si="1"/>
        <v>0</v>
      </c>
      <c r="I769" s="359" t="s">
        <v>3465</v>
      </c>
      <c r="J769" s="364"/>
      <c r="K769" s="364">
        <f t="shared" si="7"/>
        <v>0</v>
      </c>
      <c r="L769" s="365"/>
      <c r="M769" s="366">
        <f t="shared" si="14"/>
        <v>0</v>
      </c>
      <c r="N769" s="366">
        <f t="shared" si="13"/>
        <v>0</v>
      </c>
      <c r="O769" s="366">
        <f t="shared" si="5"/>
        <v>0</v>
      </c>
      <c r="P769" s="366">
        <f t="shared" si="8"/>
        <v>0</v>
      </c>
      <c r="Q769" s="366"/>
      <c r="R769" s="359"/>
      <c r="S769" s="367"/>
      <c r="T769" s="359"/>
      <c r="U769" s="368"/>
      <c r="V769" s="368"/>
      <c r="W769" s="359"/>
      <c r="X769" s="362"/>
      <c r="Y769" s="359"/>
      <c r="Z769" s="369"/>
      <c r="AA769" s="368"/>
      <c r="AB769" s="367"/>
      <c r="AC769" s="370"/>
      <c r="AD769" s="371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  <c r="AW769" s="249"/>
      <c r="AX769" s="249"/>
    </row>
    <row r="770" ht="15.0" customHeight="1">
      <c r="A770" s="358"/>
      <c r="B770" s="359"/>
      <c r="C770" s="359"/>
      <c r="D770" s="360"/>
      <c r="E770" s="361"/>
      <c r="F770" s="359"/>
      <c r="G770" s="362"/>
      <c r="H770" s="363">
        <f t="shared" si="1"/>
        <v>0</v>
      </c>
      <c r="I770" s="359" t="s">
        <v>3465</v>
      </c>
      <c r="J770" s="364"/>
      <c r="K770" s="364">
        <f t="shared" si="7"/>
        <v>0</v>
      </c>
      <c r="L770" s="365"/>
      <c r="M770" s="366">
        <f t="shared" si="14"/>
        <v>0</v>
      </c>
      <c r="N770" s="366">
        <f t="shared" si="13"/>
        <v>0</v>
      </c>
      <c r="O770" s="366">
        <f t="shared" si="5"/>
        <v>0</v>
      </c>
      <c r="P770" s="366">
        <f t="shared" si="8"/>
        <v>0</v>
      </c>
      <c r="Q770" s="366"/>
      <c r="R770" s="359"/>
      <c r="S770" s="367"/>
      <c r="T770" s="359"/>
      <c r="U770" s="368"/>
      <c r="V770" s="368"/>
      <c r="W770" s="359"/>
      <c r="X770" s="362"/>
      <c r="Y770" s="359"/>
      <c r="Z770" s="369"/>
      <c r="AA770" s="368"/>
      <c r="AB770" s="367"/>
      <c r="AC770" s="370"/>
      <c r="AD770" s="371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  <c r="AW770" s="249"/>
      <c r="AX770" s="249"/>
    </row>
    <row r="771" ht="15.0" customHeight="1">
      <c r="A771" s="358"/>
      <c r="B771" s="359"/>
      <c r="C771" s="359"/>
      <c r="D771" s="360"/>
      <c r="E771" s="361"/>
      <c r="F771" s="359"/>
      <c r="G771" s="362"/>
      <c r="H771" s="363">
        <f t="shared" si="1"/>
        <v>0</v>
      </c>
      <c r="I771" s="359" t="s">
        <v>3465</v>
      </c>
      <c r="J771" s="364"/>
      <c r="K771" s="364">
        <f t="shared" si="7"/>
        <v>0</v>
      </c>
      <c r="L771" s="365"/>
      <c r="M771" s="366">
        <f t="shared" si="14"/>
        <v>0</v>
      </c>
      <c r="N771" s="366">
        <f t="shared" si="13"/>
        <v>0</v>
      </c>
      <c r="O771" s="366">
        <f t="shared" si="5"/>
        <v>0</v>
      </c>
      <c r="P771" s="366">
        <f t="shared" si="8"/>
        <v>0</v>
      </c>
      <c r="Q771" s="366"/>
      <c r="R771" s="359"/>
      <c r="S771" s="367"/>
      <c r="T771" s="359"/>
      <c r="U771" s="368"/>
      <c r="V771" s="368"/>
      <c r="W771" s="359"/>
      <c r="X771" s="362"/>
      <c r="Y771" s="359"/>
      <c r="Z771" s="369"/>
      <c r="AA771" s="368"/>
      <c r="AB771" s="367"/>
      <c r="AC771" s="370"/>
      <c r="AD771" s="371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  <c r="AW771" s="249"/>
      <c r="AX771" s="249"/>
    </row>
    <row r="772" ht="15.0" customHeight="1">
      <c r="A772" s="358"/>
      <c r="B772" s="359"/>
      <c r="C772" s="359"/>
      <c r="D772" s="360"/>
      <c r="E772" s="361"/>
      <c r="F772" s="359"/>
      <c r="G772" s="362"/>
      <c r="H772" s="363">
        <f t="shared" si="1"/>
        <v>0</v>
      </c>
      <c r="I772" s="359" t="s">
        <v>3465</v>
      </c>
      <c r="J772" s="364"/>
      <c r="K772" s="364">
        <f t="shared" si="7"/>
        <v>0</v>
      </c>
      <c r="L772" s="365"/>
      <c r="M772" s="366">
        <f t="shared" si="14"/>
        <v>0</v>
      </c>
      <c r="N772" s="366">
        <f t="shared" si="13"/>
        <v>0</v>
      </c>
      <c r="O772" s="366">
        <f t="shared" si="5"/>
        <v>0</v>
      </c>
      <c r="P772" s="366">
        <f t="shared" si="8"/>
        <v>0</v>
      </c>
      <c r="Q772" s="366"/>
      <c r="R772" s="359"/>
      <c r="S772" s="367"/>
      <c r="T772" s="359"/>
      <c r="U772" s="368"/>
      <c r="V772" s="368"/>
      <c r="W772" s="359"/>
      <c r="X772" s="362"/>
      <c r="Y772" s="359"/>
      <c r="Z772" s="369"/>
      <c r="AA772" s="368"/>
      <c r="AB772" s="367"/>
      <c r="AC772" s="370"/>
      <c r="AD772" s="371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  <c r="AW772" s="249"/>
      <c r="AX772" s="249"/>
    </row>
    <row r="773" ht="15.0" customHeight="1">
      <c r="A773" s="358"/>
      <c r="B773" s="359"/>
      <c r="C773" s="359"/>
      <c r="D773" s="360"/>
      <c r="E773" s="361"/>
      <c r="F773" s="359"/>
      <c r="G773" s="362"/>
      <c r="H773" s="363">
        <f t="shared" si="1"/>
        <v>0</v>
      </c>
      <c r="I773" s="359" t="s">
        <v>3465</v>
      </c>
      <c r="J773" s="364"/>
      <c r="K773" s="364">
        <f t="shared" si="7"/>
        <v>0</v>
      </c>
      <c r="L773" s="365"/>
      <c r="M773" s="366">
        <f t="shared" si="14"/>
        <v>0</v>
      </c>
      <c r="N773" s="366">
        <f t="shared" si="13"/>
        <v>0</v>
      </c>
      <c r="O773" s="366">
        <f t="shared" si="5"/>
        <v>0</v>
      </c>
      <c r="P773" s="366">
        <f t="shared" si="8"/>
        <v>0</v>
      </c>
      <c r="Q773" s="366"/>
      <c r="R773" s="359"/>
      <c r="S773" s="367"/>
      <c r="T773" s="359"/>
      <c r="U773" s="368"/>
      <c r="V773" s="368"/>
      <c r="W773" s="359"/>
      <c r="X773" s="362"/>
      <c r="Y773" s="359"/>
      <c r="Z773" s="369"/>
      <c r="AA773" s="368"/>
      <c r="AB773" s="367"/>
      <c r="AC773" s="370"/>
      <c r="AD773" s="371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  <c r="AW773" s="249"/>
      <c r="AX773" s="249"/>
    </row>
    <row r="774" ht="15.0" customHeight="1">
      <c r="A774" s="358"/>
      <c r="B774" s="359"/>
      <c r="C774" s="359"/>
      <c r="D774" s="360"/>
      <c r="E774" s="361"/>
      <c r="F774" s="359"/>
      <c r="G774" s="362"/>
      <c r="H774" s="363">
        <f t="shared" si="1"/>
        <v>0</v>
      </c>
      <c r="I774" s="359" t="s">
        <v>3465</v>
      </c>
      <c r="J774" s="364"/>
      <c r="K774" s="364">
        <f t="shared" si="7"/>
        <v>0</v>
      </c>
      <c r="L774" s="365"/>
      <c r="M774" s="366">
        <f t="shared" si="14"/>
        <v>0</v>
      </c>
      <c r="N774" s="366">
        <f t="shared" si="13"/>
        <v>0</v>
      </c>
      <c r="O774" s="366">
        <f t="shared" si="5"/>
        <v>0</v>
      </c>
      <c r="P774" s="366">
        <f t="shared" si="8"/>
        <v>0</v>
      </c>
      <c r="Q774" s="366"/>
      <c r="R774" s="359"/>
      <c r="S774" s="367"/>
      <c r="T774" s="359"/>
      <c r="U774" s="368"/>
      <c r="V774" s="368"/>
      <c r="W774" s="359"/>
      <c r="X774" s="362"/>
      <c r="Y774" s="359"/>
      <c r="Z774" s="369"/>
      <c r="AA774" s="368"/>
      <c r="AB774" s="367"/>
      <c r="AC774" s="370"/>
      <c r="AD774" s="371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  <c r="AW774" s="249"/>
      <c r="AX774" s="249"/>
    </row>
    <row r="775" ht="15.0" customHeight="1">
      <c r="A775" s="358"/>
      <c r="B775" s="359"/>
      <c r="C775" s="359"/>
      <c r="D775" s="360"/>
      <c r="E775" s="361"/>
      <c r="F775" s="359"/>
      <c r="G775" s="362"/>
      <c r="H775" s="363">
        <f t="shared" si="1"/>
        <v>0</v>
      </c>
      <c r="I775" s="359" t="s">
        <v>3465</v>
      </c>
      <c r="J775" s="364"/>
      <c r="K775" s="364">
        <f t="shared" si="7"/>
        <v>0</v>
      </c>
      <c r="L775" s="365"/>
      <c r="M775" s="366">
        <f t="shared" si="14"/>
        <v>0</v>
      </c>
      <c r="N775" s="366">
        <f t="shared" si="13"/>
        <v>0</v>
      </c>
      <c r="O775" s="366">
        <f t="shared" si="5"/>
        <v>0</v>
      </c>
      <c r="P775" s="366">
        <f t="shared" si="8"/>
        <v>0</v>
      </c>
      <c r="Q775" s="366"/>
      <c r="R775" s="359"/>
      <c r="S775" s="367"/>
      <c r="T775" s="359"/>
      <c r="U775" s="368"/>
      <c r="V775" s="368"/>
      <c r="W775" s="359"/>
      <c r="X775" s="362"/>
      <c r="Y775" s="359"/>
      <c r="Z775" s="369"/>
      <c r="AA775" s="368"/>
      <c r="AB775" s="367"/>
      <c r="AC775" s="370"/>
      <c r="AD775" s="371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  <c r="AW775" s="249"/>
      <c r="AX775" s="249"/>
    </row>
    <row r="776" ht="15.0" customHeight="1">
      <c r="A776" s="358"/>
      <c r="B776" s="359"/>
      <c r="C776" s="359"/>
      <c r="D776" s="360"/>
      <c r="E776" s="361"/>
      <c r="F776" s="359"/>
      <c r="G776" s="362"/>
      <c r="H776" s="363">
        <f t="shared" si="1"/>
        <v>0</v>
      </c>
      <c r="I776" s="359" t="s">
        <v>3465</v>
      </c>
      <c r="J776" s="364"/>
      <c r="K776" s="364">
        <f t="shared" si="7"/>
        <v>0</v>
      </c>
      <c r="L776" s="365"/>
      <c r="M776" s="366">
        <f t="shared" si="14"/>
        <v>0</v>
      </c>
      <c r="N776" s="366">
        <f t="shared" si="13"/>
        <v>0</v>
      </c>
      <c r="O776" s="366">
        <f t="shared" si="5"/>
        <v>0</v>
      </c>
      <c r="P776" s="366">
        <f t="shared" si="8"/>
        <v>0</v>
      </c>
      <c r="Q776" s="366"/>
      <c r="R776" s="359"/>
      <c r="S776" s="367"/>
      <c r="T776" s="359"/>
      <c r="U776" s="368"/>
      <c r="V776" s="368"/>
      <c r="W776" s="359"/>
      <c r="X776" s="362"/>
      <c r="Y776" s="359"/>
      <c r="Z776" s="369"/>
      <c r="AA776" s="368"/>
      <c r="AB776" s="367"/>
      <c r="AC776" s="370"/>
      <c r="AD776" s="371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  <c r="AW776" s="249"/>
      <c r="AX776" s="249"/>
    </row>
    <row r="777" ht="15.0" customHeight="1">
      <c r="A777" s="358"/>
      <c r="B777" s="359"/>
      <c r="C777" s="359"/>
      <c r="D777" s="360"/>
      <c r="E777" s="361"/>
      <c r="F777" s="359"/>
      <c r="G777" s="362"/>
      <c r="H777" s="363">
        <f t="shared" si="1"/>
        <v>0</v>
      </c>
      <c r="I777" s="359" t="s">
        <v>3465</v>
      </c>
      <c r="J777" s="364"/>
      <c r="K777" s="364">
        <f t="shared" si="7"/>
        <v>0</v>
      </c>
      <c r="L777" s="365"/>
      <c r="M777" s="366">
        <f t="shared" si="14"/>
        <v>0</v>
      </c>
      <c r="N777" s="366">
        <f t="shared" si="13"/>
        <v>0</v>
      </c>
      <c r="O777" s="366">
        <f t="shared" si="5"/>
        <v>0</v>
      </c>
      <c r="P777" s="366">
        <f t="shared" si="8"/>
        <v>0</v>
      </c>
      <c r="Q777" s="366"/>
      <c r="R777" s="359"/>
      <c r="S777" s="367"/>
      <c r="T777" s="359"/>
      <c r="U777" s="368"/>
      <c r="V777" s="368"/>
      <c r="W777" s="359"/>
      <c r="X777" s="362"/>
      <c r="Y777" s="359"/>
      <c r="Z777" s="369"/>
      <c r="AA777" s="368"/>
      <c r="AB777" s="367"/>
      <c r="AC777" s="370"/>
      <c r="AD777" s="371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  <c r="AW777" s="249"/>
      <c r="AX777" s="249"/>
    </row>
    <row r="778" ht="15.0" customHeight="1">
      <c r="A778" s="358"/>
      <c r="B778" s="359"/>
      <c r="C778" s="359"/>
      <c r="D778" s="360"/>
      <c r="E778" s="361"/>
      <c r="F778" s="359"/>
      <c r="G778" s="362"/>
      <c r="H778" s="363">
        <f t="shared" si="1"/>
        <v>0</v>
      </c>
      <c r="I778" s="359" t="s">
        <v>3465</v>
      </c>
      <c r="J778" s="364"/>
      <c r="K778" s="364">
        <f t="shared" si="7"/>
        <v>0</v>
      </c>
      <c r="L778" s="365"/>
      <c r="M778" s="366">
        <f t="shared" si="14"/>
        <v>0</v>
      </c>
      <c r="N778" s="366">
        <f t="shared" si="13"/>
        <v>0</v>
      </c>
      <c r="O778" s="366">
        <f t="shared" si="5"/>
        <v>0</v>
      </c>
      <c r="P778" s="366">
        <f t="shared" si="8"/>
        <v>0</v>
      </c>
      <c r="Q778" s="366"/>
      <c r="R778" s="359"/>
      <c r="S778" s="367"/>
      <c r="T778" s="359"/>
      <c r="U778" s="368"/>
      <c r="V778" s="368"/>
      <c r="W778" s="359"/>
      <c r="X778" s="362"/>
      <c r="Y778" s="359"/>
      <c r="Z778" s="369"/>
      <c r="AA778" s="368"/>
      <c r="AB778" s="367"/>
      <c r="AC778" s="370"/>
      <c r="AD778" s="371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  <c r="AW778" s="249"/>
      <c r="AX778" s="249"/>
    </row>
    <row r="779" ht="15.0" customHeight="1">
      <c r="A779" s="358"/>
      <c r="B779" s="359"/>
      <c r="C779" s="359"/>
      <c r="D779" s="360"/>
      <c r="E779" s="361"/>
      <c r="F779" s="359"/>
      <c r="G779" s="362"/>
      <c r="H779" s="363">
        <f t="shared" si="1"/>
        <v>0</v>
      </c>
      <c r="I779" s="359" t="s">
        <v>3465</v>
      </c>
      <c r="J779" s="364"/>
      <c r="K779" s="364">
        <f t="shared" si="7"/>
        <v>0</v>
      </c>
      <c r="L779" s="365"/>
      <c r="M779" s="366">
        <f t="shared" si="14"/>
        <v>0</v>
      </c>
      <c r="N779" s="366">
        <f t="shared" si="13"/>
        <v>0</v>
      </c>
      <c r="O779" s="366">
        <f t="shared" si="5"/>
        <v>0</v>
      </c>
      <c r="P779" s="366">
        <f t="shared" si="8"/>
        <v>0</v>
      </c>
      <c r="Q779" s="366"/>
      <c r="R779" s="359"/>
      <c r="S779" s="367"/>
      <c r="T779" s="359"/>
      <c r="U779" s="368"/>
      <c r="V779" s="368"/>
      <c r="W779" s="359"/>
      <c r="X779" s="362"/>
      <c r="Y779" s="359"/>
      <c r="Z779" s="369"/>
      <c r="AA779" s="368"/>
      <c r="AB779" s="367"/>
      <c r="AC779" s="370"/>
      <c r="AD779" s="371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  <c r="AW779" s="249"/>
      <c r="AX779" s="249"/>
    </row>
    <row r="780" ht="15.0" customHeight="1">
      <c r="A780" s="358"/>
      <c r="B780" s="359"/>
      <c r="C780" s="359"/>
      <c r="D780" s="360"/>
      <c r="E780" s="361"/>
      <c r="F780" s="359"/>
      <c r="G780" s="362"/>
      <c r="H780" s="363">
        <f t="shared" si="1"/>
        <v>0</v>
      </c>
      <c r="I780" s="359" t="s">
        <v>3465</v>
      </c>
      <c r="J780" s="364"/>
      <c r="K780" s="364">
        <f t="shared" si="7"/>
        <v>0</v>
      </c>
      <c r="L780" s="365"/>
      <c r="M780" s="366">
        <f t="shared" si="14"/>
        <v>0</v>
      </c>
      <c r="N780" s="366">
        <f t="shared" si="13"/>
        <v>0</v>
      </c>
      <c r="O780" s="366">
        <f t="shared" si="5"/>
        <v>0</v>
      </c>
      <c r="P780" s="366">
        <f t="shared" si="8"/>
        <v>0</v>
      </c>
      <c r="Q780" s="366"/>
      <c r="R780" s="359"/>
      <c r="S780" s="367"/>
      <c r="T780" s="359"/>
      <c r="U780" s="368"/>
      <c r="V780" s="368"/>
      <c r="W780" s="359"/>
      <c r="X780" s="362"/>
      <c r="Y780" s="359"/>
      <c r="Z780" s="369"/>
      <c r="AA780" s="368"/>
      <c r="AB780" s="367"/>
      <c r="AC780" s="370"/>
      <c r="AD780" s="371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  <c r="AW780" s="249"/>
      <c r="AX780" s="249"/>
    </row>
    <row r="781" ht="15.0" customHeight="1">
      <c r="A781" s="358"/>
      <c r="B781" s="359"/>
      <c r="C781" s="359"/>
      <c r="D781" s="360"/>
      <c r="E781" s="361"/>
      <c r="F781" s="359"/>
      <c r="G781" s="362"/>
      <c r="H781" s="363">
        <f t="shared" si="1"/>
        <v>0</v>
      </c>
      <c r="I781" s="359" t="s">
        <v>3465</v>
      </c>
      <c r="J781" s="364"/>
      <c r="K781" s="364">
        <f t="shared" si="7"/>
        <v>0</v>
      </c>
      <c r="L781" s="365"/>
      <c r="M781" s="366">
        <f t="shared" si="14"/>
        <v>0</v>
      </c>
      <c r="N781" s="366">
        <f t="shared" si="13"/>
        <v>0</v>
      </c>
      <c r="O781" s="366">
        <f t="shared" si="5"/>
        <v>0</v>
      </c>
      <c r="P781" s="366">
        <f t="shared" si="8"/>
        <v>0</v>
      </c>
      <c r="Q781" s="366"/>
      <c r="R781" s="359"/>
      <c r="S781" s="367"/>
      <c r="T781" s="359"/>
      <c r="U781" s="368"/>
      <c r="V781" s="368"/>
      <c r="W781" s="359"/>
      <c r="X781" s="362"/>
      <c r="Y781" s="359"/>
      <c r="Z781" s="369"/>
      <c r="AA781" s="368"/>
      <c r="AB781" s="367"/>
      <c r="AC781" s="370"/>
      <c r="AD781" s="371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  <c r="AW781" s="249"/>
      <c r="AX781" s="249"/>
    </row>
    <row r="782" ht="15.0" customHeight="1">
      <c r="A782" s="358"/>
      <c r="B782" s="359"/>
      <c r="C782" s="359"/>
      <c r="D782" s="360"/>
      <c r="E782" s="361"/>
      <c r="F782" s="359"/>
      <c r="G782" s="362"/>
      <c r="H782" s="363">
        <f t="shared" si="1"/>
        <v>0</v>
      </c>
      <c r="I782" s="359" t="s">
        <v>3465</v>
      </c>
      <c r="J782" s="364"/>
      <c r="K782" s="364">
        <f t="shared" si="7"/>
        <v>0</v>
      </c>
      <c r="L782" s="365"/>
      <c r="M782" s="366">
        <f t="shared" si="14"/>
        <v>0</v>
      </c>
      <c r="N782" s="366">
        <f t="shared" si="13"/>
        <v>0</v>
      </c>
      <c r="O782" s="366">
        <f t="shared" si="5"/>
        <v>0</v>
      </c>
      <c r="P782" s="366">
        <f t="shared" si="8"/>
        <v>0</v>
      </c>
      <c r="Q782" s="366"/>
      <c r="R782" s="359"/>
      <c r="S782" s="367"/>
      <c r="T782" s="359"/>
      <c r="U782" s="368"/>
      <c r="V782" s="368"/>
      <c r="W782" s="359"/>
      <c r="X782" s="362"/>
      <c r="Y782" s="359"/>
      <c r="Z782" s="369"/>
      <c r="AA782" s="368"/>
      <c r="AB782" s="367"/>
      <c r="AC782" s="370"/>
      <c r="AD782" s="371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  <c r="AW782" s="249"/>
      <c r="AX782" s="249"/>
    </row>
    <row r="783" ht="15.0" customHeight="1">
      <c r="A783" s="358"/>
      <c r="B783" s="359"/>
      <c r="C783" s="359"/>
      <c r="D783" s="360"/>
      <c r="E783" s="361"/>
      <c r="F783" s="359"/>
      <c r="G783" s="362"/>
      <c r="H783" s="363">
        <f t="shared" si="1"/>
        <v>0</v>
      </c>
      <c r="I783" s="359" t="s">
        <v>3465</v>
      </c>
      <c r="J783" s="364"/>
      <c r="K783" s="364">
        <f t="shared" si="7"/>
        <v>0</v>
      </c>
      <c r="L783" s="365"/>
      <c r="M783" s="366">
        <f t="shared" si="14"/>
        <v>0</v>
      </c>
      <c r="N783" s="366">
        <f t="shared" si="13"/>
        <v>0</v>
      </c>
      <c r="O783" s="366">
        <f t="shared" si="5"/>
        <v>0</v>
      </c>
      <c r="P783" s="366">
        <f t="shared" si="8"/>
        <v>0</v>
      </c>
      <c r="Q783" s="366"/>
      <c r="R783" s="359"/>
      <c r="S783" s="367"/>
      <c r="T783" s="359"/>
      <c r="U783" s="368"/>
      <c r="V783" s="368"/>
      <c r="W783" s="359"/>
      <c r="X783" s="362"/>
      <c r="Y783" s="359"/>
      <c r="Z783" s="369"/>
      <c r="AA783" s="368"/>
      <c r="AB783" s="367"/>
      <c r="AC783" s="370"/>
      <c r="AD783" s="371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  <c r="AW783" s="249"/>
      <c r="AX783" s="249"/>
    </row>
    <row r="784" ht="15.0" customHeight="1">
      <c r="A784" s="358"/>
      <c r="B784" s="359"/>
      <c r="C784" s="359"/>
      <c r="D784" s="360"/>
      <c r="E784" s="361"/>
      <c r="F784" s="359"/>
      <c r="G784" s="362"/>
      <c r="H784" s="363">
        <f t="shared" si="1"/>
        <v>0</v>
      </c>
      <c r="I784" s="359" t="s">
        <v>3465</v>
      </c>
      <c r="J784" s="364"/>
      <c r="K784" s="364">
        <f t="shared" si="7"/>
        <v>0</v>
      </c>
      <c r="L784" s="365"/>
      <c r="M784" s="366">
        <f t="shared" si="14"/>
        <v>0</v>
      </c>
      <c r="N784" s="366">
        <f t="shared" si="13"/>
        <v>0</v>
      </c>
      <c r="O784" s="366">
        <f t="shared" si="5"/>
        <v>0</v>
      </c>
      <c r="P784" s="366">
        <f t="shared" si="8"/>
        <v>0</v>
      </c>
      <c r="Q784" s="366"/>
      <c r="R784" s="359"/>
      <c r="S784" s="367"/>
      <c r="T784" s="359"/>
      <c r="U784" s="368"/>
      <c r="V784" s="368"/>
      <c r="W784" s="359"/>
      <c r="X784" s="362"/>
      <c r="Y784" s="359"/>
      <c r="Z784" s="369"/>
      <c r="AA784" s="368"/>
      <c r="AB784" s="367"/>
      <c r="AC784" s="370"/>
      <c r="AD784" s="371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  <c r="AW784" s="249"/>
      <c r="AX784" s="249"/>
    </row>
    <row r="785" ht="15.0" customHeight="1">
      <c r="A785" s="358"/>
      <c r="B785" s="359"/>
      <c r="C785" s="359"/>
      <c r="D785" s="360"/>
      <c r="E785" s="361"/>
      <c r="F785" s="359"/>
      <c r="G785" s="362"/>
      <c r="H785" s="363">
        <f t="shared" si="1"/>
        <v>0</v>
      </c>
      <c r="I785" s="359" t="s">
        <v>3465</v>
      </c>
      <c r="J785" s="364"/>
      <c r="K785" s="364">
        <f t="shared" si="7"/>
        <v>0</v>
      </c>
      <c r="L785" s="365"/>
      <c r="M785" s="366">
        <f t="shared" si="14"/>
        <v>0</v>
      </c>
      <c r="N785" s="366">
        <f t="shared" si="13"/>
        <v>0</v>
      </c>
      <c r="O785" s="366">
        <f t="shared" si="5"/>
        <v>0</v>
      </c>
      <c r="P785" s="366">
        <f t="shared" si="8"/>
        <v>0</v>
      </c>
      <c r="Q785" s="366"/>
      <c r="R785" s="359"/>
      <c r="S785" s="367"/>
      <c r="T785" s="359"/>
      <c r="U785" s="368"/>
      <c r="V785" s="368"/>
      <c r="W785" s="359"/>
      <c r="X785" s="362"/>
      <c r="Y785" s="359"/>
      <c r="Z785" s="369"/>
      <c r="AA785" s="368"/>
      <c r="AB785" s="367"/>
      <c r="AC785" s="370"/>
      <c r="AD785" s="371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  <c r="AW785" s="249"/>
      <c r="AX785" s="249"/>
    </row>
    <row r="786" ht="15.0" customHeight="1">
      <c r="A786" s="358"/>
      <c r="B786" s="359"/>
      <c r="C786" s="359"/>
      <c r="D786" s="360"/>
      <c r="E786" s="361"/>
      <c r="F786" s="359"/>
      <c r="G786" s="362"/>
      <c r="H786" s="363">
        <f t="shared" si="1"/>
        <v>0</v>
      </c>
      <c r="I786" s="359" t="s">
        <v>3465</v>
      </c>
      <c r="J786" s="364"/>
      <c r="K786" s="364">
        <f t="shared" si="7"/>
        <v>0</v>
      </c>
      <c r="L786" s="365"/>
      <c r="M786" s="366">
        <f t="shared" si="14"/>
        <v>0</v>
      </c>
      <c r="N786" s="366">
        <f t="shared" si="13"/>
        <v>0</v>
      </c>
      <c r="O786" s="366">
        <f t="shared" si="5"/>
        <v>0</v>
      </c>
      <c r="P786" s="366">
        <f t="shared" si="8"/>
        <v>0</v>
      </c>
      <c r="Q786" s="366"/>
      <c r="R786" s="359"/>
      <c r="S786" s="367"/>
      <c r="T786" s="359"/>
      <c r="U786" s="368"/>
      <c r="V786" s="368"/>
      <c r="W786" s="359"/>
      <c r="X786" s="362"/>
      <c r="Y786" s="359"/>
      <c r="Z786" s="369"/>
      <c r="AA786" s="368"/>
      <c r="AB786" s="367"/>
      <c r="AC786" s="370"/>
      <c r="AD786" s="371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  <c r="AW786" s="249"/>
      <c r="AX786" s="249"/>
    </row>
    <row r="787" ht="15.0" customHeight="1">
      <c r="A787" s="358"/>
      <c r="B787" s="359"/>
      <c r="C787" s="359"/>
      <c r="D787" s="360"/>
      <c r="E787" s="361"/>
      <c r="F787" s="359"/>
      <c r="G787" s="362"/>
      <c r="H787" s="363">
        <f t="shared" si="1"/>
        <v>0</v>
      </c>
      <c r="I787" s="359" t="s">
        <v>3465</v>
      </c>
      <c r="J787" s="364"/>
      <c r="K787" s="364">
        <f t="shared" si="7"/>
        <v>0</v>
      </c>
      <c r="L787" s="365"/>
      <c r="M787" s="366">
        <f t="shared" si="14"/>
        <v>0</v>
      </c>
      <c r="N787" s="366">
        <f t="shared" si="13"/>
        <v>0</v>
      </c>
      <c r="O787" s="366">
        <f t="shared" si="5"/>
        <v>0</v>
      </c>
      <c r="P787" s="366">
        <f t="shared" si="8"/>
        <v>0</v>
      </c>
      <c r="Q787" s="366"/>
      <c r="R787" s="359"/>
      <c r="S787" s="367"/>
      <c r="T787" s="359"/>
      <c r="U787" s="368"/>
      <c r="V787" s="368"/>
      <c r="W787" s="359"/>
      <c r="X787" s="362"/>
      <c r="Y787" s="359"/>
      <c r="Z787" s="369"/>
      <c r="AA787" s="368"/>
      <c r="AB787" s="367"/>
      <c r="AC787" s="370"/>
      <c r="AD787" s="371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  <c r="AW787" s="249"/>
      <c r="AX787" s="249"/>
    </row>
    <row r="788" ht="15.0" customHeight="1">
      <c r="A788" s="358"/>
      <c r="B788" s="359"/>
      <c r="C788" s="359"/>
      <c r="D788" s="360"/>
      <c r="E788" s="361"/>
      <c r="F788" s="359"/>
      <c r="G788" s="362"/>
      <c r="H788" s="363">
        <f t="shared" si="1"/>
        <v>0</v>
      </c>
      <c r="I788" s="359" t="s">
        <v>3465</v>
      </c>
      <c r="J788" s="364"/>
      <c r="K788" s="364">
        <f t="shared" si="7"/>
        <v>0</v>
      </c>
      <c r="L788" s="365"/>
      <c r="M788" s="366">
        <f t="shared" si="14"/>
        <v>0</v>
      </c>
      <c r="N788" s="366">
        <f t="shared" si="13"/>
        <v>0</v>
      </c>
      <c r="O788" s="366">
        <f t="shared" si="5"/>
        <v>0</v>
      </c>
      <c r="P788" s="366">
        <f t="shared" si="8"/>
        <v>0</v>
      </c>
      <c r="Q788" s="366"/>
      <c r="R788" s="359"/>
      <c r="S788" s="367"/>
      <c r="T788" s="359"/>
      <c r="U788" s="368"/>
      <c r="V788" s="368"/>
      <c r="W788" s="359"/>
      <c r="X788" s="362"/>
      <c r="Y788" s="359"/>
      <c r="Z788" s="369"/>
      <c r="AA788" s="368"/>
      <c r="AB788" s="367"/>
      <c r="AC788" s="370"/>
      <c r="AD788" s="371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  <c r="AW788" s="249"/>
      <c r="AX788" s="249"/>
    </row>
    <row r="789" ht="15.0" customHeight="1">
      <c r="A789" s="358"/>
      <c r="B789" s="359"/>
      <c r="C789" s="359"/>
      <c r="D789" s="360"/>
      <c r="E789" s="361"/>
      <c r="F789" s="359"/>
      <c r="G789" s="362"/>
      <c r="H789" s="363">
        <f t="shared" si="1"/>
        <v>0</v>
      </c>
      <c r="I789" s="359" t="s">
        <v>3465</v>
      </c>
      <c r="J789" s="364"/>
      <c r="K789" s="364">
        <f t="shared" si="7"/>
        <v>0</v>
      </c>
      <c r="L789" s="365"/>
      <c r="M789" s="366">
        <f t="shared" si="14"/>
        <v>0</v>
      </c>
      <c r="N789" s="366">
        <f t="shared" si="13"/>
        <v>0</v>
      </c>
      <c r="O789" s="366">
        <f t="shared" si="5"/>
        <v>0</v>
      </c>
      <c r="P789" s="366">
        <f t="shared" si="8"/>
        <v>0</v>
      </c>
      <c r="Q789" s="366"/>
      <c r="R789" s="359"/>
      <c r="S789" s="367"/>
      <c r="T789" s="359"/>
      <c r="U789" s="368"/>
      <c r="V789" s="368"/>
      <c r="W789" s="359"/>
      <c r="X789" s="362"/>
      <c r="Y789" s="359"/>
      <c r="Z789" s="369"/>
      <c r="AA789" s="368"/>
      <c r="AB789" s="367"/>
      <c r="AC789" s="370"/>
      <c r="AD789" s="371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  <c r="AW789" s="249"/>
      <c r="AX789" s="249"/>
    </row>
    <row r="790" ht="15.0" customHeight="1">
      <c r="A790" s="358"/>
      <c r="B790" s="359"/>
      <c r="C790" s="359"/>
      <c r="D790" s="360"/>
      <c r="E790" s="361"/>
      <c r="F790" s="359"/>
      <c r="G790" s="362"/>
      <c r="H790" s="363">
        <f t="shared" si="1"/>
        <v>0</v>
      </c>
      <c r="I790" s="359" t="s">
        <v>3465</v>
      </c>
      <c r="J790" s="364"/>
      <c r="K790" s="364">
        <f t="shared" si="7"/>
        <v>0</v>
      </c>
      <c r="L790" s="365"/>
      <c r="M790" s="366">
        <f t="shared" si="14"/>
        <v>0</v>
      </c>
      <c r="N790" s="366">
        <f t="shared" si="13"/>
        <v>0</v>
      </c>
      <c r="O790" s="366">
        <f t="shared" si="5"/>
        <v>0</v>
      </c>
      <c r="P790" s="366">
        <f t="shared" si="8"/>
        <v>0</v>
      </c>
      <c r="Q790" s="366"/>
      <c r="R790" s="359"/>
      <c r="S790" s="367"/>
      <c r="T790" s="359"/>
      <c r="U790" s="368"/>
      <c r="V790" s="368"/>
      <c r="W790" s="359"/>
      <c r="X790" s="362"/>
      <c r="Y790" s="359"/>
      <c r="Z790" s="369"/>
      <c r="AA790" s="368"/>
      <c r="AB790" s="367"/>
      <c r="AC790" s="370"/>
      <c r="AD790" s="371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  <c r="AW790" s="249"/>
      <c r="AX790" s="249"/>
    </row>
    <row r="791" ht="15.0" customHeight="1">
      <c r="A791" s="358"/>
      <c r="B791" s="359"/>
      <c r="C791" s="359"/>
      <c r="D791" s="360"/>
      <c r="E791" s="361"/>
      <c r="F791" s="359"/>
      <c r="G791" s="362"/>
      <c r="H791" s="363">
        <f t="shared" si="1"/>
        <v>0</v>
      </c>
      <c r="I791" s="359" t="s">
        <v>3465</v>
      </c>
      <c r="J791" s="364"/>
      <c r="K791" s="364">
        <f t="shared" si="7"/>
        <v>0</v>
      </c>
      <c r="L791" s="365"/>
      <c r="M791" s="366">
        <f t="shared" si="14"/>
        <v>0</v>
      </c>
      <c r="N791" s="366">
        <f t="shared" si="13"/>
        <v>0</v>
      </c>
      <c r="O791" s="366">
        <f t="shared" si="5"/>
        <v>0</v>
      </c>
      <c r="P791" s="366">
        <f t="shared" si="8"/>
        <v>0</v>
      </c>
      <c r="Q791" s="366"/>
      <c r="R791" s="359"/>
      <c r="S791" s="367"/>
      <c r="T791" s="359"/>
      <c r="U791" s="368"/>
      <c r="V791" s="368"/>
      <c r="W791" s="359"/>
      <c r="X791" s="362"/>
      <c r="Y791" s="359"/>
      <c r="Z791" s="369"/>
      <c r="AA791" s="368"/>
      <c r="AB791" s="367"/>
      <c r="AC791" s="370"/>
      <c r="AD791" s="371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  <c r="AW791" s="249"/>
      <c r="AX791" s="249"/>
    </row>
    <row r="792" ht="15.0" customHeight="1">
      <c r="A792" s="358"/>
      <c r="B792" s="359"/>
      <c r="C792" s="359"/>
      <c r="D792" s="360"/>
      <c r="E792" s="361"/>
      <c r="F792" s="359"/>
      <c r="G792" s="362"/>
      <c r="H792" s="363">
        <f t="shared" si="1"/>
        <v>0</v>
      </c>
      <c r="I792" s="359" t="s">
        <v>3465</v>
      </c>
      <c r="J792" s="364"/>
      <c r="K792" s="364">
        <f t="shared" si="7"/>
        <v>0</v>
      </c>
      <c r="L792" s="365"/>
      <c r="M792" s="366">
        <f t="shared" si="14"/>
        <v>0</v>
      </c>
      <c r="N792" s="366">
        <f t="shared" si="13"/>
        <v>0</v>
      </c>
      <c r="O792" s="366">
        <f t="shared" si="5"/>
        <v>0</v>
      </c>
      <c r="P792" s="366">
        <f t="shared" si="8"/>
        <v>0</v>
      </c>
      <c r="Q792" s="366"/>
      <c r="R792" s="359"/>
      <c r="S792" s="367"/>
      <c r="T792" s="359"/>
      <c r="U792" s="368"/>
      <c r="V792" s="368"/>
      <c r="W792" s="359"/>
      <c r="X792" s="362"/>
      <c r="Y792" s="359"/>
      <c r="Z792" s="369"/>
      <c r="AA792" s="368"/>
      <c r="AB792" s="367"/>
      <c r="AC792" s="370"/>
      <c r="AD792" s="371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  <c r="AW792" s="249"/>
      <c r="AX792" s="249"/>
    </row>
    <row r="793" ht="15.0" customHeight="1">
      <c r="A793" s="358"/>
      <c r="B793" s="359"/>
      <c r="C793" s="359"/>
      <c r="D793" s="360"/>
      <c r="E793" s="361"/>
      <c r="F793" s="359"/>
      <c r="G793" s="362"/>
      <c r="H793" s="363">
        <f t="shared" si="1"/>
        <v>0</v>
      </c>
      <c r="I793" s="359" t="s">
        <v>3465</v>
      </c>
      <c r="J793" s="364"/>
      <c r="K793" s="364">
        <f t="shared" si="7"/>
        <v>0</v>
      </c>
      <c r="L793" s="365"/>
      <c r="M793" s="366">
        <f t="shared" si="14"/>
        <v>0</v>
      </c>
      <c r="N793" s="366">
        <f t="shared" si="13"/>
        <v>0</v>
      </c>
      <c r="O793" s="366">
        <f t="shared" si="5"/>
        <v>0</v>
      </c>
      <c r="P793" s="366">
        <f t="shared" si="8"/>
        <v>0</v>
      </c>
      <c r="Q793" s="366"/>
      <c r="R793" s="359"/>
      <c r="S793" s="367"/>
      <c r="T793" s="359"/>
      <c r="U793" s="368"/>
      <c r="V793" s="368"/>
      <c r="W793" s="359"/>
      <c r="X793" s="362"/>
      <c r="Y793" s="359"/>
      <c r="Z793" s="369"/>
      <c r="AA793" s="368"/>
      <c r="AB793" s="367"/>
      <c r="AC793" s="370"/>
      <c r="AD793" s="371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  <c r="AW793" s="249"/>
      <c r="AX793" s="249"/>
    </row>
    <row r="794" ht="15.0" customHeight="1">
      <c r="A794" s="358"/>
      <c r="B794" s="359"/>
      <c r="C794" s="359"/>
      <c r="D794" s="360"/>
      <c r="E794" s="361"/>
      <c r="F794" s="359"/>
      <c r="G794" s="362"/>
      <c r="H794" s="363">
        <f t="shared" si="1"/>
        <v>0</v>
      </c>
      <c r="I794" s="359" t="s">
        <v>3465</v>
      </c>
      <c r="J794" s="364"/>
      <c r="K794" s="364">
        <f t="shared" si="7"/>
        <v>0</v>
      </c>
      <c r="L794" s="365"/>
      <c r="M794" s="366">
        <f t="shared" si="14"/>
        <v>0</v>
      </c>
      <c r="N794" s="366">
        <f t="shared" si="13"/>
        <v>0</v>
      </c>
      <c r="O794" s="366">
        <f t="shared" si="5"/>
        <v>0</v>
      </c>
      <c r="P794" s="366">
        <f t="shared" si="8"/>
        <v>0</v>
      </c>
      <c r="Q794" s="366"/>
      <c r="R794" s="359"/>
      <c r="S794" s="367"/>
      <c r="T794" s="359"/>
      <c r="U794" s="368"/>
      <c r="V794" s="368"/>
      <c r="W794" s="359"/>
      <c r="X794" s="362"/>
      <c r="Y794" s="359"/>
      <c r="Z794" s="369"/>
      <c r="AA794" s="368"/>
      <c r="AB794" s="367"/>
      <c r="AC794" s="370"/>
      <c r="AD794" s="371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  <c r="AW794" s="249"/>
      <c r="AX794" s="249"/>
    </row>
    <row r="795" ht="15.0" customHeight="1">
      <c r="A795" s="358"/>
      <c r="B795" s="359"/>
      <c r="C795" s="359"/>
      <c r="D795" s="360"/>
      <c r="E795" s="361"/>
      <c r="F795" s="359"/>
      <c r="G795" s="362"/>
      <c r="H795" s="363">
        <f t="shared" si="1"/>
        <v>0</v>
      </c>
      <c r="I795" s="359" t="s">
        <v>3465</v>
      </c>
      <c r="J795" s="364"/>
      <c r="K795" s="364">
        <f t="shared" si="7"/>
        <v>0</v>
      </c>
      <c r="L795" s="365"/>
      <c r="M795" s="366">
        <f t="shared" si="14"/>
        <v>0</v>
      </c>
      <c r="N795" s="366">
        <f t="shared" si="13"/>
        <v>0</v>
      </c>
      <c r="O795" s="366">
        <f t="shared" si="5"/>
        <v>0</v>
      </c>
      <c r="P795" s="366">
        <f t="shared" si="8"/>
        <v>0</v>
      </c>
      <c r="Q795" s="366"/>
      <c r="R795" s="359"/>
      <c r="S795" s="367"/>
      <c r="T795" s="359"/>
      <c r="U795" s="368"/>
      <c r="V795" s="368"/>
      <c r="W795" s="359"/>
      <c r="X795" s="362"/>
      <c r="Y795" s="359"/>
      <c r="Z795" s="369"/>
      <c r="AA795" s="368"/>
      <c r="AB795" s="367"/>
      <c r="AC795" s="370"/>
      <c r="AD795" s="371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  <c r="AW795" s="249"/>
      <c r="AX795" s="249"/>
    </row>
    <row r="796" ht="15.0" customHeight="1">
      <c r="A796" s="358"/>
      <c r="B796" s="359"/>
      <c r="C796" s="359"/>
      <c r="D796" s="360"/>
      <c r="E796" s="361"/>
      <c r="F796" s="359"/>
      <c r="G796" s="362"/>
      <c r="H796" s="363">
        <f t="shared" si="1"/>
        <v>0</v>
      </c>
      <c r="I796" s="359" t="s">
        <v>3465</v>
      </c>
      <c r="J796" s="364"/>
      <c r="K796" s="364">
        <f t="shared" si="7"/>
        <v>0</v>
      </c>
      <c r="L796" s="365"/>
      <c r="M796" s="366">
        <f t="shared" si="14"/>
        <v>0</v>
      </c>
      <c r="N796" s="366">
        <f t="shared" si="13"/>
        <v>0</v>
      </c>
      <c r="O796" s="366">
        <f t="shared" si="5"/>
        <v>0</v>
      </c>
      <c r="P796" s="366">
        <f t="shared" si="8"/>
        <v>0</v>
      </c>
      <c r="Q796" s="366"/>
      <c r="R796" s="359"/>
      <c r="S796" s="367"/>
      <c r="T796" s="359"/>
      <c r="U796" s="368"/>
      <c r="V796" s="368"/>
      <c r="W796" s="359"/>
      <c r="X796" s="362"/>
      <c r="Y796" s="359"/>
      <c r="Z796" s="369"/>
      <c r="AA796" s="368"/>
      <c r="AB796" s="367"/>
      <c r="AC796" s="370"/>
      <c r="AD796" s="371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  <c r="AW796" s="249"/>
      <c r="AX796" s="249"/>
    </row>
    <row r="797" ht="15.0" customHeight="1">
      <c r="A797" s="358"/>
      <c r="B797" s="359"/>
      <c r="C797" s="359"/>
      <c r="D797" s="360"/>
      <c r="E797" s="361"/>
      <c r="F797" s="359"/>
      <c r="G797" s="362"/>
      <c r="H797" s="363">
        <f t="shared" si="1"/>
        <v>0</v>
      </c>
      <c r="I797" s="359" t="s">
        <v>3465</v>
      </c>
      <c r="J797" s="364"/>
      <c r="K797" s="364">
        <f t="shared" si="7"/>
        <v>0</v>
      </c>
      <c r="L797" s="365"/>
      <c r="M797" s="366">
        <f t="shared" si="14"/>
        <v>0</v>
      </c>
      <c r="N797" s="366">
        <f t="shared" si="13"/>
        <v>0</v>
      </c>
      <c r="O797" s="366">
        <f t="shared" si="5"/>
        <v>0</v>
      </c>
      <c r="P797" s="366">
        <f t="shared" si="8"/>
        <v>0</v>
      </c>
      <c r="Q797" s="366"/>
      <c r="R797" s="359"/>
      <c r="S797" s="367"/>
      <c r="T797" s="359"/>
      <c r="U797" s="368"/>
      <c r="V797" s="368"/>
      <c r="W797" s="359"/>
      <c r="X797" s="362"/>
      <c r="Y797" s="359"/>
      <c r="Z797" s="369"/>
      <c r="AA797" s="368"/>
      <c r="AB797" s="367"/>
      <c r="AC797" s="370"/>
      <c r="AD797" s="371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  <c r="AW797" s="249"/>
      <c r="AX797" s="249"/>
    </row>
    <row r="798" ht="15.0" customHeight="1">
      <c r="A798" s="358"/>
      <c r="B798" s="359"/>
      <c r="C798" s="359"/>
      <c r="D798" s="360"/>
      <c r="E798" s="361"/>
      <c r="F798" s="359"/>
      <c r="G798" s="362"/>
      <c r="H798" s="363">
        <f t="shared" si="1"/>
        <v>0</v>
      </c>
      <c r="I798" s="359" t="s">
        <v>3465</v>
      </c>
      <c r="J798" s="364"/>
      <c r="K798" s="364">
        <f t="shared" si="7"/>
        <v>0</v>
      </c>
      <c r="L798" s="365"/>
      <c r="M798" s="366">
        <f t="shared" si="14"/>
        <v>0</v>
      </c>
      <c r="N798" s="366">
        <f t="shared" si="13"/>
        <v>0</v>
      </c>
      <c r="O798" s="366">
        <f t="shared" si="5"/>
        <v>0</v>
      </c>
      <c r="P798" s="366">
        <f t="shared" si="8"/>
        <v>0</v>
      </c>
      <c r="Q798" s="366"/>
      <c r="R798" s="359"/>
      <c r="S798" s="367"/>
      <c r="T798" s="359"/>
      <c r="U798" s="368"/>
      <c r="V798" s="368"/>
      <c r="W798" s="359"/>
      <c r="X798" s="362"/>
      <c r="Y798" s="359"/>
      <c r="Z798" s="369"/>
      <c r="AA798" s="368"/>
      <c r="AB798" s="367"/>
      <c r="AC798" s="370"/>
      <c r="AD798" s="371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  <c r="AW798" s="249"/>
      <c r="AX798" s="249"/>
    </row>
    <row r="799" ht="15.0" customHeight="1">
      <c r="A799" s="358"/>
      <c r="B799" s="359"/>
      <c r="C799" s="359"/>
      <c r="D799" s="360"/>
      <c r="E799" s="361"/>
      <c r="F799" s="359"/>
      <c r="G799" s="362"/>
      <c r="H799" s="363">
        <f t="shared" si="1"/>
        <v>0</v>
      </c>
      <c r="I799" s="359" t="s">
        <v>3465</v>
      </c>
      <c r="J799" s="364"/>
      <c r="K799" s="364">
        <f t="shared" si="7"/>
        <v>0</v>
      </c>
      <c r="L799" s="365"/>
      <c r="M799" s="366">
        <f t="shared" si="14"/>
        <v>0</v>
      </c>
      <c r="N799" s="366">
        <f t="shared" si="13"/>
        <v>0</v>
      </c>
      <c r="O799" s="366">
        <f t="shared" si="5"/>
        <v>0</v>
      </c>
      <c r="P799" s="366">
        <f t="shared" si="8"/>
        <v>0</v>
      </c>
      <c r="Q799" s="366"/>
      <c r="R799" s="359"/>
      <c r="S799" s="367"/>
      <c r="T799" s="359"/>
      <c r="U799" s="368"/>
      <c r="V799" s="368"/>
      <c r="W799" s="359"/>
      <c r="X799" s="362"/>
      <c r="Y799" s="359"/>
      <c r="Z799" s="369"/>
      <c r="AA799" s="368"/>
      <c r="AB799" s="367"/>
      <c r="AC799" s="370"/>
      <c r="AD799" s="371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  <c r="AW799" s="249"/>
      <c r="AX799" s="249"/>
    </row>
    <row r="800" ht="15.0" customHeight="1">
      <c r="A800" s="358"/>
      <c r="B800" s="359"/>
      <c r="C800" s="359"/>
      <c r="D800" s="360"/>
      <c r="E800" s="361"/>
      <c r="F800" s="359"/>
      <c r="G800" s="362"/>
      <c r="H800" s="363">
        <f t="shared" si="1"/>
        <v>0</v>
      </c>
      <c r="I800" s="359" t="s">
        <v>3465</v>
      </c>
      <c r="J800" s="364"/>
      <c r="K800" s="364">
        <f t="shared" si="7"/>
        <v>0</v>
      </c>
      <c r="L800" s="365"/>
      <c r="M800" s="366">
        <f t="shared" si="14"/>
        <v>0</v>
      </c>
      <c r="N800" s="366">
        <f t="shared" si="13"/>
        <v>0</v>
      </c>
      <c r="O800" s="366">
        <f t="shared" si="5"/>
        <v>0</v>
      </c>
      <c r="P800" s="366">
        <f t="shared" si="8"/>
        <v>0</v>
      </c>
      <c r="Q800" s="366"/>
      <c r="R800" s="359"/>
      <c r="S800" s="367"/>
      <c r="T800" s="359"/>
      <c r="U800" s="368"/>
      <c r="V800" s="368"/>
      <c r="W800" s="359"/>
      <c r="X800" s="362"/>
      <c r="Y800" s="359"/>
      <c r="Z800" s="369"/>
      <c r="AA800" s="368"/>
      <c r="AB800" s="367"/>
      <c r="AC800" s="370"/>
      <c r="AD800" s="371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  <c r="AW800" s="249"/>
      <c r="AX800" s="249"/>
    </row>
    <row r="801" ht="15.0" customHeight="1">
      <c r="A801" s="358"/>
      <c r="B801" s="359"/>
      <c r="C801" s="359"/>
      <c r="D801" s="360"/>
      <c r="E801" s="361"/>
      <c r="F801" s="359"/>
      <c r="G801" s="362"/>
      <c r="H801" s="363">
        <f t="shared" si="1"/>
        <v>0</v>
      </c>
      <c r="I801" s="359" t="s">
        <v>3465</v>
      </c>
      <c r="J801" s="364"/>
      <c r="K801" s="364">
        <f t="shared" si="7"/>
        <v>0</v>
      </c>
      <c r="L801" s="365"/>
      <c r="M801" s="366">
        <f t="shared" si="14"/>
        <v>0</v>
      </c>
      <c r="N801" s="366">
        <f t="shared" si="13"/>
        <v>0</v>
      </c>
      <c r="O801" s="366">
        <f t="shared" si="5"/>
        <v>0</v>
      </c>
      <c r="P801" s="366">
        <f t="shared" si="8"/>
        <v>0</v>
      </c>
      <c r="Q801" s="366"/>
      <c r="R801" s="359"/>
      <c r="S801" s="367"/>
      <c r="T801" s="359"/>
      <c r="U801" s="368"/>
      <c r="V801" s="368"/>
      <c r="W801" s="359"/>
      <c r="X801" s="362"/>
      <c r="Y801" s="359"/>
      <c r="Z801" s="369"/>
      <c r="AA801" s="368"/>
      <c r="AB801" s="367"/>
      <c r="AC801" s="370"/>
      <c r="AD801" s="371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  <c r="AW801" s="249"/>
      <c r="AX801" s="249"/>
    </row>
    <row r="802" ht="15.0" customHeight="1">
      <c r="A802" s="358"/>
      <c r="B802" s="359"/>
      <c r="C802" s="359"/>
      <c r="D802" s="360"/>
      <c r="E802" s="361"/>
      <c r="F802" s="359"/>
      <c r="G802" s="362"/>
      <c r="H802" s="363">
        <f t="shared" si="1"/>
        <v>0</v>
      </c>
      <c r="I802" s="359" t="s">
        <v>3465</v>
      </c>
      <c r="J802" s="364"/>
      <c r="K802" s="364">
        <f t="shared" si="7"/>
        <v>0</v>
      </c>
      <c r="L802" s="365"/>
      <c r="M802" s="366">
        <f t="shared" si="14"/>
        <v>0</v>
      </c>
      <c r="N802" s="366">
        <f t="shared" si="13"/>
        <v>0</v>
      </c>
      <c r="O802" s="366">
        <f t="shared" si="5"/>
        <v>0</v>
      </c>
      <c r="P802" s="366">
        <f t="shared" si="8"/>
        <v>0</v>
      </c>
      <c r="Q802" s="366"/>
      <c r="R802" s="359"/>
      <c r="S802" s="367"/>
      <c r="T802" s="359"/>
      <c r="U802" s="368"/>
      <c r="V802" s="368"/>
      <c r="W802" s="359"/>
      <c r="X802" s="362"/>
      <c r="Y802" s="359"/>
      <c r="Z802" s="369"/>
      <c r="AA802" s="368"/>
      <c r="AB802" s="367"/>
      <c r="AC802" s="370"/>
      <c r="AD802" s="371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  <c r="AW802" s="249"/>
      <c r="AX802" s="249"/>
    </row>
    <row r="803" ht="15.0" customHeight="1">
      <c r="A803" s="358"/>
      <c r="B803" s="359"/>
      <c r="C803" s="359"/>
      <c r="D803" s="360"/>
      <c r="E803" s="361"/>
      <c r="F803" s="359"/>
      <c r="G803" s="362"/>
      <c r="H803" s="363">
        <f t="shared" si="1"/>
        <v>0</v>
      </c>
      <c r="I803" s="359" t="s">
        <v>3465</v>
      </c>
      <c r="J803" s="364"/>
      <c r="K803" s="364">
        <f t="shared" si="7"/>
        <v>0</v>
      </c>
      <c r="L803" s="365"/>
      <c r="M803" s="366">
        <f t="shared" si="14"/>
        <v>0</v>
      </c>
      <c r="N803" s="366">
        <f t="shared" si="13"/>
        <v>0</v>
      </c>
      <c r="O803" s="366">
        <f t="shared" si="5"/>
        <v>0</v>
      </c>
      <c r="P803" s="366">
        <f t="shared" si="8"/>
        <v>0</v>
      </c>
      <c r="Q803" s="366"/>
      <c r="R803" s="359"/>
      <c r="S803" s="367"/>
      <c r="T803" s="359"/>
      <c r="U803" s="368"/>
      <c r="V803" s="368"/>
      <c r="W803" s="359"/>
      <c r="X803" s="362"/>
      <c r="Y803" s="359"/>
      <c r="Z803" s="369"/>
      <c r="AA803" s="368"/>
      <c r="AB803" s="367"/>
      <c r="AC803" s="370"/>
      <c r="AD803" s="371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  <c r="AW803" s="249"/>
      <c r="AX803" s="249"/>
    </row>
    <row r="804" ht="15.0" customHeight="1">
      <c r="A804" s="358"/>
      <c r="B804" s="359"/>
      <c r="C804" s="359"/>
      <c r="D804" s="360"/>
      <c r="E804" s="361"/>
      <c r="F804" s="359"/>
      <c r="G804" s="362"/>
      <c r="H804" s="363">
        <f t="shared" si="1"/>
        <v>0</v>
      </c>
      <c r="I804" s="359" t="s">
        <v>3465</v>
      </c>
      <c r="J804" s="364"/>
      <c r="K804" s="364">
        <f t="shared" si="7"/>
        <v>0</v>
      </c>
      <c r="L804" s="365"/>
      <c r="M804" s="366">
        <f t="shared" si="14"/>
        <v>0</v>
      </c>
      <c r="N804" s="366">
        <f t="shared" si="13"/>
        <v>0</v>
      </c>
      <c r="O804" s="366">
        <f t="shared" si="5"/>
        <v>0</v>
      </c>
      <c r="P804" s="366">
        <f t="shared" si="8"/>
        <v>0</v>
      </c>
      <c r="Q804" s="366"/>
      <c r="R804" s="359"/>
      <c r="S804" s="367"/>
      <c r="T804" s="359"/>
      <c r="U804" s="368"/>
      <c r="V804" s="368"/>
      <c r="W804" s="359"/>
      <c r="X804" s="362"/>
      <c r="Y804" s="359"/>
      <c r="Z804" s="369"/>
      <c r="AA804" s="368"/>
      <c r="AB804" s="367"/>
      <c r="AC804" s="370"/>
      <c r="AD804" s="371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  <c r="AW804" s="249"/>
      <c r="AX804" s="249"/>
    </row>
    <row r="805" ht="15.0" customHeight="1">
      <c r="A805" s="358"/>
      <c r="B805" s="359"/>
      <c r="C805" s="359"/>
      <c r="D805" s="360"/>
      <c r="E805" s="361"/>
      <c r="F805" s="359"/>
      <c r="G805" s="362"/>
      <c r="H805" s="363">
        <f t="shared" si="1"/>
        <v>0</v>
      </c>
      <c r="I805" s="359" t="s">
        <v>3465</v>
      </c>
      <c r="J805" s="364"/>
      <c r="K805" s="364">
        <f t="shared" si="7"/>
        <v>0</v>
      </c>
      <c r="L805" s="365"/>
      <c r="M805" s="366">
        <f t="shared" si="14"/>
        <v>0</v>
      </c>
      <c r="N805" s="366">
        <f t="shared" si="13"/>
        <v>0</v>
      </c>
      <c r="O805" s="366">
        <f t="shared" si="5"/>
        <v>0</v>
      </c>
      <c r="P805" s="366">
        <f t="shared" si="8"/>
        <v>0</v>
      </c>
      <c r="Q805" s="366"/>
      <c r="R805" s="359"/>
      <c r="S805" s="367"/>
      <c r="T805" s="359"/>
      <c r="U805" s="368"/>
      <c r="V805" s="368"/>
      <c r="W805" s="359"/>
      <c r="X805" s="362"/>
      <c r="Y805" s="359"/>
      <c r="Z805" s="369"/>
      <c r="AA805" s="368"/>
      <c r="AB805" s="367"/>
      <c r="AC805" s="370"/>
      <c r="AD805" s="371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  <c r="AW805" s="249"/>
      <c r="AX805" s="249"/>
    </row>
    <row r="806" ht="15.0" customHeight="1">
      <c r="A806" s="358"/>
      <c r="B806" s="359"/>
      <c r="C806" s="359"/>
      <c r="D806" s="360"/>
      <c r="E806" s="361"/>
      <c r="F806" s="359"/>
      <c r="G806" s="362"/>
      <c r="H806" s="363">
        <f t="shared" si="1"/>
        <v>0</v>
      </c>
      <c r="I806" s="359" t="s">
        <v>3465</v>
      </c>
      <c r="J806" s="364"/>
      <c r="K806" s="364">
        <f t="shared" si="7"/>
        <v>0</v>
      </c>
      <c r="L806" s="365"/>
      <c r="M806" s="366">
        <f t="shared" si="14"/>
        <v>0</v>
      </c>
      <c r="N806" s="366">
        <f t="shared" si="13"/>
        <v>0</v>
      </c>
      <c r="O806" s="366">
        <f t="shared" si="5"/>
        <v>0</v>
      </c>
      <c r="P806" s="366">
        <f t="shared" si="8"/>
        <v>0</v>
      </c>
      <c r="Q806" s="366"/>
      <c r="R806" s="359"/>
      <c r="S806" s="367"/>
      <c r="T806" s="359"/>
      <c r="U806" s="368"/>
      <c r="V806" s="368"/>
      <c r="W806" s="359"/>
      <c r="X806" s="362"/>
      <c r="Y806" s="359"/>
      <c r="Z806" s="369"/>
      <c r="AA806" s="368"/>
      <c r="AB806" s="367"/>
      <c r="AC806" s="370"/>
      <c r="AD806" s="371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  <c r="AW806" s="249"/>
      <c r="AX806" s="249"/>
    </row>
    <row r="807" ht="15.0" customHeight="1">
      <c r="A807" s="358"/>
      <c r="B807" s="359"/>
      <c r="C807" s="359"/>
      <c r="D807" s="360"/>
      <c r="E807" s="361"/>
      <c r="F807" s="359"/>
      <c r="G807" s="362"/>
      <c r="H807" s="363">
        <f t="shared" si="1"/>
        <v>0</v>
      </c>
      <c r="I807" s="359" t="s">
        <v>3465</v>
      </c>
      <c r="J807" s="364"/>
      <c r="K807" s="364">
        <f t="shared" si="7"/>
        <v>0</v>
      </c>
      <c r="L807" s="365"/>
      <c r="M807" s="366">
        <f t="shared" si="14"/>
        <v>0</v>
      </c>
      <c r="N807" s="366">
        <f t="shared" si="13"/>
        <v>0</v>
      </c>
      <c r="O807" s="366">
        <f t="shared" si="5"/>
        <v>0</v>
      </c>
      <c r="P807" s="366">
        <f t="shared" si="8"/>
        <v>0</v>
      </c>
      <c r="Q807" s="366"/>
      <c r="R807" s="359"/>
      <c r="S807" s="367"/>
      <c r="T807" s="359"/>
      <c r="U807" s="368"/>
      <c r="V807" s="368"/>
      <c r="W807" s="359"/>
      <c r="X807" s="362"/>
      <c r="Y807" s="359"/>
      <c r="Z807" s="369"/>
      <c r="AA807" s="368"/>
      <c r="AB807" s="367"/>
      <c r="AC807" s="370"/>
      <c r="AD807" s="371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  <c r="AW807" s="249"/>
      <c r="AX807" s="249"/>
    </row>
    <row r="808" ht="15.0" customHeight="1">
      <c r="A808" s="358"/>
      <c r="B808" s="359"/>
      <c r="C808" s="359"/>
      <c r="D808" s="360"/>
      <c r="E808" s="361"/>
      <c r="F808" s="359"/>
      <c r="G808" s="362"/>
      <c r="H808" s="363">
        <f t="shared" si="1"/>
        <v>0</v>
      </c>
      <c r="I808" s="359" t="s">
        <v>3465</v>
      </c>
      <c r="J808" s="364"/>
      <c r="K808" s="364">
        <f t="shared" si="7"/>
        <v>0</v>
      </c>
      <c r="L808" s="365"/>
      <c r="M808" s="366">
        <f t="shared" si="14"/>
        <v>0</v>
      </c>
      <c r="N808" s="366">
        <f t="shared" si="13"/>
        <v>0</v>
      </c>
      <c r="O808" s="366">
        <f t="shared" si="5"/>
        <v>0</v>
      </c>
      <c r="P808" s="366">
        <f t="shared" si="8"/>
        <v>0</v>
      </c>
      <c r="Q808" s="366"/>
      <c r="R808" s="359"/>
      <c r="S808" s="367"/>
      <c r="T808" s="359"/>
      <c r="U808" s="368"/>
      <c r="V808" s="368"/>
      <c r="W808" s="359"/>
      <c r="X808" s="362"/>
      <c r="Y808" s="359"/>
      <c r="Z808" s="369"/>
      <c r="AA808" s="368"/>
      <c r="AB808" s="367"/>
      <c r="AC808" s="370"/>
      <c r="AD808" s="371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  <c r="AW808" s="249"/>
      <c r="AX808" s="249"/>
    </row>
    <row r="809" ht="15.0" customHeight="1">
      <c r="A809" s="358"/>
      <c r="B809" s="359"/>
      <c r="C809" s="359"/>
      <c r="D809" s="360"/>
      <c r="E809" s="361"/>
      <c r="F809" s="359"/>
      <c r="G809" s="362"/>
      <c r="H809" s="363">
        <f t="shared" si="1"/>
        <v>0</v>
      </c>
      <c r="I809" s="359" t="s">
        <v>3465</v>
      </c>
      <c r="J809" s="364"/>
      <c r="K809" s="364">
        <f t="shared" si="7"/>
        <v>0</v>
      </c>
      <c r="L809" s="365"/>
      <c r="M809" s="366">
        <f t="shared" si="14"/>
        <v>0</v>
      </c>
      <c r="N809" s="366">
        <f t="shared" si="13"/>
        <v>0</v>
      </c>
      <c r="O809" s="366">
        <f t="shared" si="5"/>
        <v>0</v>
      </c>
      <c r="P809" s="366">
        <f t="shared" si="8"/>
        <v>0</v>
      </c>
      <c r="Q809" s="366"/>
      <c r="R809" s="359"/>
      <c r="S809" s="367"/>
      <c r="T809" s="359"/>
      <c r="U809" s="368"/>
      <c r="V809" s="368"/>
      <c r="W809" s="359"/>
      <c r="X809" s="362"/>
      <c r="Y809" s="359"/>
      <c r="Z809" s="369"/>
      <c r="AA809" s="368"/>
      <c r="AB809" s="367"/>
      <c r="AC809" s="370"/>
      <c r="AD809" s="371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  <c r="AW809" s="249"/>
      <c r="AX809" s="249"/>
    </row>
    <row r="810" ht="15.0" customHeight="1">
      <c r="A810" s="358"/>
      <c r="B810" s="359"/>
      <c r="C810" s="359"/>
      <c r="D810" s="360"/>
      <c r="E810" s="361"/>
      <c r="F810" s="359"/>
      <c r="G810" s="362"/>
      <c r="H810" s="363">
        <f t="shared" si="1"/>
        <v>0</v>
      </c>
      <c r="I810" s="359" t="s">
        <v>3465</v>
      </c>
      <c r="J810" s="364"/>
      <c r="K810" s="364">
        <f t="shared" si="7"/>
        <v>0</v>
      </c>
      <c r="L810" s="365"/>
      <c r="M810" s="366">
        <f t="shared" si="14"/>
        <v>0</v>
      </c>
      <c r="N810" s="366">
        <f t="shared" si="13"/>
        <v>0</v>
      </c>
      <c r="O810" s="366">
        <f t="shared" si="5"/>
        <v>0</v>
      </c>
      <c r="P810" s="366">
        <f t="shared" si="8"/>
        <v>0</v>
      </c>
      <c r="Q810" s="366"/>
      <c r="R810" s="359"/>
      <c r="S810" s="367"/>
      <c r="T810" s="359"/>
      <c r="U810" s="368"/>
      <c r="V810" s="368"/>
      <c r="W810" s="359"/>
      <c r="X810" s="362"/>
      <c r="Y810" s="359"/>
      <c r="Z810" s="369"/>
      <c r="AA810" s="368"/>
      <c r="AB810" s="367"/>
      <c r="AC810" s="370"/>
      <c r="AD810" s="371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  <c r="AW810" s="249"/>
      <c r="AX810" s="249"/>
    </row>
    <row r="811" ht="15.0" customHeight="1">
      <c r="A811" s="358"/>
      <c r="B811" s="359"/>
      <c r="C811" s="359"/>
      <c r="D811" s="360"/>
      <c r="E811" s="361"/>
      <c r="F811" s="359"/>
      <c r="G811" s="362"/>
      <c r="H811" s="363">
        <f t="shared" si="1"/>
        <v>0</v>
      </c>
      <c r="I811" s="359" t="s">
        <v>3465</v>
      </c>
      <c r="J811" s="364"/>
      <c r="K811" s="364">
        <f t="shared" si="7"/>
        <v>0</v>
      </c>
      <c r="L811" s="365"/>
      <c r="M811" s="366">
        <f t="shared" si="14"/>
        <v>0</v>
      </c>
      <c r="N811" s="366">
        <f t="shared" si="13"/>
        <v>0</v>
      </c>
      <c r="O811" s="366">
        <f t="shared" si="5"/>
        <v>0</v>
      </c>
      <c r="P811" s="366">
        <f t="shared" si="8"/>
        <v>0</v>
      </c>
      <c r="Q811" s="366"/>
      <c r="R811" s="359"/>
      <c r="S811" s="367"/>
      <c r="T811" s="359"/>
      <c r="U811" s="368"/>
      <c r="V811" s="368"/>
      <c r="W811" s="359"/>
      <c r="X811" s="362"/>
      <c r="Y811" s="359"/>
      <c r="Z811" s="369"/>
      <c r="AA811" s="368"/>
      <c r="AB811" s="367"/>
      <c r="AC811" s="370"/>
      <c r="AD811" s="371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  <c r="AW811" s="249"/>
      <c r="AX811" s="249"/>
    </row>
    <row r="812" ht="15.0" customHeight="1">
      <c r="A812" s="358"/>
      <c r="B812" s="359"/>
      <c r="C812" s="359"/>
      <c r="D812" s="360"/>
      <c r="E812" s="361"/>
      <c r="F812" s="359"/>
      <c r="G812" s="362"/>
      <c r="H812" s="363">
        <f t="shared" si="1"/>
        <v>0</v>
      </c>
      <c r="I812" s="359" t="s">
        <v>3465</v>
      </c>
      <c r="J812" s="364"/>
      <c r="K812" s="364">
        <f t="shared" si="7"/>
        <v>0</v>
      </c>
      <c r="L812" s="365"/>
      <c r="M812" s="366">
        <f t="shared" si="14"/>
        <v>0</v>
      </c>
      <c r="N812" s="366">
        <f t="shared" si="13"/>
        <v>0</v>
      </c>
      <c r="O812" s="366">
        <f t="shared" si="5"/>
        <v>0</v>
      </c>
      <c r="P812" s="366">
        <f t="shared" si="8"/>
        <v>0</v>
      </c>
      <c r="Q812" s="366"/>
      <c r="R812" s="359"/>
      <c r="S812" s="367"/>
      <c r="T812" s="359"/>
      <c r="U812" s="368"/>
      <c r="V812" s="368"/>
      <c r="W812" s="359"/>
      <c r="X812" s="362"/>
      <c r="Y812" s="359"/>
      <c r="Z812" s="369"/>
      <c r="AA812" s="368"/>
      <c r="AB812" s="367"/>
      <c r="AC812" s="370"/>
      <c r="AD812" s="371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  <c r="AW812" s="249"/>
      <c r="AX812" s="249"/>
    </row>
    <row r="813" ht="15.0" customHeight="1">
      <c r="A813" s="358"/>
      <c r="B813" s="359"/>
      <c r="C813" s="359"/>
      <c r="D813" s="360"/>
      <c r="E813" s="361"/>
      <c r="F813" s="359"/>
      <c r="G813" s="362"/>
      <c r="H813" s="363">
        <f t="shared" si="1"/>
        <v>0</v>
      </c>
      <c r="I813" s="359" t="s">
        <v>3465</v>
      </c>
      <c r="J813" s="364"/>
      <c r="K813" s="364">
        <f t="shared" si="7"/>
        <v>0</v>
      </c>
      <c r="L813" s="365"/>
      <c r="M813" s="366">
        <f t="shared" si="14"/>
        <v>0</v>
      </c>
      <c r="N813" s="366">
        <f t="shared" si="13"/>
        <v>0</v>
      </c>
      <c r="O813" s="366">
        <f t="shared" si="5"/>
        <v>0</v>
      </c>
      <c r="P813" s="366">
        <f t="shared" si="8"/>
        <v>0</v>
      </c>
      <c r="Q813" s="366"/>
      <c r="R813" s="359"/>
      <c r="S813" s="367"/>
      <c r="T813" s="359"/>
      <c r="U813" s="368"/>
      <c r="V813" s="368"/>
      <c r="W813" s="359"/>
      <c r="X813" s="362"/>
      <c r="Y813" s="359"/>
      <c r="Z813" s="369"/>
      <c r="AA813" s="368"/>
      <c r="AB813" s="367"/>
      <c r="AC813" s="370"/>
      <c r="AD813" s="371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  <c r="AW813" s="249"/>
      <c r="AX813" s="249"/>
    </row>
    <row r="814" ht="15.0" customHeight="1">
      <c r="A814" s="358"/>
      <c r="B814" s="359"/>
      <c r="C814" s="359"/>
      <c r="D814" s="360"/>
      <c r="E814" s="361"/>
      <c r="F814" s="359"/>
      <c r="G814" s="362"/>
      <c r="H814" s="363">
        <f t="shared" si="1"/>
        <v>0</v>
      </c>
      <c r="I814" s="359" t="s">
        <v>3465</v>
      </c>
      <c r="J814" s="364"/>
      <c r="K814" s="364">
        <f t="shared" si="7"/>
        <v>0</v>
      </c>
      <c r="L814" s="365"/>
      <c r="M814" s="366">
        <f t="shared" si="14"/>
        <v>0</v>
      </c>
      <c r="N814" s="366">
        <f t="shared" si="13"/>
        <v>0</v>
      </c>
      <c r="O814" s="366">
        <f t="shared" si="5"/>
        <v>0</v>
      </c>
      <c r="P814" s="366">
        <f t="shared" si="8"/>
        <v>0</v>
      </c>
      <c r="Q814" s="366"/>
      <c r="R814" s="359"/>
      <c r="S814" s="367"/>
      <c r="T814" s="359"/>
      <c r="U814" s="368"/>
      <c r="V814" s="368"/>
      <c r="W814" s="359"/>
      <c r="X814" s="362"/>
      <c r="Y814" s="359"/>
      <c r="Z814" s="369"/>
      <c r="AA814" s="368"/>
      <c r="AB814" s="367"/>
      <c r="AC814" s="370"/>
      <c r="AD814" s="371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  <c r="AW814" s="249"/>
      <c r="AX814" s="249"/>
    </row>
    <row r="815" ht="15.0" customHeight="1">
      <c r="A815" s="358"/>
      <c r="B815" s="359"/>
      <c r="C815" s="359"/>
      <c r="D815" s="360"/>
      <c r="E815" s="361"/>
      <c r="F815" s="359"/>
      <c r="G815" s="362"/>
      <c r="H815" s="363">
        <f t="shared" si="1"/>
        <v>0</v>
      </c>
      <c r="I815" s="359" t="s">
        <v>3465</v>
      </c>
      <c r="J815" s="364"/>
      <c r="K815" s="364">
        <f t="shared" si="7"/>
        <v>0</v>
      </c>
      <c r="L815" s="365"/>
      <c r="M815" s="366">
        <f t="shared" si="14"/>
        <v>0</v>
      </c>
      <c r="N815" s="366">
        <f t="shared" si="13"/>
        <v>0</v>
      </c>
      <c r="O815" s="366">
        <f t="shared" si="5"/>
        <v>0</v>
      </c>
      <c r="P815" s="366">
        <f t="shared" si="8"/>
        <v>0</v>
      </c>
      <c r="Q815" s="366"/>
      <c r="R815" s="359"/>
      <c r="S815" s="367"/>
      <c r="T815" s="359"/>
      <c r="U815" s="368"/>
      <c r="V815" s="368"/>
      <c r="W815" s="359"/>
      <c r="X815" s="362"/>
      <c r="Y815" s="359"/>
      <c r="Z815" s="369"/>
      <c r="AA815" s="368"/>
      <c r="AB815" s="367"/>
      <c r="AC815" s="370"/>
      <c r="AD815" s="371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  <c r="AW815" s="249"/>
      <c r="AX815" s="249"/>
    </row>
    <row r="816" ht="15.0" customHeight="1">
      <c r="A816" s="358"/>
      <c r="B816" s="359"/>
      <c r="C816" s="359"/>
      <c r="D816" s="360"/>
      <c r="E816" s="361"/>
      <c r="F816" s="359"/>
      <c r="G816" s="362"/>
      <c r="H816" s="363">
        <f t="shared" si="1"/>
        <v>0</v>
      </c>
      <c r="I816" s="359" t="s">
        <v>3465</v>
      </c>
      <c r="J816" s="364"/>
      <c r="K816" s="364">
        <f t="shared" si="7"/>
        <v>0</v>
      </c>
      <c r="L816" s="365"/>
      <c r="M816" s="366">
        <f t="shared" si="14"/>
        <v>0</v>
      </c>
      <c r="N816" s="366">
        <f t="shared" si="13"/>
        <v>0</v>
      </c>
      <c r="O816" s="366">
        <f t="shared" si="5"/>
        <v>0</v>
      </c>
      <c r="P816" s="366">
        <f t="shared" si="8"/>
        <v>0</v>
      </c>
      <c r="Q816" s="366"/>
      <c r="R816" s="359"/>
      <c r="S816" s="367"/>
      <c r="T816" s="359"/>
      <c r="U816" s="368"/>
      <c r="V816" s="368"/>
      <c r="W816" s="359"/>
      <c r="X816" s="362"/>
      <c r="Y816" s="359"/>
      <c r="Z816" s="369"/>
      <c r="AA816" s="368"/>
      <c r="AB816" s="367"/>
      <c r="AC816" s="370"/>
      <c r="AD816" s="371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  <c r="AW816" s="249"/>
      <c r="AX816" s="249"/>
    </row>
    <row r="817" ht="15.0" customHeight="1">
      <c r="A817" s="358"/>
      <c r="B817" s="359"/>
      <c r="C817" s="359"/>
      <c r="D817" s="360"/>
      <c r="E817" s="361"/>
      <c r="F817" s="359"/>
      <c r="G817" s="362"/>
      <c r="H817" s="363">
        <f t="shared" si="1"/>
        <v>0</v>
      </c>
      <c r="I817" s="359" t="s">
        <v>3465</v>
      </c>
      <c r="J817" s="364"/>
      <c r="K817" s="364">
        <f t="shared" si="7"/>
        <v>0</v>
      </c>
      <c r="L817" s="365"/>
      <c r="M817" s="366">
        <f t="shared" si="14"/>
        <v>0</v>
      </c>
      <c r="N817" s="366">
        <f t="shared" si="13"/>
        <v>0</v>
      </c>
      <c r="O817" s="366">
        <f t="shared" si="5"/>
        <v>0</v>
      </c>
      <c r="P817" s="366">
        <f t="shared" si="8"/>
        <v>0</v>
      </c>
      <c r="Q817" s="366"/>
      <c r="R817" s="359"/>
      <c r="S817" s="367"/>
      <c r="T817" s="359"/>
      <c r="U817" s="368"/>
      <c r="V817" s="368"/>
      <c r="W817" s="359"/>
      <c r="X817" s="362"/>
      <c r="Y817" s="359"/>
      <c r="Z817" s="369"/>
      <c r="AA817" s="368"/>
      <c r="AB817" s="367"/>
      <c r="AC817" s="370"/>
      <c r="AD817" s="371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  <c r="AW817" s="249"/>
      <c r="AX817" s="249"/>
    </row>
    <row r="818" ht="15.0" customHeight="1">
      <c r="A818" s="358"/>
      <c r="B818" s="359"/>
      <c r="C818" s="359"/>
      <c r="D818" s="360"/>
      <c r="E818" s="361"/>
      <c r="F818" s="359"/>
      <c r="G818" s="362"/>
      <c r="H818" s="363">
        <f t="shared" si="1"/>
        <v>0</v>
      </c>
      <c r="I818" s="359" t="s">
        <v>3465</v>
      </c>
      <c r="J818" s="364"/>
      <c r="K818" s="364">
        <f t="shared" si="7"/>
        <v>0</v>
      </c>
      <c r="L818" s="365"/>
      <c r="M818" s="366">
        <f t="shared" si="14"/>
        <v>0</v>
      </c>
      <c r="N818" s="366">
        <f t="shared" si="13"/>
        <v>0</v>
      </c>
      <c r="O818" s="366">
        <f t="shared" si="5"/>
        <v>0</v>
      </c>
      <c r="P818" s="366">
        <f t="shared" si="8"/>
        <v>0</v>
      </c>
      <c r="Q818" s="366"/>
      <c r="R818" s="359"/>
      <c r="S818" s="367"/>
      <c r="T818" s="359"/>
      <c r="U818" s="368"/>
      <c r="V818" s="368"/>
      <c r="W818" s="359"/>
      <c r="X818" s="362"/>
      <c r="Y818" s="359"/>
      <c r="Z818" s="369"/>
      <c r="AA818" s="368"/>
      <c r="AB818" s="367"/>
      <c r="AC818" s="370"/>
      <c r="AD818" s="371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  <c r="AW818" s="249"/>
      <c r="AX818" s="249"/>
    </row>
    <row r="819" ht="15.0" customHeight="1">
      <c r="A819" s="358"/>
      <c r="B819" s="359"/>
      <c r="C819" s="359"/>
      <c r="D819" s="360"/>
      <c r="E819" s="361"/>
      <c r="F819" s="359"/>
      <c r="G819" s="362"/>
      <c r="H819" s="363">
        <f t="shared" si="1"/>
        <v>0</v>
      </c>
      <c r="I819" s="359" t="s">
        <v>3465</v>
      </c>
      <c r="J819" s="364"/>
      <c r="K819" s="364">
        <f t="shared" si="7"/>
        <v>0</v>
      </c>
      <c r="L819" s="365"/>
      <c r="M819" s="366">
        <f t="shared" si="14"/>
        <v>0</v>
      </c>
      <c r="N819" s="366">
        <f t="shared" si="13"/>
        <v>0</v>
      </c>
      <c r="O819" s="366">
        <f t="shared" si="5"/>
        <v>0</v>
      </c>
      <c r="P819" s="366">
        <f t="shared" si="8"/>
        <v>0</v>
      </c>
      <c r="Q819" s="366"/>
      <c r="R819" s="359"/>
      <c r="S819" s="367"/>
      <c r="T819" s="359"/>
      <c r="U819" s="368"/>
      <c r="V819" s="368"/>
      <c r="W819" s="359"/>
      <c r="X819" s="362"/>
      <c r="Y819" s="359"/>
      <c r="Z819" s="369"/>
      <c r="AA819" s="368"/>
      <c r="AB819" s="367"/>
      <c r="AC819" s="370"/>
      <c r="AD819" s="371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  <c r="AW819" s="249"/>
      <c r="AX819" s="249"/>
    </row>
    <row r="820" ht="15.0" customHeight="1">
      <c r="A820" s="358"/>
      <c r="B820" s="359"/>
      <c r="C820" s="359"/>
      <c r="D820" s="360"/>
      <c r="E820" s="361"/>
      <c r="F820" s="359"/>
      <c r="G820" s="362"/>
      <c r="H820" s="363">
        <f t="shared" si="1"/>
        <v>0</v>
      </c>
      <c r="I820" s="359" t="s">
        <v>3465</v>
      </c>
      <c r="J820" s="364"/>
      <c r="K820" s="364">
        <f t="shared" si="7"/>
        <v>0</v>
      </c>
      <c r="L820" s="365"/>
      <c r="M820" s="366">
        <f t="shared" si="14"/>
        <v>0</v>
      </c>
      <c r="N820" s="366">
        <f t="shared" si="13"/>
        <v>0</v>
      </c>
      <c r="O820" s="366">
        <f t="shared" si="5"/>
        <v>0</v>
      </c>
      <c r="P820" s="366">
        <f t="shared" si="8"/>
        <v>0</v>
      </c>
      <c r="Q820" s="366"/>
      <c r="R820" s="359"/>
      <c r="S820" s="367"/>
      <c r="T820" s="359"/>
      <c r="U820" s="368"/>
      <c r="V820" s="368"/>
      <c r="W820" s="359"/>
      <c r="X820" s="362"/>
      <c r="Y820" s="359"/>
      <c r="Z820" s="369"/>
      <c r="AA820" s="368"/>
      <c r="AB820" s="367"/>
      <c r="AC820" s="370"/>
      <c r="AD820" s="371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  <c r="AW820" s="249"/>
      <c r="AX820" s="249"/>
    </row>
    <row r="821" ht="15.0" customHeight="1">
      <c r="A821" s="358"/>
      <c r="B821" s="359"/>
      <c r="C821" s="359"/>
      <c r="D821" s="360"/>
      <c r="E821" s="361"/>
      <c r="F821" s="359"/>
      <c r="G821" s="362"/>
      <c r="H821" s="363">
        <f t="shared" si="1"/>
        <v>0</v>
      </c>
      <c r="I821" s="359" t="s">
        <v>3465</v>
      </c>
      <c r="J821" s="364"/>
      <c r="K821" s="364">
        <f t="shared" si="7"/>
        <v>0</v>
      </c>
      <c r="L821" s="365"/>
      <c r="M821" s="366">
        <f t="shared" si="14"/>
        <v>0</v>
      </c>
      <c r="N821" s="366">
        <f t="shared" si="13"/>
        <v>0</v>
      </c>
      <c r="O821" s="366">
        <f t="shared" si="5"/>
        <v>0</v>
      </c>
      <c r="P821" s="366">
        <f t="shared" si="8"/>
        <v>0</v>
      </c>
      <c r="Q821" s="366"/>
      <c r="R821" s="359"/>
      <c r="S821" s="367"/>
      <c r="T821" s="359"/>
      <c r="U821" s="368"/>
      <c r="V821" s="368"/>
      <c r="W821" s="359"/>
      <c r="X821" s="362"/>
      <c r="Y821" s="359"/>
      <c r="Z821" s="369"/>
      <c r="AA821" s="368"/>
      <c r="AB821" s="367"/>
      <c r="AC821" s="370"/>
      <c r="AD821" s="371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  <c r="AW821" s="249"/>
      <c r="AX821" s="249"/>
    </row>
    <row r="822" ht="15.0" customHeight="1">
      <c r="A822" s="358"/>
      <c r="B822" s="359"/>
      <c r="C822" s="359"/>
      <c r="D822" s="360"/>
      <c r="E822" s="361"/>
      <c r="F822" s="359"/>
      <c r="G822" s="362"/>
      <c r="H822" s="363">
        <f t="shared" si="1"/>
        <v>0</v>
      </c>
      <c r="I822" s="359" t="s">
        <v>3465</v>
      </c>
      <c r="J822" s="364"/>
      <c r="K822" s="364">
        <f t="shared" si="7"/>
        <v>0</v>
      </c>
      <c r="L822" s="365"/>
      <c r="M822" s="366">
        <f t="shared" si="14"/>
        <v>0</v>
      </c>
      <c r="N822" s="366">
        <f t="shared" si="13"/>
        <v>0</v>
      </c>
      <c r="O822" s="366">
        <f t="shared" si="5"/>
        <v>0</v>
      </c>
      <c r="P822" s="366">
        <f t="shared" si="8"/>
        <v>0</v>
      </c>
      <c r="Q822" s="366"/>
      <c r="R822" s="359"/>
      <c r="S822" s="367"/>
      <c r="T822" s="359"/>
      <c r="U822" s="368"/>
      <c r="V822" s="368"/>
      <c r="W822" s="359"/>
      <c r="X822" s="362"/>
      <c r="Y822" s="359"/>
      <c r="Z822" s="369"/>
      <c r="AA822" s="368"/>
      <c r="AB822" s="367"/>
      <c r="AC822" s="370"/>
      <c r="AD822" s="371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  <c r="AW822" s="249"/>
      <c r="AX822" s="249"/>
    </row>
    <row r="823" ht="15.0" customHeight="1">
      <c r="A823" s="358"/>
      <c r="B823" s="359"/>
      <c r="C823" s="359"/>
      <c r="D823" s="360"/>
      <c r="E823" s="361"/>
      <c r="F823" s="359"/>
      <c r="G823" s="362"/>
      <c r="H823" s="363">
        <f t="shared" si="1"/>
        <v>0</v>
      </c>
      <c r="I823" s="359" t="s">
        <v>3465</v>
      </c>
      <c r="J823" s="364"/>
      <c r="K823" s="364">
        <f t="shared" si="7"/>
        <v>0</v>
      </c>
      <c r="L823" s="365"/>
      <c r="M823" s="366">
        <f t="shared" si="14"/>
        <v>0</v>
      </c>
      <c r="N823" s="366">
        <f t="shared" si="13"/>
        <v>0</v>
      </c>
      <c r="O823" s="366">
        <f t="shared" si="5"/>
        <v>0</v>
      </c>
      <c r="P823" s="366">
        <f t="shared" si="8"/>
        <v>0</v>
      </c>
      <c r="Q823" s="366"/>
      <c r="R823" s="359"/>
      <c r="S823" s="367"/>
      <c r="T823" s="359"/>
      <c r="U823" s="368"/>
      <c r="V823" s="368"/>
      <c r="W823" s="359"/>
      <c r="X823" s="362"/>
      <c r="Y823" s="359"/>
      <c r="Z823" s="369"/>
      <c r="AA823" s="368"/>
      <c r="AB823" s="367"/>
      <c r="AC823" s="370"/>
      <c r="AD823" s="371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  <c r="AW823" s="249"/>
      <c r="AX823" s="249"/>
    </row>
    <row r="824" ht="15.0" customHeight="1">
      <c r="A824" s="358"/>
      <c r="B824" s="359"/>
      <c r="C824" s="359"/>
      <c r="D824" s="360"/>
      <c r="E824" s="361"/>
      <c r="F824" s="359"/>
      <c r="G824" s="362"/>
      <c r="H824" s="363">
        <f t="shared" si="1"/>
        <v>0</v>
      </c>
      <c r="I824" s="359" t="s">
        <v>3465</v>
      </c>
      <c r="J824" s="364"/>
      <c r="K824" s="364">
        <f t="shared" si="7"/>
        <v>0</v>
      </c>
      <c r="L824" s="365"/>
      <c r="M824" s="366">
        <f t="shared" si="14"/>
        <v>0</v>
      </c>
      <c r="N824" s="366">
        <f t="shared" si="13"/>
        <v>0</v>
      </c>
      <c r="O824" s="366">
        <f t="shared" si="5"/>
        <v>0</v>
      </c>
      <c r="P824" s="366">
        <f t="shared" si="8"/>
        <v>0</v>
      </c>
      <c r="Q824" s="366"/>
      <c r="R824" s="359"/>
      <c r="S824" s="367"/>
      <c r="T824" s="359"/>
      <c r="U824" s="368"/>
      <c r="V824" s="368"/>
      <c r="W824" s="359"/>
      <c r="X824" s="362"/>
      <c r="Y824" s="359"/>
      <c r="Z824" s="369"/>
      <c r="AA824" s="368"/>
      <c r="AB824" s="367"/>
      <c r="AC824" s="370"/>
      <c r="AD824" s="371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  <c r="AW824" s="249"/>
      <c r="AX824" s="249"/>
    </row>
    <row r="825" ht="15.0" customHeight="1">
      <c r="A825" s="358"/>
      <c r="B825" s="359"/>
      <c r="C825" s="359"/>
      <c r="D825" s="360"/>
      <c r="E825" s="361"/>
      <c r="F825" s="359"/>
      <c r="G825" s="362"/>
      <c r="H825" s="363">
        <f t="shared" si="1"/>
        <v>0</v>
      </c>
      <c r="I825" s="359" t="s">
        <v>3465</v>
      </c>
      <c r="J825" s="364"/>
      <c r="K825" s="364">
        <f t="shared" si="7"/>
        <v>0</v>
      </c>
      <c r="L825" s="365"/>
      <c r="M825" s="366">
        <f t="shared" si="14"/>
        <v>0</v>
      </c>
      <c r="N825" s="366">
        <f t="shared" si="13"/>
        <v>0</v>
      </c>
      <c r="O825" s="366">
        <f t="shared" si="5"/>
        <v>0</v>
      </c>
      <c r="P825" s="366">
        <f t="shared" si="8"/>
        <v>0</v>
      </c>
      <c r="Q825" s="366"/>
      <c r="R825" s="359"/>
      <c r="S825" s="367"/>
      <c r="T825" s="359"/>
      <c r="U825" s="368"/>
      <c r="V825" s="368"/>
      <c r="W825" s="359"/>
      <c r="X825" s="362"/>
      <c r="Y825" s="359"/>
      <c r="Z825" s="369"/>
      <c r="AA825" s="368"/>
      <c r="AB825" s="367"/>
      <c r="AC825" s="370"/>
      <c r="AD825" s="371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  <c r="AW825" s="249"/>
      <c r="AX825" s="249"/>
    </row>
    <row r="826" ht="15.0" customHeight="1">
      <c r="A826" s="358"/>
      <c r="B826" s="359"/>
      <c r="C826" s="359"/>
      <c r="D826" s="360"/>
      <c r="E826" s="361"/>
      <c r="F826" s="359"/>
      <c r="G826" s="362"/>
      <c r="H826" s="363">
        <f t="shared" si="1"/>
        <v>0</v>
      </c>
      <c r="I826" s="359" t="s">
        <v>3465</v>
      </c>
      <c r="J826" s="364"/>
      <c r="K826" s="364">
        <f t="shared" si="7"/>
        <v>0</v>
      </c>
      <c r="L826" s="365"/>
      <c r="M826" s="366">
        <f t="shared" si="14"/>
        <v>0</v>
      </c>
      <c r="N826" s="366">
        <f t="shared" si="13"/>
        <v>0</v>
      </c>
      <c r="O826" s="366">
        <f t="shared" si="5"/>
        <v>0</v>
      </c>
      <c r="P826" s="366">
        <f t="shared" si="8"/>
        <v>0</v>
      </c>
      <c r="Q826" s="366"/>
      <c r="R826" s="359"/>
      <c r="S826" s="367"/>
      <c r="T826" s="359"/>
      <c r="U826" s="368"/>
      <c r="V826" s="368"/>
      <c r="W826" s="359"/>
      <c r="X826" s="362"/>
      <c r="Y826" s="359"/>
      <c r="Z826" s="369"/>
      <c r="AA826" s="368"/>
      <c r="AB826" s="367"/>
      <c r="AC826" s="370"/>
      <c r="AD826" s="371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  <c r="AW826" s="249"/>
      <c r="AX826" s="249"/>
    </row>
    <row r="827" ht="15.0" customHeight="1">
      <c r="A827" s="358"/>
      <c r="B827" s="359"/>
      <c r="C827" s="359"/>
      <c r="D827" s="360"/>
      <c r="E827" s="361"/>
      <c r="F827" s="359"/>
      <c r="G827" s="362"/>
      <c r="H827" s="363">
        <f t="shared" si="1"/>
        <v>0</v>
      </c>
      <c r="I827" s="359" t="s">
        <v>3465</v>
      </c>
      <c r="J827" s="364"/>
      <c r="K827" s="364">
        <f t="shared" si="7"/>
        <v>0</v>
      </c>
      <c r="L827" s="365"/>
      <c r="M827" s="366">
        <f t="shared" si="14"/>
        <v>0</v>
      </c>
      <c r="N827" s="366">
        <f t="shared" si="13"/>
        <v>0</v>
      </c>
      <c r="O827" s="366">
        <f t="shared" si="5"/>
        <v>0</v>
      </c>
      <c r="P827" s="366">
        <f t="shared" si="8"/>
        <v>0</v>
      </c>
      <c r="Q827" s="366"/>
      <c r="R827" s="359"/>
      <c r="S827" s="367"/>
      <c r="T827" s="359"/>
      <c r="U827" s="368"/>
      <c r="V827" s="368"/>
      <c r="W827" s="359"/>
      <c r="X827" s="362"/>
      <c r="Y827" s="359"/>
      <c r="Z827" s="369"/>
      <c r="AA827" s="368"/>
      <c r="AB827" s="367"/>
      <c r="AC827" s="370"/>
      <c r="AD827" s="371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  <c r="AW827" s="249"/>
      <c r="AX827" s="249"/>
    </row>
    <row r="828" ht="15.0" customHeight="1">
      <c r="A828" s="358"/>
      <c r="B828" s="359"/>
      <c r="C828" s="359"/>
      <c r="D828" s="360"/>
      <c r="E828" s="361"/>
      <c r="F828" s="359"/>
      <c r="G828" s="362"/>
      <c r="H828" s="363">
        <f t="shared" si="1"/>
        <v>0</v>
      </c>
      <c r="I828" s="359" t="s">
        <v>3465</v>
      </c>
      <c r="J828" s="364"/>
      <c r="K828" s="364">
        <f t="shared" si="7"/>
        <v>0</v>
      </c>
      <c r="L828" s="365"/>
      <c r="M828" s="366">
        <f t="shared" si="14"/>
        <v>0</v>
      </c>
      <c r="N828" s="366">
        <f t="shared" si="13"/>
        <v>0</v>
      </c>
      <c r="O828" s="366">
        <f t="shared" si="5"/>
        <v>0</v>
      </c>
      <c r="P828" s="366">
        <f t="shared" si="8"/>
        <v>0</v>
      </c>
      <c r="Q828" s="366"/>
      <c r="R828" s="359"/>
      <c r="S828" s="367"/>
      <c r="T828" s="359"/>
      <c r="U828" s="368"/>
      <c r="V828" s="368"/>
      <c r="W828" s="359"/>
      <c r="X828" s="362"/>
      <c r="Y828" s="359"/>
      <c r="Z828" s="369"/>
      <c r="AA828" s="368"/>
      <c r="AB828" s="367"/>
      <c r="AC828" s="370"/>
      <c r="AD828" s="371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  <c r="AW828" s="249"/>
      <c r="AX828" s="249"/>
    </row>
    <row r="829" ht="15.0" customHeight="1">
      <c r="A829" s="358"/>
      <c r="B829" s="359"/>
      <c r="C829" s="359"/>
      <c r="D829" s="360"/>
      <c r="E829" s="361"/>
      <c r="F829" s="359"/>
      <c r="G829" s="362"/>
      <c r="H829" s="363">
        <f t="shared" si="1"/>
        <v>0</v>
      </c>
      <c r="I829" s="359" t="s">
        <v>3465</v>
      </c>
      <c r="J829" s="364"/>
      <c r="K829" s="364">
        <f t="shared" si="7"/>
        <v>0</v>
      </c>
      <c r="L829" s="365"/>
      <c r="M829" s="366">
        <f t="shared" si="14"/>
        <v>0</v>
      </c>
      <c r="N829" s="366">
        <f t="shared" si="13"/>
        <v>0</v>
      </c>
      <c r="O829" s="366">
        <f t="shared" si="5"/>
        <v>0</v>
      </c>
      <c r="P829" s="366">
        <f t="shared" si="8"/>
        <v>0</v>
      </c>
      <c r="Q829" s="366"/>
      <c r="R829" s="359"/>
      <c r="S829" s="367"/>
      <c r="T829" s="359"/>
      <c r="U829" s="368"/>
      <c r="V829" s="368"/>
      <c r="W829" s="359"/>
      <c r="X829" s="362"/>
      <c r="Y829" s="359"/>
      <c r="Z829" s="369"/>
      <c r="AA829" s="368"/>
      <c r="AB829" s="367"/>
      <c r="AC829" s="370"/>
      <c r="AD829" s="371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  <c r="AW829" s="249"/>
      <c r="AX829" s="249"/>
    </row>
    <row r="830" ht="15.0" customHeight="1">
      <c r="A830" s="358"/>
      <c r="B830" s="359"/>
      <c r="C830" s="359"/>
      <c r="D830" s="360"/>
      <c r="E830" s="361"/>
      <c r="F830" s="359"/>
      <c r="G830" s="362"/>
      <c r="H830" s="363">
        <f t="shared" si="1"/>
        <v>0</v>
      </c>
      <c r="I830" s="359" t="s">
        <v>3465</v>
      </c>
      <c r="J830" s="364"/>
      <c r="K830" s="364">
        <f t="shared" si="7"/>
        <v>0</v>
      </c>
      <c r="L830" s="365"/>
      <c r="M830" s="366">
        <f t="shared" si="14"/>
        <v>0</v>
      </c>
      <c r="N830" s="366">
        <f t="shared" si="13"/>
        <v>0</v>
      </c>
      <c r="O830" s="366">
        <f t="shared" si="5"/>
        <v>0</v>
      </c>
      <c r="P830" s="366">
        <f t="shared" si="8"/>
        <v>0</v>
      </c>
      <c r="Q830" s="366"/>
      <c r="R830" s="359"/>
      <c r="S830" s="367"/>
      <c r="T830" s="359"/>
      <c r="U830" s="368"/>
      <c r="V830" s="368"/>
      <c r="W830" s="359"/>
      <c r="X830" s="362"/>
      <c r="Y830" s="359"/>
      <c r="Z830" s="369"/>
      <c r="AA830" s="368"/>
      <c r="AB830" s="367"/>
      <c r="AC830" s="370"/>
      <c r="AD830" s="371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  <c r="AW830" s="249"/>
      <c r="AX830" s="249"/>
    </row>
    <row r="831" ht="15.0" customHeight="1">
      <c r="A831" s="358"/>
      <c r="B831" s="359"/>
      <c r="C831" s="359"/>
      <c r="D831" s="360"/>
      <c r="E831" s="361"/>
      <c r="F831" s="359"/>
      <c r="G831" s="362"/>
      <c r="H831" s="363">
        <f t="shared" si="1"/>
        <v>0</v>
      </c>
      <c r="I831" s="359" t="s">
        <v>3465</v>
      </c>
      <c r="J831" s="364"/>
      <c r="K831" s="364">
        <f t="shared" si="7"/>
        <v>0</v>
      </c>
      <c r="L831" s="365"/>
      <c r="M831" s="366">
        <f t="shared" si="14"/>
        <v>0</v>
      </c>
      <c r="N831" s="366">
        <f t="shared" si="13"/>
        <v>0</v>
      </c>
      <c r="O831" s="366">
        <f t="shared" si="5"/>
        <v>0</v>
      </c>
      <c r="P831" s="366">
        <f t="shared" si="8"/>
        <v>0</v>
      </c>
      <c r="Q831" s="366"/>
      <c r="R831" s="359"/>
      <c r="S831" s="367"/>
      <c r="T831" s="359"/>
      <c r="U831" s="368"/>
      <c r="V831" s="368"/>
      <c r="W831" s="359"/>
      <c r="X831" s="362"/>
      <c r="Y831" s="359"/>
      <c r="Z831" s="369"/>
      <c r="AA831" s="368"/>
      <c r="AB831" s="367"/>
      <c r="AC831" s="370"/>
      <c r="AD831" s="371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  <c r="AW831" s="249"/>
      <c r="AX831" s="249"/>
    </row>
    <row r="832" ht="15.0" customHeight="1">
      <c r="A832" s="358"/>
      <c r="B832" s="359"/>
      <c r="C832" s="359"/>
      <c r="D832" s="360"/>
      <c r="E832" s="361"/>
      <c r="F832" s="359"/>
      <c r="G832" s="362"/>
      <c r="H832" s="363">
        <f t="shared" si="1"/>
        <v>0</v>
      </c>
      <c r="I832" s="359" t="s">
        <v>3465</v>
      </c>
      <c r="J832" s="364"/>
      <c r="K832" s="364">
        <f t="shared" si="7"/>
        <v>0</v>
      </c>
      <c r="L832" s="365"/>
      <c r="M832" s="366">
        <f t="shared" si="14"/>
        <v>0</v>
      </c>
      <c r="N832" s="366">
        <f t="shared" si="13"/>
        <v>0</v>
      </c>
      <c r="O832" s="366">
        <f t="shared" si="5"/>
        <v>0</v>
      </c>
      <c r="P832" s="366">
        <f t="shared" si="8"/>
        <v>0</v>
      </c>
      <c r="Q832" s="366"/>
      <c r="R832" s="359"/>
      <c r="S832" s="367"/>
      <c r="T832" s="359"/>
      <c r="U832" s="368"/>
      <c r="V832" s="368"/>
      <c r="W832" s="359"/>
      <c r="X832" s="362"/>
      <c r="Y832" s="359"/>
      <c r="Z832" s="369"/>
      <c r="AA832" s="368"/>
      <c r="AB832" s="367"/>
      <c r="AC832" s="370"/>
      <c r="AD832" s="371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  <c r="AW832" s="249"/>
      <c r="AX832" s="249"/>
    </row>
    <row r="833" ht="15.0" customHeight="1">
      <c r="A833" s="358"/>
      <c r="B833" s="359"/>
      <c r="C833" s="359"/>
      <c r="D833" s="360"/>
      <c r="E833" s="361"/>
      <c r="F833" s="359"/>
      <c r="G833" s="362"/>
      <c r="H833" s="363">
        <f t="shared" si="1"/>
        <v>0</v>
      </c>
      <c r="I833" s="359" t="s">
        <v>3465</v>
      </c>
      <c r="J833" s="364"/>
      <c r="K833" s="364">
        <f t="shared" si="7"/>
        <v>0</v>
      </c>
      <c r="L833" s="365"/>
      <c r="M833" s="366">
        <f t="shared" si="14"/>
        <v>0</v>
      </c>
      <c r="N833" s="366">
        <f t="shared" si="13"/>
        <v>0</v>
      </c>
      <c r="O833" s="366">
        <f t="shared" si="5"/>
        <v>0</v>
      </c>
      <c r="P833" s="366">
        <f t="shared" si="8"/>
        <v>0</v>
      </c>
      <c r="Q833" s="366"/>
      <c r="R833" s="359"/>
      <c r="S833" s="367"/>
      <c r="T833" s="359"/>
      <c r="U833" s="368"/>
      <c r="V833" s="368"/>
      <c r="W833" s="359"/>
      <c r="X833" s="362"/>
      <c r="Y833" s="359"/>
      <c r="Z833" s="369"/>
      <c r="AA833" s="368"/>
      <c r="AB833" s="367"/>
      <c r="AC833" s="370"/>
      <c r="AD833" s="371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  <c r="AW833" s="249"/>
      <c r="AX833" s="249"/>
    </row>
    <row r="834" ht="15.0" customHeight="1">
      <c r="A834" s="358"/>
      <c r="B834" s="359"/>
      <c r="C834" s="359"/>
      <c r="D834" s="360"/>
      <c r="E834" s="361"/>
      <c r="F834" s="359"/>
      <c r="G834" s="362"/>
      <c r="H834" s="363">
        <f t="shared" si="1"/>
        <v>0</v>
      </c>
      <c r="I834" s="359" t="s">
        <v>3465</v>
      </c>
      <c r="J834" s="364"/>
      <c r="K834" s="364">
        <f t="shared" si="7"/>
        <v>0</v>
      </c>
      <c r="L834" s="365"/>
      <c r="M834" s="366">
        <f t="shared" si="14"/>
        <v>0</v>
      </c>
      <c r="N834" s="366">
        <f t="shared" si="13"/>
        <v>0</v>
      </c>
      <c r="O834" s="366">
        <f t="shared" si="5"/>
        <v>0</v>
      </c>
      <c r="P834" s="366">
        <f t="shared" si="8"/>
        <v>0</v>
      </c>
      <c r="Q834" s="366"/>
      <c r="R834" s="359"/>
      <c r="S834" s="367"/>
      <c r="T834" s="359"/>
      <c r="U834" s="368"/>
      <c r="V834" s="368"/>
      <c r="W834" s="359"/>
      <c r="X834" s="362"/>
      <c r="Y834" s="359"/>
      <c r="Z834" s="369"/>
      <c r="AA834" s="368"/>
      <c r="AB834" s="367"/>
      <c r="AC834" s="370"/>
      <c r="AD834" s="371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  <c r="AW834" s="249"/>
      <c r="AX834" s="249"/>
    </row>
    <row r="835" ht="15.0" customHeight="1">
      <c r="A835" s="358"/>
      <c r="B835" s="359"/>
      <c r="C835" s="359"/>
      <c r="D835" s="360"/>
      <c r="E835" s="361"/>
      <c r="F835" s="359"/>
      <c r="G835" s="362"/>
      <c r="H835" s="363">
        <f t="shared" si="1"/>
        <v>0</v>
      </c>
      <c r="I835" s="359" t="s">
        <v>3465</v>
      </c>
      <c r="J835" s="364"/>
      <c r="K835" s="364">
        <f t="shared" si="7"/>
        <v>0</v>
      </c>
      <c r="L835" s="365"/>
      <c r="M835" s="366">
        <f t="shared" si="14"/>
        <v>0</v>
      </c>
      <c r="N835" s="366">
        <f t="shared" si="13"/>
        <v>0</v>
      </c>
      <c r="O835" s="366">
        <f t="shared" si="5"/>
        <v>0</v>
      </c>
      <c r="P835" s="366">
        <f t="shared" si="8"/>
        <v>0</v>
      </c>
      <c r="Q835" s="366"/>
      <c r="R835" s="359"/>
      <c r="S835" s="367"/>
      <c r="T835" s="359"/>
      <c r="U835" s="368"/>
      <c r="V835" s="368"/>
      <c r="W835" s="359"/>
      <c r="X835" s="362"/>
      <c r="Y835" s="359"/>
      <c r="Z835" s="369"/>
      <c r="AA835" s="368"/>
      <c r="AB835" s="367"/>
      <c r="AC835" s="370"/>
      <c r="AD835" s="371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  <c r="AW835" s="249"/>
      <c r="AX835" s="249"/>
    </row>
    <row r="836" ht="15.0" customHeight="1">
      <c r="A836" s="358"/>
      <c r="B836" s="359"/>
      <c r="C836" s="359"/>
      <c r="D836" s="360"/>
      <c r="E836" s="361"/>
      <c r="F836" s="359"/>
      <c r="G836" s="362"/>
      <c r="H836" s="363">
        <f t="shared" si="1"/>
        <v>0</v>
      </c>
      <c r="I836" s="359" t="s">
        <v>3465</v>
      </c>
      <c r="J836" s="364"/>
      <c r="K836" s="364">
        <f t="shared" si="7"/>
        <v>0</v>
      </c>
      <c r="L836" s="365"/>
      <c r="M836" s="366">
        <f t="shared" si="14"/>
        <v>0</v>
      </c>
      <c r="N836" s="366">
        <f t="shared" si="13"/>
        <v>0</v>
      </c>
      <c r="O836" s="366">
        <f t="shared" si="5"/>
        <v>0</v>
      </c>
      <c r="P836" s="366">
        <f t="shared" si="8"/>
        <v>0</v>
      </c>
      <c r="Q836" s="366"/>
      <c r="R836" s="359"/>
      <c r="S836" s="367"/>
      <c r="T836" s="359"/>
      <c r="U836" s="368"/>
      <c r="V836" s="368"/>
      <c r="W836" s="359"/>
      <c r="X836" s="362"/>
      <c r="Y836" s="359"/>
      <c r="Z836" s="369"/>
      <c r="AA836" s="368"/>
      <c r="AB836" s="367"/>
      <c r="AC836" s="370"/>
      <c r="AD836" s="371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  <c r="AW836" s="249"/>
      <c r="AX836" s="249"/>
    </row>
    <row r="837" ht="15.0" customHeight="1">
      <c r="A837" s="358"/>
      <c r="B837" s="359"/>
      <c r="C837" s="359"/>
      <c r="D837" s="360"/>
      <c r="E837" s="361"/>
      <c r="F837" s="359"/>
      <c r="G837" s="362"/>
      <c r="H837" s="363">
        <f t="shared" si="1"/>
        <v>0</v>
      </c>
      <c r="I837" s="359" t="s">
        <v>3465</v>
      </c>
      <c r="J837" s="364"/>
      <c r="K837" s="364">
        <f t="shared" si="7"/>
        <v>0</v>
      </c>
      <c r="L837" s="365"/>
      <c r="M837" s="366">
        <f t="shared" si="14"/>
        <v>0</v>
      </c>
      <c r="N837" s="366">
        <f t="shared" si="13"/>
        <v>0</v>
      </c>
      <c r="O837" s="366">
        <f t="shared" si="5"/>
        <v>0</v>
      </c>
      <c r="P837" s="366">
        <f t="shared" si="8"/>
        <v>0</v>
      </c>
      <c r="Q837" s="366"/>
      <c r="R837" s="359"/>
      <c r="S837" s="367"/>
      <c r="T837" s="359"/>
      <c r="U837" s="368"/>
      <c r="V837" s="368"/>
      <c r="W837" s="359"/>
      <c r="X837" s="362"/>
      <c r="Y837" s="359"/>
      <c r="Z837" s="369"/>
      <c r="AA837" s="368"/>
      <c r="AB837" s="367"/>
      <c r="AC837" s="370"/>
      <c r="AD837" s="371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  <c r="AW837" s="249"/>
      <c r="AX837" s="249"/>
    </row>
    <row r="838" ht="15.0" customHeight="1">
      <c r="A838" s="358"/>
      <c r="B838" s="359"/>
      <c r="C838" s="359"/>
      <c r="D838" s="360"/>
      <c r="E838" s="361"/>
      <c r="F838" s="359"/>
      <c r="G838" s="362"/>
      <c r="H838" s="363">
        <f t="shared" si="1"/>
        <v>0</v>
      </c>
      <c r="I838" s="359" t="s">
        <v>3465</v>
      </c>
      <c r="J838" s="364"/>
      <c r="K838" s="364">
        <f t="shared" si="7"/>
        <v>0</v>
      </c>
      <c r="L838" s="365"/>
      <c r="M838" s="366">
        <f t="shared" si="14"/>
        <v>0</v>
      </c>
      <c r="N838" s="366">
        <f t="shared" si="13"/>
        <v>0</v>
      </c>
      <c r="O838" s="366">
        <f t="shared" si="5"/>
        <v>0</v>
      </c>
      <c r="P838" s="366">
        <f t="shared" si="8"/>
        <v>0</v>
      </c>
      <c r="Q838" s="366"/>
      <c r="R838" s="359"/>
      <c r="S838" s="367"/>
      <c r="T838" s="359"/>
      <c r="U838" s="368"/>
      <c r="V838" s="368"/>
      <c r="W838" s="359"/>
      <c r="X838" s="362"/>
      <c r="Y838" s="359"/>
      <c r="Z838" s="369"/>
      <c r="AA838" s="368"/>
      <c r="AB838" s="367"/>
      <c r="AC838" s="370"/>
      <c r="AD838" s="371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  <c r="AW838" s="249"/>
      <c r="AX838" s="249"/>
    </row>
    <row r="839" ht="15.0" customHeight="1">
      <c r="A839" s="358"/>
      <c r="B839" s="359"/>
      <c r="C839" s="359"/>
      <c r="D839" s="360"/>
      <c r="E839" s="361"/>
      <c r="F839" s="359"/>
      <c r="G839" s="362"/>
      <c r="H839" s="363">
        <f t="shared" si="1"/>
        <v>0</v>
      </c>
      <c r="I839" s="359" t="s">
        <v>3465</v>
      </c>
      <c r="J839" s="364"/>
      <c r="K839" s="364">
        <f t="shared" si="7"/>
        <v>0</v>
      </c>
      <c r="L839" s="365"/>
      <c r="M839" s="366">
        <f t="shared" si="14"/>
        <v>0</v>
      </c>
      <c r="N839" s="366">
        <f t="shared" si="13"/>
        <v>0</v>
      </c>
      <c r="O839" s="366">
        <f t="shared" si="5"/>
        <v>0</v>
      </c>
      <c r="P839" s="366">
        <f t="shared" si="8"/>
        <v>0</v>
      </c>
      <c r="Q839" s="366"/>
      <c r="R839" s="359"/>
      <c r="S839" s="367"/>
      <c r="T839" s="359"/>
      <c r="U839" s="368"/>
      <c r="V839" s="368"/>
      <c r="W839" s="359"/>
      <c r="X839" s="362"/>
      <c r="Y839" s="359"/>
      <c r="Z839" s="369"/>
      <c r="AA839" s="368"/>
      <c r="AB839" s="367"/>
      <c r="AC839" s="370"/>
      <c r="AD839" s="371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  <c r="AW839" s="249"/>
      <c r="AX839" s="249"/>
    </row>
    <row r="840" ht="15.0" customHeight="1">
      <c r="A840" s="358"/>
      <c r="B840" s="359"/>
      <c r="C840" s="359"/>
      <c r="D840" s="360"/>
      <c r="E840" s="361"/>
      <c r="F840" s="359"/>
      <c r="G840" s="362"/>
      <c r="H840" s="363">
        <f t="shared" si="1"/>
        <v>0</v>
      </c>
      <c r="I840" s="359" t="s">
        <v>3465</v>
      </c>
      <c r="J840" s="364"/>
      <c r="K840" s="364">
        <f t="shared" si="7"/>
        <v>0</v>
      </c>
      <c r="L840" s="365"/>
      <c r="M840" s="366">
        <f t="shared" si="14"/>
        <v>0</v>
      </c>
      <c r="N840" s="366">
        <f t="shared" si="13"/>
        <v>0</v>
      </c>
      <c r="O840" s="366">
        <f t="shared" si="5"/>
        <v>0</v>
      </c>
      <c r="P840" s="366">
        <f t="shared" si="8"/>
        <v>0</v>
      </c>
      <c r="Q840" s="366"/>
      <c r="R840" s="359"/>
      <c r="S840" s="367"/>
      <c r="T840" s="359"/>
      <c r="U840" s="368"/>
      <c r="V840" s="368"/>
      <c r="W840" s="359"/>
      <c r="X840" s="362"/>
      <c r="Y840" s="359"/>
      <c r="Z840" s="369"/>
      <c r="AA840" s="368"/>
      <c r="AB840" s="367"/>
      <c r="AC840" s="370"/>
      <c r="AD840" s="371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  <c r="AW840" s="249"/>
      <c r="AX840" s="249"/>
    </row>
    <row r="841" ht="15.0" customHeight="1">
      <c r="A841" s="358"/>
      <c r="B841" s="359"/>
      <c r="C841" s="359"/>
      <c r="D841" s="360"/>
      <c r="E841" s="361"/>
      <c r="F841" s="359"/>
      <c r="G841" s="362"/>
      <c r="H841" s="363">
        <f t="shared" si="1"/>
        <v>0</v>
      </c>
      <c r="I841" s="359" t="s">
        <v>3465</v>
      </c>
      <c r="J841" s="364"/>
      <c r="K841" s="364">
        <f t="shared" si="7"/>
        <v>0</v>
      </c>
      <c r="L841" s="365"/>
      <c r="M841" s="366">
        <f t="shared" si="14"/>
        <v>0</v>
      </c>
      <c r="N841" s="366">
        <f t="shared" si="13"/>
        <v>0</v>
      </c>
      <c r="O841" s="366">
        <f t="shared" si="5"/>
        <v>0</v>
      </c>
      <c r="P841" s="366">
        <f t="shared" si="8"/>
        <v>0</v>
      </c>
      <c r="Q841" s="366"/>
      <c r="R841" s="359"/>
      <c r="S841" s="367"/>
      <c r="T841" s="359"/>
      <c r="U841" s="368"/>
      <c r="V841" s="368"/>
      <c r="W841" s="359"/>
      <c r="X841" s="362"/>
      <c r="Y841" s="359"/>
      <c r="Z841" s="369"/>
      <c r="AA841" s="368"/>
      <c r="AB841" s="367"/>
      <c r="AC841" s="370"/>
      <c r="AD841" s="371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  <c r="AW841" s="249"/>
      <c r="AX841" s="249"/>
    </row>
    <row r="842" ht="15.0" customHeight="1">
      <c r="A842" s="358"/>
      <c r="B842" s="359"/>
      <c r="C842" s="359"/>
      <c r="D842" s="360"/>
      <c r="E842" s="361"/>
      <c r="F842" s="359"/>
      <c r="G842" s="362"/>
      <c r="H842" s="363">
        <f t="shared" si="1"/>
        <v>0</v>
      </c>
      <c r="I842" s="359" t="s">
        <v>3465</v>
      </c>
      <c r="J842" s="364"/>
      <c r="K842" s="364">
        <f t="shared" si="7"/>
        <v>0</v>
      </c>
      <c r="L842" s="365"/>
      <c r="M842" s="366">
        <f t="shared" si="14"/>
        <v>0</v>
      </c>
      <c r="N842" s="366">
        <f t="shared" si="13"/>
        <v>0</v>
      </c>
      <c r="O842" s="366">
        <f t="shared" si="5"/>
        <v>0</v>
      </c>
      <c r="P842" s="366">
        <f t="shared" si="8"/>
        <v>0</v>
      </c>
      <c r="Q842" s="366"/>
      <c r="R842" s="359"/>
      <c r="S842" s="367"/>
      <c r="T842" s="359"/>
      <c r="U842" s="368"/>
      <c r="V842" s="368"/>
      <c r="W842" s="359"/>
      <c r="X842" s="362"/>
      <c r="Y842" s="359"/>
      <c r="Z842" s="369"/>
      <c r="AA842" s="368"/>
      <c r="AB842" s="367"/>
      <c r="AC842" s="370"/>
      <c r="AD842" s="371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  <c r="AW842" s="249"/>
      <c r="AX842" s="249"/>
    </row>
    <row r="843" ht="15.0" customHeight="1">
      <c r="A843" s="358"/>
      <c r="B843" s="359"/>
      <c r="C843" s="359"/>
      <c r="D843" s="360"/>
      <c r="E843" s="361"/>
      <c r="F843" s="359"/>
      <c r="G843" s="362"/>
      <c r="H843" s="363">
        <f t="shared" si="1"/>
        <v>0</v>
      </c>
      <c r="I843" s="359" t="s">
        <v>3465</v>
      </c>
      <c r="J843" s="364"/>
      <c r="K843" s="364">
        <f t="shared" si="7"/>
        <v>0</v>
      </c>
      <c r="L843" s="365"/>
      <c r="M843" s="366">
        <f t="shared" si="14"/>
        <v>0</v>
      </c>
      <c r="N843" s="366">
        <f t="shared" si="13"/>
        <v>0</v>
      </c>
      <c r="O843" s="366">
        <f t="shared" si="5"/>
        <v>0</v>
      </c>
      <c r="P843" s="366">
        <f t="shared" si="8"/>
        <v>0</v>
      </c>
      <c r="Q843" s="366"/>
      <c r="R843" s="359"/>
      <c r="S843" s="367"/>
      <c r="T843" s="359"/>
      <c r="U843" s="368"/>
      <c r="V843" s="368"/>
      <c r="W843" s="359"/>
      <c r="X843" s="362"/>
      <c r="Y843" s="359"/>
      <c r="Z843" s="369"/>
      <c r="AA843" s="368"/>
      <c r="AB843" s="367"/>
      <c r="AC843" s="370"/>
      <c r="AD843" s="371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  <c r="AW843" s="249"/>
      <c r="AX843" s="249"/>
    </row>
    <row r="844" ht="15.0" customHeight="1">
      <c r="A844" s="358"/>
      <c r="B844" s="359"/>
      <c r="C844" s="359"/>
      <c r="D844" s="360"/>
      <c r="E844" s="361"/>
      <c r="F844" s="359"/>
      <c r="G844" s="362"/>
      <c r="H844" s="363">
        <f t="shared" si="1"/>
        <v>0</v>
      </c>
      <c r="I844" s="359" t="s">
        <v>3465</v>
      </c>
      <c r="J844" s="364"/>
      <c r="K844" s="364">
        <f t="shared" si="7"/>
        <v>0</v>
      </c>
      <c r="L844" s="365"/>
      <c r="M844" s="366">
        <f t="shared" si="14"/>
        <v>0</v>
      </c>
      <c r="N844" s="366">
        <f t="shared" si="13"/>
        <v>0</v>
      </c>
      <c r="O844" s="366">
        <f t="shared" si="5"/>
        <v>0</v>
      </c>
      <c r="P844" s="366">
        <f t="shared" si="8"/>
        <v>0</v>
      </c>
      <c r="Q844" s="366"/>
      <c r="R844" s="359"/>
      <c r="S844" s="367"/>
      <c r="T844" s="359"/>
      <c r="U844" s="368"/>
      <c r="V844" s="368"/>
      <c r="W844" s="359"/>
      <c r="X844" s="362"/>
      <c r="Y844" s="359"/>
      <c r="Z844" s="369"/>
      <c r="AA844" s="368"/>
      <c r="AB844" s="367"/>
      <c r="AC844" s="370"/>
      <c r="AD844" s="371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  <c r="AW844" s="249"/>
      <c r="AX844" s="249"/>
    </row>
    <row r="845" ht="15.0" customHeight="1">
      <c r="A845" s="358"/>
      <c r="B845" s="359"/>
      <c r="C845" s="359"/>
      <c r="D845" s="360"/>
      <c r="E845" s="361"/>
      <c r="F845" s="359"/>
      <c r="G845" s="362"/>
      <c r="H845" s="363">
        <f t="shared" si="1"/>
        <v>0</v>
      </c>
      <c r="I845" s="359" t="s">
        <v>3465</v>
      </c>
      <c r="J845" s="364"/>
      <c r="K845" s="364">
        <f t="shared" si="7"/>
        <v>0</v>
      </c>
      <c r="L845" s="365"/>
      <c r="M845" s="366">
        <f t="shared" si="14"/>
        <v>0</v>
      </c>
      <c r="N845" s="366">
        <f t="shared" si="13"/>
        <v>0</v>
      </c>
      <c r="O845" s="366">
        <f t="shared" si="5"/>
        <v>0</v>
      </c>
      <c r="P845" s="366">
        <f t="shared" si="8"/>
        <v>0</v>
      </c>
      <c r="Q845" s="366"/>
      <c r="R845" s="359"/>
      <c r="S845" s="367"/>
      <c r="T845" s="359"/>
      <c r="U845" s="368"/>
      <c r="V845" s="368"/>
      <c r="W845" s="359"/>
      <c r="X845" s="362"/>
      <c r="Y845" s="359"/>
      <c r="Z845" s="369"/>
      <c r="AA845" s="368"/>
      <c r="AB845" s="367"/>
      <c r="AC845" s="370"/>
      <c r="AD845" s="371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  <c r="AW845" s="249"/>
      <c r="AX845" s="249"/>
    </row>
    <row r="846" ht="15.0" customHeight="1">
      <c r="A846" s="358"/>
      <c r="B846" s="359"/>
      <c r="C846" s="359"/>
      <c r="D846" s="360"/>
      <c r="E846" s="361"/>
      <c r="F846" s="359"/>
      <c r="G846" s="362"/>
      <c r="H846" s="363">
        <f t="shared" si="1"/>
        <v>0</v>
      </c>
      <c r="I846" s="359" t="s">
        <v>3465</v>
      </c>
      <c r="J846" s="364"/>
      <c r="K846" s="364">
        <f t="shared" si="7"/>
        <v>0</v>
      </c>
      <c r="L846" s="365"/>
      <c r="M846" s="366">
        <f t="shared" si="14"/>
        <v>0</v>
      </c>
      <c r="N846" s="366">
        <f t="shared" si="13"/>
        <v>0</v>
      </c>
      <c r="O846" s="366">
        <f t="shared" si="5"/>
        <v>0</v>
      </c>
      <c r="P846" s="366">
        <f t="shared" si="8"/>
        <v>0</v>
      </c>
      <c r="Q846" s="366"/>
      <c r="R846" s="359"/>
      <c r="S846" s="367"/>
      <c r="T846" s="359"/>
      <c r="U846" s="368"/>
      <c r="V846" s="368"/>
      <c r="W846" s="359"/>
      <c r="X846" s="362"/>
      <c r="Y846" s="359"/>
      <c r="Z846" s="369"/>
      <c r="AA846" s="368"/>
      <c r="AB846" s="367"/>
      <c r="AC846" s="370"/>
      <c r="AD846" s="371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  <c r="AW846" s="249"/>
      <c r="AX846" s="249"/>
    </row>
    <row r="847" ht="15.0" customHeight="1">
      <c r="A847" s="358"/>
      <c r="B847" s="359"/>
      <c r="C847" s="359"/>
      <c r="D847" s="360"/>
      <c r="E847" s="361"/>
      <c r="F847" s="359"/>
      <c r="G847" s="362"/>
      <c r="H847" s="363">
        <f t="shared" si="1"/>
        <v>0</v>
      </c>
      <c r="I847" s="359" t="s">
        <v>3465</v>
      </c>
      <c r="J847" s="364"/>
      <c r="K847" s="364">
        <f t="shared" si="7"/>
        <v>0</v>
      </c>
      <c r="L847" s="365"/>
      <c r="M847" s="366">
        <f t="shared" si="14"/>
        <v>0</v>
      </c>
      <c r="N847" s="366">
        <f t="shared" si="13"/>
        <v>0</v>
      </c>
      <c r="O847" s="366">
        <f t="shared" si="5"/>
        <v>0</v>
      </c>
      <c r="P847" s="366">
        <f t="shared" si="8"/>
        <v>0</v>
      </c>
      <c r="Q847" s="366"/>
      <c r="R847" s="359"/>
      <c r="S847" s="367"/>
      <c r="T847" s="359"/>
      <c r="U847" s="368"/>
      <c r="V847" s="368"/>
      <c r="W847" s="359"/>
      <c r="X847" s="362"/>
      <c r="Y847" s="359"/>
      <c r="Z847" s="369"/>
      <c r="AA847" s="368"/>
      <c r="AB847" s="367"/>
      <c r="AC847" s="370"/>
      <c r="AD847" s="371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  <c r="AW847" s="249"/>
      <c r="AX847" s="249"/>
    </row>
    <row r="848" ht="15.0" customHeight="1">
      <c r="A848" s="358"/>
      <c r="B848" s="359"/>
      <c r="C848" s="359"/>
      <c r="D848" s="360"/>
      <c r="E848" s="361"/>
      <c r="F848" s="359"/>
      <c r="G848" s="362"/>
      <c r="H848" s="363">
        <f t="shared" si="1"/>
        <v>0</v>
      </c>
      <c r="I848" s="359" t="s">
        <v>3465</v>
      </c>
      <c r="J848" s="364"/>
      <c r="K848" s="364">
        <f t="shared" si="7"/>
        <v>0</v>
      </c>
      <c r="L848" s="365"/>
      <c r="M848" s="366">
        <f t="shared" si="14"/>
        <v>0</v>
      </c>
      <c r="N848" s="366">
        <f t="shared" si="13"/>
        <v>0</v>
      </c>
      <c r="O848" s="366">
        <f t="shared" si="5"/>
        <v>0</v>
      </c>
      <c r="P848" s="366">
        <f t="shared" si="8"/>
        <v>0</v>
      </c>
      <c r="Q848" s="366"/>
      <c r="R848" s="359"/>
      <c r="S848" s="367"/>
      <c r="T848" s="359"/>
      <c r="U848" s="368"/>
      <c r="V848" s="368"/>
      <c r="W848" s="359"/>
      <c r="X848" s="362"/>
      <c r="Y848" s="359"/>
      <c r="Z848" s="369"/>
      <c r="AA848" s="368"/>
      <c r="AB848" s="367"/>
      <c r="AC848" s="370"/>
      <c r="AD848" s="371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  <c r="AW848" s="249"/>
      <c r="AX848" s="249"/>
    </row>
    <row r="849" ht="15.0" customHeight="1">
      <c r="A849" s="358"/>
      <c r="B849" s="359"/>
      <c r="C849" s="359"/>
      <c r="D849" s="360"/>
      <c r="E849" s="361"/>
      <c r="F849" s="359"/>
      <c r="G849" s="362"/>
      <c r="H849" s="363">
        <f t="shared" si="1"/>
        <v>0</v>
      </c>
      <c r="I849" s="359" t="s">
        <v>3465</v>
      </c>
      <c r="J849" s="364"/>
      <c r="K849" s="364">
        <f t="shared" si="7"/>
        <v>0</v>
      </c>
      <c r="L849" s="365"/>
      <c r="M849" s="366">
        <f t="shared" si="14"/>
        <v>0</v>
      </c>
      <c r="N849" s="366">
        <f t="shared" si="13"/>
        <v>0</v>
      </c>
      <c r="O849" s="366">
        <f t="shared" si="5"/>
        <v>0</v>
      </c>
      <c r="P849" s="366">
        <f t="shared" si="8"/>
        <v>0</v>
      </c>
      <c r="Q849" s="366"/>
      <c r="R849" s="359"/>
      <c r="S849" s="367"/>
      <c r="T849" s="359"/>
      <c r="U849" s="368"/>
      <c r="V849" s="368"/>
      <c r="W849" s="359"/>
      <c r="X849" s="362"/>
      <c r="Y849" s="359"/>
      <c r="Z849" s="369"/>
      <c r="AA849" s="368"/>
      <c r="AB849" s="367"/>
      <c r="AC849" s="370"/>
      <c r="AD849" s="371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  <c r="AW849" s="249"/>
      <c r="AX849" s="249"/>
    </row>
    <row r="850" ht="15.0" customHeight="1">
      <c r="A850" s="358"/>
      <c r="B850" s="359"/>
      <c r="C850" s="359"/>
      <c r="D850" s="360"/>
      <c r="E850" s="361"/>
      <c r="F850" s="359"/>
      <c r="G850" s="362"/>
      <c r="H850" s="363">
        <f t="shared" si="1"/>
        <v>0</v>
      </c>
      <c r="I850" s="359" t="s">
        <v>3465</v>
      </c>
      <c r="J850" s="364"/>
      <c r="K850" s="364">
        <f t="shared" si="7"/>
        <v>0</v>
      </c>
      <c r="L850" s="365"/>
      <c r="M850" s="366">
        <f t="shared" si="14"/>
        <v>0</v>
      </c>
      <c r="N850" s="366">
        <f t="shared" si="13"/>
        <v>0</v>
      </c>
      <c r="O850" s="366">
        <f t="shared" si="5"/>
        <v>0</v>
      </c>
      <c r="P850" s="366">
        <f t="shared" si="8"/>
        <v>0</v>
      </c>
      <c r="Q850" s="366"/>
      <c r="R850" s="359"/>
      <c r="S850" s="367"/>
      <c r="T850" s="359"/>
      <c r="U850" s="368"/>
      <c r="V850" s="368"/>
      <c r="W850" s="359"/>
      <c r="X850" s="362"/>
      <c r="Y850" s="359"/>
      <c r="Z850" s="369"/>
      <c r="AA850" s="368"/>
      <c r="AB850" s="367"/>
      <c r="AC850" s="370"/>
      <c r="AD850" s="371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  <c r="AW850" s="249"/>
      <c r="AX850" s="249"/>
    </row>
    <row r="851" ht="15.0" customHeight="1">
      <c r="A851" s="358"/>
      <c r="B851" s="359"/>
      <c r="C851" s="359"/>
      <c r="D851" s="360"/>
      <c r="E851" s="361"/>
      <c r="F851" s="359"/>
      <c r="G851" s="362"/>
      <c r="H851" s="363">
        <f t="shared" si="1"/>
        <v>0</v>
      </c>
      <c r="I851" s="359" t="s">
        <v>3465</v>
      </c>
      <c r="J851" s="364"/>
      <c r="K851" s="364">
        <f t="shared" si="7"/>
        <v>0</v>
      </c>
      <c r="L851" s="365"/>
      <c r="M851" s="366">
        <f t="shared" si="14"/>
        <v>0</v>
      </c>
      <c r="N851" s="366">
        <f t="shared" si="13"/>
        <v>0</v>
      </c>
      <c r="O851" s="366">
        <f t="shared" si="5"/>
        <v>0</v>
      </c>
      <c r="P851" s="366">
        <f t="shared" si="8"/>
        <v>0</v>
      </c>
      <c r="Q851" s="366"/>
      <c r="R851" s="359"/>
      <c r="S851" s="367"/>
      <c r="T851" s="359"/>
      <c r="U851" s="368"/>
      <c r="V851" s="368"/>
      <c r="W851" s="359"/>
      <c r="X851" s="362"/>
      <c r="Y851" s="359"/>
      <c r="Z851" s="369"/>
      <c r="AA851" s="368"/>
      <c r="AB851" s="367"/>
      <c r="AC851" s="370"/>
      <c r="AD851" s="371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  <c r="AW851" s="249"/>
      <c r="AX851" s="249"/>
    </row>
    <row r="852" ht="15.0" customHeight="1">
      <c r="A852" s="358"/>
      <c r="B852" s="359"/>
      <c r="C852" s="359"/>
      <c r="D852" s="360"/>
      <c r="E852" s="361"/>
      <c r="F852" s="359"/>
      <c r="G852" s="362"/>
      <c r="H852" s="363">
        <f t="shared" si="1"/>
        <v>0</v>
      </c>
      <c r="I852" s="359" t="s">
        <v>3465</v>
      </c>
      <c r="J852" s="364"/>
      <c r="K852" s="364">
        <f t="shared" si="7"/>
        <v>0</v>
      </c>
      <c r="L852" s="365"/>
      <c r="M852" s="366">
        <f t="shared" si="14"/>
        <v>0</v>
      </c>
      <c r="N852" s="366">
        <f t="shared" si="13"/>
        <v>0</v>
      </c>
      <c r="O852" s="366">
        <f t="shared" si="5"/>
        <v>0</v>
      </c>
      <c r="P852" s="366">
        <f t="shared" si="8"/>
        <v>0</v>
      </c>
      <c r="Q852" s="366"/>
      <c r="R852" s="359"/>
      <c r="S852" s="367"/>
      <c r="T852" s="359"/>
      <c r="U852" s="368"/>
      <c r="V852" s="368"/>
      <c r="W852" s="359"/>
      <c r="X852" s="362"/>
      <c r="Y852" s="359"/>
      <c r="Z852" s="369"/>
      <c r="AA852" s="368"/>
      <c r="AB852" s="367"/>
      <c r="AC852" s="370"/>
      <c r="AD852" s="371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  <c r="AW852" s="249"/>
      <c r="AX852" s="249"/>
    </row>
    <row r="853" ht="15.0" customHeight="1">
      <c r="A853" s="358"/>
      <c r="B853" s="359"/>
      <c r="C853" s="359"/>
      <c r="D853" s="360"/>
      <c r="E853" s="361"/>
      <c r="F853" s="359"/>
      <c r="G853" s="362"/>
      <c r="H853" s="363">
        <f t="shared" si="1"/>
        <v>0</v>
      </c>
      <c r="I853" s="359" t="s">
        <v>3465</v>
      </c>
      <c r="J853" s="364"/>
      <c r="K853" s="364">
        <f t="shared" si="7"/>
        <v>0</v>
      </c>
      <c r="L853" s="365"/>
      <c r="M853" s="366">
        <f t="shared" si="14"/>
        <v>0</v>
      </c>
      <c r="N853" s="366">
        <f t="shared" si="13"/>
        <v>0</v>
      </c>
      <c r="O853" s="366">
        <f t="shared" si="5"/>
        <v>0</v>
      </c>
      <c r="P853" s="366">
        <f t="shared" si="8"/>
        <v>0</v>
      </c>
      <c r="Q853" s="366"/>
      <c r="R853" s="359"/>
      <c r="S853" s="367"/>
      <c r="T853" s="359"/>
      <c r="U853" s="368"/>
      <c r="V853" s="368"/>
      <c r="W853" s="359"/>
      <c r="X853" s="362"/>
      <c r="Y853" s="359"/>
      <c r="Z853" s="369"/>
      <c r="AA853" s="368"/>
      <c r="AB853" s="367"/>
      <c r="AC853" s="370"/>
      <c r="AD853" s="371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  <c r="AW853" s="249"/>
      <c r="AX853" s="249"/>
    </row>
    <row r="854" ht="15.0" customHeight="1">
      <c r="A854" s="358"/>
      <c r="B854" s="359"/>
      <c r="C854" s="359"/>
      <c r="D854" s="360"/>
      <c r="E854" s="361"/>
      <c r="F854" s="359"/>
      <c r="G854" s="362"/>
      <c r="H854" s="363">
        <f t="shared" si="1"/>
        <v>0</v>
      </c>
      <c r="I854" s="359" t="s">
        <v>3465</v>
      </c>
      <c r="J854" s="364"/>
      <c r="K854" s="364">
        <f t="shared" si="7"/>
        <v>0</v>
      </c>
      <c r="L854" s="365"/>
      <c r="M854" s="366">
        <f t="shared" si="14"/>
        <v>0</v>
      </c>
      <c r="N854" s="366">
        <f t="shared" si="13"/>
        <v>0</v>
      </c>
      <c r="O854" s="366">
        <f t="shared" si="5"/>
        <v>0</v>
      </c>
      <c r="P854" s="366">
        <f t="shared" si="8"/>
        <v>0</v>
      </c>
      <c r="Q854" s="366"/>
      <c r="R854" s="359"/>
      <c r="S854" s="367"/>
      <c r="T854" s="359"/>
      <c r="U854" s="368"/>
      <c r="V854" s="368"/>
      <c r="W854" s="359"/>
      <c r="X854" s="362"/>
      <c r="Y854" s="359"/>
      <c r="Z854" s="369"/>
      <c r="AA854" s="368"/>
      <c r="AB854" s="367"/>
      <c r="AC854" s="370"/>
      <c r="AD854" s="371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  <c r="AW854" s="249"/>
      <c r="AX854" s="249"/>
    </row>
    <row r="855" ht="15.0" customHeight="1">
      <c r="A855" s="358"/>
      <c r="B855" s="359"/>
      <c r="C855" s="359"/>
      <c r="D855" s="360"/>
      <c r="E855" s="361"/>
      <c r="F855" s="359"/>
      <c r="G855" s="362"/>
      <c r="H855" s="363">
        <f t="shared" si="1"/>
        <v>0</v>
      </c>
      <c r="I855" s="359" t="s">
        <v>3465</v>
      </c>
      <c r="J855" s="364"/>
      <c r="K855" s="364">
        <f t="shared" si="7"/>
        <v>0</v>
      </c>
      <c r="L855" s="365"/>
      <c r="M855" s="366">
        <f t="shared" si="14"/>
        <v>0</v>
      </c>
      <c r="N855" s="366">
        <f t="shared" si="13"/>
        <v>0</v>
      </c>
      <c r="O855" s="366">
        <f t="shared" si="5"/>
        <v>0</v>
      </c>
      <c r="P855" s="366">
        <f t="shared" si="8"/>
        <v>0</v>
      </c>
      <c r="Q855" s="366"/>
      <c r="R855" s="359"/>
      <c r="S855" s="367"/>
      <c r="T855" s="359"/>
      <c r="U855" s="368"/>
      <c r="V855" s="368"/>
      <c r="W855" s="359"/>
      <c r="X855" s="362"/>
      <c r="Y855" s="359"/>
      <c r="Z855" s="369"/>
      <c r="AA855" s="368"/>
      <c r="AB855" s="367"/>
      <c r="AC855" s="370"/>
      <c r="AD855" s="371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  <c r="AW855" s="249"/>
      <c r="AX855" s="249"/>
    </row>
    <row r="856" ht="15.0" customHeight="1">
      <c r="A856" s="358"/>
      <c r="B856" s="359"/>
      <c r="C856" s="359"/>
      <c r="D856" s="360"/>
      <c r="E856" s="361"/>
      <c r="F856" s="359"/>
      <c r="G856" s="362"/>
      <c r="H856" s="363">
        <f t="shared" si="1"/>
        <v>0</v>
      </c>
      <c r="I856" s="359" t="s">
        <v>3465</v>
      </c>
      <c r="J856" s="364"/>
      <c r="K856" s="364">
        <f t="shared" si="7"/>
        <v>0</v>
      </c>
      <c r="L856" s="365"/>
      <c r="M856" s="366">
        <f t="shared" si="14"/>
        <v>0</v>
      </c>
      <c r="N856" s="366">
        <f t="shared" si="13"/>
        <v>0</v>
      </c>
      <c r="O856" s="366">
        <f t="shared" si="5"/>
        <v>0</v>
      </c>
      <c r="P856" s="366">
        <f t="shared" si="8"/>
        <v>0</v>
      </c>
      <c r="Q856" s="366"/>
      <c r="R856" s="359"/>
      <c r="S856" s="367"/>
      <c r="T856" s="359"/>
      <c r="U856" s="368"/>
      <c r="V856" s="368"/>
      <c r="W856" s="359"/>
      <c r="X856" s="362"/>
      <c r="Y856" s="359"/>
      <c r="Z856" s="369"/>
      <c r="AA856" s="368"/>
      <c r="AB856" s="367"/>
      <c r="AC856" s="370"/>
      <c r="AD856" s="371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  <c r="AW856" s="249"/>
      <c r="AX856" s="249"/>
    </row>
    <row r="857" ht="15.0" customHeight="1">
      <c r="A857" s="358"/>
      <c r="B857" s="359"/>
      <c r="C857" s="359"/>
      <c r="D857" s="360"/>
      <c r="E857" s="361"/>
      <c r="F857" s="359"/>
      <c r="G857" s="362"/>
      <c r="H857" s="363">
        <f t="shared" si="1"/>
        <v>0</v>
      </c>
      <c r="I857" s="359" t="s">
        <v>3465</v>
      </c>
      <c r="J857" s="364"/>
      <c r="K857" s="364">
        <f t="shared" si="7"/>
        <v>0</v>
      </c>
      <c r="L857" s="365"/>
      <c r="M857" s="366">
        <f t="shared" si="14"/>
        <v>0</v>
      </c>
      <c r="N857" s="366">
        <f t="shared" si="13"/>
        <v>0</v>
      </c>
      <c r="O857" s="366">
        <f t="shared" si="5"/>
        <v>0</v>
      </c>
      <c r="P857" s="366">
        <f t="shared" si="8"/>
        <v>0</v>
      </c>
      <c r="Q857" s="366"/>
      <c r="R857" s="359"/>
      <c r="S857" s="367"/>
      <c r="T857" s="359"/>
      <c r="U857" s="368"/>
      <c r="V857" s="368"/>
      <c r="W857" s="359"/>
      <c r="X857" s="362"/>
      <c r="Y857" s="359"/>
      <c r="Z857" s="369"/>
      <c r="AA857" s="368"/>
      <c r="AB857" s="367"/>
      <c r="AC857" s="370"/>
      <c r="AD857" s="371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  <c r="AW857" s="249"/>
      <c r="AX857" s="249"/>
    </row>
    <row r="858" ht="15.0" customHeight="1">
      <c r="A858" s="358"/>
      <c r="B858" s="359"/>
      <c r="C858" s="359"/>
      <c r="D858" s="360"/>
      <c r="E858" s="361"/>
      <c r="F858" s="359"/>
      <c r="G858" s="362"/>
      <c r="H858" s="363">
        <f t="shared" si="1"/>
        <v>0</v>
      </c>
      <c r="I858" s="359" t="s">
        <v>3465</v>
      </c>
      <c r="J858" s="364"/>
      <c r="K858" s="364">
        <f t="shared" si="7"/>
        <v>0</v>
      </c>
      <c r="L858" s="365"/>
      <c r="M858" s="366">
        <f t="shared" si="14"/>
        <v>0</v>
      </c>
      <c r="N858" s="366">
        <f t="shared" si="13"/>
        <v>0</v>
      </c>
      <c r="O858" s="366">
        <f t="shared" si="5"/>
        <v>0</v>
      </c>
      <c r="P858" s="366">
        <f t="shared" si="8"/>
        <v>0</v>
      </c>
      <c r="Q858" s="366"/>
      <c r="R858" s="359"/>
      <c r="S858" s="367"/>
      <c r="T858" s="359"/>
      <c r="U858" s="368"/>
      <c r="V858" s="368"/>
      <c r="W858" s="359"/>
      <c r="X858" s="362"/>
      <c r="Y858" s="359"/>
      <c r="Z858" s="369"/>
      <c r="AA858" s="368"/>
      <c r="AB858" s="367"/>
      <c r="AC858" s="370"/>
      <c r="AD858" s="371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  <c r="AW858" s="249"/>
      <c r="AX858" s="249"/>
    </row>
    <row r="859" ht="15.0" customHeight="1">
      <c r="A859" s="358"/>
      <c r="B859" s="359"/>
      <c r="C859" s="359"/>
      <c r="D859" s="360"/>
      <c r="E859" s="361"/>
      <c r="F859" s="359"/>
      <c r="G859" s="362"/>
      <c r="H859" s="363">
        <f t="shared" si="1"/>
        <v>0</v>
      </c>
      <c r="I859" s="359" t="s">
        <v>3465</v>
      </c>
      <c r="J859" s="364"/>
      <c r="K859" s="364">
        <f t="shared" si="7"/>
        <v>0</v>
      </c>
      <c r="L859" s="365"/>
      <c r="M859" s="366">
        <f t="shared" si="14"/>
        <v>0</v>
      </c>
      <c r="N859" s="366">
        <f t="shared" si="13"/>
        <v>0</v>
      </c>
      <c r="O859" s="366">
        <f t="shared" si="5"/>
        <v>0</v>
      </c>
      <c r="P859" s="366">
        <f t="shared" si="8"/>
        <v>0</v>
      </c>
      <c r="Q859" s="366"/>
      <c r="R859" s="359"/>
      <c r="S859" s="367"/>
      <c r="T859" s="359"/>
      <c r="U859" s="368"/>
      <c r="V859" s="368"/>
      <c r="W859" s="359"/>
      <c r="X859" s="362"/>
      <c r="Y859" s="359"/>
      <c r="Z859" s="369"/>
      <c r="AA859" s="368"/>
      <c r="AB859" s="367"/>
      <c r="AC859" s="370"/>
      <c r="AD859" s="371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  <c r="AW859" s="249"/>
      <c r="AX859" s="249"/>
    </row>
    <row r="860" ht="15.0" customHeight="1">
      <c r="A860" s="358"/>
      <c r="B860" s="359"/>
      <c r="C860" s="359"/>
      <c r="D860" s="360"/>
      <c r="E860" s="361"/>
      <c r="F860" s="359"/>
      <c r="G860" s="362"/>
      <c r="H860" s="363">
        <f t="shared" si="1"/>
        <v>0</v>
      </c>
      <c r="I860" s="359" t="s">
        <v>3465</v>
      </c>
      <c r="J860" s="364"/>
      <c r="K860" s="364">
        <f t="shared" si="7"/>
        <v>0</v>
      </c>
      <c r="L860" s="365"/>
      <c r="M860" s="366">
        <f t="shared" si="14"/>
        <v>0</v>
      </c>
      <c r="N860" s="366">
        <f t="shared" si="13"/>
        <v>0</v>
      </c>
      <c r="O860" s="366">
        <f t="shared" si="5"/>
        <v>0</v>
      </c>
      <c r="P860" s="366">
        <f t="shared" si="8"/>
        <v>0</v>
      </c>
      <c r="Q860" s="366"/>
      <c r="R860" s="359"/>
      <c r="S860" s="367"/>
      <c r="T860" s="359"/>
      <c r="U860" s="368"/>
      <c r="V860" s="368"/>
      <c r="W860" s="359"/>
      <c r="X860" s="362"/>
      <c r="Y860" s="359"/>
      <c r="Z860" s="369"/>
      <c r="AA860" s="368"/>
      <c r="AB860" s="367"/>
      <c r="AC860" s="370"/>
      <c r="AD860" s="371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  <c r="AW860" s="249"/>
      <c r="AX860" s="249"/>
    </row>
    <row r="861" ht="15.0" customHeight="1">
      <c r="A861" s="358"/>
      <c r="B861" s="359"/>
      <c r="C861" s="359"/>
      <c r="D861" s="360"/>
      <c r="E861" s="361"/>
      <c r="F861" s="359"/>
      <c r="G861" s="362"/>
      <c r="H861" s="363">
        <f t="shared" si="1"/>
        <v>0</v>
      </c>
      <c r="I861" s="359" t="s">
        <v>3465</v>
      </c>
      <c r="J861" s="364"/>
      <c r="K861" s="364">
        <f t="shared" si="7"/>
        <v>0</v>
      </c>
      <c r="L861" s="365"/>
      <c r="M861" s="366">
        <f t="shared" si="14"/>
        <v>0</v>
      </c>
      <c r="N861" s="366">
        <f t="shared" si="13"/>
        <v>0</v>
      </c>
      <c r="O861" s="366">
        <f t="shared" si="5"/>
        <v>0</v>
      </c>
      <c r="P861" s="366">
        <f t="shared" si="8"/>
        <v>0</v>
      </c>
      <c r="Q861" s="366"/>
      <c r="R861" s="359"/>
      <c r="S861" s="367"/>
      <c r="T861" s="359"/>
      <c r="U861" s="368"/>
      <c r="V861" s="368"/>
      <c r="W861" s="359"/>
      <c r="X861" s="362"/>
      <c r="Y861" s="359"/>
      <c r="Z861" s="369"/>
      <c r="AA861" s="368"/>
      <c r="AB861" s="367"/>
      <c r="AC861" s="370"/>
      <c r="AD861" s="371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  <c r="AW861" s="249"/>
      <c r="AX861" s="249"/>
    </row>
    <row r="862" ht="15.0" customHeight="1">
      <c r="A862" s="358"/>
      <c r="B862" s="359"/>
      <c r="C862" s="359"/>
      <c r="D862" s="360"/>
      <c r="E862" s="361"/>
      <c r="F862" s="359"/>
      <c r="G862" s="362"/>
      <c r="H862" s="363">
        <f t="shared" si="1"/>
        <v>0</v>
      </c>
      <c r="I862" s="359" t="s">
        <v>3465</v>
      </c>
      <c r="J862" s="364"/>
      <c r="K862" s="364">
        <f t="shared" si="7"/>
        <v>0</v>
      </c>
      <c r="L862" s="365"/>
      <c r="M862" s="366">
        <f t="shared" si="14"/>
        <v>0</v>
      </c>
      <c r="N862" s="366">
        <f t="shared" si="13"/>
        <v>0</v>
      </c>
      <c r="O862" s="366">
        <f t="shared" si="5"/>
        <v>0</v>
      </c>
      <c r="P862" s="366">
        <f t="shared" si="8"/>
        <v>0</v>
      </c>
      <c r="Q862" s="366"/>
      <c r="R862" s="359"/>
      <c r="S862" s="367"/>
      <c r="T862" s="359"/>
      <c r="U862" s="368"/>
      <c r="V862" s="368"/>
      <c r="W862" s="359"/>
      <c r="X862" s="362"/>
      <c r="Y862" s="359"/>
      <c r="Z862" s="369"/>
      <c r="AA862" s="368"/>
      <c r="AB862" s="367"/>
      <c r="AC862" s="370"/>
      <c r="AD862" s="371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  <c r="AW862" s="249"/>
      <c r="AX862" s="249"/>
    </row>
    <row r="863" ht="15.0" customHeight="1">
      <c r="A863" s="358"/>
      <c r="B863" s="359"/>
      <c r="C863" s="359"/>
      <c r="D863" s="360"/>
      <c r="E863" s="361"/>
      <c r="F863" s="359"/>
      <c r="G863" s="362"/>
      <c r="H863" s="363">
        <f t="shared" si="1"/>
        <v>0</v>
      </c>
      <c r="I863" s="359" t="s">
        <v>3465</v>
      </c>
      <c r="J863" s="364"/>
      <c r="K863" s="364">
        <f t="shared" si="7"/>
        <v>0</v>
      </c>
      <c r="L863" s="365"/>
      <c r="M863" s="366">
        <f t="shared" si="14"/>
        <v>0</v>
      </c>
      <c r="N863" s="366">
        <f t="shared" si="13"/>
        <v>0</v>
      </c>
      <c r="O863" s="366">
        <f t="shared" si="5"/>
        <v>0</v>
      </c>
      <c r="P863" s="366">
        <f t="shared" si="8"/>
        <v>0</v>
      </c>
      <c r="Q863" s="366"/>
      <c r="R863" s="359"/>
      <c r="S863" s="367"/>
      <c r="T863" s="359"/>
      <c r="U863" s="368"/>
      <c r="V863" s="368"/>
      <c r="W863" s="359"/>
      <c r="X863" s="362"/>
      <c r="Y863" s="359"/>
      <c r="Z863" s="369"/>
      <c r="AA863" s="368"/>
      <c r="AB863" s="367"/>
      <c r="AC863" s="370"/>
      <c r="AD863" s="371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  <c r="AW863" s="249"/>
      <c r="AX863" s="249"/>
    </row>
    <row r="864" ht="15.0" customHeight="1">
      <c r="A864" s="358"/>
      <c r="B864" s="359"/>
      <c r="C864" s="359"/>
      <c r="D864" s="360"/>
      <c r="E864" s="361"/>
      <c r="F864" s="359"/>
      <c r="G864" s="362"/>
      <c r="H864" s="363">
        <f t="shared" si="1"/>
        <v>0</v>
      </c>
      <c r="I864" s="359" t="s">
        <v>3465</v>
      </c>
      <c r="J864" s="364"/>
      <c r="K864" s="364">
        <f t="shared" si="7"/>
        <v>0</v>
      </c>
      <c r="L864" s="365"/>
      <c r="M864" s="366">
        <f t="shared" si="14"/>
        <v>0</v>
      </c>
      <c r="N864" s="366">
        <f t="shared" si="13"/>
        <v>0</v>
      </c>
      <c r="O864" s="366">
        <f t="shared" si="5"/>
        <v>0</v>
      </c>
      <c r="P864" s="366">
        <f t="shared" si="8"/>
        <v>0</v>
      </c>
      <c r="Q864" s="366"/>
      <c r="R864" s="359"/>
      <c r="S864" s="367"/>
      <c r="T864" s="359"/>
      <c r="U864" s="368"/>
      <c r="V864" s="368"/>
      <c r="W864" s="359"/>
      <c r="X864" s="362"/>
      <c r="Y864" s="359"/>
      <c r="Z864" s="369"/>
      <c r="AA864" s="368"/>
      <c r="AB864" s="367"/>
      <c r="AC864" s="370"/>
      <c r="AD864" s="371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  <c r="AW864" s="249"/>
      <c r="AX864" s="249"/>
    </row>
    <row r="865" ht="15.0" customHeight="1">
      <c r="A865" s="358"/>
      <c r="B865" s="359"/>
      <c r="C865" s="359"/>
      <c r="D865" s="360"/>
      <c r="E865" s="361"/>
      <c r="F865" s="359"/>
      <c r="G865" s="362"/>
      <c r="H865" s="363">
        <f t="shared" si="1"/>
        <v>0</v>
      </c>
      <c r="I865" s="359" t="s">
        <v>3465</v>
      </c>
      <c r="J865" s="364"/>
      <c r="K865" s="364">
        <f t="shared" si="7"/>
        <v>0</v>
      </c>
      <c r="L865" s="365"/>
      <c r="M865" s="366">
        <f t="shared" si="14"/>
        <v>0</v>
      </c>
      <c r="N865" s="366">
        <f t="shared" si="13"/>
        <v>0</v>
      </c>
      <c r="O865" s="366">
        <f t="shared" si="5"/>
        <v>0</v>
      </c>
      <c r="P865" s="366">
        <f t="shared" si="8"/>
        <v>0</v>
      </c>
      <c r="Q865" s="366"/>
      <c r="R865" s="359"/>
      <c r="S865" s="367"/>
      <c r="T865" s="359"/>
      <c r="U865" s="368"/>
      <c r="V865" s="368"/>
      <c r="W865" s="359"/>
      <c r="X865" s="362"/>
      <c r="Y865" s="359"/>
      <c r="Z865" s="369"/>
      <c r="AA865" s="368"/>
      <c r="AB865" s="367"/>
      <c r="AC865" s="370"/>
      <c r="AD865" s="371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  <c r="AW865" s="249"/>
      <c r="AX865" s="249"/>
    </row>
    <row r="866" ht="15.0" customHeight="1">
      <c r="A866" s="358"/>
      <c r="B866" s="359"/>
      <c r="C866" s="359"/>
      <c r="D866" s="360"/>
      <c r="E866" s="361"/>
      <c r="F866" s="359"/>
      <c r="G866" s="362"/>
      <c r="H866" s="363">
        <f t="shared" si="1"/>
        <v>0</v>
      </c>
      <c r="I866" s="359" t="s">
        <v>3465</v>
      </c>
      <c r="J866" s="364"/>
      <c r="K866" s="364">
        <f t="shared" si="7"/>
        <v>0</v>
      </c>
      <c r="L866" s="365"/>
      <c r="M866" s="366">
        <f t="shared" si="14"/>
        <v>0</v>
      </c>
      <c r="N866" s="366">
        <f t="shared" si="13"/>
        <v>0</v>
      </c>
      <c r="O866" s="366">
        <f t="shared" si="5"/>
        <v>0</v>
      </c>
      <c r="P866" s="366">
        <f t="shared" si="8"/>
        <v>0</v>
      </c>
      <c r="Q866" s="366"/>
      <c r="R866" s="359"/>
      <c r="S866" s="367"/>
      <c r="T866" s="359"/>
      <c r="U866" s="368"/>
      <c r="V866" s="368"/>
      <c r="W866" s="359"/>
      <c r="X866" s="362"/>
      <c r="Y866" s="359"/>
      <c r="Z866" s="369"/>
      <c r="AA866" s="368"/>
      <c r="AB866" s="367"/>
      <c r="AC866" s="370"/>
      <c r="AD866" s="371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  <c r="AW866" s="249"/>
      <c r="AX866" s="249"/>
    </row>
    <row r="867" ht="15.0" customHeight="1">
      <c r="A867" s="358"/>
      <c r="B867" s="359"/>
      <c r="C867" s="359"/>
      <c r="D867" s="360"/>
      <c r="E867" s="361"/>
      <c r="F867" s="359"/>
      <c r="G867" s="362"/>
      <c r="H867" s="363">
        <f t="shared" si="1"/>
        <v>0</v>
      </c>
      <c r="I867" s="359" t="s">
        <v>3465</v>
      </c>
      <c r="J867" s="364"/>
      <c r="K867" s="364">
        <f t="shared" si="7"/>
        <v>0</v>
      </c>
      <c r="L867" s="365"/>
      <c r="M867" s="366">
        <f t="shared" si="14"/>
        <v>0</v>
      </c>
      <c r="N867" s="366">
        <f t="shared" si="13"/>
        <v>0</v>
      </c>
      <c r="O867" s="366">
        <f t="shared" si="5"/>
        <v>0</v>
      </c>
      <c r="P867" s="366">
        <f t="shared" si="8"/>
        <v>0</v>
      </c>
      <c r="Q867" s="366"/>
      <c r="R867" s="359"/>
      <c r="S867" s="367"/>
      <c r="T867" s="359"/>
      <c r="U867" s="368"/>
      <c r="V867" s="368"/>
      <c r="W867" s="359"/>
      <c r="X867" s="362"/>
      <c r="Y867" s="359"/>
      <c r="Z867" s="369"/>
      <c r="AA867" s="368"/>
      <c r="AB867" s="367"/>
      <c r="AC867" s="370"/>
      <c r="AD867" s="371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  <c r="AW867" s="249"/>
      <c r="AX867" s="249"/>
    </row>
    <row r="868" ht="15.0" customHeight="1">
      <c r="A868" s="358"/>
      <c r="B868" s="359"/>
      <c r="C868" s="359"/>
      <c r="D868" s="360"/>
      <c r="E868" s="361"/>
      <c r="F868" s="359"/>
      <c r="G868" s="362"/>
      <c r="H868" s="363">
        <f t="shared" si="1"/>
        <v>0</v>
      </c>
      <c r="I868" s="359" t="s">
        <v>3465</v>
      </c>
      <c r="J868" s="364"/>
      <c r="K868" s="364">
        <f t="shared" si="7"/>
        <v>0</v>
      </c>
      <c r="L868" s="365"/>
      <c r="M868" s="366">
        <f t="shared" si="14"/>
        <v>0</v>
      </c>
      <c r="N868" s="366">
        <f t="shared" si="13"/>
        <v>0</v>
      </c>
      <c r="O868" s="366">
        <f t="shared" si="5"/>
        <v>0</v>
      </c>
      <c r="P868" s="366">
        <f t="shared" si="8"/>
        <v>0</v>
      </c>
      <c r="Q868" s="366"/>
      <c r="R868" s="359"/>
      <c r="S868" s="367"/>
      <c r="T868" s="359"/>
      <c r="U868" s="368"/>
      <c r="V868" s="368"/>
      <c r="W868" s="359"/>
      <c r="X868" s="362"/>
      <c r="Y868" s="359"/>
      <c r="Z868" s="369"/>
      <c r="AA868" s="368"/>
      <c r="AB868" s="367"/>
      <c r="AC868" s="370"/>
      <c r="AD868" s="371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  <c r="AW868" s="249"/>
      <c r="AX868" s="249"/>
    </row>
    <row r="869" ht="15.0" customHeight="1">
      <c r="A869" s="358"/>
      <c r="B869" s="359"/>
      <c r="C869" s="359"/>
      <c r="D869" s="360"/>
      <c r="E869" s="361"/>
      <c r="F869" s="359"/>
      <c r="G869" s="362"/>
      <c r="H869" s="363">
        <f t="shared" si="1"/>
        <v>0</v>
      </c>
      <c r="I869" s="359" t="s">
        <v>3465</v>
      </c>
      <c r="J869" s="364"/>
      <c r="K869" s="364">
        <f t="shared" si="7"/>
        <v>0</v>
      </c>
      <c r="L869" s="365"/>
      <c r="M869" s="366">
        <f t="shared" si="14"/>
        <v>0</v>
      </c>
      <c r="N869" s="366">
        <f t="shared" si="13"/>
        <v>0</v>
      </c>
      <c r="O869" s="366">
        <f t="shared" si="5"/>
        <v>0</v>
      </c>
      <c r="P869" s="366">
        <f t="shared" si="8"/>
        <v>0</v>
      </c>
      <c r="Q869" s="366"/>
      <c r="R869" s="359"/>
      <c r="S869" s="367"/>
      <c r="T869" s="359"/>
      <c r="U869" s="368"/>
      <c r="V869" s="368"/>
      <c r="W869" s="359"/>
      <c r="X869" s="362"/>
      <c r="Y869" s="359"/>
      <c r="Z869" s="369"/>
      <c r="AA869" s="368"/>
      <c r="AB869" s="367"/>
      <c r="AC869" s="370"/>
      <c r="AD869" s="371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  <c r="AW869" s="249"/>
      <c r="AX869" s="249"/>
    </row>
    <row r="870" ht="15.0" customHeight="1">
      <c r="A870" s="358"/>
      <c r="B870" s="359"/>
      <c r="C870" s="359"/>
      <c r="D870" s="360"/>
      <c r="E870" s="361"/>
      <c r="F870" s="359"/>
      <c r="G870" s="362"/>
      <c r="H870" s="363">
        <f t="shared" si="1"/>
        <v>0</v>
      </c>
      <c r="I870" s="359" t="s">
        <v>3465</v>
      </c>
      <c r="J870" s="364"/>
      <c r="K870" s="364">
        <f t="shared" si="7"/>
        <v>0</v>
      </c>
      <c r="L870" s="365"/>
      <c r="M870" s="366">
        <f t="shared" si="14"/>
        <v>0</v>
      </c>
      <c r="N870" s="366">
        <f t="shared" si="13"/>
        <v>0</v>
      </c>
      <c r="O870" s="366">
        <f t="shared" si="5"/>
        <v>0</v>
      </c>
      <c r="P870" s="366">
        <f t="shared" si="8"/>
        <v>0</v>
      </c>
      <c r="Q870" s="366"/>
      <c r="R870" s="359"/>
      <c r="S870" s="367"/>
      <c r="T870" s="359"/>
      <c r="U870" s="368"/>
      <c r="V870" s="368"/>
      <c r="W870" s="359"/>
      <c r="X870" s="362"/>
      <c r="Y870" s="359"/>
      <c r="Z870" s="369"/>
      <c r="AA870" s="368"/>
      <c r="AB870" s="367"/>
      <c r="AC870" s="370"/>
      <c r="AD870" s="371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  <c r="AW870" s="249"/>
      <c r="AX870" s="249"/>
    </row>
    <row r="871" ht="15.0" customHeight="1">
      <c r="A871" s="358"/>
      <c r="B871" s="359"/>
      <c r="C871" s="359"/>
      <c r="D871" s="360"/>
      <c r="E871" s="361"/>
      <c r="F871" s="359"/>
      <c r="G871" s="362"/>
      <c r="H871" s="363">
        <f t="shared" si="1"/>
        <v>0</v>
      </c>
      <c r="I871" s="359" t="s">
        <v>3465</v>
      </c>
      <c r="J871" s="364"/>
      <c r="K871" s="364">
        <f t="shared" si="7"/>
        <v>0</v>
      </c>
      <c r="L871" s="365"/>
      <c r="M871" s="366">
        <f t="shared" si="14"/>
        <v>0</v>
      </c>
      <c r="N871" s="366">
        <f t="shared" si="13"/>
        <v>0</v>
      </c>
      <c r="O871" s="366">
        <f t="shared" si="5"/>
        <v>0</v>
      </c>
      <c r="P871" s="366">
        <f t="shared" si="8"/>
        <v>0</v>
      </c>
      <c r="Q871" s="366"/>
      <c r="R871" s="359"/>
      <c r="S871" s="367"/>
      <c r="T871" s="359"/>
      <c r="U871" s="368"/>
      <c r="V871" s="368"/>
      <c r="W871" s="359"/>
      <c r="X871" s="362"/>
      <c r="Y871" s="359"/>
      <c r="Z871" s="369"/>
      <c r="AA871" s="368"/>
      <c r="AB871" s="367"/>
      <c r="AC871" s="370"/>
      <c r="AD871" s="371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  <c r="AW871" s="249"/>
      <c r="AX871" s="249"/>
    </row>
    <row r="872" ht="15.0" customHeight="1">
      <c r="A872" s="358"/>
      <c r="B872" s="359"/>
      <c r="C872" s="359"/>
      <c r="D872" s="360"/>
      <c r="E872" s="361"/>
      <c r="F872" s="359"/>
      <c r="G872" s="362"/>
      <c r="H872" s="363">
        <f t="shared" si="1"/>
        <v>0</v>
      </c>
      <c r="I872" s="359" t="s">
        <v>3465</v>
      </c>
      <c r="J872" s="364"/>
      <c r="K872" s="364">
        <f t="shared" si="7"/>
        <v>0</v>
      </c>
      <c r="L872" s="365"/>
      <c r="M872" s="366">
        <f t="shared" si="14"/>
        <v>0</v>
      </c>
      <c r="N872" s="366">
        <f t="shared" si="13"/>
        <v>0</v>
      </c>
      <c r="O872" s="366">
        <f t="shared" si="5"/>
        <v>0</v>
      </c>
      <c r="P872" s="366">
        <f t="shared" si="8"/>
        <v>0</v>
      </c>
      <c r="Q872" s="366"/>
      <c r="R872" s="359"/>
      <c r="S872" s="367"/>
      <c r="T872" s="359"/>
      <c r="U872" s="368"/>
      <c r="V872" s="368"/>
      <c r="W872" s="359"/>
      <c r="X872" s="362"/>
      <c r="Y872" s="359"/>
      <c r="Z872" s="369"/>
      <c r="AA872" s="368"/>
      <c r="AB872" s="367"/>
      <c r="AC872" s="370"/>
      <c r="AD872" s="371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  <c r="AW872" s="249"/>
      <c r="AX872" s="249"/>
    </row>
    <row r="873" ht="15.0" customHeight="1">
      <c r="A873" s="358"/>
      <c r="B873" s="359"/>
      <c r="C873" s="359"/>
      <c r="D873" s="360"/>
      <c r="E873" s="361"/>
      <c r="F873" s="359"/>
      <c r="G873" s="362"/>
      <c r="H873" s="363">
        <f t="shared" si="1"/>
        <v>0</v>
      </c>
      <c r="I873" s="359" t="s">
        <v>3465</v>
      </c>
      <c r="J873" s="364"/>
      <c r="K873" s="364">
        <f t="shared" si="7"/>
        <v>0</v>
      </c>
      <c r="L873" s="365"/>
      <c r="M873" s="366">
        <f t="shared" si="14"/>
        <v>0</v>
      </c>
      <c r="N873" s="366">
        <f t="shared" si="13"/>
        <v>0</v>
      </c>
      <c r="O873" s="366">
        <f t="shared" si="5"/>
        <v>0</v>
      </c>
      <c r="P873" s="366">
        <f t="shared" si="8"/>
        <v>0</v>
      </c>
      <c r="Q873" s="366"/>
      <c r="R873" s="359"/>
      <c r="S873" s="367"/>
      <c r="T873" s="359"/>
      <c r="U873" s="368"/>
      <c r="V873" s="368"/>
      <c r="W873" s="359"/>
      <c r="X873" s="362"/>
      <c r="Y873" s="359"/>
      <c r="Z873" s="369"/>
      <c r="AA873" s="368"/>
      <c r="AB873" s="367"/>
      <c r="AC873" s="370"/>
      <c r="AD873" s="371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  <c r="AW873" s="249"/>
      <c r="AX873" s="249"/>
    </row>
    <row r="874" ht="15.0" customHeight="1">
      <c r="A874" s="358"/>
      <c r="B874" s="359"/>
      <c r="C874" s="359"/>
      <c r="D874" s="360"/>
      <c r="E874" s="361"/>
      <c r="F874" s="359"/>
      <c r="G874" s="362"/>
      <c r="H874" s="363">
        <f t="shared" si="1"/>
        <v>0</v>
      </c>
      <c r="I874" s="359" t="s">
        <v>3465</v>
      </c>
      <c r="J874" s="364"/>
      <c r="K874" s="364">
        <f t="shared" si="7"/>
        <v>0</v>
      </c>
      <c r="L874" s="365"/>
      <c r="M874" s="366">
        <f t="shared" si="14"/>
        <v>0</v>
      </c>
      <c r="N874" s="366">
        <f t="shared" si="13"/>
        <v>0</v>
      </c>
      <c r="O874" s="366">
        <f t="shared" si="5"/>
        <v>0</v>
      </c>
      <c r="P874" s="366">
        <f t="shared" si="8"/>
        <v>0</v>
      </c>
      <c r="Q874" s="366"/>
      <c r="R874" s="359"/>
      <c r="S874" s="367"/>
      <c r="T874" s="359"/>
      <c r="U874" s="368"/>
      <c r="V874" s="368"/>
      <c r="W874" s="359"/>
      <c r="X874" s="362"/>
      <c r="Y874" s="359"/>
      <c r="Z874" s="369"/>
      <c r="AA874" s="368"/>
      <c r="AB874" s="367"/>
      <c r="AC874" s="370"/>
      <c r="AD874" s="371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  <c r="AW874" s="249"/>
      <c r="AX874" s="249"/>
    </row>
    <row r="875" ht="15.0" customHeight="1">
      <c r="A875" s="358"/>
      <c r="B875" s="359"/>
      <c r="C875" s="359"/>
      <c r="D875" s="360"/>
      <c r="E875" s="361"/>
      <c r="F875" s="359"/>
      <c r="G875" s="362"/>
      <c r="H875" s="363">
        <f t="shared" si="1"/>
        <v>0</v>
      </c>
      <c r="I875" s="359" t="s">
        <v>3465</v>
      </c>
      <c r="J875" s="364"/>
      <c r="K875" s="364">
        <f t="shared" si="7"/>
        <v>0</v>
      </c>
      <c r="L875" s="365"/>
      <c r="M875" s="366">
        <f t="shared" si="14"/>
        <v>0</v>
      </c>
      <c r="N875" s="366">
        <f t="shared" si="13"/>
        <v>0</v>
      </c>
      <c r="O875" s="366">
        <f t="shared" si="5"/>
        <v>0</v>
      </c>
      <c r="P875" s="366">
        <f t="shared" si="8"/>
        <v>0</v>
      </c>
      <c r="Q875" s="366"/>
      <c r="R875" s="359"/>
      <c r="S875" s="367"/>
      <c r="T875" s="359"/>
      <c r="U875" s="368"/>
      <c r="V875" s="368"/>
      <c r="W875" s="359"/>
      <c r="X875" s="362"/>
      <c r="Y875" s="359"/>
      <c r="Z875" s="369"/>
      <c r="AA875" s="368"/>
      <c r="AB875" s="367"/>
      <c r="AC875" s="370"/>
      <c r="AD875" s="371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  <c r="AW875" s="249"/>
      <c r="AX875" s="249"/>
    </row>
    <row r="876" ht="15.0" customHeight="1">
      <c r="A876" s="358"/>
      <c r="B876" s="359"/>
      <c r="C876" s="359"/>
      <c r="D876" s="360"/>
      <c r="E876" s="361"/>
      <c r="F876" s="359"/>
      <c r="G876" s="362"/>
      <c r="H876" s="363">
        <f t="shared" si="1"/>
        <v>0</v>
      </c>
      <c r="I876" s="359" t="s">
        <v>3465</v>
      </c>
      <c r="J876" s="364"/>
      <c r="K876" s="364">
        <f t="shared" si="7"/>
        <v>0</v>
      </c>
      <c r="L876" s="365"/>
      <c r="M876" s="366">
        <f t="shared" si="14"/>
        <v>0</v>
      </c>
      <c r="N876" s="366">
        <f t="shared" si="13"/>
        <v>0</v>
      </c>
      <c r="O876" s="366">
        <f t="shared" si="5"/>
        <v>0</v>
      </c>
      <c r="P876" s="366">
        <f t="shared" si="8"/>
        <v>0</v>
      </c>
      <c r="Q876" s="366"/>
      <c r="R876" s="359"/>
      <c r="S876" s="367"/>
      <c r="T876" s="359"/>
      <c r="U876" s="368"/>
      <c r="V876" s="368"/>
      <c r="W876" s="359"/>
      <c r="X876" s="362"/>
      <c r="Y876" s="359"/>
      <c r="Z876" s="369"/>
      <c r="AA876" s="368"/>
      <c r="AB876" s="367"/>
      <c r="AC876" s="370"/>
      <c r="AD876" s="371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  <c r="AW876" s="249"/>
      <c r="AX876" s="249"/>
    </row>
    <row r="877" ht="15.0" customHeight="1">
      <c r="A877" s="358"/>
      <c r="B877" s="359"/>
      <c r="C877" s="359"/>
      <c r="D877" s="360"/>
      <c r="E877" s="361"/>
      <c r="F877" s="359"/>
      <c r="G877" s="362"/>
      <c r="H877" s="363">
        <f t="shared" si="1"/>
        <v>0</v>
      </c>
      <c r="I877" s="359" t="s">
        <v>3465</v>
      </c>
      <c r="J877" s="364"/>
      <c r="K877" s="364">
        <f t="shared" si="7"/>
        <v>0</v>
      </c>
      <c r="L877" s="365"/>
      <c r="M877" s="366">
        <f t="shared" si="14"/>
        <v>0</v>
      </c>
      <c r="N877" s="366">
        <f t="shared" si="13"/>
        <v>0</v>
      </c>
      <c r="O877" s="366">
        <f t="shared" si="5"/>
        <v>0</v>
      </c>
      <c r="P877" s="366">
        <f t="shared" si="8"/>
        <v>0</v>
      </c>
      <c r="Q877" s="366"/>
      <c r="R877" s="359"/>
      <c r="S877" s="367"/>
      <c r="T877" s="359"/>
      <c r="U877" s="368"/>
      <c r="V877" s="368"/>
      <c r="W877" s="359"/>
      <c r="X877" s="362"/>
      <c r="Y877" s="359"/>
      <c r="Z877" s="369"/>
      <c r="AA877" s="368"/>
      <c r="AB877" s="367"/>
      <c r="AC877" s="370"/>
      <c r="AD877" s="371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  <c r="AW877" s="249"/>
      <c r="AX877" s="249"/>
    </row>
    <row r="878" ht="15.0" customHeight="1">
      <c r="A878" s="358"/>
      <c r="B878" s="359"/>
      <c r="C878" s="359"/>
      <c r="D878" s="360"/>
      <c r="E878" s="361"/>
      <c r="F878" s="359"/>
      <c r="G878" s="362"/>
      <c r="H878" s="363">
        <f t="shared" si="1"/>
        <v>0</v>
      </c>
      <c r="I878" s="359" t="s">
        <v>3465</v>
      </c>
      <c r="J878" s="364"/>
      <c r="K878" s="364">
        <f t="shared" si="7"/>
        <v>0</v>
      </c>
      <c r="L878" s="365"/>
      <c r="M878" s="366">
        <f t="shared" si="14"/>
        <v>0</v>
      </c>
      <c r="N878" s="366">
        <f t="shared" si="13"/>
        <v>0</v>
      </c>
      <c r="O878" s="366">
        <f t="shared" si="5"/>
        <v>0</v>
      </c>
      <c r="P878" s="366">
        <f t="shared" si="8"/>
        <v>0</v>
      </c>
      <c r="Q878" s="366"/>
      <c r="R878" s="359"/>
      <c r="S878" s="367"/>
      <c r="T878" s="359"/>
      <c r="U878" s="368"/>
      <c r="V878" s="368"/>
      <c r="W878" s="359"/>
      <c r="X878" s="362"/>
      <c r="Y878" s="359"/>
      <c r="Z878" s="369"/>
      <c r="AA878" s="368"/>
      <c r="AB878" s="367"/>
      <c r="AC878" s="370"/>
      <c r="AD878" s="371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  <c r="AW878" s="249"/>
      <c r="AX878" s="249"/>
    </row>
    <row r="879" ht="15.0" customHeight="1">
      <c r="A879" s="358"/>
      <c r="B879" s="359"/>
      <c r="C879" s="359"/>
      <c r="D879" s="360"/>
      <c r="E879" s="361"/>
      <c r="F879" s="359"/>
      <c r="G879" s="362"/>
      <c r="H879" s="363">
        <f t="shared" si="1"/>
        <v>0</v>
      </c>
      <c r="I879" s="359" t="s">
        <v>3465</v>
      </c>
      <c r="J879" s="364"/>
      <c r="K879" s="364">
        <f t="shared" si="7"/>
        <v>0</v>
      </c>
      <c r="L879" s="365"/>
      <c r="M879" s="366">
        <f t="shared" si="14"/>
        <v>0</v>
      </c>
      <c r="N879" s="366">
        <f t="shared" si="13"/>
        <v>0</v>
      </c>
      <c r="O879" s="366">
        <f t="shared" si="5"/>
        <v>0</v>
      </c>
      <c r="P879" s="366">
        <f t="shared" si="8"/>
        <v>0</v>
      </c>
      <c r="Q879" s="366"/>
      <c r="R879" s="359"/>
      <c r="S879" s="367"/>
      <c r="T879" s="359"/>
      <c r="U879" s="368"/>
      <c r="V879" s="368"/>
      <c r="W879" s="359"/>
      <c r="X879" s="362"/>
      <c r="Y879" s="359"/>
      <c r="Z879" s="369"/>
      <c r="AA879" s="368"/>
      <c r="AB879" s="367"/>
      <c r="AC879" s="370"/>
      <c r="AD879" s="371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  <c r="AW879" s="249"/>
      <c r="AX879" s="249"/>
    </row>
    <row r="880" ht="15.0" customHeight="1">
      <c r="A880" s="358"/>
      <c r="B880" s="359"/>
      <c r="C880" s="359"/>
      <c r="D880" s="360"/>
      <c r="E880" s="361"/>
      <c r="F880" s="359"/>
      <c r="G880" s="362"/>
      <c r="H880" s="363">
        <f t="shared" si="1"/>
        <v>0</v>
      </c>
      <c r="I880" s="359" t="s">
        <v>3465</v>
      </c>
      <c r="J880" s="364"/>
      <c r="K880" s="364">
        <f t="shared" si="7"/>
        <v>0</v>
      </c>
      <c r="L880" s="365"/>
      <c r="M880" s="366">
        <f t="shared" si="14"/>
        <v>0</v>
      </c>
      <c r="N880" s="366">
        <f t="shared" si="13"/>
        <v>0</v>
      </c>
      <c r="O880" s="366">
        <f t="shared" si="5"/>
        <v>0</v>
      </c>
      <c r="P880" s="366">
        <f t="shared" si="8"/>
        <v>0</v>
      </c>
      <c r="Q880" s="366"/>
      <c r="R880" s="359"/>
      <c r="S880" s="367"/>
      <c r="T880" s="359"/>
      <c r="U880" s="368"/>
      <c r="V880" s="368"/>
      <c r="W880" s="359"/>
      <c r="X880" s="362"/>
      <c r="Y880" s="359"/>
      <c r="Z880" s="369"/>
      <c r="AA880" s="368"/>
      <c r="AB880" s="367"/>
      <c r="AC880" s="370"/>
      <c r="AD880" s="371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  <c r="AW880" s="249"/>
      <c r="AX880" s="249"/>
    </row>
    <row r="881" ht="15.0" customHeight="1">
      <c r="A881" s="358"/>
      <c r="B881" s="359"/>
      <c r="C881" s="359"/>
      <c r="D881" s="360"/>
      <c r="E881" s="361"/>
      <c r="F881" s="359"/>
      <c r="G881" s="362"/>
      <c r="H881" s="363">
        <f t="shared" si="1"/>
        <v>0</v>
      </c>
      <c r="I881" s="359" t="s">
        <v>3465</v>
      </c>
      <c r="J881" s="364"/>
      <c r="K881" s="364">
        <f t="shared" si="7"/>
        <v>0</v>
      </c>
      <c r="L881" s="365"/>
      <c r="M881" s="366">
        <f t="shared" si="14"/>
        <v>0</v>
      </c>
      <c r="N881" s="366">
        <f t="shared" si="13"/>
        <v>0</v>
      </c>
      <c r="O881" s="366">
        <f t="shared" si="5"/>
        <v>0</v>
      </c>
      <c r="P881" s="366">
        <f t="shared" si="8"/>
        <v>0</v>
      </c>
      <c r="Q881" s="366"/>
      <c r="R881" s="359"/>
      <c r="S881" s="367"/>
      <c r="T881" s="359"/>
      <c r="U881" s="368"/>
      <c r="V881" s="368"/>
      <c r="W881" s="359"/>
      <c r="X881" s="362"/>
      <c r="Y881" s="359"/>
      <c r="Z881" s="369"/>
      <c r="AA881" s="368"/>
      <c r="AB881" s="367"/>
      <c r="AC881" s="370"/>
      <c r="AD881" s="371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  <c r="AW881" s="249"/>
      <c r="AX881" s="249"/>
    </row>
    <row r="882" ht="15.0" customHeight="1">
      <c r="A882" s="358"/>
      <c r="B882" s="359"/>
      <c r="C882" s="359"/>
      <c r="D882" s="360"/>
      <c r="E882" s="361"/>
      <c r="F882" s="359"/>
      <c r="G882" s="362"/>
      <c r="H882" s="363">
        <f t="shared" si="1"/>
        <v>0</v>
      </c>
      <c r="I882" s="359" t="s">
        <v>3465</v>
      </c>
      <c r="J882" s="364"/>
      <c r="K882" s="364">
        <f t="shared" si="7"/>
        <v>0</v>
      </c>
      <c r="L882" s="365"/>
      <c r="M882" s="366">
        <f t="shared" si="14"/>
        <v>0</v>
      </c>
      <c r="N882" s="366">
        <f t="shared" si="13"/>
        <v>0</v>
      </c>
      <c r="O882" s="366">
        <f t="shared" si="5"/>
        <v>0</v>
      </c>
      <c r="P882" s="366">
        <f t="shared" si="8"/>
        <v>0</v>
      </c>
      <c r="Q882" s="366"/>
      <c r="R882" s="359"/>
      <c r="S882" s="367"/>
      <c r="T882" s="359"/>
      <c r="U882" s="368"/>
      <c r="V882" s="368"/>
      <c r="W882" s="359"/>
      <c r="X882" s="362"/>
      <c r="Y882" s="359"/>
      <c r="Z882" s="369"/>
      <c r="AA882" s="368"/>
      <c r="AB882" s="367"/>
      <c r="AC882" s="370"/>
      <c r="AD882" s="371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  <c r="AW882" s="249"/>
      <c r="AX882" s="249"/>
    </row>
    <row r="883" ht="15.0" customHeight="1">
      <c r="A883" s="358"/>
      <c r="B883" s="359"/>
      <c r="C883" s="359"/>
      <c r="D883" s="360"/>
      <c r="E883" s="361"/>
      <c r="F883" s="359"/>
      <c r="G883" s="362"/>
      <c r="H883" s="363">
        <f t="shared" si="1"/>
        <v>0</v>
      </c>
      <c r="I883" s="359" t="s">
        <v>3465</v>
      </c>
      <c r="J883" s="364"/>
      <c r="K883" s="364">
        <f t="shared" si="7"/>
        <v>0</v>
      </c>
      <c r="L883" s="365"/>
      <c r="M883" s="366">
        <f t="shared" si="14"/>
        <v>0</v>
      </c>
      <c r="N883" s="366">
        <f t="shared" si="13"/>
        <v>0</v>
      </c>
      <c r="O883" s="366">
        <f t="shared" si="5"/>
        <v>0</v>
      </c>
      <c r="P883" s="366">
        <f t="shared" si="8"/>
        <v>0</v>
      </c>
      <c r="Q883" s="366"/>
      <c r="R883" s="359"/>
      <c r="S883" s="367"/>
      <c r="T883" s="359"/>
      <c r="U883" s="368"/>
      <c r="V883" s="368"/>
      <c r="W883" s="359"/>
      <c r="X883" s="362"/>
      <c r="Y883" s="359"/>
      <c r="Z883" s="369"/>
      <c r="AA883" s="368"/>
      <c r="AB883" s="367"/>
      <c r="AC883" s="370"/>
      <c r="AD883" s="371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  <c r="AW883" s="249"/>
      <c r="AX883" s="249"/>
    </row>
    <row r="884" ht="15.0" customHeight="1">
      <c r="A884" s="358"/>
      <c r="B884" s="359"/>
      <c r="C884" s="359"/>
      <c r="D884" s="360"/>
      <c r="E884" s="361"/>
      <c r="F884" s="359"/>
      <c r="G884" s="362"/>
      <c r="H884" s="363">
        <f t="shared" si="1"/>
        <v>0</v>
      </c>
      <c r="I884" s="359" t="s">
        <v>3465</v>
      </c>
      <c r="J884" s="364"/>
      <c r="K884" s="364">
        <f t="shared" si="7"/>
        <v>0</v>
      </c>
      <c r="L884" s="365"/>
      <c r="M884" s="366">
        <f t="shared" si="14"/>
        <v>0</v>
      </c>
      <c r="N884" s="366">
        <f t="shared" si="13"/>
        <v>0</v>
      </c>
      <c r="O884" s="366">
        <f t="shared" si="5"/>
        <v>0</v>
      </c>
      <c r="P884" s="366">
        <f t="shared" si="8"/>
        <v>0</v>
      </c>
      <c r="Q884" s="366"/>
      <c r="R884" s="359"/>
      <c r="S884" s="367"/>
      <c r="T884" s="359"/>
      <c r="U884" s="368"/>
      <c r="V884" s="368"/>
      <c r="W884" s="359"/>
      <c r="X884" s="362"/>
      <c r="Y884" s="359"/>
      <c r="Z884" s="369"/>
      <c r="AA884" s="368"/>
      <c r="AB884" s="367"/>
      <c r="AC884" s="370"/>
      <c r="AD884" s="371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  <c r="AW884" s="249"/>
      <c r="AX884" s="249"/>
    </row>
    <row r="885" ht="15.0" customHeight="1">
      <c r="A885" s="358"/>
      <c r="B885" s="359"/>
      <c r="C885" s="359"/>
      <c r="D885" s="360"/>
      <c r="E885" s="361"/>
      <c r="F885" s="359"/>
      <c r="G885" s="362"/>
      <c r="H885" s="363">
        <f t="shared" si="1"/>
        <v>0</v>
      </c>
      <c r="I885" s="359" t="s">
        <v>3465</v>
      </c>
      <c r="J885" s="364"/>
      <c r="K885" s="364">
        <f t="shared" si="7"/>
        <v>0</v>
      </c>
      <c r="L885" s="365"/>
      <c r="M885" s="366">
        <f t="shared" si="14"/>
        <v>0</v>
      </c>
      <c r="N885" s="366">
        <f t="shared" si="13"/>
        <v>0</v>
      </c>
      <c r="O885" s="366">
        <f t="shared" si="5"/>
        <v>0</v>
      </c>
      <c r="P885" s="366">
        <f t="shared" si="8"/>
        <v>0</v>
      </c>
      <c r="Q885" s="366"/>
      <c r="R885" s="359"/>
      <c r="S885" s="367"/>
      <c r="T885" s="359"/>
      <c r="U885" s="368"/>
      <c r="V885" s="368"/>
      <c r="W885" s="359"/>
      <c r="X885" s="362"/>
      <c r="Y885" s="359"/>
      <c r="Z885" s="369"/>
      <c r="AA885" s="368"/>
      <c r="AB885" s="367"/>
      <c r="AC885" s="370"/>
      <c r="AD885" s="371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  <c r="AW885" s="249"/>
      <c r="AX885" s="249"/>
    </row>
    <row r="886" ht="15.0" customHeight="1">
      <c r="A886" s="358"/>
      <c r="B886" s="359"/>
      <c r="C886" s="359"/>
      <c r="D886" s="360"/>
      <c r="E886" s="361"/>
      <c r="F886" s="359"/>
      <c r="G886" s="362"/>
      <c r="H886" s="363">
        <f t="shared" si="1"/>
        <v>0</v>
      </c>
      <c r="I886" s="359" t="s">
        <v>3465</v>
      </c>
      <c r="J886" s="364"/>
      <c r="K886" s="364">
        <f t="shared" si="7"/>
        <v>0</v>
      </c>
      <c r="L886" s="365"/>
      <c r="M886" s="366">
        <f t="shared" si="14"/>
        <v>0</v>
      </c>
      <c r="N886" s="366">
        <f t="shared" si="13"/>
        <v>0</v>
      </c>
      <c r="O886" s="366">
        <f t="shared" si="5"/>
        <v>0</v>
      </c>
      <c r="P886" s="366">
        <f t="shared" si="8"/>
        <v>0</v>
      </c>
      <c r="Q886" s="366"/>
      <c r="R886" s="359"/>
      <c r="S886" s="367"/>
      <c r="T886" s="359"/>
      <c r="U886" s="368"/>
      <c r="V886" s="368"/>
      <c r="W886" s="359"/>
      <c r="X886" s="362"/>
      <c r="Y886" s="359"/>
      <c r="Z886" s="369"/>
      <c r="AA886" s="368"/>
      <c r="AB886" s="367"/>
      <c r="AC886" s="370"/>
      <c r="AD886" s="371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  <c r="AW886" s="249"/>
      <c r="AX886" s="249"/>
    </row>
    <row r="887" ht="15.0" customHeight="1">
      <c r="A887" s="358"/>
      <c r="B887" s="359"/>
      <c r="C887" s="359"/>
      <c r="D887" s="360"/>
      <c r="E887" s="361"/>
      <c r="F887" s="359"/>
      <c r="G887" s="362"/>
      <c r="H887" s="363">
        <f t="shared" si="1"/>
        <v>0</v>
      </c>
      <c r="I887" s="359" t="s">
        <v>3465</v>
      </c>
      <c r="J887" s="364"/>
      <c r="K887" s="364">
        <f t="shared" si="7"/>
        <v>0</v>
      </c>
      <c r="L887" s="365"/>
      <c r="M887" s="366">
        <f t="shared" si="14"/>
        <v>0</v>
      </c>
      <c r="N887" s="366">
        <f t="shared" si="13"/>
        <v>0</v>
      </c>
      <c r="O887" s="366">
        <f t="shared" si="5"/>
        <v>0</v>
      </c>
      <c r="P887" s="366">
        <f t="shared" si="8"/>
        <v>0</v>
      </c>
      <c r="Q887" s="366"/>
      <c r="R887" s="359"/>
      <c r="S887" s="367"/>
      <c r="T887" s="359"/>
      <c r="U887" s="368"/>
      <c r="V887" s="368"/>
      <c r="W887" s="359"/>
      <c r="X887" s="362"/>
      <c r="Y887" s="359"/>
      <c r="Z887" s="369"/>
      <c r="AA887" s="368"/>
      <c r="AB887" s="367"/>
      <c r="AC887" s="370"/>
      <c r="AD887" s="371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  <c r="AW887" s="249"/>
      <c r="AX887" s="249"/>
    </row>
    <row r="888" ht="15.0" customHeight="1">
      <c r="A888" s="358"/>
      <c r="B888" s="359"/>
      <c r="C888" s="359"/>
      <c r="D888" s="360"/>
      <c r="E888" s="361"/>
      <c r="F888" s="359"/>
      <c r="G888" s="362"/>
      <c r="H888" s="363">
        <f t="shared" si="1"/>
        <v>0</v>
      </c>
      <c r="I888" s="359" t="s">
        <v>3465</v>
      </c>
      <c r="J888" s="364"/>
      <c r="K888" s="364">
        <f t="shared" si="7"/>
        <v>0</v>
      </c>
      <c r="L888" s="365"/>
      <c r="M888" s="366">
        <f t="shared" si="14"/>
        <v>0</v>
      </c>
      <c r="N888" s="366">
        <f t="shared" si="13"/>
        <v>0</v>
      </c>
      <c r="O888" s="366">
        <f t="shared" si="5"/>
        <v>0</v>
      </c>
      <c r="P888" s="366">
        <f t="shared" si="8"/>
        <v>0</v>
      </c>
      <c r="Q888" s="366"/>
      <c r="R888" s="359"/>
      <c r="S888" s="367"/>
      <c r="T888" s="359"/>
      <c r="U888" s="368"/>
      <c r="V888" s="368"/>
      <c r="W888" s="359"/>
      <c r="X888" s="362"/>
      <c r="Y888" s="359"/>
      <c r="Z888" s="369"/>
      <c r="AA888" s="368"/>
      <c r="AB888" s="367"/>
      <c r="AC888" s="370"/>
      <c r="AD888" s="371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  <c r="AW888" s="249"/>
      <c r="AX888" s="249"/>
    </row>
    <row r="889" ht="15.0" customHeight="1">
      <c r="A889" s="358"/>
      <c r="B889" s="359"/>
      <c r="C889" s="359"/>
      <c r="D889" s="360"/>
      <c r="E889" s="361"/>
      <c r="F889" s="359"/>
      <c r="G889" s="362"/>
      <c r="H889" s="363">
        <f t="shared" si="1"/>
        <v>0</v>
      </c>
      <c r="I889" s="359" t="s">
        <v>3465</v>
      </c>
      <c r="J889" s="364"/>
      <c r="K889" s="364">
        <f t="shared" si="7"/>
        <v>0</v>
      </c>
      <c r="L889" s="365"/>
      <c r="M889" s="366">
        <f t="shared" si="14"/>
        <v>0</v>
      </c>
      <c r="N889" s="366">
        <f t="shared" si="13"/>
        <v>0</v>
      </c>
      <c r="O889" s="366">
        <f t="shared" si="5"/>
        <v>0</v>
      </c>
      <c r="P889" s="366">
        <f t="shared" si="8"/>
        <v>0</v>
      </c>
      <c r="Q889" s="366"/>
      <c r="R889" s="359"/>
      <c r="S889" s="367"/>
      <c r="T889" s="359"/>
      <c r="U889" s="368"/>
      <c r="V889" s="368"/>
      <c r="W889" s="359"/>
      <c r="X889" s="362"/>
      <c r="Y889" s="359"/>
      <c r="Z889" s="369"/>
      <c r="AA889" s="368"/>
      <c r="AB889" s="367"/>
      <c r="AC889" s="370"/>
      <c r="AD889" s="371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  <c r="AW889" s="249"/>
      <c r="AX889" s="249"/>
    </row>
    <row r="890" ht="15.0" customHeight="1">
      <c r="A890" s="358"/>
      <c r="B890" s="359"/>
      <c r="C890" s="359"/>
      <c r="D890" s="360"/>
      <c r="E890" s="361"/>
      <c r="F890" s="359"/>
      <c r="G890" s="362"/>
      <c r="H890" s="363">
        <f t="shared" si="1"/>
        <v>0</v>
      </c>
      <c r="I890" s="359" t="s">
        <v>3465</v>
      </c>
      <c r="J890" s="364"/>
      <c r="K890" s="364">
        <f t="shared" si="7"/>
        <v>0</v>
      </c>
      <c r="L890" s="365"/>
      <c r="M890" s="366">
        <f t="shared" si="14"/>
        <v>0</v>
      </c>
      <c r="N890" s="366">
        <f t="shared" si="13"/>
        <v>0</v>
      </c>
      <c r="O890" s="366">
        <f t="shared" si="5"/>
        <v>0</v>
      </c>
      <c r="P890" s="366">
        <f t="shared" si="8"/>
        <v>0</v>
      </c>
      <c r="Q890" s="366"/>
      <c r="R890" s="359"/>
      <c r="S890" s="367"/>
      <c r="T890" s="359"/>
      <c r="U890" s="368"/>
      <c r="V890" s="368"/>
      <c r="W890" s="359"/>
      <c r="X890" s="362"/>
      <c r="Y890" s="359"/>
      <c r="Z890" s="369"/>
      <c r="AA890" s="368"/>
      <c r="AB890" s="367"/>
      <c r="AC890" s="370"/>
      <c r="AD890" s="371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  <c r="AW890" s="249"/>
      <c r="AX890" s="249"/>
    </row>
    <row r="891" ht="15.0" customHeight="1">
      <c r="A891" s="358"/>
      <c r="B891" s="359"/>
      <c r="C891" s="359"/>
      <c r="D891" s="360"/>
      <c r="E891" s="361"/>
      <c r="F891" s="359"/>
      <c r="G891" s="362"/>
      <c r="H891" s="363">
        <f t="shared" si="1"/>
        <v>0</v>
      </c>
      <c r="I891" s="359" t="s">
        <v>3465</v>
      </c>
      <c r="J891" s="364"/>
      <c r="K891" s="364">
        <f t="shared" si="7"/>
        <v>0</v>
      </c>
      <c r="L891" s="365"/>
      <c r="M891" s="366">
        <f t="shared" si="14"/>
        <v>0</v>
      </c>
      <c r="N891" s="366">
        <f t="shared" si="13"/>
        <v>0</v>
      </c>
      <c r="O891" s="366">
        <f t="shared" si="5"/>
        <v>0</v>
      </c>
      <c r="P891" s="366">
        <f t="shared" si="8"/>
        <v>0</v>
      </c>
      <c r="Q891" s="366"/>
      <c r="R891" s="359"/>
      <c r="S891" s="367"/>
      <c r="T891" s="359"/>
      <c r="U891" s="368"/>
      <c r="V891" s="368"/>
      <c r="W891" s="359"/>
      <c r="X891" s="362"/>
      <c r="Y891" s="359"/>
      <c r="Z891" s="369"/>
      <c r="AA891" s="368"/>
      <c r="AB891" s="367"/>
      <c r="AC891" s="370"/>
      <c r="AD891" s="371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  <c r="AW891" s="249"/>
      <c r="AX891" s="249"/>
    </row>
    <row r="892" ht="15.0" customHeight="1">
      <c r="A892" s="358"/>
      <c r="B892" s="359"/>
      <c r="C892" s="359"/>
      <c r="D892" s="360"/>
      <c r="E892" s="361"/>
      <c r="F892" s="359"/>
      <c r="G892" s="362"/>
      <c r="H892" s="363">
        <f t="shared" si="1"/>
        <v>0</v>
      </c>
      <c r="I892" s="359" t="s">
        <v>3465</v>
      </c>
      <c r="J892" s="364"/>
      <c r="K892" s="364">
        <f t="shared" si="7"/>
        <v>0</v>
      </c>
      <c r="L892" s="365"/>
      <c r="M892" s="366">
        <f t="shared" si="14"/>
        <v>0</v>
      </c>
      <c r="N892" s="366">
        <f t="shared" si="13"/>
        <v>0</v>
      </c>
      <c r="O892" s="366">
        <f t="shared" si="5"/>
        <v>0</v>
      </c>
      <c r="P892" s="366">
        <f t="shared" si="8"/>
        <v>0</v>
      </c>
      <c r="Q892" s="366"/>
      <c r="R892" s="359"/>
      <c r="S892" s="367"/>
      <c r="T892" s="359"/>
      <c r="U892" s="368"/>
      <c r="V892" s="368"/>
      <c r="W892" s="359"/>
      <c r="X892" s="362"/>
      <c r="Y892" s="359"/>
      <c r="Z892" s="369"/>
      <c r="AA892" s="368"/>
      <c r="AB892" s="367"/>
      <c r="AC892" s="370"/>
      <c r="AD892" s="371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  <c r="AW892" s="249"/>
      <c r="AX892" s="249"/>
    </row>
    <row r="893" ht="15.0" customHeight="1">
      <c r="A893" s="358"/>
      <c r="B893" s="359"/>
      <c r="C893" s="359"/>
      <c r="D893" s="360"/>
      <c r="E893" s="361"/>
      <c r="F893" s="359"/>
      <c r="G893" s="362"/>
      <c r="H893" s="363">
        <f t="shared" si="1"/>
        <v>0</v>
      </c>
      <c r="I893" s="359" t="s">
        <v>3465</v>
      </c>
      <c r="J893" s="364"/>
      <c r="K893" s="364">
        <f t="shared" si="7"/>
        <v>0</v>
      </c>
      <c r="L893" s="365"/>
      <c r="M893" s="366">
        <f t="shared" si="14"/>
        <v>0</v>
      </c>
      <c r="N893" s="366">
        <f t="shared" si="13"/>
        <v>0</v>
      </c>
      <c r="O893" s="366">
        <f t="shared" si="5"/>
        <v>0</v>
      </c>
      <c r="P893" s="366">
        <f t="shared" si="8"/>
        <v>0</v>
      </c>
      <c r="Q893" s="366"/>
      <c r="R893" s="359"/>
      <c r="S893" s="367"/>
      <c r="T893" s="359"/>
      <c r="U893" s="368"/>
      <c r="V893" s="368"/>
      <c r="W893" s="359"/>
      <c r="X893" s="362"/>
      <c r="Y893" s="359"/>
      <c r="Z893" s="369"/>
      <c r="AA893" s="368"/>
      <c r="AB893" s="367"/>
      <c r="AC893" s="370"/>
      <c r="AD893" s="371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  <c r="AW893" s="249"/>
      <c r="AX893" s="249"/>
    </row>
    <row r="894" ht="15.0" customHeight="1">
      <c r="A894" s="358"/>
      <c r="B894" s="359"/>
      <c r="C894" s="359"/>
      <c r="D894" s="360"/>
      <c r="E894" s="361"/>
      <c r="F894" s="359"/>
      <c r="G894" s="362"/>
      <c r="H894" s="363">
        <f t="shared" si="1"/>
        <v>0</v>
      </c>
      <c r="I894" s="359" t="s">
        <v>3465</v>
      </c>
      <c r="J894" s="364"/>
      <c r="K894" s="364">
        <f t="shared" si="7"/>
        <v>0</v>
      </c>
      <c r="L894" s="365"/>
      <c r="M894" s="366">
        <f t="shared" si="14"/>
        <v>0</v>
      </c>
      <c r="N894" s="366">
        <f t="shared" si="13"/>
        <v>0</v>
      </c>
      <c r="O894" s="366">
        <f t="shared" si="5"/>
        <v>0</v>
      </c>
      <c r="P894" s="366">
        <f t="shared" si="8"/>
        <v>0</v>
      </c>
      <c r="Q894" s="366"/>
      <c r="R894" s="359"/>
      <c r="S894" s="367"/>
      <c r="T894" s="359"/>
      <c r="U894" s="368"/>
      <c r="V894" s="368"/>
      <c r="W894" s="359"/>
      <c r="X894" s="362"/>
      <c r="Y894" s="359"/>
      <c r="Z894" s="369"/>
      <c r="AA894" s="368"/>
      <c r="AB894" s="367"/>
      <c r="AC894" s="370"/>
      <c r="AD894" s="371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  <c r="AW894" s="249"/>
      <c r="AX894" s="249"/>
    </row>
    <row r="895" ht="15.0" customHeight="1">
      <c r="A895" s="358"/>
      <c r="B895" s="359"/>
      <c r="C895" s="359"/>
      <c r="D895" s="360"/>
      <c r="E895" s="361"/>
      <c r="F895" s="359"/>
      <c r="G895" s="362"/>
      <c r="H895" s="363">
        <f t="shared" si="1"/>
        <v>0</v>
      </c>
      <c r="I895" s="359" t="s">
        <v>3465</v>
      </c>
      <c r="J895" s="364"/>
      <c r="K895" s="364">
        <f t="shared" si="7"/>
        <v>0</v>
      </c>
      <c r="L895" s="365"/>
      <c r="M895" s="366">
        <f t="shared" si="14"/>
        <v>0</v>
      </c>
      <c r="N895" s="366">
        <f t="shared" si="13"/>
        <v>0</v>
      </c>
      <c r="O895" s="366">
        <f t="shared" si="5"/>
        <v>0</v>
      </c>
      <c r="P895" s="366">
        <f t="shared" si="8"/>
        <v>0</v>
      </c>
      <c r="Q895" s="366"/>
      <c r="R895" s="359"/>
      <c r="S895" s="367"/>
      <c r="T895" s="359"/>
      <c r="U895" s="368"/>
      <c r="V895" s="368"/>
      <c r="W895" s="359"/>
      <c r="X895" s="362"/>
      <c r="Y895" s="359"/>
      <c r="Z895" s="369"/>
      <c r="AA895" s="368"/>
      <c r="AB895" s="367"/>
      <c r="AC895" s="370"/>
      <c r="AD895" s="371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  <c r="AW895" s="249"/>
      <c r="AX895" s="249"/>
    </row>
    <row r="896" ht="15.0" customHeight="1">
      <c r="A896" s="358"/>
      <c r="B896" s="359"/>
      <c r="C896" s="359"/>
      <c r="D896" s="360"/>
      <c r="E896" s="361"/>
      <c r="F896" s="359"/>
      <c r="G896" s="362"/>
      <c r="H896" s="363">
        <f t="shared" si="1"/>
        <v>0</v>
      </c>
      <c r="I896" s="359" t="s">
        <v>3465</v>
      </c>
      <c r="J896" s="364"/>
      <c r="K896" s="364">
        <f t="shared" si="7"/>
        <v>0</v>
      </c>
      <c r="L896" s="365"/>
      <c r="M896" s="366">
        <f t="shared" si="14"/>
        <v>0</v>
      </c>
      <c r="N896" s="366">
        <f t="shared" si="13"/>
        <v>0</v>
      </c>
      <c r="O896" s="366">
        <f t="shared" si="5"/>
        <v>0</v>
      </c>
      <c r="P896" s="366">
        <f t="shared" si="8"/>
        <v>0</v>
      </c>
      <c r="Q896" s="366"/>
      <c r="R896" s="359"/>
      <c r="S896" s="367"/>
      <c r="T896" s="359"/>
      <c r="U896" s="368"/>
      <c r="V896" s="368"/>
      <c r="W896" s="359"/>
      <c r="X896" s="362"/>
      <c r="Y896" s="359"/>
      <c r="Z896" s="369"/>
      <c r="AA896" s="368"/>
      <c r="AB896" s="367"/>
      <c r="AC896" s="370"/>
      <c r="AD896" s="371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  <c r="AW896" s="249"/>
      <c r="AX896" s="249"/>
    </row>
    <row r="897" ht="15.0" customHeight="1">
      <c r="A897" s="358"/>
      <c r="B897" s="359"/>
      <c r="C897" s="359"/>
      <c r="D897" s="360"/>
      <c r="E897" s="361"/>
      <c r="F897" s="359"/>
      <c r="G897" s="362"/>
      <c r="H897" s="363">
        <f t="shared" si="1"/>
        <v>0</v>
      </c>
      <c r="I897" s="359" t="s">
        <v>3465</v>
      </c>
      <c r="J897" s="364"/>
      <c r="K897" s="364">
        <f t="shared" si="7"/>
        <v>0</v>
      </c>
      <c r="L897" s="365"/>
      <c r="M897" s="366">
        <f t="shared" si="14"/>
        <v>0</v>
      </c>
      <c r="N897" s="366">
        <f t="shared" si="13"/>
        <v>0</v>
      </c>
      <c r="O897" s="366">
        <f t="shared" si="5"/>
        <v>0</v>
      </c>
      <c r="P897" s="366">
        <f t="shared" si="8"/>
        <v>0</v>
      </c>
      <c r="Q897" s="366"/>
      <c r="R897" s="359"/>
      <c r="S897" s="367"/>
      <c r="T897" s="359"/>
      <c r="U897" s="368"/>
      <c r="V897" s="368"/>
      <c r="W897" s="359"/>
      <c r="X897" s="362"/>
      <c r="Y897" s="359"/>
      <c r="Z897" s="369"/>
      <c r="AA897" s="368"/>
      <c r="AB897" s="367"/>
      <c r="AC897" s="370"/>
      <c r="AD897" s="371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  <c r="AW897" s="249"/>
      <c r="AX897" s="249"/>
    </row>
    <row r="898" ht="15.0" customHeight="1">
      <c r="A898" s="358"/>
      <c r="B898" s="359"/>
      <c r="C898" s="359"/>
      <c r="D898" s="360"/>
      <c r="E898" s="361"/>
      <c r="F898" s="359"/>
      <c r="G898" s="362"/>
      <c r="H898" s="363">
        <f t="shared" si="1"/>
        <v>0</v>
      </c>
      <c r="I898" s="359" t="s">
        <v>3465</v>
      </c>
      <c r="J898" s="364"/>
      <c r="K898" s="364">
        <f t="shared" si="7"/>
        <v>0</v>
      </c>
      <c r="L898" s="365"/>
      <c r="M898" s="366">
        <f t="shared" si="14"/>
        <v>0</v>
      </c>
      <c r="N898" s="366">
        <f t="shared" si="13"/>
        <v>0</v>
      </c>
      <c r="O898" s="366">
        <f t="shared" si="5"/>
        <v>0</v>
      </c>
      <c r="P898" s="366">
        <f t="shared" si="8"/>
        <v>0</v>
      </c>
      <c r="Q898" s="366"/>
      <c r="R898" s="359"/>
      <c r="S898" s="367"/>
      <c r="T898" s="359"/>
      <c r="U898" s="368"/>
      <c r="V898" s="368"/>
      <c r="W898" s="359"/>
      <c r="X898" s="362"/>
      <c r="Y898" s="359"/>
      <c r="Z898" s="369"/>
      <c r="AA898" s="368"/>
      <c r="AB898" s="367"/>
      <c r="AC898" s="370"/>
      <c r="AD898" s="371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  <c r="AW898" s="249"/>
      <c r="AX898" s="249"/>
    </row>
    <row r="899" ht="15.0" customHeight="1">
      <c r="A899" s="358"/>
      <c r="B899" s="359"/>
      <c r="C899" s="359"/>
      <c r="D899" s="360"/>
      <c r="E899" s="361"/>
      <c r="F899" s="359"/>
      <c r="G899" s="362"/>
      <c r="H899" s="363">
        <f t="shared" si="1"/>
        <v>0</v>
      </c>
      <c r="I899" s="359" t="s">
        <v>3465</v>
      </c>
      <c r="J899" s="364"/>
      <c r="K899" s="364">
        <f t="shared" si="7"/>
        <v>0</v>
      </c>
      <c r="L899" s="365"/>
      <c r="M899" s="366">
        <f t="shared" si="14"/>
        <v>0</v>
      </c>
      <c r="N899" s="366">
        <f t="shared" si="13"/>
        <v>0</v>
      </c>
      <c r="O899" s="366">
        <f t="shared" si="5"/>
        <v>0</v>
      </c>
      <c r="P899" s="366">
        <f t="shared" si="8"/>
        <v>0</v>
      </c>
      <c r="Q899" s="366"/>
      <c r="R899" s="359"/>
      <c r="S899" s="367"/>
      <c r="T899" s="359"/>
      <c r="U899" s="368"/>
      <c r="V899" s="368"/>
      <c r="W899" s="359"/>
      <c r="X899" s="362"/>
      <c r="Y899" s="359"/>
      <c r="Z899" s="369"/>
      <c r="AA899" s="368"/>
      <c r="AB899" s="367"/>
      <c r="AC899" s="370"/>
      <c r="AD899" s="371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  <c r="AW899" s="249"/>
      <c r="AX899" s="249"/>
    </row>
    <row r="900" ht="15.0" customHeight="1">
      <c r="A900" s="358"/>
      <c r="B900" s="359"/>
      <c r="C900" s="359"/>
      <c r="D900" s="360"/>
      <c r="E900" s="361"/>
      <c r="F900" s="359"/>
      <c r="G900" s="362"/>
      <c r="H900" s="363">
        <f t="shared" si="1"/>
        <v>0</v>
      </c>
      <c r="I900" s="359" t="s">
        <v>3465</v>
      </c>
      <c r="J900" s="364"/>
      <c r="K900" s="364">
        <f t="shared" si="7"/>
        <v>0</v>
      </c>
      <c r="L900" s="365"/>
      <c r="M900" s="366">
        <f t="shared" si="14"/>
        <v>0</v>
      </c>
      <c r="N900" s="366">
        <f t="shared" si="13"/>
        <v>0</v>
      </c>
      <c r="O900" s="366">
        <f t="shared" si="5"/>
        <v>0</v>
      </c>
      <c r="P900" s="366">
        <f t="shared" si="8"/>
        <v>0</v>
      </c>
      <c r="Q900" s="366"/>
      <c r="R900" s="359"/>
      <c r="S900" s="367"/>
      <c r="T900" s="359"/>
      <c r="U900" s="368"/>
      <c r="V900" s="368"/>
      <c r="W900" s="359"/>
      <c r="X900" s="362"/>
      <c r="Y900" s="359"/>
      <c r="Z900" s="369"/>
      <c r="AA900" s="368"/>
      <c r="AB900" s="367"/>
      <c r="AC900" s="370"/>
      <c r="AD900" s="371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  <c r="AW900" s="249"/>
      <c r="AX900" s="249"/>
    </row>
    <row r="901" ht="15.0" customHeight="1">
      <c r="A901" s="358"/>
      <c r="B901" s="359"/>
      <c r="C901" s="359"/>
      <c r="D901" s="360"/>
      <c r="E901" s="361"/>
      <c r="F901" s="359"/>
      <c r="G901" s="362"/>
      <c r="H901" s="363">
        <f t="shared" si="1"/>
        <v>0</v>
      </c>
      <c r="I901" s="359" t="s">
        <v>3465</v>
      </c>
      <c r="J901" s="364"/>
      <c r="K901" s="364">
        <f t="shared" si="7"/>
        <v>0</v>
      </c>
      <c r="L901" s="365"/>
      <c r="M901" s="366">
        <f t="shared" si="14"/>
        <v>0</v>
      </c>
      <c r="N901" s="366">
        <f t="shared" si="13"/>
        <v>0</v>
      </c>
      <c r="O901" s="366">
        <f t="shared" si="5"/>
        <v>0</v>
      </c>
      <c r="P901" s="366">
        <f t="shared" si="8"/>
        <v>0</v>
      </c>
      <c r="Q901" s="366"/>
      <c r="R901" s="359"/>
      <c r="S901" s="367"/>
      <c r="T901" s="359"/>
      <c r="U901" s="368"/>
      <c r="V901" s="368"/>
      <c r="W901" s="359"/>
      <c r="X901" s="362"/>
      <c r="Y901" s="359"/>
      <c r="Z901" s="369"/>
      <c r="AA901" s="368"/>
      <c r="AB901" s="367"/>
      <c r="AC901" s="370"/>
      <c r="AD901" s="371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  <c r="AW901" s="249"/>
      <c r="AX901" s="249"/>
    </row>
    <row r="902" ht="15.0" customHeight="1">
      <c r="A902" s="358"/>
      <c r="B902" s="359"/>
      <c r="C902" s="359"/>
      <c r="D902" s="360"/>
      <c r="E902" s="361"/>
      <c r="F902" s="359"/>
      <c r="G902" s="362"/>
      <c r="H902" s="363">
        <f t="shared" si="1"/>
        <v>0</v>
      </c>
      <c r="I902" s="359" t="s">
        <v>3465</v>
      </c>
      <c r="J902" s="364"/>
      <c r="K902" s="364">
        <f t="shared" si="7"/>
        <v>0</v>
      </c>
      <c r="L902" s="365"/>
      <c r="M902" s="366">
        <f t="shared" si="14"/>
        <v>0</v>
      </c>
      <c r="N902" s="366">
        <f t="shared" si="13"/>
        <v>0</v>
      </c>
      <c r="O902" s="366">
        <f t="shared" si="5"/>
        <v>0</v>
      </c>
      <c r="P902" s="366">
        <f t="shared" si="8"/>
        <v>0</v>
      </c>
      <c r="Q902" s="366"/>
      <c r="R902" s="359"/>
      <c r="S902" s="367"/>
      <c r="T902" s="359"/>
      <c r="U902" s="368"/>
      <c r="V902" s="368"/>
      <c r="W902" s="359"/>
      <c r="X902" s="362"/>
      <c r="Y902" s="359"/>
      <c r="Z902" s="369"/>
      <c r="AA902" s="368"/>
      <c r="AB902" s="367"/>
      <c r="AC902" s="370"/>
      <c r="AD902" s="371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  <c r="AW902" s="249"/>
      <c r="AX902" s="249"/>
    </row>
    <row r="903" ht="15.0" customHeight="1">
      <c r="A903" s="358"/>
      <c r="B903" s="359"/>
      <c r="C903" s="359"/>
      <c r="D903" s="360"/>
      <c r="E903" s="361"/>
      <c r="F903" s="359"/>
      <c r="G903" s="362"/>
      <c r="H903" s="363">
        <f t="shared" si="1"/>
        <v>0</v>
      </c>
      <c r="I903" s="359" t="s">
        <v>3465</v>
      </c>
      <c r="J903" s="364"/>
      <c r="K903" s="364">
        <f t="shared" si="7"/>
        <v>0</v>
      </c>
      <c r="L903" s="365"/>
      <c r="M903" s="366">
        <f t="shared" si="14"/>
        <v>0</v>
      </c>
      <c r="N903" s="366">
        <f t="shared" si="13"/>
        <v>0</v>
      </c>
      <c r="O903" s="366">
        <f t="shared" si="5"/>
        <v>0</v>
      </c>
      <c r="P903" s="366">
        <f t="shared" si="8"/>
        <v>0</v>
      </c>
      <c r="Q903" s="366"/>
      <c r="R903" s="359"/>
      <c r="S903" s="367"/>
      <c r="T903" s="359"/>
      <c r="U903" s="368"/>
      <c r="V903" s="368"/>
      <c r="W903" s="359"/>
      <c r="X903" s="362"/>
      <c r="Y903" s="359"/>
      <c r="Z903" s="369"/>
      <c r="AA903" s="368"/>
      <c r="AB903" s="367"/>
      <c r="AC903" s="370"/>
      <c r="AD903" s="371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  <c r="AW903" s="249"/>
      <c r="AX903" s="249"/>
    </row>
    <row r="904" ht="15.0" customHeight="1">
      <c r="A904" s="358"/>
      <c r="B904" s="359"/>
      <c r="C904" s="359"/>
      <c r="D904" s="360"/>
      <c r="E904" s="361"/>
      <c r="F904" s="359"/>
      <c r="G904" s="362"/>
      <c r="H904" s="363">
        <f t="shared" si="1"/>
        <v>0</v>
      </c>
      <c r="I904" s="359" t="s">
        <v>3465</v>
      </c>
      <c r="J904" s="364"/>
      <c r="K904" s="364">
        <f t="shared" si="7"/>
        <v>0</v>
      </c>
      <c r="L904" s="365"/>
      <c r="M904" s="366">
        <f t="shared" si="14"/>
        <v>0</v>
      </c>
      <c r="N904" s="366">
        <f t="shared" si="13"/>
        <v>0</v>
      </c>
      <c r="O904" s="366">
        <f t="shared" si="5"/>
        <v>0</v>
      </c>
      <c r="P904" s="366">
        <f t="shared" si="8"/>
        <v>0</v>
      </c>
      <c r="Q904" s="366"/>
      <c r="R904" s="359"/>
      <c r="S904" s="367"/>
      <c r="T904" s="359"/>
      <c r="U904" s="368"/>
      <c r="V904" s="368"/>
      <c r="W904" s="359"/>
      <c r="X904" s="362"/>
      <c r="Y904" s="359"/>
      <c r="Z904" s="369"/>
      <c r="AA904" s="368"/>
      <c r="AB904" s="367"/>
      <c r="AC904" s="370"/>
      <c r="AD904" s="371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  <c r="AW904" s="249"/>
      <c r="AX904" s="249"/>
    </row>
    <row r="905" ht="15.0" customHeight="1">
      <c r="A905" s="358"/>
      <c r="B905" s="359"/>
      <c r="C905" s="359"/>
      <c r="D905" s="360"/>
      <c r="E905" s="361"/>
      <c r="F905" s="359"/>
      <c r="G905" s="362"/>
      <c r="H905" s="363">
        <f t="shared" si="1"/>
        <v>0</v>
      </c>
      <c r="I905" s="359" t="s">
        <v>3465</v>
      </c>
      <c r="J905" s="364"/>
      <c r="K905" s="364">
        <f t="shared" si="7"/>
        <v>0</v>
      </c>
      <c r="L905" s="365"/>
      <c r="M905" s="366">
        <f t="shared" si="14"/>
        <v>0</v>
      </c>
      <c r="N905" s="366">
        <f t="shared" si="13"/>
        <v>0</v>
      </c>
      <c r="O905" s="366">
        <f t="shared" si="5"/>
        <v>0</v>
      </c>
      <c r="P905" s="366">
        <f t="shared" si="8"/>
        <v>0</v>
      </c>
      <c r="Q905" s="366"/>
      <c r="R905" s="359"/>
      <c r="S905" s="367"/>
      <c r="T905" s="359"/>
      <c r="U905" s="368"/>
      <c r="V905" s="368"/>
      <c r="W905" s="359"/>
      <c r="X905" s="362"/>
      <c r="Y905" s="359"/>
      <c r="Z905" s="369"/>
      <c r="AA905" s="368"/>
      <c r="AB905" s="367"/>
      <c r="AC905" s="370"/>
      <c r="AD905" s="371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  <c r="AW905" s="249"/>
      <c r="AX905" s="249"/>
    </row>
    <row r="906" ht="15.0" customHeight="1">
      <c r="A906" s="358"/>
      <c r="B906" s="359"/>
      <c r="C906" s="359"/>
      <c r="D906" s="360"/>
      <c r="E906" s="361"/>
      <c r="F906" s="359"/>
      <c r="G906" s="362"/>
      <c r="H906" s="363">
        <f t="shared" si="1"/>
        <v>0</v>
      </c>
      <c r="I906" s="359" t="s">
        <v>3465</v>
      </c>
      <c r="J906" s="364"/>
      <c r="K906" s="364">
        <f t="shared" si="7"/>
        <v>0</v>
      </c>
      <c r="L906" s="365"/>
      <c r="M906" s="366">
        <f t="shared" si="14"/>
        <v>0</v>
      </c>
      <c r="N906" s="366">
        <f t="shared" si="13"/>
        <v>0</v>
      </c>
      <c r="O906" s="366">
        <f t="shared" si="5"/>
        <v>0</v>
      </c>
      <c r="P906" s="366">
        <f t="shared" si="8"/>
        <v>0</v>
      </c>
      <c r="Q906" s="366"/>
      <c r="R906" s="359"/>
      <c r="S906" s="367"/>
      <c r="T906" s="359"/>
      <c r="U906" s="368"/>
      <c r="V906" s="368"/>
      <c r="W906" s="359"/>
      <c r="X906" s="362"/>
      <c r="Y906" s="359"/>
      <c r="Z906" s="369"/>
      <c r="AA906" s="368"/>
      <c r="AB906" s="367"/>
      <c r="AC906" s="370"/>
      <c r="AD906" s="371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  <c r="AW906" s="249"/>
      <c r="AX906" s="249"/>
    </row>
    <row r="907" ht="15.0" customHeight="1">
      <c r="A907" s="358"/>
      <c r="B907" s="359"/>
      <c r="C907" s="359"/>
      <c r="D907" s="360"/>
      <c r="E907" s="361"/>
      <c r="F907" s="359"/>
      <c r="G907" s="362"/>
      <c r="H907" s="363">
        <f t="shared" si="1"/>
        <v>0</v>
      </c>
      <c r="I907" s="359" t="s">
        <v>3465</v>
      </c>
      <c r="J907" s="364"/>
      <c r="K907" s="364">
        <f t="shared" si="7"/>
        <v>0</v>
      </c>
      <c r="L907" s="365"/>
      <c r="M907" s="366">
        <f t="shared" si="14"/>
        <v>0</v>
      </c>
      <c r="N907" s="366">
        <f t="shared" si="13"/>
        <v>0</v>
      </c>
      <c r="O907" s="366">
        <f t="shared" si="5"/>
        <v>0</v>
      </c>
      <c r="P907" s="366">
        <f t="shared" si="8"/>
        <v>0</v>
      </c>
      <c r="Q907" s="366"/>
      <c r="R907" s="359"/>
      <c r="S907" s="367"/>
      <c r="T907" s="359"/>
      <c r="U907" s="368"/>
      <c r="V907" s="368"/>
      <c r="W907" s="359"/>
      <c r="X907" s="362"/>
      <c r="Y907" s="359"/>
      <c r="Z907" s="369"/>
      <c r="AA907" s="368"/>
      <c r="AB907" s="367"/>
      <c r="AC907" s="370"/>
      <c r="AD907" s="371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  <c r="AW907" s="249"/>
      <c r="AX907" s="249"/>
    </row>
    <row r="908" ht="15.0" customHeight="1">
      <c r="A908" s="358"/>
      <c r="B908" s="359"/>
      <c r="C908" s="359"/>
      <c r="D908" s="360"/>
      <c r="E908" s="361"/>
      <c r="F908" s="359"/>
      <c r="G908" s="362"/>
      <c r="H908" s="363">
        <f t="shared" si="1"/>
        <v>0</v>
      </c>
      <c r="I908" s="359" t="s">
        <v>3465</v>
      </c>
      <c r="J908" s="364"/>
      <c r="K908" s="364">
        <f t="shared" si="7"/>
        <v>0</v>
      </c>
      <c r="L908" s="365"/>
      <c r="M908" s="366">
        <f t="shared" si="14"/>
        <v>0</v>
      </c>
      <c r="N908" s="366">
        <f t="shared" si="13"/>
        <v>0</v>
      </c>
      <c r="O908" s="366">
        <f t="shared" si="5"/>
        <v>0</v>
      </c>
      <c r="P908" s="366">
        <f t="shared" si="8"/>
        <v>0</v>
      </c>
      <c r="Q908" s="366"/>
      <c r="R908" s="359"/>
      <c r="S908" s="367"/>
      <c r="T908" s="359"/>
      <c r="U908" s="368"/>
      <c r="V908" s="368"/>
      <c r="W908" s="359"/>
      <c r="X908" s="362"/>
      <c r="Y908" s="359"/>
      <c r="Z908" s="369"/>
      <c r="AA908" s="368"/>
      <c r="AB908" s="367"/>
      <c r="AC908" s="370"/>
      <c r="AD908" s="371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  <c r="AW908" s="249"/>
      <c r="AX908" s="249"/>
    </row>
    <row r="909" ht="15.0" customHeight="1">
      <c r="A909" s="358"/>
      <c r="B909" s="359"/>
      <c r="C909" s="359"/>
      <c r="D909" s="360"/>
      <c r="E909" s="361"/>
      <c r="F909" s="359"/>
      <c r="G909" s="362"/>
      <c r="H909" s="363">
        <f t="shared" si="1"/>
        <v>0</v>
      </c>
      <c r="I909" s="359" t="s">
        <v>3465</v>
      </c>
      <c r="J909" s="364"/>
      <c r="K909" s="364">
        <f t="shared" si="7"/>
        <v>0</v>
      </c>
      <c r="L909" s="365"/>
      <c r="M909" s="366">
        <f t="shared" si="14"/>
        <v>0</v>
      </c>
      <c r="N909" s="366">
        <f t="shared" si="13"/>
        <v>0</v>
      </c>
      <c r="O909" s="366">
        <f t="shared" si="5"/>
        <v>0</v>
      </c>
      <c r="P909" s="366">
        <f t="shared" si="8"/>
        <v>0</v>
      </c>
      <c r="Q909" s="366"/>
      <c r="R909" s="359"/>
      <c r="S909" s="367"/>
      <c r="T909" s="359"/>
      <c r="U909" s="368"/>
      <c r="V909" s="368"/>
      <c r="W909" s="359"/>
      <c r="X909" s="362"/>
      <c r="Y909" s="359"/>
      <c r="Z909" s="369"/>
      <c r="AA909" s="368"/>
      <c r="AB909" s="367"/>
      <c r="AC909" s="370"/>
      <c r="AD909" s="371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  <c r="AW909" s="249"/>
      <c r="AX909" s="249"/>
    </row>
    <row r="910" ht="15.0" customHeight="1">
      <c r="A910" s="358"/>
      <c r="B910" s="359"/>
      <c r="C910" s="359"/>
      <c r="D910" s="360"/>
      <c r="E910" s="361"/>
      <c r="F910" s="359"/>
      <c r="G910" s="362"/>
      <c r="H910" s="363">
        <f t="shared" si="1"/>
        <v>0</v>
      </c>
      <c r="I910" s="359" t="s">
        <v>3465</v>
      </c>
      <c r="J910" s="364"/>
      <c r="K910" s="364">
        <f t="shared" si="7"/>
        <v>0</v>
      </c>
      <c r="L910" s="365"/>
      <c r="M910" s="366">
        <f t="shared" si="14"/>
        <v>0</v>
      </c>
      <c r="N910" s="366">
        <f t="shared" si="13"/>
        <v>0</v>
      </c>
      <c r="O910" s="366">
        <f t="shared" si="5"/>
        <v>0</v>
      </c>
      <c r="P910" s="366">
        <f t="shared" si="8"/>
        <v>0</v>
      </c>
      <c r="Q910" s="366"/>
      <c r="R910" s="359"/>
      <c r="S910" s="367"/>
      <c r="T910" s="359"/>
      <c r="U910" s="368"/>
      <c r="V910" s="368"/>
      <c r="W910" s="359"/>
      <c r="X910" s="362"/>
      <c r="Y910" s="359"/>
      <c r="Z910" s="369"/>
      <c r="AA910" s="368"/>
      <c r="AB910" s="367"/>
      <c r="AC910" s="370"/>
      <c r="AD910" s="371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  <c r="AW910" s="249"/>
      <c r="AX910" s="249"/>
    </row>
    <row r="911" ht="15.0" customHeight="1">
      <c r="A911" s="358"/>
      <c r="B911" s="359"/>
      <c r="C911" s="359"/>
      <c r="D911" s="360"/>
      <c r="E911" s="361"/>
      <c r="F911" s="359"/>
      <c r="G911" s="362"/>
      <c r="H911" s="363">
        <f t="shared" si="1"/>
        <v>0</v>
      </c>
      <c r="I911" s="359" t="s">
        <v>3465</v>
      </c>
      <c r="J911" s="364"/>
      <c r="K911" s="364">
        <f t="shared" si="7"/>
        <v>0</v>
      </c>
      <c r="L911" s="365"/>
      <c r="M911" s="366">
        <f t="shared" si="14"/>
        <v>0</v>
      </c>
      <c r="N911" s="366">
        <f t="shared" si="13"/>
        <v>0</v>
      </c>
      <c r="O911" s="366">
        <f t="shared" si="5"/>
        <v>0</v>
      </c>
      <c r="P911" s="366">
        <f t="shared" si="8"/>
        <v>0</v>
      </c>
      <c r="Q911" s="366"/>
      <c r="R911" s="359"/>
      <c r="S911" s="367"/>
      <c r="T911" s="359"/>
      <c r="U911" s="368"/>
      <c r="V911" s="368"/>
      <c r="W911" s="359"/>
      <c r="X911" s="362"/>
      <c r="Y911" s="359"/>
      <c r="Z911" s="369"/>
      <c r="AA911" s="368"/>
      <c r="AB911" s="367"/>
      <c r="AC911" s="370"/>
      <c r="AD911" s="371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  <c r="AW911" s="249"/>
      <c r="AX911" s="249"/>
    </row>
    <row r="912" ht="15.0" customHeight="1">
      <c r="A912" s="358"/>
      <c r="B912" s="359"/>
      <c r="C912" s="359"/>
      <c r="D912" s="360"/>
      <c r="E912" s="361"/>
      <c r="F912" s="359"/>
      <c r="G912" s="362"/>
      <c r="H912" s="363">
        <f t="shared" si="1"/>
        <v>0</v>
      </c>
      <c r="I912" s="359" t="s">
        <v>3465</v>
      </c>
      <c r="J912" s="364"/>
      <c r="K912" s="364">
        <f t="shared" si="7"/>
        <v>0</v>
      </c>
      <c r="L912" s="365"/>
      <c r="M912" s="366">
        <f t="shared" si="14"/>
        <v>0</v>
      </c>
      <c r="N912" s="366">
        <f t="shared" si="13"/>
        <v>0</v>
      </c>
      <c r="O912" s="366">
        <f t="shared" si="5"/>
        <v>0</v>
      </c>
      <c r="P912" s="366">
        <f t="shared" si="8"/>
        <v>0</v>
      </c>
      <c r="Q912" s="366"/>
      <c r="R912" s="359"/>
      <c r="S912" s="367"/>
      <c r="T912" s="359"/>
      <c r="U912" s="368"/>
      <c r="V912" s="368"/>
      <c r="W912" s="359"/>
      <c r="X912" s="362"/>
      <c r="Y912" s="359"/>
      <c r="Z912" s="369"/>
      <c r="AA912" s="368"/>
      <c r="AB912" s="367"/>
      <c r="AC912" s="370"/>
      <c r="AD912" s="371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  <c r="AW912" s="249"/>
      <c r="AX912" s="249"/>
    </row>
    <row r="913" ht="15.0" customHeight="1">
      <c r="A913" s="358"/>
      <c r="B913" s="359"/>
      <c r="C913" s="359"/>
      <c r="D913" s="360"/>
      <c r="E913" s="361"/>
      <c r="F913" s="359"/>
      <c r="G913" s="362"/>
      <c r="H913" s="363">
        <f t="shared" si="1"/>
        <v>0</v>
      </c>
      <c r="I913" s="359" t="s">
        <v>3465</v>
      </c>
      <c r="J913" s="364"/>
      <c r="K913" s="364">
        <f t="shared" si="7"/>
        <v>0</v>
      </c>
      <c r="L913" s="365"/>
      <c r="M913" s="366">
        <f t="shared" si="14"/>
        <v>0</v>
      </c>
      <c r="N913" s="366">
        <f t="shared" si="13"/>
        <v>0</v>
      </c>
      <c r="O913" s="366">
        <f t="shared" si="5"/>
        <v>0</v>
      </c>
      <c r="P913" s="366">
        <f t="shared" si="8"/>
        <v>0</v>
      </c>
      <c r="Q913" s="366"/>
      <c r="R913" s="359"/>
      <c r="S913" s="367"/>
      <c r="T913" s="359"/>
      <c r="U913" s="368"/>
      <c r="V913" s="368"/>
      <c r="W913" s="359"/>
      <c r="X913" s="362"/>
      <c r="Y913" s="359"/>
      <c r="Z913" s="369"/>
      <c r="AA913" s="368"/>
      <c r="AB913" s="367"/>
      <c r="AC913" s="370"/>
      <c r="AD913" s="371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  <c r="AW913" s="249"/>
      <c r="AX913" s="249"/>
    </row>
    <row r="914" ht="15.0" customHeight="1">
      <c r="A914" s="358"/>
      <c r="B914" s="359"/>
      <c r="C914" s="359"/>
      <c r="D914" s="360"/>
      <c r="E914" s="361"/>
      <c r="F914" s="359"/>
      <c r="G914" s="362"/>
      <c r="H914" s="363">
        <f t="shared" si="1"/>
        <v>0</v>
      </c>
      <c r="I914" s="359" t="s">
        <v>3465</v>
      </c>
      <c r="J914" s="364"/>
      <c r="K914" s="364">
        <f t="shared" si="7"/>
        <v>0</v>
      </c>
      <c r="L914" s="365"/>
      <c r="M914" s="366">
        <f t="shared" si="14"/>
        <v>0</v>
      </c>
      <c r="N914" s="366">
        <f t="shared" si="13"/>
        <v>0</v>
      </c>
      <c r="O914" s="366">
        <f t="shared" si="5"/>
        <v>0</v>
      </c>
      <c r="P914" s="366">
        <f t="shared" si="8"/>
        <v>0</v>
      </c>
      <c r="Q914" s="366"/>
      <c r="R914" s="359"/>
      <c r="S914" s="367"/>
      <c r="T914" s="359"/>
      <c r="U914" s="368"/>
      <c r="V914" s="368"/>
      <c r="W914" s="359"/>
      <c r="X914" s="362"/>
      <c r="Y914" s="359"/>
      <c r="Z914" s="369"/>
      <c r="AA914" s="368"/>
      <c r="AB914" s="367"/>
      <c r="AC914" s="370"/>
      <c r="AD914" s="371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  <c r="AW914" s="249"/>
      <c r="AX914" s="249"/>
    </row>
    <row r="915" ht="15.0" customHeight="1">
      <c r="A915" s="358"/>
      <c r="B915" s="359"/>
      <c r="C915" s="359"/>
      <c r="D915" s="360"/>
      <c r="E915" s="361"/>
      <c r="F915" s="359"/>
      <c r="G915" s="362"/>
      <c r="H915" s="363">
        <f t="shared" si="1"/>
        <v>0</v>
      </c>
      <c r="I915" s="359" t="s">
        <v>3465</v>
      </c>
      <c r="J915" s="364"/>
      <c r="K915" s="364">
        <f t="shared" si="7"/>
        <v>0</v>
      </c>
      <c r="L915" s="365"/>
      <c r="M915" s="366">
        <f t="shared" si="14"/>
        <v>0</v>
      </c>
      <c r="N915" s="366">
        <f t="shared" si="13"/>
        <v>0</v>
      </c>
      <c r="O915" s="366">
        <f t="shared" si="5"/>
        <v>0</v>
      </c>
      <c r="P915" s="366">
        <f t="shared" si="8"/>
        <v>0</v>
      </c>
      <c r="Q915" s="366"/>
      <c r="R915" s="359"/>
      <c r="S915" s="367"/>
      <c r="T915" s="359"/>
      <c r="U915" s="368"/>
      <c r="V915" s="368"/>
      <c r="W915" s="359"/>
      <c r="X915" s="362"/>
      <c r="Y915" s="359"/>
      <c r="Z915" s="369"/>
      <c r="AA915" s="368"/>
      <c r="AB915" s="367"/>
      <c r="AC915" s="370"/>
      <c r="AD915" s="371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  <c r="AW915" s="249"/>
      <c r="AX915" s="249"/>
    </row>
    <row r="916" ht="15.0" customHeight="1">
      <c r="A916" s="358"/>
      <c r="B916" s="359"/>
      <c r="C916" s="359"/>
      <c r="D916" s="360"/>
      <c r="E916" s="361"/>
      <c r="F916" s="359"/>
      <c r="G916" s="362"/>
      <c r="H916" s="363">
        <f t="shared" si="1"/>
        <v>0</v>
      </c>
      <c r="I916" s="359" t="s">
        <v>3465</v>
      </c>
      <c r="J916" s="364"/>
      <c r="K916" s="364">
        <f t="shared" si="7"/>
        <v>0</v>
      </c>
      <c r="L916" s="365"/>
      <c r="M916" s="366">
        <f t="shared" si="14"/>
        <v>0</v>
      </c>
      <c r="N916" s="366">
        <f t="shared" si="13"/>
        <v>0</v>
      </c>
      <c r="O916" s="366">
        <f t="shared" si="5"/>
        <v>0</v>
      </c>
      <c r="P916" s="366">
        <f t="shared" si="8"/>
        <v>0</v>
      </c>
      <c r="Q916" s="366"/>
      <c r="R916" s="359"/>
      <c r="S916" s="367"/>
      <c r="T916" s="359"/>
      <c r="U916" s="368"/>
      <c r="V916" s="368"/>
      <c r="W916" s="359"/>
      <c r="X916" s="362"/>
      <c r="Y916" s="359"/>
      <c r="Z916" s="369"/>
      <c r="AA916" s="368"/>
      <c r="AB916" s="367"/>
      <c r="AC916" s="370"/>
      <c r="AD916" s="371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  <c r="AW916" s="249"/>
      <c r="AX916" s="249"/>
    </row>
    <row r="917" ht="15.0" customHeight="1">
      <c r="A917" s="358"/>
      <c r="B917" s="359"/>
      <c r="C917" s="359"/>
      <c r="D917" s="360"/>
      <c r="E917" s="361"/>
      <c r="F917" s="359"/>
      <c r="G917" s="362"/>
      <c r="H917" s="363">
        <f t="shared" si="1"/>
        <v>0</v>
      </c>
      <c r="I917" s="359" t="s">
        <v>3465</v>
      </c>
      <c r="J917" s="364"/>
      <c r="K917" s="364">
        <f t="shared" si="7"/>
        <v>0</v>
      </c>
      <c r="L917" s="365"/>
      <c r="M917" s="366">
        <f t="shared" si="14"/>
        <v>0</v>
      </c>
      <c r="N917" s="366">
        <f t="shared" si="13"/>
        <v>0</v>
      </c>
      <c r="O917" s="366">
        <f t="shared" si="5"/>
        <v>0</v>
      </c>
      <c r="P917" s="366">
        <f t="shared" si="8"/>
        <v>0</v>
      </c>
      <c r="Q917" s="366"/>
      <c r="R917" s="359"/>
      <c r="S917" s="367"/>
      <c r="T917" s="359"/>
      <c r="U917" s="368"/>
      <c r="V917" s="368"/>
      <c r="W917" s="359"/>
      <c r="X917" s="362"/>
      <c r="Y917" s="359"/>
      <c r="Z917" s="369"/>
      <c r="AA917" s="368"/>
      <c r="AB917" s="367"/>
      <c r="AC917" s="370"/>
      <c r="AD917" s="371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  <c r="AW917" s="249"/>
      <c r="AX917" s="249"/>
    </row>
    <row r="918" ht="15.0" customHeight="1">
      <c r="A918" s="358"/>
      <c r="B918" s="359"/>
      <c r="C918" s="359"/>
      <c r="D918" s="360"/>
      <c r="E918" s="361"/>
      <c r="F918" s="359"/>
      <c r="G918" s="362"/>
      <c r="H918" s="363">
        <f t="shared" si="1"/>
        <v>0</v>
      </c>
      <c r="I918" s="359" t="s">
        <v>3465</v>
      </c>
      <c r="J918" s="364"/>
      <c r="K918" s="364">
        <f t="shared" si="7"/>
        <v>0</v>
      </c>
      <c r="L918" s="365"/>
      <c r="M918" s="366">
        <f t="shared" si="14"/>
        <v>0</v>
      </c>
      <c r="N918" s="366">
        <f t="shared" si="13"/>
        <v>0</v>
      </c>
      <c r="O918" s="366">
        <f t="shared" si="5"/>
        <v>0</v>
      </c>
      <c r="P918" s="366">
        <f t="shared" si="8"/>
        <v>0</v>
      </c>
      <c r="Q918" s="366"/>
      <c r="R918" s="359"/>
      <c r="S918" s="367"/>
      <c r="T918" s="359"/>
      <c r="U918" s="368"/>
      <c r="V918" s="368"/>
      <c r="W918" s="359"/>
      <c r="X918" s="362"/>
      <c r="Y918" s="359"/>
      <c r="Z918" s="369"/>
      <c r="AA918" s="368"/>
      <c r="AB918" s="367"/>
      <c r="AC918" s="370"/>
      <c r="AD918" s="371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  <c r="AW918" s="249"/>
      <c r="AX918" s="249"/>
    </row>
    <row r="919" ht="15.0" customHeight="1">
      <c r="A919" s="358"/>
      <c r="B919" s="359"/>
      <c r="C919" s="359"/>
      <c r="D919" s="360"/>
      <c r="E919" s="361"/>
      <c r="F919" s="359"/>
      <c r="G919" s="362"/>
      <c r="H919" s="363">
        <f t="shared" si="1"/>
        <v>0</v>
      </c>
      <c r="I919" s="359" t="s">
        <v>3465</v>
      </c>
      <c r="J919" s="364"/>
      <c r="K919" s="364">
        <f t="shared" si="7"/>
        <v>0</v>
      </c>
      <c r="L919" s="365"/>
      <c r="M919" s="366">
        <f t="shared" si="14"/>
        <v>0</v>
      </c>
      <c r="N919" s="366">
        <f t="shared" si="13"/>
        <v>0</v>
      </c>
      <c r="O919" s="366">
        <f t="shared" si="5"/>
        <v>0</v>
      </c>
      <c r="P919" s="366">
        <f t="shared" si="8"/>
        <v>0</v>
      </c>
      <c r="Q919" s="366"/>
      <c r="R919" s="359"/>
      <c r="S919" s="367"/>
      <c r="T919" s="359"/>
      <c r="U919" s="368"/>
      <c r="V919" s="368"/>
      <c r="W919" s="359"/>
      <c r="X919" s="362"/>
      <c r="Y919" s="359"/>
      <c r="Z919" s="369"/>
      <c r="AA919" s="368"/>
      <c r="AB919" s="367"/>
      <c r="AC919" s="370"/>
      <c r="AD919" s="371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  <c r="AW919" s="249"/>
      <c r="AX919" s="249"/>
    </row>
    <row r="920" ht="15.0" customHeight="1">
      <c r="A920" s="358"/>
      <c r="B920" s="359"/>
      <c r="C920" s="359"/>
      <c r="D920" s="360"/>
      <c r="E920" s="361"/>
      <c r="F920" s="359"/>
      <c r="G920" s="362"/>
      <c r="H920" s="363">
        <f t="shared" si="1"/>
        <v>0</v>
      </c>
      <c r="I920" s="359" t="s">
        <v>3465</v>
      </c>
      <c r="J920" s="364"/>
      <c r="K920" s="364">
        <f t="shared" si="7"/>
        <v>0</v>
      </c>
      <c r="L920" s="365"/>
      <c r="M920" s="366">
        <f t="shared" si="14"/>
        <v>0</v>
      </c>
      <c r="N920" s="366">
        <f t="shared" si="13"/>
        <v>0</v>
      </c>
      <c r="O920" s="366">
        <f t="shared" si="5"/>
        <v>0</v>
      </c>
      <c r="P920" s="366">
        <f t="shared" si="8"/>
        <v>0</v>
      </c>
      <c r="Q920" s="366"/>
      <c r="R920" s="359"/>
      <c r="S920" s="367"/>
      <c r="T920" s="359"/>
      <c r="U920" s="368"/>
      <c r="V920" s="368"/>
      <c r="W920" s="359"/>
      <c r="X920" s="362"/>
      <c r="Y920" s="359"/>
      <c r="Z920" s="369"/>
      <c r="AA920" s="368"/>
      <c r="AB920" s="367"/>
      <c r="AC920" s="370"/>
      <c r="AD920" s="371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  <c r="AW920" s="249"/>
      <c r="AX920" s="249"/>
    </row>
    <row r="921" ht="15.0" customHeight="1">
      <c r="A921" s="358"/>
      <c r="B921" s="359"/>
      <c r="C921" s="359"/>
      <c r="D921" s="360"/>
      <c r="E921" s="361"/>
      <c r="F921" s="359"/>
      <c r="G921" s="362"/>
      <c r="H921" s="363">
        <f t="shared" si="1"/>
        <v>0</v>
      </c>
      <c r="I921" s="359" t="s">
        <v>3465</v>
      </c>
      <c r="J921" s="364"/>
      <c r="K921" s="364">
        <f t="shared" si="7"/>
        <v>0</v>
      </c>
      <c r="L921" s="365"/>
      <c r="M921" s="366">
        <f t="shared" si="14"/>
        <v>0</v>
      </c>
      <c r="N921" s="366">
        <f t="shared" si="13"/>
        <v>0</v>
      </c>
      <c r="O921" s="366">
        <f t="shared" si="5"/>
        <v>0</v>
      </c>
      <c r="P921" s="366">
        <f t="shared" si="8"/>
        <v>0</v>
      </c>
      <c r="Q921" s="366"/>
      <c r="R921" s="359"/>
      <c r="S921" s="367"/>
      <c r="T921" s="359"/>
      <c r="U921" s="368"/>
      <c r="V921" s="368"/>
      <c r="W921" s="359"/>
      <c r="X921" s="362"/>
      <c r="Y921" s="359"/>
      <c r="Z921" s="369"/>
      <c r="AA921" s="368"/>
      <c r="AB921" s="367"/>
      <c r="AC921" s="370"/>
      <c r="AD921" s="371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  <c r="AW921" s="249"/>
      <c r="AX921" s="249"/>
    </row>
    <row r="922" ht="15.0" customHeight="1">
      <c r="A922" s="358"/>
      <c r="B922" s="359"/>
      <c r="C922" s="359"/>
      <c r="D922" s="360"/>
      <c r="E922" s="361"/>
      <c r="F922" s="359"/>
      <c r="G922" s="362"/>
      <c r="H922" s="363">
        <f t="shared" si="1"/>
        <v>0</v>
      </c>
      <c r="I922" s="359" t="s">
        <v>3465</v>
      </c>
      <c r="J922" s="364"/>
      <c r="K922" s="364">
        <f t="shared" si="7"/>
        <v>0</v>
      </c>
      <c r="L922" s="365"/>
      <c r="M922" s="366">
        <f t="shared" si="14"/>
        <v>0</v>
      </c>
      <c r="N922" s="366">
        <f t="shared" si="13"/>
        <v>0</v>
      </c>
      <c r="O922" s="366">
        <f t="shared" si="5"/>
        <v>0</v>
      </c>
      <c r="P922" s="366">
        <f t="shared" si="8"/>
        <v>0</v>
      </c>
      <c r="Q922" s="366"/>
      <c r="R922" s="359"/>
      <c r="S922" s="367"/>
      <c r="T922" s="359"/>
      <c r="U922" s="368"/>
      <c r="V922" s="368"/>
      <c r="W922" s="359"/>
      <c r="X922" s="362"/>
      <c r="Y922" s="359"/>
      <c r="Z922" s="369"/>
      <c r="AA922" s="368"/>
      <c r="AB922" s="367"/>
      <c r="AC922" s="370"/>
      <c r="AD922" s="371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  <c r="AW922" s="249"/>
      <c r="AX922" s="249"/>
    </row>
    <row r="923" ht="15.0" customHeight="1">
      <c r="A923" s="358"/>
      <c r="B923" s="359"/>
      <c r="C923" s="359"/>
      <c r="D923" s="360"/>
      <c r="E923" s="361"/>
      <c r="F923" s="359"/>
      <c r="G923" s="362"/>
      <c r="H923" s="363">
        <f t="shared" si="1"/>
        <v>0</v>
      </c>
      <c r="I923" s="359" t="s">
        <v>3465</v>
      </c>
      <c r="J923" s="364"/>
      <c r="K923" s="364">
        <f t="shared" si="7"/>
        <v>0</v>
      </c>
      <c r="L923" s="365"/>
      <c r="M923" s="366">
        <f t="shared" si="14"/>
        <v>0</v>
      </c>
      <c r="N923" s="366">
        <f t="shared" si="13"/>
        <v>0</v>
      </c>
      <c r="O923" s="366">
        <f t="shared" si="5"/>
        <v>0</v>
      </c>
      <c r="P923" s="366">
        <f t="shared" si="8"/>
        <v>0</v>
      </c>
      <c r="Q923" s="366"/>
      <c r="R923" s="359"/>
      <c r="S923" s="367"/>
      <c r="T923" s="359"/>
      <c r="U923" s="368"/>
      <c r="V923" s="368"/>
      <c r="W923" s="359"/>
      <c r="X923" s="362"/>
      <c r="Y923" s="359"/>
      <c r="Z923" s="369"/>
      <c r="AA923" s="368"/>
      <c r="AB923" s="367"/>
      <c r="AC923" s="370"/>
      <c r="AD923" s="371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  <c r="AW923" s="249"/>
      <c r="AX923" s="249"/>
    </row>
    <row r="924" ht="15.0" customHeight="1">
      <c r="A924" s="358"/>
      <c r="B924" s="359"/>
      <c r="C924" s="359"/>
      <c r="D924" s="360"/>
      <c r="E924" s="361"/>
      <c r="F924" s="359"/>
      <c r="G924" s="362"/>
      <c r="H924" s="363">
        <f t="shared" si="1"/>
        <v>0</v>
      </c>
      <c r="I924" s="359" t="s">
        <v>3465</v>
      </c>
      <c r="J924" s="364"/>
      <c r="K924" s="364">
        <f t="shared" si="7"/>
        <v>0</v>
      </c>
      <c r="L924" s="365"/>
      <c r="M924" s="366">
        <f t="shared" si="14"/>
        <v>0</v>
      </c>
      <c r="N924" s="366">
        <f t="shared" si="13"/>
        <v>0</v>
      </c>
      <c r="O924" s="366">
        <f t="shared" si="5"/>
        <v>0</v>
      </c>
      <c r="P924" s="366">
        <f t="shared" si="8"/>
        <v>0</v>
      </c>
      <c r="Q924" s="366"/>
      <c r="R924" s="359"/>
      <c r="S924" s="367"/>
      <c r="T924" s="359"/>
      <c r="U924" s="368"/>
      <c r="V924" s="368"/>
      <c r="W924" s="359"/>
      <c r="X924" s="362"/>
      <c r="Y924" s="359"/>
      <c r="Z924" s="369"/>
      <c r="AA924" s="368"/>
      <c r="AB924" s="367"/>
      <c r="AC924" s="370"/>
      <c r="AD924" s="371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  <c r="AW924" s="249"/>
      <c r="AX924" s="249"/>
    </row>
    <row r="925" ht="15.0" customHeight="1">
      <c r="A925" s="358"/>
      <c r="B925" s="359"/>
      <c r="C925" s="359"/>
      <c r="D925" s="360"/>
      <c r="E925" s="361"/>
      <c r="F925" s="359"/>
      <c r="G925" s="362"/>
      <c r="H925" s="500">
        <f t="shared" si="1"/>
        <v>0</v>
      </c>
      <c r="I925" s="501" t="s">
        <v>3465</v>
      </c>
      <c r="J925" s="364"/>
      <c r="K925" s="364">
        <f t="shared" si="7"/>
        <v>0</v>
      </c>
      <c r="L925" s="365"/>
      <c r="M925" s="366">
        <f t="shared" si="14"/>
        <v>0</v>
      </c>
      <c r="N925" s="366">
        <f t="shared" si="13"/>
        <v>0</v>
      </c>
      <c r="O925" s="366">
        <f t="shared" si="5"/>
        <v>0</v>
      </c>
      <c r="P925" s="366">
        <f t="shared" si="8"/>
        <v>0</v>
      </c>
      <c r="Q925" s="366"/>
      <c r="R925" s="359"/>
      <c r="S925" s="367"/>
      <c r="T925" s="359"/>
      <c r="U925" s="368"/>
      <c r="V925" s="368"/>
      <c r="W925" s="359"/>
      <c r="X925" s="362"/>
      <c r="Y925" s="359"/>
      <c r="Z925" s="369"/>
      <c r="AA925" s="368"/>
      <c r="AB925" s="367"/>
      <c r="AC925" s="370"/>
      <c r="AD925" s="371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  <c r="AW925" s="249"/>
      <c r="AX925" s="249"/>
    </row>
    <row r="926" ht="15.0" customHeight="1">
      <c r="A926" s="358"/>
      <c r="B926" s="359"/>
      <c r="C926" s="359"/>
      <c r="D926" s="360"/>
      <c r="E926" s="361"/>
      <c r="F926" s="359"/>
      <c r="G926" s="362"/>
      <c r="H926" s="500">
        <f t="shared" si="1"/>
        <v>0</v>
      </c>
      <c r="I926" s="501" t="s">
        <v>3465</v>
      </c>
      <c r="J926" s="364"/>
      <c r="K926" s="364">
        <f t="shared" si="7"/>
        <v>0</v>
      </c>
      <c r="L926" s="365"/>
      <c r="M926" s="366">
        <f t="shared" si="14"/>
        <v>0</v>
      </c>
      <c r="N926" s="366">
        <f t="shared" si="13"/>
        <v>0</v>
      </c>
      <c r="O926" s="366">
        <f t="shared" si="5"/>
        <v>0</v>
      </c>
      <c r="P926" s="366">
        <f t="shared" si="8"/>
        <v>0</v>
      </c>
      <c r="Q926" s="366"/>
      <c r="R926" s="359"/>
      <c r="S926" s="367"/>
      <c r="T926" s="359"/>
      <c r="U926" s="368"/>
      <c r="V926" s="368"/>
      <c r="W926" s="359"/>
      <c r="X926" s="362"/>
      <c r="Y926" s="359"/>
      <c r="Z926" s="369"/>
      <c r="AA926" s="368"/>
      <c r="AB926" s="367"/>
      <c r="AC926" s="370"/>
      <c r="AD926" s="371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  <c r="AW926" s="249"/>
      <c r="AX926" s="249"/>
    </row>
    <row r="927" ht="15.0" customHeight="1">
      <c r="A927" s="358"/>
      <c r="B927" s="359"/>
      <c r="C927" s="359"/>
      <c r="D927" s="360"/>
      <c r="E927" s="361"/>
      <c r="F927" s="359"/>
      <c r="G927" s="362"/>
      <c r="H927" s="500">
        <f t="shared" si="1"/>
        <v>0</v>
      </c>
      <c r="I927" s="501" t="s">
        <v>3465</v>
      </c>
      <c r="J927" s="364"/>
      <c r="K927" s="364">
        <f t="shared" si="7"/>
        <v>0</v>
      </c>
      <c r="L927" s="365"/>
      <c r="M927" s="366">
        <f t="shared" si="14"/>
        <v>0</v>
      </c>
      <c r="N927" s="366">
        <f t="shared" si="13"/>
        <v>0</v>
      </c>
      <c r="O927" s="366">
        <f t="shared" si="5"/>
        <v>0</v>
      </c>
      <c r="P927" s="366">
        <f t="shared" si="8"/>
        <v>0</v>
      </c>
      <c r="Q927" s="366"/>
      <c r="R927" s="359"/>
      <c r="S927" s="367"/>
      <c r="T927" s="359"/>
      <c r="U927" s="368"/>
      <c r="V927" s="368"/>
      <c r="W927" s="359"/>
      <c r="X927" s="362"/>
      <c r="Y927" s="359"/>
      <c r="Z927" s="369"/>
      <c r="AA927" s="368"/>
      <c r="AB927" s="367"/>
      <c r="AC927" s="370"/>
      <c r="AD927" s="371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  <c r="AW927" s="249"/>
      <c r="AX927" s="249"/>
    </row>
    <row r="928" ht="15.0" customHeight="1">
      <c r="A928" s="358"/>
      <c r="B928" s="359"/>
      <c r="C928" s="359"/>
      <c r="D928" s="360"/>
      <c r="E928" s="361"/>
      <c r="F928" s="359"/>
      <c r="G928" s="362"/>
      <c r="H928" s="500">
        <f t="shared" si="1"/>
        <v>0</v>
      </c>
      <c r="I928" s="501" t="s">
        <v>3465</v>
      </c>
      <c r="J928" s="364"/>
      <c r="K928" s="364">
        <f t="shared" si="7"/>
        <v>0</v>
      </c>
      <c r="L928" s="365"/>
      <c r="M928" s="366">
        <f t="shared" si="14"/>
        <v>0</v>
      </c>
      <c r="N928" s="366">
        <f t="shared" si="13"/>
        <v>0</v>
      </c>
      <c r="O928" s="366">
        <f t="shared" si="5"/>
        <v>0</v>
      </c>
      <c r="P928" s="366">
        <f t="shared" si="8"/>
        <v>0</v>
      </c>
      <c r="Q928" s="366"/>
      <c r="R928" s="359"/>
      <c r="S928" s="367"/>
      <c r="T928" s="359"/>
      <c r="U928" s="368"/>
      <c r="V928" s="368"/>
      <c r="W928" s="359"/>
      <c r="X928" s="362"/>
      <c r="Y928" s="359"/>
      <c r="Z928" s="369"/>
      <c r="AA928" s="368"/>
      <c r="AB928" s="367"/>
      <c r="AC928" s="370"/>
      <c r="AD928" s="371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  <c r="AW928" s="249"/>
      <c r="AX928" s="249"/>
    </row>
    <row r="929" ht="15.0" customHeight="1">
      <c r="A929" s="358"/>
      <c r="B929" s="359"/>
      <c r="C929" s="359"/>
      <c r="D929" s="360"/>
      <c r="E929" s="361"/>
      <c r="F929" s="359"/>
      <c r="G929" s="362"/>
      <c r="H929" s="500">
        <f t="shared" si="1"/>
        <v>0</v>
      </c>
      <c r="I929" s="501" t="s">
        <v>3465</v>
      </c>
      <c r="J929" s="364"/>
      <c r="K929" s="364">
        <f t="shared" si="7"/>
        <v>0</v>
      </c>
      <c r="L929" s="365"/>
      <c r="M929" s="366">
        <f t="shared" si="14"/>
        <v>0</v>
      </c>
      <c r="N929" s="366">
        <f t="shared" si="13"/>
        <v>0</v>
      </c>
      <c r="O929" s="366">
        <f t="shared" si="5"/>
        <v>0</v>
      </c>
      <c r="P929" s="366">
        <f t="shared" si="8"/>
        <v>0</v>
      </c>
      <c r="Q929" s="366"/>
      <c r="R929" s="359"/>
      <c r="S929" s="367"/>
      <c r="T929" s="359"/>
      <c r="U929" s="368"/>
      <c r="V929" s="368"/>
      <c r="W929" s="359"/>
      <c r="X929" s="362"/>
      <c r="Y929" s="359"/>
      <c r="Z929" s="369"/>
      <c r="AA929" s="368"/>
      <c r="AB929" s="367"/>
      <c r="AC929" s="370"/>
      <c r="AD929" s="371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  <c r="AW929" s="249"/>
      <c r="AX929" s="249"/>
    </row>
    <row r="930" ht="15.0" customHeight="1">
      <c r="A930" s="358"/>
      <c r="B930" s="359"/>
      <c r="C930" s="359"/>
      <c r="D930" s="360"/>
      <c r="E930" s="361"/>
      <c r="F930" s="359"/>
      <c r="G930" s="362"/>
      <c r="H930" s="500">
        <f t="shared" si="1"/>
        <v>0</v>
      </c>
      <c r="I930" s="501" t="s">
        <v>3465</v>
      </c>
      <c r="J930" s="364"/>
      <c r="K930" s="364">
        <f t="shared" si="7"/>
        <v>0</v>
      </c>
      <c r="L930" s="365"/>
      <c r="M930" s="366">
        <f t="shared" si="14"/>
        <v>0</v>
      </c>
      <c r="N930" s="366">
        <f t="shared" si="13"/>
        <v>0</v>
      </c>
      <c r="O930" s="366">
        <f t="shared" si="5"/>
        <v>0</v>
      </c>
      <c r="P930" s="366">
        <f t="shared" si="8"/>
        <v>0</v>
      </c>
      <c r="Q930" s="366"/>
      <c r="R930" s="359"/>
      <c r="S930" s="367"/>
      <c r="T930" s="359"/>
      <c r="U930" s="368"/>
      <c r="V930" s="368"/>
      <c r="W930" s="359"/>
      <c r="X930" s="362"/>
      <c r="Y930" s="359"/>
      <c r="Z930" s="369"/>
      <c r="AA930" s="368"/>
      <c r="AB930" s="367"/>
      <c r="AC930" s="370"/>
      <c r="AD930" s="371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  <c r="AW930" s="249"/>
      <c r="AX930" s="249"/>
    </row>
    <row r="931" ht="15.0" customHeight="1">
      <c r="A931" s="358"/>
      <c r="B931" s="359"/>
      <c r="C931" s="359"/>
      <c r="D931" s="360"/>
      <c r="E931" s="361"/>
      <c r="F931" s="359"/>
      <c r="G931" s="362"/>
      <c r="H931" s="363">
        <f t="shared" si="1"/>
        <v>0</v>
      </c>
      <c r="I931" s="359" t="s">
        <v>3465</v>
      </c>
      <c r="J931" s="364"/>
      <c r="K931" s="364">
        <f t="shared" si="7"/>
        <v>0</v>
      </c>
      <c r="L931" s="365"/>
      <c r="M931" s="366">
        <f t="shared" si="14"/>
        <v>0</v>
      </c>
      <c r="N931" s="366">
        <f t="shared" si="13"/>
        <v>0</v>
      </c>
      <c r="O931" s="366">
        <f t="shared" si="5"/>
        <v>0</v>
      </c>
      <c r="P931" s="366">
        <f t="shared" si="8"/>
        <v>0</v>
      </c>
      <c r="Q931" s="366"/>
      <c r="R931" s="359"/>
      <c r="S931" s="367"/>
      <c r="T931" s="359"/>
      <c r="U931" s="368"/>
      <c r="V931" s="368"/>
      <c r="W931" s="359"/>
      <c r="X931" s="362"/>
      <c r="Y931" s="359"/>
      <c r="Z931" s="369"/>
      <c r="AA931" s="368"/>
      <c r="AB931" s="367"/>
      <c r="AC931" s="370"/>
      <c r="AD931" s="371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  <c r="AW931" s="249"/>
      <c r="AX931" s="249"/>
    </row>
    <row r="932" ht="15.0" customHeight="1">
      <c r="A932" s="358"/>
      <c r="B932" s="359"/>
      <c r="C932" s="359"/>
      <c r="D932" s="360"/>
      <c r="E932" s="361"/>
      <c r="F932" s="359"/>
      <c r="G932" s="362"/>
      <c r="H932" s="363">
        <f t="shared" si="1"/>
        <v>0</v>
      </c>
      <c r="I932" s="359" t="s">
        <v>3465</v>
      </c>
      <c r="J932" s="364"/>
      <c r="K932" s="364">
        <f t="shared" si="7"/>
        <v>0</v>
      </c>
      <c r="L932" s="365"/>
      <c r="M932" s="366">
        <f t="shared" si="14"/>
        <v>0</v>
      </c>
      <c r="N932" s="366">
        <f t="shared" si="13"/>
        <v>0</v>
      </c>
      <c r="O932" s="366">
        <f t="shared" si="5"/>
        <v>0</v>
      </c>
      <c r="P932" s="366">
        <f t="shared" si="8"/>
        <v>0</v>
      </c>
      <c r="Q932" s="366"/>
      <c r="R932" s="359"/>
      <c r="S932" s="367"/>
      <c r="T932" s="359"/>
      <c r="U932" s="368"/>
      <c r="V932" s="368"/>
      <c r="W932" s="359"/>
      <c r="X932" s="362"/>
      <c r="Y932" s="359"/>
      <c r="Z932" s="369"/>
      <c r="AA932" s="368"/>
      <c r="AB932" s="367"/>
      <c r="AC932" s="370"/>
      <c r="AD932" s="371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  <c r="AW932" s="249"/>
      <c r="AX932" s="249"/>
    </row>
    <row r="933" ht="15.0" customHeight="1">
      <c r="A933" s="358"/>
      <c r="B933" s="359"/>
      <c r="C933" s="359"/>
      <c r="D933" s="360"/>
      <c r="E933" s="361"/>
      <c r="F933" s="359"/>
      <c r="G933" s="362"/>
      <c r="H933" s="363">
        <f t="shared" si="1"/>
        <v>0</v>
      </c>
      <c r="I933" s="359" t="s">
        <v>3465</v>
      </c>
      <c r="J933" s="364"/>
      <c r="K933" s="364">
        <f t="shared" si="7"/>
        <v>0</v>
      </c>
      <c r="L933" s="365"/>
      <c r="M933" s="366">
        <f t="shared" si="14"/>
        <v>0</v>
      </c>
      <c r="N933" s="366">
        <f t="shared" si="13"/>
        <v>0</v>
      </c>
      <c r="O933" s="366">
        <f t="shared" si="5"/>
        <v>0</v>
      </c>
      <c r="P933" s="366">
        <f t="shared" si="8"/>
        <v>0</v>
      </c>
      <c r="Q933" s="366"/>
      <c r="R933" s="359"/>
      <c r="S933" s="367"/>
      <c r="T933" s="359"/>
      <c r="U933" s="368"/>
      <c r="V933" s="368"/>
      <c r="W933" s="359"/>
      <c r="X933" s="362"/>
      <c r="Y933" s="359"/>
      <c r="Z933" s="369"/>
      <c r="AA933" s="368"/>
      <c r="AB933" s="367"/>
      <c r="AC933" s="370"/>
      <c r="AD933" s="371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  <c r="AW933" s="249"/>
      <c r="AX933" s="249"/>
    </row>
    <row r="934" ht="15.0" customHeight="1">
      <c r="A934" s="358"/>
      <c r="B934" s="359"/>
      <c r="C934" s="359"/>
      <c r="D934" s="360"/>
      <c r="E934" s="361"/>
      <c r="F934" s="359"/>
      <c r="G934" s="362"/>
      <c r="H934" s="363">
        <v>1.0</v>
      </c>
      <c r="I934" s="359" t="s">
        <v>3465</v>
      </c>
      <c r="J934" s="364"/>
      <c r="K934" s="364">
        <f t="shared" si="7"/>
        <v>0</v>
      </c>
      <c r="L934" s="365"/>
      <c r="M934" s="366">
        <f t="shared" si="14"/>
        <v>0</v>
      </c>
      <c r="N934" s="366">
        <f t="shared" si="13"/>
        <v>0</v>
      </c>
      <c r="O934" s="366">
        <f t="shared" si="5"/>
        <v>0</v>
      </c>
      <c r="P934" s="366">
        <f t="shared" si="8"/>
        <v>0</v>
      </c>
      <c r="Q934" s="366"/>
      <c r="R934" s="359"/>
      <c r="S934" s="367"/>
      <c r="T934" s="359"/>
      <c r="U934" s="368"/>
      <c r="V934" s="368"/>
      <c r="W934" s="359"/>
      <c r="X934" s="362"/>
      <c r="Y934" s="359"/>
      <c r="Z934" s="369"/>
      <c r="AA934" s="368"/>
      <c r="AB934" s="367"/>
      <c r="AC934" s="370"/>
      <c r="AD934" s="371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  <c r="AW934" s="249"/>
      <c r="AX934" s="249"/>
    </row>
    <row r="935" ht="15.0" customHeight="1">
      <c r="A935" s="358"/>
      <c r="B935" s="359"/>
      <c r="C935" s="359"/>
      <c r="D935" s="360"/>
      <c r="E935" s="361"/>
      <c r="F935" s="359"/>
      <c r="G935" s="362"/>
      <c r="H935" s="363">
        <f t="shared" ref="H935:H995" si="15">F935-G935</f>
        <v>0</v>
      </c>
      <c r="I935" s="359" t="s">
        <v>3465</v>
      </c>
      <c r="J935" s="364"/>
      <c r="K935" s="364">
        <f t="shared" si="7"/>
        <v>0</v>
      </c>
      <c r="L935" s="365"/>
      <c r="M935" s="366">
        <f t="shared" si="14"/>
        <v>0</v>
      </c>
      <c r="N935" s="366">
        <f t="shared" si="13"/>
        <v>0</v>
      </c>
      <c r="O935" s="366">
        <f t="shared" si="5"/>
        <v>0</v>
      </c>
      <c r="P935" s="366">
        <f t="shared" si="8"/>
        <v>0</v>
      </c>
      <c r="Q935" s="366"/>
      <c r="R935" s="359"/>
      <c r="S935" s="367"/>
      <c r="T935" s="359"/>
      <c r="U935" s="368"/>
      <c r="V935" s="368"/>
      <c r="W935" s="359"/>
      <c r="X935" s="362"/>
      <c r="Y935" s="359"/>
      <c r="Z935" s="369"/>
      <c r="AA935" s="368"/>
      <c r="AB935" s="367"/>
      <c r="AC935" s="370"/>
      <c r="AD935" s="371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  <c r="AW935" s="249"/>
      <c r="AX935" s="249"/>
    </row>
    <row r="936" ht="15.0" customHeight="1">
      <c r="A936" s="358"/>
      <c r="B936" s="359"/>
      <c r="C936" s="359"/>
      <c r="D936" s="360"/>
      <c r="E936" s="361"/>
      <c r="F936" s="359"/>
      <c r="G936" s="362"/>
      <c r="H936" s="363">
        <f t="shared" si="15"/>
        <v>0</v>
      </c>
      <c r="I936" s="359" t="s">
        <v>3465</v>
      </c>
      <c r="J936" s="364"/>
      <c r="K936" s="364">
        <f t="shared" si="7"/>
        <v>0</v>
      </c>
      <c r="L936" s="365"/>
      <c r="M936" s="366">
        <f t="shared" si="14"/>
        <v>0</v>
      </c>
      <c r="N936" s="366">
        <f t="shared" si="13"/>
        <v>0</v>
      </c>
      <c r="O936" s="366">
        <f t="shared" si="5"/>
        <v>0</v>
      </c>
      <c r="P936" s="366">
        <f t="shared" si="8"/>
        <v>0</v>
      </c>
      <c r="Q936" s="366"/>
      <c r="R936" s="359"/>
      <c r="S936" s="367"/>
      <c r="T936" s="359"/>
      <c r="U936" s="368"/>
      <c r="V936" s="368"/>
      <c r="W936" s="359"/>
      <c r="X936" s="362"/>
      <c r="Y936" s="359"/>
      <c r="Z936" s="369"/>
      <c r="AA936" s="368"/>
      <c r="AB936" s="367"/>
      <c r="AC936" s="370"/>
      <c r="AD936" s="371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  <c r="AW936" s="249"/>
      <c r="AX936" s="249"/>
    </row>
    <row r="937" ht="15.0" customHeight="1">
      <c r="A937" s="358"/>
      <c r="B937" s="359"/>
      <c r="C937" s="359"/>
      <c r="D937" s="360"/>
      <c r="E937" s="361"/>
      <c r="F937" s="359"/>
      <c r="G937" s="362"/>
      <c r="H937" s="363">
        <f t="shared" si="15"/>
        <v>0</v>
      </c>
      <c r="I937" s="359" t="s">
        <v>3465</v>
      </c>
      <c r="J937" s="364"/>
      <c r="K937" s="364">
        <f t="shared" si="7"/>
        <v>0</v>
      </c>
      <c r="L937" s="365"/>
      <c r="M937" s="366">
        <f t="shared" si="14"/>
        <v>0</v>
      </c>
      <c r="N937" s="366">
        <f t="shared" si="13"/>
        <v>0</v>
      </c>
      <c r="O937" s="366">
        <f t="shared" si="5"/>
        <v>0</v>
      </c>
      <c r="P937" s="366">
        <f t="shared" si="8"/>
        <v>0</v>
      </c>
      <c r="Q937" s="366"/>
      <c r="R937" s="359"/>
      <c r="S937" s="367"/>
      <c r="T937" s="359"/>
      <c r="U937" s="368"/>
      <c r="V937" s="368"/>
      <c r="W937" s="359"/>
      <c r="X937" s="362"/>
      <c r="Y937" s="359"/>
      <c r="Z937" s="369"/>
      <c r="AA937" s="368"/>
      <c r="AB937" s="367"/>
      <c r="AC937" s="370"/>
      <c r="AD937" s="371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  <c r="AW937" s="249"/>
      <c r="AX937" s="249"/>
    </row>
    <row r="938" ht="15.0" customHeight="1">
      <c r="A938" s="358"/>
      <c r="B938" s="359"/>
      <c r="C938" s="359"/>
      <c r="D938" s="360"/>
      <c r="E938" s="361"/>
      <c r="F938" s="359"/>
      <c r="G938" s="362"/>
      <c r="H938" s="363">
        <f t="shared" si="15"/>
        <v>0</v>
      </c>
      <c r="I938" s="359" t="s">
        <v>3465</v>
      </c>
      <c r="J938" s="364"/>
      <c r="K938" s="364">
        <f t="shared" si="7"/>
        <v>0</v>
      </c>
      <c r="L938" s="365"/>
      <c r="M938" s="366">
        <f t="shared" si="14"/>
        <v>0</v>
      </c>
      <c r="N938" s="366">
        <f t="shared" si="13"/>
        <v>0</v>
      </c>
      <c r="O938" s="366">
        <f t="shared" si="5"/>
        <v>0</v>
      </c>
      <c r="P938" s="366">
        <f t="shared" si="8"/>
        <v>0</v>
      </c>
      <c r="Q938" s="366"/>
      <c r="R938" s="359"/>
      <c r="S938" s="367"/>
      <c r="T938" s="359"/>
      <c r="U938" s="368"/>
      <c r="V938" s="368"/>
      <c r="W938" s="359"/>
      <c r="X938" s="362"/>
      <c r="Y938" s="359"/>
      <c r="Z938" s="369"/>
      <c r="AA938" s="368"/>
      <c r="AB938" s="367"/>
      <c r="AC938" s="370"/>
      <c r="AD938" s="371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  <c r="AW938" s="249"/>
      <c r="AX938" s="249"/>
    </row>
    <row r="939" ht="15.0" customHeight="1">
      <c r="A939" s="358"/>
      <c r="B939" s="359"/>
      <c r="C939" s="359"/>
      <c r="D939" s="360"/>
      <c r="E939" s="361"/>
      <c r="F939" s="359"/>
      <c r="G939" s="362"/>
      <c r="H939" s="363">
        <f t="shared" si="15"/>
        <v>0</v>
      </c>
      <c r="I939" s="359" t="s">
        <v>3465</v>
      </c>
      <c r="J939" s="364"/>
      <c r="K939" s="364">
        <f t="shared" si="7"/>
        <v>0</v>
      </c>
      <c r="L939" s="365"/>
      <c r="M939" s="366">
        <f t="shared" si="14"/>
        <v>0</v>
      </c>
      <c r="N939" s="366">
        <f t="shared" si="13"/>
        <v>0</v>
      </c>
      <c r="O939" s="366">
        <f t="shared" si="5"/>
        <v>0</v>
      </c>
      <c r="P939" s="366">
        <f t="shared" si="8"/>
        <v>0</v>
      </c>
      <c r="Q939" s="366"/>
      <c r="R939" s="359"/>
      <c r="S939" s="367"/>
      <c r="T939" s="359"/>
      <c r="U939" s="368"/>
      <c r="V939" s="368"/>
      <c r="W939" s="359"/>
      <c r="X939" s="362"/>
      <c r="Y939" s="359"/>
      <c r="Z939" s="369"/>
      <c r="AA939" s="368"/>
      <c r="AB939" s="367"/>
      <c r="AC939" s="370"/>
      <c r="AD939" s="371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  <c r="AW939" s="249"/>
      <c r="AX939" s="249"/>
    </row>
    <row r="940" ht="15.0" customHeight="1">
      <c r="A940" s="358"/>
      <c r="B940" s="359"/>
      <c r="C940" s="359"/>
      <c r="D940" s="360"/>
      <c r="E940" s="361"/>
      <c r="F940" s="359"/>
      <c r="G940" s="362"/>
      <c r="H940" s="363">
        <f t="shared" si="15"/>
        <v>0</v>
      </c>
      <c r="I940" s="359" t="s">
        <v>3465</v>
      </c>
      <c r="J940" s="364"/>
      <c r="K940" s="364">
        <f t="shared" si="7"/>
        <v>0</v>
      </c>
      <c r="L940" s="365"/>
      <c r="M940" s="366">
        <f t="shared" si="14"/>
        <v>0</v>
      </c>
      <c r="N940" s="366">
        <f t="shared" si="13"/>
        <v>0</v>
      </c>
      <c r="O940" s="366">
        <f t="shared" si="5"/>
        <v>0</v>
      </c>
      <c r="P940" s="366">
        <f t="shared" si="8"/>
        <v>0</v>
      </c>
      <c r="Q940" s="366"/>
      <c r="R940" s="359"/>
      <c r="S940" s="367"/>
      <c r="T940" s="359"/>
      <c r="U940" s="368"/>
      <c r="V940" s="368"/>
      <c r="W940" s="359"/>
      <c r="X940" s="362"/>
      <c r="Y940" s="359"/>
      <c r="Z940" s="369"/>
      <c r="AA940" s="368"/>
      <c r="AB940" s="367"/>
      <c r="AC940" s="370"/>
      <c r="AD940" s="371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  <c r="AW940" s="249"/>
      <c r="AX940" s="249"/>
    </row>
    <row r="941" ht="15.0" customHeight="1">
      <c r="A941" s="358"/>
      <c r="B941" s="359"/>
      <c r="C941" s="359"/>
      <c r="D941" s="360"/>
      <c r="E941" s="361"/>
      <c r="F941" s="359"/>
      <c r="G941" s="362"/>
      <c r="H941" s="363">
        <f t="shared" si="15"/>
        <v>0</v>
      </c>
      <c r="I941" s="359" t="s">
        <v>3465</v>
      </c>
      <c r="J941" s="364"/>
      <c r="K941" s="364">
        <f t="shared" si="7"/>
        <v>0</v>
      </c>
      <c r="L941" s="365"/>
      <c r="M941" s="366">
        <f t="shared" si="14"/>
        <v>0</v>
      </c>
      <c r="N941" s="366">
        <f t="shared" si="13"/>
        <v>0</v>
      </c>
      <c r="O941" s="366">
        <f t="shared" si="5"/>
        <v>0</v>
      </c>
      <c r="P941" s="366">
        <f t="shared" si="8"/>
        <v>0</v>
      </c>
      <c r="Q941" s="366"/>
      <c r="R941" s="359"/>
      <c r="S941" s="367"/>
      <c r="T941" s="359"/>
      <c r="U941" s="368"/>
      <c r="V941" s="368"/>
      <c r="W941" s="359"/>
      <c r="X941" s="362"/>
      <c r="Y941" s="359"/>
      <c r="Z941" s="369"/>
      <c r="AA941" s="368"/>
      <c r="AB941" s="367"/>
      <c r="AC941" s="370"/>
      <c r="AD941" s="371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  <c r="AW941" s="249"/>
      <c r="AX941" s="249"/>
    </row>
    <row r="942" ht="15.0" customHeight="1">
      <c r="A942" s="358"/>
      <c r="B942" s="359"/>
      <c r="C942" s="359"/>
      <c r="D942" s="360"/>
      <c r="E942" s="361"/>
      <c r="F942" s="359"/>
      <c r="G942" s="362"/>
      <c r="H942" s="363">
        <f t="shared" si="15"/>
        <v>0</v>
      </c>
      <c r="I942" s="359" t="s">
        <v>3465</v>
      </c>
      <c r="J942" s="364"/>
      <c r="K942" s="364">
        <f t="shared" si="7"/>
        <v>0</v>
      </c>
      <c r="L942" s="365"/>
      <c r="M942" s="366">
        <f t="shared" si="14"/>
        <v>0</v>
      </c>
      <c r="N942" s="366">
        <f t="shared" si="13"/>
        <v>0</v>
      </c>
      <c r="O942" s="366">
        <f t="shared" si="5"/>
        <v>0</v>
      </c>
      <c r="P942" s="366">
        <f t="shared" si="8"/>
        <v>0</v>
      </c>
      <c r="Q942" s="366"/>
      <c r="R942" s="359"/>
      <c r="S942" s="367"/>
      <c r="T942" s="359"/>
      <c r="U942" s="368"/>
      <c r="V942" s="368"/>
      <c r="W942" s="359"/>
      <c r="X942" s="362"/>
      <c r="Y942" s="359"/>
      <c r="Z942" s="369"/>
      <c r="AA942" s="368"/>
      <c r="AB942" s="367"/>
      <c r="AC942" s="370"/>
      <c r="AD942" s="371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  <c r="AW942" s="249"/>
      <c r="AX942" s="249"/>
    </row>
    <row r="943" ht="15.0" customHeight="1">
      <c r="A943" s="358"/>
      <c r="B943" s="359"/>
      <c r="C943" s="359"/>
      <c r="D943" s="360"/>
      <c r="E943" s="361"/>
      <c r="F943" s="359"/>
      <c r="G943" s="362"/>
      <c r="H943" s="363">
        <f t="shared" si="15"/>
        <v>0</v>
      </c>
      <c r="I943" s="359" t="s">
        <v>3465</v>
      </c>
      <c r="J943" s="364"/>
      <c r="K943" s="364">
        <f t="shared" si="7"/>
        <v>0</v>
      </c>
      <c r="L943" s="365"/>
      <c r="M943" s="366">
        <f t="shared" si="14"/>
        <v>0</v>
      </c>
      <c r="N943" s="366">
        <f t="shared" si="13"/>
        <v>0</v>
      </c>
      <c r="O943" s="366">
        <f t="shared" si="5"/>
        <v>0</v>
      </c>
      <c r="P943" s="366">
        <f t="shared" si="8"/>
        <v>0</v>
      </c>
      <c r="Q943" s="366"/>
      <c r="R943" s="359"/>
      <c r="S943" s="367"/>
      <c r="T943" s="359"/>
      <c r="U943" s="368"/>
      <c r="V943" s="368"/>
      <c r="W943" s="359"/>
      <c r="X943" s="362"/>
      <c r="Y943" s="359"/>
      <c r="Z943" s="369"/>
      <c r="AA943" s="368"/>
      <c r="AB943" s="367"/>
      <c r="AC943" s="370"/>
      <c r="AD943" s="371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  <c r="AW943" s="249"/>
      <c r="AX943" s="249"/>
    </row>
    <row r="944" ht="15.0" customHeight="1">
      <c r="A944" s="358"/>
      <c r="B944" s="359"/>
      <c r="C944" s="359"/>
      <c r="D944" s="360"/>
      <c r="E944" s="361"/>
      <c r="F944" s="359"/>
      <c r="G944" s="362"/>
      <c r="H944" s="363">
        <f t="shared" si="15"/>
        <v>0</v>
      </c>
      <c r="I944" s="359" t="s">
        <v>3465</v>
      </c>
      <c r="J944" s="364"/>
      <c r="K944" s="364">
        <f t="shared" si="7"/>
        <v>0</v>
      </c>
      <c r="L944" s="365"/>
      <c r="M944" s="366">
        <f t="shared" si="14"/>
        <v>0</v>
      </c>
      <c r="N944" s="366">
        <f t="shared" si="13"/>
        <v>0</v>
      </c>
      <c r="O944" s="366">
        <f t="shared" si="5"/>
        <v>0</v>
      </c>
      <c r="P944" s="366">
        <f t="shared" si="8"/>
        <v>0</v>
      </c>
      <c r="Q944" s="366"/>
      <c r="R944" s="359"/>
      <c r="S944" s="367"/>
      <c r="T944" s="359"/>
      <c r="U944" s="368"/>
      <c r="V944" s="368"/>
      <c r="W944" s="359"/>
      <c r="X944" s="362"/>
      <c r="Y944" s="359"/>
      <c r="Z944" s="369"/>
      <c r="AA944" s="368"/>
      <c r="AB944" s="367"/>
      <c r="AC944" s="370"/>
      <c r="AD944" s="371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  <c r="AW944" s="249"/>
      <c r="AX944" s="249"/>
    </row>
    <row r="945" ht="15.0" customHeight="1">
      <c r="A945" s="358"/>
      <c r="B945" s="359"/>
      <c r="C945" s="359"/>
      <c r="D945" s="360"/>
      <c r="E945" s="361"/>
      <c r="F945" s="359"/>
      <c r="G945" s="362"/>
      <c r="H945" s="363">
        <f t="shared" si="15"/>
        <v>0</v>
      </c>
      <c r="I945" s="359" t="s">
        <v>3465</v>
      </c>
      <c r="J945" s="364"/>
      <c r="K945" s="364">
        <f t="shared" si="7"/>
        <v>0</v>
      </c>
      <c r="L945" s="365"/>
      <c r="M945" s="366">
        <f t="shared" si="14"/>
        <v>0</v>
      </c>
      <c r="N945" s="366">
        <f t="shared" si="13"/>
        <v>0</v>
      </c>
      <c r="O945" s="366">
        <f t="shared" si="5"/>
        <v>0</v>
      </c>
      <c r="P945" s="366">
        <f t="shared" si="8"/>
        <v>0</v>
      </c>
      <c r="Q945" s="366"/>
      <c r="R945" s="359"/>
      <c r="S945" s="367"/>
      <c r="T945" s="359"/>
      <c r="U945" s="368"/>
      <c r="V945" s="368"/>
      <c r="W945" s="359"/>
      <c r="X945" s="362"/>
      <c r="Y945" s="359"/>
      <c r="Z945" s="369"/>
      <c r="AA945" s="368"/>
      <c r="AB945" s="367"/>
      <c r="AC945" s="370"/>
      <c r="AD945" s="371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  <c r="AW945" s="249"/>
      <c r="AX945" s="249"/>
    </row>
    <row r="946" ht="15.0" customHeight="1">
      <c r="A946" s="358"/>
      <c r="B946" s="359"/>
      <c r="C946" s="359"/>
      <c r="D946" s="360"/>
      <c r="E946" s="361"/>
      <c r="F946" s="359"/>
      <c r="G946" s="362"/>
      <c r="H946" s="363">
        <f t="shared" si="15"/>
        <v>0</v>
      </c>
      <c r="I946" s="359" t="s">
        <v>3465</v>
      </c>
      <c r="J946" s="364"/>
      <c r="K946" s="364">
        <f t="shared" si="7"/>
        <v>0</v>
      </c>
      <c r="L946" s="365"/>
      <c r="M946" s="366">
        <f t="shared" si="14"/>
        <v>0</v>
      </c>
      <c r="N946" s="366">
        <f t="shared" si="13"/>
        <v>0</v>
      </c>
      <c r="O946" s="366">
        <f t="shared" si="5"/>
        <v>0</v>
      </c>
      <c r="P946" s="366">
        <f t="shared" si="8"/>
        <v>0</v>
      </c>
      <c r="Q946" s="366"/>
      <c r="R946" s="359"/>
      <c r="S946" s="367"/>
      <c r="T946" s="359"/>
      <c r="U946" s="368"/>
      <c r="V946" s="368"/>
      <c r="W946" s="359"/>
      <c r="X946" s="362"/>
      <c r="Y946" s="359"/>
      <c r="Z946" s="369"/>
      <c r="AA946" s="368"/>
      <c r="AB946" s="367"/>
      <c r="AC946" s="370"/>
      <c r="AD946" s="371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  <c r="AW946" s="249"/>
      <c r="AX946" s="249"/>
    </row>
    <row r="947" ht="15.0" customHeight="1">
      <c r="A947" s="358"/>
      <c r="B947" s="359"/>
      <c r="C947" s="359"/>
      <c r="D947" s="360"/>
      <c r="E947" s="361"/>
      <c r="F947" s="359"/>
      <c r="G947" s="362"/>
      <c r="H947" s="363">
        <f t="shared" si="15"/>
        <v>0</v>
      </c>
      <c r="I947" s="359" t="s">
        <v>3465</v>
      </c>
      <c r="J947" s="364"/>
      <c r="K947" s="364">
        <f t="shared" si="7"/>
        <v>0</v>
      </c>
      <c r="L947" s="365"/>
      <c r="M947" s="366">
        <f t="shared" si="14"/>
        <v>0</v>
      </c>
      <c r="N947" s="366">
        <f t="shared" si="13"/>
        <v>0</v>
      </c>
      <c r="O947" s="366">
        <f t="shared" si="5"/>
        <v>0</v>
      </c>
      <c r="P947" s="366">
        <f t="shared" si="8"/>
        <v>0</v>
      </c>
      <c r="Q947" s="366"/>
      <c r="R947" s="359"/>
      <c r="S947" s="367"/>
      <c r="T947" s="359"/>
      <c r="U947" s="368"/>
      <c r="V947" s="368"/>
      <c r="W947" s="359"/>
      <c r="X947" s="362"/>
      <c r="Y947" s="359"/>
      <c r="Z947" s="369"/>
      <c r="AA947" s="368"/>
      <c r="AB947" s="367"/>
      <c r="AC947" s="370"/>
      <c r="AD947" s="371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  <c r="AW947" s="249"/>
      <c r="AX947" s="249"/>
    </row>
    <row r="948" ht="15.0" customHeight="1">
      <c r="A948" s="358"/>
      <c r="B948" s="359"/>
      <c r="C948" s="359"/>
      <c r="D948" s="360"/>
      <c r="E948" s="361"/>
      <c r="F948" s="359"/>
      <c r="G948" s="362"/>
      <c r="H948" s="363">
        <f t="shared" si="15"/>
        <v>0</v>
      </c>
      <c r="I948" s="359" t="s">
        <v>3465</v>
      </c>
      <c r="J948" s="364"/>
      <c r="K948" s="364">
        <f t="shared" si="7"/>
        <v>0</v>
      </c>
      <c r="L948" s="365"/>
      <c r="M948" s="366">
        <f t="shared" si="14"/>
        <v>0</v>
      </c>
      <c r="N948" s="366">
        <f t="shared" si="13"/>
        <v>0</v>
      </c>
      <c r="O948" s="366">
        <f t="shared" si="5"/>
        <v>0</v>
      </c>
      <c r="P948" s="366">
        <f t="shared" si="8"/>
        <v>0</v>
      </c>
      <c r="Q948" s="366"/>
      <c r="R948" s="359"/>
      <c r="S948" s="367"/>
      <c r="T948" s="359"/>
      <c r="U948" s="368"/>
      <c r="V948" s="368"/>
      <c r="W948" s="359"/>
      <c r="X948" s="362"/>
      <c r="Y948" s="359"/>
      <c r="Z948" s="369"/>
      <c r="AA948" s="368"/>
      <c r="AB948" s="367"/>
      <c r="AC948" s="370"/>
      <c r="AD948" s="371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  <c r="AW948" s="249"/>
      <c r="AX948" s="249"/>
    </row>
    <row r="949" ht="15.0" customHeight="1">
      <c r="A949" s="358"/>
      <c r="B949" s="359"/>
      <c r="C949" s="359"/>
      <c r="D949" s="360"/>
      <c r="E949" s="361"/>
      <c r="F949" s="359"/>
      <c r="G949" s="362"/>
      <c r="H949" s="363">
        <f t="shared" si="15"/>
        <v>0</v>
      </c>
      <c r="I949" s="359" t="s">
        <v>3465</v>
      </c>
      <c r="J949" s="364"/>
      <c r="K949" s="364">
        <f t="shared" si="7"/>
        <v>0</v>
      </c>
      <c r="L949" s="365"/>
      <c r="M949" s="366">
        <f t="shared" si="14"/>
        <v>0</v>
      </c>
      <c r="N949" s="366">
        <f t="shared" si="13"/>
        <v>0</v>
      </c>
      <c r="O949" s="366">
        <f t="shared" si="5"/>
        <v>0</v>
      </c>
      <c r="P949" s="366">
        <f t="shared" si="8"/>
        <v>0</v>
      </c>
      <c r="Q949" s="366"/>
      <c r="R949" s="359"/>
      <c r="S949" s="367"/>
      <c r="T949" s="359"/>
      <c r="U949" s="368"/>
      <c r="V949" s="368"/>
      <c r="W949" s="359"/>
      <c r="X949" s="362"/>
      <c r="Y949" s="359"/>
      <c r="Z949" s="369"/>
      <c r="AA949" s="368"/>
      <c r="AB949" s="367"/>
      <c r="AC949" s="370"/>
      <c r="AD949" s="371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  <c r="AW949" s="249"/>
      <c r="AX949" s="249"/>
    </row>
    <row r="950" ht="15.0" customHeight="1">
      <c r="A950" s="358"/>
      <c r="B950" s="359"/>
      <c r="C950" s="359"/>
      <c r="D950" s="360"/>
      <c r="E950" s="361"/>
      <c r="F950" s="359"/>
      <c r="G950" s="362"/>
      <c r="H950" s="363">
        <f t="shared" si="15"/>
        <v>0</v>
      </c>
      <c r="I950" s="359" t="s">
        <v>3465</v>
      </c>
      <c r="J950" s="364"/>
      <c r="K950" s="364">
        <f t="shared" si="7"/>
        <v>0</v>
      </c>
      <c r="L950" s="365"/>
      <c r="M950" s="366">
        <f t="shared" si="14"/>
        <v>0</v>
      </c>
      <c r="N950" s="366">
        <f t="shared" si="13"/>
        <v>0</v>
      </c>
      <c r="O950" s="366">
        <f t="shared" si="5"/>
        <v>0</v>
      </c>
      <c r="P950" s="366">
        <f t="shared" si="8"/>
        <v>0</v>
      </c>
      <c r="Q950" s="366"/>
      <c r="R950" s="359"/>
      <c r="S950" s="367"/>
      <c r="T950" s="359"/>
      <c r="U950" s="368"/>
      <c r="V950" s="368"/>
      <c r="W950" s="359"/>
      <c r="X950" s="362"/>
      <c r="Y950" s="359"/>
      <c r="Z950" s="369"/>
      <c r="AA950" s="368"/>
      <c r="AB950" s="367"/>
      <c r="AC950" s="370"/>
      <c r="AD950" s="371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  <c r="AW950" s="249"/>
      <c r="AX950" s="249"/>
    </row>
    <row r="951" ht="15.0" customHeight="1">
      <c r="A951" s="358"/>
      <c r="B951" s="359"/>
      <c r="C951" s="359"/>
      <c r="D951" s="360"/>
      <c r="E951" s="361"/>
      <c r="F951" s="359"/>
      <c r="G951" s="362"/>
      <c r="H951" s="363">
        <f t="shared" si="15"/>
        <v>0</v>
      </c>
      <c r="I951" s="359" t="s">
        <v>3465</v>
      </c>
      <c r="J951" s="364"/>
      <c r="K951" s="364">
        <f t="shared" si="7"/>
        <v>0</v>
      </c>
      <c r="L951" s="365"/>
      <c r="M951" s="366">
        <f t="shared" si="14"/>
        <v>0</v>
      </c>
      <c r="N951" s="366">
        <f t="shared" si="13"/>
        <v>0</v>
      </c>
      <c r="O951" s="366">
        <f t="shared" si="5"/>
        <v>0</v>
      </c>
      <c r="P951" s="366">
        <f t="shared" si="8"/>
        <v>0</v>
      </c>
      <c r="Q951" s="366"/>
      <c r="R951" s="359"/>
      <c r="S951" s="367"/>
      <c r="T951" s="359"/>
      <c r="U951" s="368"/>
      <c r="V951" s="368"/>
      <c r="W951" s="359"/>
      <c r="X951" s="362"/>
      <c r="Y951" s="359"/>
      <c r="Z951" s="369"/>
      <c r="AA951" s="368"/>
      <c r="AB951" s="367"/>
      <c r="AC951" s="370"/>
      <c r="AD951" s="371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  <c r="AW951" s="249"/>
      <c r="AX951" s="249"/>
    </row>
    <row r="952" ht="15.0" customHeight="1">
      <c r="A952" s="358"/>
      <c r="B952" s="359"/>
      <c r="C952" s="359"/>
      <c r="D952" s="360"/>
      <c r="E952" s="361"/>
      <c r="F952" s="359"/>
      <c r="G952" s="362"/>
      <c r="H952" s="363">
        <f t="shared" si="15"/>
        <v>0</v>
      </c>
      <c r="I952" s="359" t="s">
        <v>3465</v>
      </c>
      <c r="J952" s="364"/>
      <c r="K952" s="364">
        <f t="shared" si="7"/>
        <v>0</v>
      </c>
      <c r="L952" s="365"/>
      <c r="M952" s="366">
        <f t="shared" si="14"/>
        <v>0</v>
      </c>
      <c r="N952" s="366">
        <f t="shared" si="13"/>
        <v>0</v>
      </c>
      <c r="O952" s="366">
        <f t="shared" si="5"/>
        <v>0</v>
      </c>
      <c r="P952" s="366">
        <f t="shared" si="8"/>
        <v>0</v>
      </c>
      <c r="Q952" s="366"/>
      <c r="R952" s="359"/>
      <c r="S952" s="367"/>
      <c r="T952" s="359"/>
      <c r="U952" s="368"/>
      <c r="V952" s="368"/>
      <c r="W952" s="359"/>
      <c r="X952" s="362"/>
      <c r="Y952" s="359"/>
      <c r="Z952" s="369"/>
      <c r="AA952" s="368"/>
      <c r="AB952" s="367"/>
      <c r="AC952" s="370"/>
      <c r="AD952" s="371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  <c r="AW952" s="249"/>
      <c r="AX952" s="249"/>
    </row>
    <row r="953" ht="15.0" customHeight="1">
      <c r="A953" s="358"/>
      <c r="B953" s="359"/>
      <c r="C953" s="359"/>
      <c r="D953" s="360"/>
      <c r="E953" s="361"/>
      <c r="F953" s="359"/>
      <c r="G953" s="362"/>
      <c r="H953" s="363">
        <f t="shared" si="15"/>
        <v>0</v>
      </c>
      <c r="I953" s="359" t="s">
        <v>3465</v>
      </c>
      <c r="J953" s="364"/>
      <c r="K953" s="364">
        <f t="shared" si="7"/>
        <v>0</v>
      </c>
      <c r="L953" s="365"/>
      <c r="M953" s="366">
        <f t="shared" si="14"/>
        <v>0</v>
      </c>
      <c r="N953" s="366">
        <f t="shared" si="13"/>
        <v>0</v>
      </c>
      <c r="O953" s="366">
        <f t="shared" si="5"/>
        <v>0</v>
      </c>
      <c r="P953" s="366">
        <f t="shared" si="8"/>
        <v>0</v>
      </c>
      <c r="Q953" s="366"/>
      <c r="R953" s="359"/>
      <c r="S953" s="367"/>
      <c r="T953" s="359"/>
      <c r="U953" s="368"/>
      <c r="V953" s="368"/>
      <c r="W953" s="359"/>
      <c r="X953" s="362"/>
      <c r="Y953" s="359"/>
      <c r="Z953" s="369"/>
      <c r="AA953" s="368"/>
      <c r="AB953" s="367"/>
      <c r="AC953" s="370"/>
      <c r="AD953" s="371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  <c r="AW953" s="249"/>
      <c r="AX953" s="249"/>
    </row>
    <row r="954" ht="15.0" customHeight="1">
      <c r="A954" s="358"/>
      <c r="B954" s="359"/>
      <c r="C954" s="359"/>
      <c r="D954" s="360"/>
      <c r="E954" s="361"/>
      <c r="F954" s="359"/>
      <c r="G954" s="362"/>
      <c r="H954" s="363">
        <f t="shared" si="15"/>
        <v>0</v>
      </c>
      <c r="I954" s="359" t="s">
        <v>3465</v>
      </c>
      <c r="J954" s="364"/>
      <c r="K954" s="364">
        <f t="shared" si="7"/>
        <v>0</v>
      </c>
      <c r="L954" s="365"/>
      <c r="M954" s="366">
        <f t="shared" si="14"/>
        <v>0</v>
      </c>
      <c r="N954" s="366">
        <f t="shared" si="13"/>
        <v>0</v>
      </c>
      <c r="O954" s="366">
        <f t="shared" si="5"/>
        <v>0</v>
      </c>
      <c r="P954" s="366">
        <f t="shared" si="8"/>
        <v>0</v>
      </c>
      <c r="Q954" s="366"/>
      <c r="R954" s="359"/>
      <c r="S954" s="367"/>
      <c r="T954" s="359"/>
      <c r="U954" s="368"/>
      <c r="V954" s="368"/>
      <c r="W954" s="359"/>
      <c r="X954" s="362"/>
      <c r="Y954" s="359"/>
      <c r="Z954" s="369"/>
      <c r="AA954" s="368"/>
      <c r="AB954" s="367"/>
      <c r="AC954" s="370"/>
      <c r="AD954" s="371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  <c r="AW954" s="249"/>
      <c r="AX954" s="249"/>
    </row>
    <row r="955" ht="15.0" customHeight="1">
      <c r="A955" s="358"/>
      <c r="B955" s="359"/>
      <c r="C955" s="359"/>
      <c r="D955" s="360"/>
      <c r="E955" s="361"/>
      <c r="F955" s="359"/>
      <c r="G955" s="362"/>
      <c r="H955" s="363">
        <f t="shared" si="15"/>
        <v>0</v>
      </c>
      <c r="I955" s="359" t="s">
        <v>3465</v>
      </c>
      <c r="J955" s="364"/>
      <c r="K955" s="364">
        <f t="shared" si="7"/>
        <v>0</v>
      </c>
      <c r="L955" s="365"/>
      <c r="M955" s="366">
        <f t="shared" si="14"/>
        <v>0</v>
      </c>
      <c r="N955" s="366">
        <f t="shared" si="13"/>
        <v>0</v>
      </c>
      <c r="O955" s="366">
        <f t="shared" si="5"/>
        <v>0</v>
      </c>
      <c r="P955" s="366">
        <f t="shared" si="8"/>
        <v>0</v>
      </c>
      <c r="Q955" s="366"/>
      <c r="R955" s="359"/>
      <c r="S955" s="367"/>
      <c r="T955" s="359"/>
      <c r="U955" s="368"/>
      <c r="V955" s="368"/>
      <c r="W955" s="359"/>
      <c r="X955" s="362"/>
      <c r="Y955" s="359"/>
      <c r="Z955" s="369"/>
      <c r="AA955" s="368"/>
      <c r="AB955" s="367"/>
      <c r="AC955" s="370"/>
      <c r="AD955" s="371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  <c r="AW955" s="249"/>
      <c r="AX955" s="249"/>
    </row>
    <row r="956" ht="15.0" customHeight="1">
      <c r="A956" s="358"/>
      <c r="B956" s="359"/>
      <c r="C956" s="359"/>
      <c r="D956" s="360"/>
      <c r="E956" s="361"/>
      <c r="F956" s="359"/>
      <c r="G956" s="362"/>
      <c r="H956" s="363">
        <f t="shared" si="15"/>
        <v>0</v>
      </c>
      <c r="I956" s="359" t="s">
        <v>3465</v>
      </c>
      <c r="J956" s="364"/>
      <c r="K956" s="364">
        <f t="shared" si="7"/>
        <v>0</v>
      </c>
      <c r="L956" s="365"/>
      <c r="M956" s="366">
        <f t="shared" si="14"/>
        <v>0</v>
      </c>
      <c r="N956" s="366">
        <f t="shared" si="13"/>
        <v>0</v>
      </c>
      <c r="O956" s="366">
        <f t="shared" si="5"/>
        <v>0</v>
      </c>
      <c r="P956" s="366">
        <f t="shared" si="8"/>
        <v>0</v>
      </c>
      <c r="Q956" s="366"/>
      <c r="R956" s="359"/>
      <c r="S956" s="367"/>
      <c r="T956" s="359"/>
      <c r="U956" s="368"/>
      <c r="V956" s="368"/>
      <c r="W956" s="359"/>
      <c r="X956" s="362"/>
      <c r="Y956" s="359"/>
      <c r="Z956" s="369"/>
      <c r="AA956" s="368"/>
      <c r="AB956" s="367"/>
      <c r="AC956" s="370"/>
      <c r="AD956" s="371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  <c r="AW956" s="249"/>
      <c r="AX956" s="249"/>
    </row>
    <row r="957" ht="15.0" customHeight="1">
      <c r="A957" s="358"/>
      <c r="B957" s="359"/>
      <c r="C957" s="359"/>
      <c r="D957" s="360"/>
      <c r="E957" s="361"/>
      <c r="F957" s="359"/>
      <c r="G957" s="362"/>
      <c r="H957" s="363">
        <f t="shared" si="15"/>
        <v>0</v>
      </c>
      <c r="I957" s="359" t="s">
        <v>3465</v>
      </c>
      <c r="J957" s="364"/>
      <c r="K957" s="364">
        <f t="shared" si="7"/>
        <v>0</v>
      </c>
      <c r="L957" s="365"/>
      <c r="M957" s="366">
        <f t="shared" si="14"/>
        <v>0</v>
      </c>
      <c r="N957" s="366">
        <f t="shared" si="13"/>
        <v>0</v>
      </c>
      <c r="O957" s="366">
        <f t="shared" si="5"/>
        <v>0</v>
      </c>
      <c r="P957" s="366">
        <f t="shared" si="8"/>
        <v>0</v>
      </c>
      <c r="Q957" s="366"/>
      <c r="R957" s="359"/>
      <c r="S957" s="367"/>
      <c r="T957" s="359"/>
      <c r="U957" s="368"/>
      <c r="V957" s="368"/>
      <c r="W957" s="359"/>
      <c r="X957" s="362"/>
      <c r="Y957" s="359"/>
      <c r="Z957" s="369"/>
      <c r="AA957" s="368"/>
      <c r="AB957" s="367"/>
      <c r="AC957" s="370"/>
      <c r="AD957" s="371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  <c r="AW957" s="249"/>
      <c r="AX957" s="249"/>
    </row>
    <row r="958" ht="15.0" customHeight="1">
      <c r="A958" s="358"/>
      <c r="B958" s="359"/>
      <c r="C958" s="359"/>
      <c r="D958" s="360"/>
      <c r="E958" s="361"/>
      <c r="F958" s="359"/>
      <c r="G958" s="362"/>
      <c r="H958" s="363">
        <f t="shared" si="15"/>
        <v>0</v>
      </c>
      <c r="I958" s="359" t="s">
        <v>3465</v>
      </c>
      <c r="J958" s="364"/>
      <c r="K958" s="364">
        <f t="shared" si="7"/>
        <v>0</v>
      </c>
      <c r="L958" s="365"/>
      <c r="M958" s="366">
        <f t="shared" si="14"/>
        <v>0</v>
      </c>
      <c r="N958" s="366">
        <f t="shared" si="13"/>
        <v>0</v>
      </c>
      <c r="O958" s="366">
        <f t="shared" si="5"/>
        <v>0</v>
      </c>
      <c r="P958" s="366">
        <f t="shared" si="8"/>
        <v>0</v>
      </c>
      <c r="Q958" s="366"/>
      <c r="R958" s="359"/>
      <c r="S958" s="367"/>
      <c r="T958" s="359"/>
      <c r="U958" s="368"/>
      <c r="V958" s="368"/>
      <c r="W958" s="359"/>
      <c r="X958" s="362"/>
      <c r="Y958" s="359"/>
      <c r="Z958" s="369"/>
      <c r="AA958" s="368"/>
      <c r="AB958" s="367"/>
      <c r="AC958" s="370"/>
      <c r="AD958" s="371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  <c r="AW958" s="249"/>
      <c r="AX958" s="249"/>
    </row>
    <row r="959" ht="15.0" customHeight="1">
      <c r="A959" s="358"/>
      <c r="B959" s="359"/>
      <c r="C959" s="359"/>
      <c r="D959" s="360"/>
      <c r="E959" s="361"/>
      <c r="F959" s="359"/>
      <c r="G959" s="362"/>
      <c r="H959" s="363">
        <f t="shared" si="15"/>
        <v>0</v>
      </c>
      <c r="I959" s="359" t="s">
        <v>3465</v>
      </c>
      <c r="J959" s="364"/>
      <c r="K959" s="364">
        <f t="shared" si="7"/>
        <v>0</v>
      </c>
      <c r="L959" s="365"/>
      <c r="M959" s="366">
        <f t="shared" si="14"/>
        <v>0</v>
      </c>
      <c r="N959" s="366">
        <f t="shared" si="13"/>
        <v>0</v>
      </c>
      <c r="O959" s="366">
        <f t="shared" si="5"/>
        <v>0</v>
      </c>
      <c r="P959" s="366">
        <f t="shared" si="8"/>
        <v>0</v>
      </c>
      <c r="Q959" s="366"/>
      <c r="R959" s="359"/>
      <c r="S959" s="367"/>
      <c r="T959" s="359"/>
      <c r="U959" s="368"/>
      <c r="V959" s="368"/>
      <c r="W959" s="359"/>
      <c r="X959" s="362"/>
      <c r="Y959" s="359"/>
      <c r="Z959" s="369"/>
      <c r="AA959" s="368"/>
      <c r="AB959" s="367"/>
      <c r="AC959" s="370"/>
      <c r="AD959" s="371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  <c r="AW959" s="249"/>
      <c r="AX959" s="249"/>
    </row>
    <row r="960" ht="15.0" customHeight="1">
      <c r="A960" s="358"/>
      <c r="B960" s="359"/>
      <c r="C960" s="359"/>
      <c r="D960" s="360"/>
      <c r="E960" s="361"/>
      <c r="F960" s="359"/>
      <c r="G960" s="362"/>
      <c r="H960" s="363">
        <f t="shared" si="15"/>
        <v>0</v>
      </c>
      <c r="I960" s="359" t="s">
        <v>3465</v>
      </c>
      <c r="J960" s="364"/>
      <c r="K960" s="364">
        <f t="shared" si="7"/>
        <v>0</v>
      </c>
      <c r="L960" s="365"/>
      <c r="M960" s="366">
        <f t="shared" si="14"/>
        <v>0</v>
      </c>
      <c r="N960" s="366">
        <f t="shared" si="13"/>
        <v>0</v>
      </c>
      <c r="O960" s="366">
        <f t="shared" si="5"/>
        <v>0</v>
      </c>
      <c r="P960" s="366">
        <f t="shared" si="8"/>
        <v>0</v>
      </c>
      <c r="Q960" s="366"/>
      <c r="R960" s="359"/>
      <c r="S960" s="367"/>
      <c r="T960" s="359"/>
      <c r="U960" s="368"/>
      <c r="V960" s="368"/>
      <c r="W960" s="359"/>
      <c r="X960" s="362"/>
      <c r="Y960" s="359"/>
      <c r="Z960" s="369"/>
      <c r="AA960" s="368"/>
      <c r="AB960" s="367"/>
      <c r="AC960" s="370"/>
      <c r="AD960" s="371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  <c r="AW960" s="249"/>
      <c r="AX960" s="249"/>
    </row>
    <row r="961" ht="15.0" customHeight="1">
      <c r="A961" s="358"/>
      <c r="B961" s="359"/>
      <c r="C961" s="359"/>
      <c r="D961" s="360"/>
      <c r="E961" s="361"/>
      <c r="F961" s="359"/>
      <c r="G961" s="362"/>
      <c r="H961" s="363">
        <f t="shared" si="15"/>
        <v>0</v>
      </c>
      <c r="I961" s="359" t="s">
        <v>3465</v>
      </c>
      <c r="J961" s="364"/>
      <c r="K961" s="364">
        <f t="shared" si="7"/>
        <v>0</v>
      </c>
      <c r="L961" s="365"/>
      <c r="M961" s="366">
        <f t="shared" si="14"/>
        <v>0</v>
      </c>
      <c r="N961" s="366">
        <f t="shared" si="13"/>
        <v>0</v>
      </c>
      <c r="O961" s="366">
        <f t="shared" si="5"/>
        <v>0</v>
      </c>
      <c r="P961" s="366">
        <f t="shared" si="8"/>
        <v>0</v>
      </c>
      <c r="Q961" s="366"/>
      <c r="R961" s="359"/>
      <c r="S961" s="367"/>
      <c r="T961" s="359"/>
      <c r="U961" s="368"/>
      <c r="V961" s="368"/>
      <c r="W961" s="359"/>
      <c r="X961" s="362"/>
      <c r="Y961" s="359"/>
      <c r="Z961" s="369"/>
      <c r="AA961" s="368"/>
      <c r="AB961" s="367"/>
      <c r="AC961" s="370"/>
      <c r="AD961" s="371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  <c r="AW961" s="249"/>
      <c r="AX961" s="249"/>
    </row>
    <row r="962" ht="15.0" customHeight="1">
      <c r="A962" s="358"/>
      <c r="B962" s="359"/>
      <c r="C962" s="359"/>
      <c r="D962" s="360"/>
      <c r="E962" s="361"/>
      <c r="F962" s="359"/>
      <c r="G962" s="362"/>
      <c r="H962" s="363">
        <f t="shared" si="15"/>
        <v>0</v>
      </c>
      <c r="I962" s="359" t="s">
        <v>3465</v>
      </c>
      <c r="J962" s="364"/>
      <c r="K962" s="364">
        <f t="shared" si="7"/>
        <v>0</v>
      </c>
      <c r="L962" s="365"/>
      <c r="M962" s="366">
        <f t="shared" si="14"/>
        <v>0</v>
      </c>
      <c r="N962" s="366">
        <f t="shared" si="13"/>
        <v>0</v>
      </c>
      <c r="O962" s="366">
        <f t="shared" si="5"/>
        <v>0</v>
      </c>
      <c r="P962" s="366">
        <f t="shared" si="8"/>
        <v>0</v>
      </c>
      <c r="Q962" s="366"/>
      <c r="R962" s="359"/>
      <c r="S962" s="367"/>
      <c r="T962" s="359"/>
      <c r="U962" s="368"/>
      <c r="V962" s="368"/>
      <c r="W962" s="359"/>
      <c r="X962" s="362"/>
      <c r="Y962" s="359"/>
      <c r="Z962" s="369"/>
      <c r="AA962" s="368"/>
      <c r="AB962" s="367"/>
      <c r="AC962" s="370"/>
      <c r="AD962" s="371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  <c r="AW962" s="249"/>
      <c r="AX962" s="249"/>
    </row>
    <row r="963" ht="15.0" customHeight="1">
      <c r="A963" s="358"/>
      <c r="B963" s="359"/>
      <c r="C963" s="359"/>
      <c r="D963" s="360"/>
      <c r="E963" s="361"/>
      <c r="F963" s="359"/>
      <c r="G963" s="362"/>
      <c r="H963" s="363">
        <f t="shared" si="15"/>
        <v>0</v>
      </c>
      <c r="I963" s="359" t="s">
        <v>3465</v>
      </c>
      <c r="J963" s="364"/>
      <c r="K963" s="364">
        <f t="shared" si="7"/>
        <v>0</v>
      </c>
      <c r="L963" s="365"/>
      <c r="M963" s="366">
        <f t="shared" si="14"/>
        <v>0</v>
      </c>
      <c r="N963" s="366">
        <f t="shared" si="13"/>
        <v>0</v>
      </c>
      <c r="O963" s="366">
        <f t="shared" si="5"/>
        <v>0</v>
      </c>
      <c r="P963" s="366">
        <f t="shared" si="8"/>
        <v>0</v>
      </c>
      <c r="Q963" s="366"/>
      <c r="R963" s="359"/>
      <c r="S963" s="367"/>
      <c r="T963" s="359"/>
      <c r="U963" s="368"/>
      <c r="V963" s="368"/>
      <c r="W963" s="359"/>
      <c r="X963" s="362"/>
      <c r="Y963" s="359"/>
      <c r="Z963" s="369"/>
      <c r="AA963" s="368"/>
      <c r="AB963" s="367"/>
      <c r="AC963" s="370"/>
      <c r="AD963" s="371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  <c r="AW963" s="249"/>
      <c r="AX963" s="249"/>
    </row>
    <row r="964" ht="15.0" customHeight="1">
      <c r="A964" s="358"/>
      <c r="B964" s="359"/>
      <c r="C964" s="359"/>
      <c r="D964" s="360"/>
      <c r="E964" s="361"/>
      <c r="F964" s="359"/>
      <c r="G964" s="362"/>
      <c r="H964" s="363">
        <f t="shared" si="15"/>
        <v>0</v>
      </c>
      <c r="I964" s="359" t="s">
        <v>3465</v>
      </c>
      <c r="J964" s="364"/>
      <c r="K964" s="364">
        <f t="shared" si="7"/>
        <v>0</v>
      </c>
      <c r="L964" s="365"/>
      <c r="M964" s="366">
        <f t="shared" si="14"/>
        <v>0</v>
      </c>
      <c r="N964" s="366">
        <f t="shared" si="13"/>
        <v>0</v>
      </c>
      <c r="O964" s="366">
        <f t="shared" si="5"/>
        <v>0</v>
      </c>
      <c r="P964" s="366">
        <f t="shared" si="8"/>
        <v>0</v>
      </c>
      <c r="Q964" s="366"/>
      <c r="R964" s="359"/>
      <c r="S964" s="367"/>
      <c r="T964" s="359"/>
      <c r="U964" s="368"/>
      <c r="V964" s="368"/>
      <c r="W964" s="359"/>
      <c r="X964" s="362"/>
      <c r="Y964" s="359"/>
      <c r="Z964" s="369"/>
      <c r="AA964" s="368"/>
      <c r="AB964" s="367"/>
      <c r="AC964" s="370"/>
      <c r="AD964" s="371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  <c r="AW964" s="249"/>
      <c r="AX964" s="249"/>
    </row>
    <row r="965" ht="15.0" customHeight="1">
      <c r="A965" s="358"/>
      <c r="B965" s="359"/>
      <c r="C965" s="359"/>
      <c r="D965" s="360"/>
      <c r="E965" s="361"/>
      <c r="F965" s="359"/>
      <c r="G965" s="362"/>
      <c r="H965" s="363">
        <f t="shared" si="15"/>
        <v>0</v>
      </c>
      <c r="I965" s="359" t="s">
        <v>3465</v>
      </c>
      <c r="J965" s="364"/>
      <c r="K965" s="364">
        <f t="shared" si="7"/>
        <v>0</v>
      </c>
      <c r="L965" s="365"/>
      <c r="M965" s="366">
        <f t="shared" si="14"/>
        <v>0</v>
      </c>
      <c r="N965" s="366">
        <f t="shared" si="13"/>
        <v>0</v>
      </c>
      <c r="O965" s="366">
        <f t="shared" si="5"/>
        <v>0</v>
      </c>
      <c r="P965" s="366">
        <f t="shared" si="8"/>
        <v>0</v>
      </c>
      <c r="Q965" s="366"/>
      <c r="R965" s="359"/>
      <c r="S965" s="367"/>
      <c r="T965" s="359"/>
      <c r="U965" s="368"/>
      <c r="V965" s="368"/>
      <c r="W965" s="359"/>
      <c r="X965" s="362"/>
      <c r="Y965" s="359"/>
      <c r="Z965" s="369"/>
      <c r="AA965" s="368"/>
      <c r="AB965" s="367"/>
      <c r="AC965" s="370"/>
      <c r="AD965" s="371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  <c r="AW965" s="249"/>
      <c r="AX965" s="249"/>
    </row>
    <row r="966" ht="15.0" customHeight="1">
      <c r="A966" s="358"/>
      <c r="B966" s="359"/>
      <c r="C966" s="359"/>
      <c r="D966" s="360"/>
      <c r="E966" s="361"/>
      <c r="F966" s="359"/>
      <c r="G966" s="362"/>
      <c r="H966" s="363">
        <f t="shared" si="15"/>
        <v>0</v>
      </c>
      <c r="I966" s="359" t="s">
        <v>3465</v>
      </c>
      <c r="J966" s="364"/>
      <c r="K966" s="364">
        <f t="shared" si="7"/>
        <v>0</v>
      </c>
      <c r="L966" s="365"/>
      <c r="M966" s="366">
        <f t="shared" si="14"/>
        <v>0</v>
      </c>
      <c r="N966" s="366">
        <f t="shared" si="13"/>
        <v>0</v>
      </c>
      <c r="O966" s="366">
        <f t="shared" si="5"/>
        <v>0</v>
      </c>
      <c r="P966" s="366">
        <f t="shared" si="8"/>
        <v>0</v>
      </c>
      <c r="Q966" s="366"/>
      <c r="R966" s="359"/>
      <c r="S966" s="367"/>
      <c r="T966" s="359"/>
      <c r="U966" s="368"/>
      <c r="V966" s="368"/>
      <c r="W966" s="359"/>
      <c r="X966" s="362"/>
      <c r="Y966" s="359"/>
      <c r="Z966" s="369"/>
      <c r="AA966" s="368"/>
      <c r="AB966" s="367"/>
      <c r="AC966" s="370"/>
      <c r="AD966" s="371"/>
      <c r="AE966" s="360"/>
      <c r="AF966" s="360"/>
      <c r="AG966" s="360"/>
      <c r="AH966" s="360"/>
      <c r="AI966" s="360"/>
      <c r="AJ966" s="360"/>
      <c r="AK966" s="360"/>
      <c r="AL966" s="360"/>
      <c r="AM966" s="360"/>
      <c r="AN966" s="360"/>
      <c r="AO966" s="360"/>
      <c r="AP966" s="360"/>
      <c r="AQ966" s="360"/>
      <c r="AR966" s="360"/>
      <c r="AS966" s="360"/>
      <c r="AT966" s="360"/>
      <c r="AU966" s="360"/>
      <c r="AV966" s="360"/>
      <c r="AW966" s="360"/>
      <c r="AX966" s="360"/>
    </row>
    <row r="967" ht="15.0" customHeight="1">
      <c r="A967" s="358"/>
      <c r="B967" s="359"/>
      <c r="C967" s="359"/>
      <c r="D967" s="360"/>
      <c r="E967" s="361"/>
      <c r="F967" s="359"/>
      <c r="G967" s="362"/>
      <c r="H967" s="363">
        <f t="shared" si="15"/>
        <v>0</v>
      </c>
      <c r="I967" s="359" t="s">
        <v>3465</v>
      </c>
      <c r="J967" s="364"/>
      <c r="K967" s="364">
        <f t="shared" si="7"/>
        <v>0</v>
      </c>
      <c r="L967" s="365"/>
      <c r="M967" s="366">
        <f t="shared" si="14"/>
        <v>0</v>
      </c>
      <c r="N967" s="366">
        <f t="shared" si="13"/>
        <v>0</v>
      </c>
      <c r="O967" s="366">
        <f t="shared" si="5"/>
        <v>0</v>
      </c>
      <c r="P967" s="366">
        <f t="shared" si="8"/>
        <v>0</v>
      </c>
      <c r="Q967" s="366"/>
      <c r="R967" s="359"/>
      <c r="S967" s="367"/>
      <c r="T967" s="359"/>
      <c r="U967" s="368"/>
      <c r="V967" s="368"/>
      <c r="W967" s="359"/>
      <c r="X967" s="362"/>
      <c r="Y967" s="359"/>
      <c r="Z967" s="369"/>
      <c r="AA967" s="368"/>
      <c r="AB967" s="367"/>
      <c r="AC967" s="370"/>
      <c r="AD967" s="371"/>
      <c r="AE967" s="360"/>
      <c r="AF967" s="360"/>
      <c r="AG967" s="360"/>
      <c r="AH967" s="360"/>
      <c r="AI967" s="360"/>
      <c r="AJ967" s="360"/>
      <c r="AK967" s="360"/>
      <c r="AL967" s="360"/>
      <c r="AM967" s="360"/>
      <c r="AN967" s="360"/>
      <c r="AO967" s="360"/>
      <c r="AP967" s="360"/>
      <c r="AQ967" s="360"/>
      <c r="AR967" s="360"/>
      <c r="AS967" s="360"/>
      <c r="AT967" s="360"/>
      <c r="AU967" s="360"/>
      <c r="AV967" s="360"/>
      <c r="AW967" s="360"/>
      <c r="AX967" s="360"/>
    </row>
    <row r="968" ht="15.0" customHeight="1">
      <c r="A968" s="358"/>
      <c r="B968" s="359"/>
      <c r="C968" s="359"/>
      <c r="D968" s="360"/>
      <c r="E968" s="361"/>
      <c r="F968" s="359"/>
      <c r="G968" s="362"/>
      <c r="H968" s="363">
        <f t="shared" si="15"/>
        <v>0</v>
      </c>
      <c r="I968" s="359" t="s">
        <v>3465</v>
      </c>
      <c r="J968" s="364"/>
      <c r="K968" s="364">
        <f t="shared" si="7"/>
        <v>0</v>
      </c>
      <c r="L968" s="365"/>
      <c r="M968" s="366">
        <f t="shared" si="14"/>
        <v>0</v>
      </c>
      <c r="N968" s="366">
        <f t="shared" si="13"/>
        <v>0</v>
      </c>
      <c r="O968" s="366">
        <f t="shared" si="5"/>
        <v>0</v>
      </c>
      <c r="P968" s="366">
        <f t="shared" si="8"/>
        <v>0</v>
      </c>
      <c r="Q968" s="366"/>
      <c r="R968" s="359"/>
      <c r="S968" s="367"/>
      <c r="T968" s="359"/>
      <c r="U968" s="368"/>
      <c r="V968" s="368"/>
      <c r="W968" s="359"/>
      <c r="X968" s="362"/>
      <c r="Y968" s="359"/>
      <c r="Z968" s="369"/>
      <c r="AA968" s="368"/>
      <c r="AB968" s="367"/>
      <c r="AC968" s="370"/>
      <c r="AD968" s="371"/>
      <c r="AE968" s="360"/>
      <c r="AF968" s="360"/>
      <c r="AG968" s="360"/>
      <c r="AH968" s="360"/>
      <c r="AI968" s="360"/>
      <c r="AJ968" s="360"/>
      <c r="AK968" s="360"/>
      <c r="AL968" s="360"/>
      <c r="AM968" s="360"/>
      <c r="AN968" s="360"/>
      <c r="AO968" s="360"/>
      <c r="AP968" s="360"/>
      <c r="AQ968" s="360"/>
      <c r="AR968" s="360"/>
      <c r="AS968" s="360"/>
      <c r="AT968" s="360"/>
      <c r="AU968" s="360"/>
      <c r="AV968" s="360"/>
      <c r="AW968" s="360"/>
      <c r="AX968" s="360"/>
    </row>
    <row r="969" ht="15.0" customHeight="1">
      <c r="A969" s="358"/>
      <c r="B969" s="359"/>
      <c r="C969" s="359"/>
      <c r="D969" s="360"/>
      <c r="E969" s="361"/>
      <c r="F969" s="359"/>
      <c r="G969" s="362"/>
      <c r="H969" s="363">
        <f t="shared" si="15"/>
        <v>0</v>
      </c>
      <c r="I969" s="359" t="s">
        <v>3465</v>
      </c>
      <c r="J969" s="364"/>
      <c r="K969" s="364">
        <f t="shared" si="7"/>
        <v>0</v>
      </c>
      <c r="L969" s="365"/>
      <c r="M969" s="366">
        <f t="shared" si="14"/>
        <v>0</v>
      </c>
      <c r="N969" s="366">
        <f t="shared" si="13"/>
        <v>0</v>
      </c>
      <c r="O969" s="366">
        <f t="shared" si="5"/>
        <v>0</v>
      </c>
      <c r="P969" s="366">
        <f t="shared" si="8"/>
        <v>0</v>
      </c>
      <c r="Q969" s="366"/>
      <c r="R969" s="359"/>
      <c r="S969" s="367"/>
      <c r="T969" s="359"/>
      <c r="U969" s="368"/>
      <c r="V969" s="368"/>
      <c r="W969" s="359"/>
      <c r="X969" s="362"/>
      <c r="Y969" s="359"/>
      <c r="Z969" s="369"/>
      <c r="AA969" s="368"/>
      <c r="AB969" s="367"/>
      <c r="AC969" s="370"/>
      <c r="AD969" s="371"/>
      <c r="AE969" s="360"/>
      <c r="AF969" s="360"/>
      <c r="AG969" s="360"/>
      <c r="AH969" s="360"/>
      <c r="AI969" s="360"/>
      <c r="AJ969" s="360"/>
      <c r="AK969" s="360"/>
      <c r="AL969" s="360"/>
      <c r="AM969" s="360"/>
      <c r="AN969" s="360"/>
      <c r="AO969" s="360"/>
      <c r="AP969" s="360"/>
      <c r="AQ969" s="360"/>
      <c r="AR969" s="360"/>
      <c r="AS969" s="360"/>
      <c r="AT969" s="360"/>
      <c r="AU969" s="360"/>
      <c r="AV969" s="360"/>
      <c r="AW969" s="360"/>
      <c r="AX969" s="360"/>
    </row>
    <row r="970" ht="15.0" customHeight="1">
      <c r="A970" s="358"/>
      <c r="B970" s="359"/>
      <c r="C970" s="359"/>
      <c r="D970" s="360"/>
      <c r="E970" s="361"/>
      <c r="F970" s="359"/>
      <c r="G970" s="362"/>
      <c r="H970" s="363">
        <f t="shared" si="15"/>
        <v>0</v>
      </c>
      <c r="I970" s="359" t="s">
        <v>3465</v>
      </c>
      <c r="J970" s="364"/>
      <c r="K970" s="364">
        <f t="shared" si="7"/>
        <v>0</v>
      </c>
      <c r="L970" s="365"/>
      <c r="M970" s="366">
        <f t="shared" si="14"/>
        <v>0</v>
      </c>
      <c r="N970" s="366">
        <f t="shared" si="13"/>
        <v>0</v>
      </c>
      <c r="O970" s="366">
        <f t="shared" si="5"/>
        <v>0</v>
      </c>
      <c r="P970" s="366">
        <f t="shared" si="8"/>
        <v>0</v>
      </c>
      <c r="Q970" s="366"/>
      <c r="R970" s="359"/>
      <c r="S970" s="367"/>
      <c r="T970" s="359"/>
      <c r="U970" s="368"/>
      <c r="V970" s="368"/>
      <c r="W970" s="359"/>
      <c r="X970" s="362"/>
      <c r="Y970" s="359"/>
      <c r="Z970" s="369"/>
      <c r="AA970" s="368"/>
      <c r="AB970" s="367"/>
      <c r="AC970" s="370"/>
      <c r="AD970" s="371"/>
      <c r="AE970" s="360"/>
      <c r="AF970" s="360"/>
      <c r="AG970" s="360"/>
      <c r="AH970" s="360"/>
      <c r="AI970" s="360"/>
      <c r="AJ970" s="360"/>
      <c r="AK970" s="360"/>
      <c r="AL970" s="360"/>
      <c r="AM970" s="360"/>
      <c r="AN970" s="360"/>
      <c r="AO970" s="360"/>
      <c r="AP970" s="360"/>
      <c r="AQ970" s="360"/>
      <c r="AR970" s="360"/>
      <c r="AS970" s="360"/>
      <c r="AT970" s="360"/>
      <c r="AU970" s="360"/>
      <c r="AV970" s="360"/>
      <c r="AW970" s="360"/>
      <c r="AX970" s="360"/>
    </row>
    <row r="971" ht="15.0" customHeight="1">
      <c r="A971" s="358"/>
      <c r="B971" s="359"/>
      <c r="C971" s="359"/>
      <c r="D971" s="360"/>
      <c r="E971" s="361"/>
      <c r="F971" s="359"/>
      <c r="G971" s="362"/>
      <c r="H971" s="363">
        <f t="shared" si="15"/>
        <v>0</v>
      </c>
      <c r="I971" s="359" t="s">
        <v>3465</v>
      </c>
      <c r="J971" s="364"/>
      <c r="K971" s="364">
        <f t="shared" si="7"/>
        <v>0</v>
      </c>
      <c r="L971" s="365"/>
      <c r="M971" s="366">
        <f t="shared" si="14"/>
        <v>0</v>
      </c>
      <c r="N971" s="366">
        <f t="shared" si="13"/>
        <v>0</v>
      </c>
      <c r="O971" s="366">
        <f t="shared" si="5"/>
        <v>0</v>
      </c>
      <c r="P971" s="366">
        <f t="shared" si="8"/>
        <v>0</v>
      </c>
      <c r="Q971" s="366"/>
      <c r="R971" s="359"/>
      <c r="S971" s="367"/>
      <c r="T971" s="359"/>
      <c r="U971" s="368"/>
      <c r="V971" s="368"/>
      <c r="W971" s="359"/>
      <c r="X971" s="362"/>
      <c r="Y971" s="359"/>
      <c r="Z971" s="369"/>
      <c r="AA971" s="368"/>
      <c r="AB971" s="367"/>
      <c r="AC971" s="370"/>
      <c r="AD971" s="371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  <c r="AW971" s="249"/>
      <c r="AX971" s="249"/>
    </row>
    <row r="972" ht="15.0" customHeight="1">
      <c r="A972" s="358"/>
      <c r="B972" s="359"/>
      <c r="C972" s="359"/>
      <c r="D972" s="360"/>
      <c r="E972" s="361"/>
      <c r="F972" s="359"/>
      <c r="G972" s="362"/>
      <c r="H972" s="363">
        <f t="shared" si="15"/>
        <v>0</v>
      </c>
      <c r="I972" s="359" t="s">
        <v>3465</v>
      </c>
      <c r="J972" s="364"/>
      <c r="K972" s="364">
        <f t="shared" si="7"/>
        <v>0</v>
      </c>
      <c r="L972" s="365"/>
      <c r="M972" s="366">
        <f t="shared" si="14"/>
        <v>0</v>
      </c>
      <c r="N972" s="366">
        <f t="shared" si="13"/>
        <v>0</v>
      </c>
      <c r="O972" s="366">
        <f t="shared" si="5"/>
        <v>0</v>
      </c>
      <c r="P972" s="366">
        <f t="shared" si="8"/>
        <v>0</v>
      </c>
      <c r="Q972" s="366"/>
      <c r="R972" s="359"/>
      <c r="S972" s="367"/>
      <c r="T972" s="359"/>
      <c r="U972" s="368"/>
      <c r="V972" s="368"/>
      <c r="W972" s="359"/>
      <c r="X972" s="362"/>
      <c r="Y972" s="359"/>
      <c r="Z972" s="369"/>
      <c r="AA972" s="368"/>
      <c r="AB972" s="367"/>
      <c r="AC972" s="370"/>
      <c r="AD972" s="371"/>
      <c r="AE972" s="360"/>
      <c r="AF972" s="360"/>
      <c r="AG972" s="360"/>
      <c r="AH972" s="360"/>
      <c r="AI972" s="360"/>
      <c r="AJ972" s="360"/>
      <c r="AK972" s="360"/>
      <c r="AL972" s="360"/>
      <c r="AM972" s="360"/>
      <c r="AN972" s="360"/>
      <c r="AO972" s="360"/>
      <c r="AP972" s="360"/>
      <c r="AQ972" s="360"/>
      <c r="AR972" s="360"/>
      <c r="AS972" s="360"/>
      <c r="AT972" s="360"/>
      <c r="AU972" s="360"/>
      <c r="AV972" s="360"/>
      <c r="AW972" s="360"/>
      <c r="AX972" s="360"/>
    </row>
    <row r="973" ht="15.0" customHeight="1">
      <c r="A973" s="358"/>
      <c r="B973" s="359"/>
      <c r="C973" s="359"/>
      <c r="D973" s="360"/>
      <c r="E973" s="361"/>
      <c r="F973" s="359"/>
      <c r="G973" s="362"/>
      <c r="H973" s="363">
        <f t="shared" si="15"/>
        <v>0</v>
      </c>
      <c r="I973" s="359" t="s">
        <v>3465</v>
      </c>
      <c r="J973" s="364"/>
      <c r="K973" s="364">
        <f t="shared" si="7"/>
        <v>0</v>
      </c>
      <c r="L973" s="365"/>
      <c r="M973" s="366">
        <f t="shared" si="14"/>
        <v>0</v>
      </c>
      <c r="N973" s="366">
        <f t="shared" si="13"/>
        <v>0</v>
      </c>
      <c r="O973" s="366">
        <f t="shared" si="5"/>
        <v>0</v>
      </c>
      <c r="P973" s="366">
        <f t="shared" si="8"/>
        <v>0</v>
      </c>
      <c r="Q973" s="366"/>
      <c r="R973" s="359"/>
      <c r="S973" s="367"/>
      <c r="T973" s="359"/>
      <c r="U973" s="368"/>
      <c r="V973" s="368"/>
      <c r="W973" s="359"/>
      <c r="X973" s="362"/>
      <c r="Y973" s="359"/>
      <c r="Z973" s="369"/>
      <c r="AA973" s="368"/>
      <c r="AB973" s="367"/>
      <c r="AC973" s="370"/>
      <c r="AD973" s="371"/>
      <c r="AE973" s="360"/>
      <c r="AF973" s="360"/>
      <c r="AG973" s="360"/>
      <c r="AH973" s="360"/>
      <c r="AI973" s="360"/>
      <c r="AJ973" s="360"/>
      <c r="AK973" s="360"/>
      <c r="AL973" s="360"/>
      <c r="AM973" s="360"/>
      <c r="AN973" s="360"/>
      <c r="AO973" s="360"/>
      <c r="AP973" s="360"/>
      <c r="AQ973" s="360"/>
      <c r="AR973" s="360"/>
      <c r="AS973" s="360"/>
      <c r="AT973" s="360"/>
      <c r="AU973" s="360"/>
      <c r="AV973" s="360"/>
      <c r="AW973" s="360"/>
      <c r="AX973" s="360"/>
    </row>
    <row r="974" ht="15.0" customHeight="1">
      <c r="A974" s="358"/>
      <c r="B974" s="359"/>
      <c r="C974" s="359"/>
      <c r="D974" s="360"/>
      <c r="E974" s="361"/>
      <c r="F974" s="359"/>
      <c r="G974" s="362"/>
      <c r="H974" s="363">
        <f t="shared" si="15"/>
        <v>0</v>
      </c>
      <c r="I974" s="359" t="s">
        <v>3465</v>
      </c>
      <c r="J974" s="364"/>
      <c r="K974" s="364">
        <f t="shared" si="7"/>
        <v>0</v>
      </c>
      <c r="L974" s="365"/>
      <c r="M974" s="366">
        <f t="shared" si="14"/>
        <v>0</v>
      </c>
      <c r="N974" s="366">
        <f t="shared" si="13"/>
        <v>0</v>
      </c>
      <c r="O974" s="366">
        <f t="shared" si="5"/>
        <v>0</v>
      </c>
      <c r="P974" s="366">
        <f t="shared" si="8"/>
        <v>0</v>
      </c>
      <c r="Q974" s="366"/>
      <c r="R974" s="359"/>
      <c r="S974" s="367"/>
      <c r="T974" s="359"/>
      <c r="U974" s="368"/>
      <c r="V974" s="368"/>
      <c r="W974" s="359"/>
      <c r="X974" s="362"/>
      <c r="Y974" s="359"/>
      <c r="Z974" s="369"/>
      <c r="AA974" s="368"/>
      <c r="AB974" s="367"/>
      <c r="AC974" s="370"/>
      <c r="AD974" s="371"/>
      <c r="AE974" s="360"/>
      <c r="AF974" s="360"/>
      <c r="AG974" s="360"/>
      <c r="AH974" s="360"/>
      <c r="AI974" s="360"/>
      <c r="AJ974" s="360"/>
      <c r="AK974" s="360"/>
      <c r="AL974" s="360"/>
      <c r="AM974" s="360"/>
      <c r="AN974" s="360"/>
      <c r="AO974" s="360"/>
      <c r="AP974" s="360"/>
      <c r="AQ974" s="360"/>
      <c r="AR974" s="360"/>
      <c r="AS974" s="360"/>
      <c r="AT974" s="360"/>
      <c r="AU974" s="360"/>
      <c r="AV974" s="360"/>
      <c r="AW974" s="360"/>
      <c r="AX974" s="360"/>
    </row>
    <row r="975" ht="15.0" customHeight="1">
      <c r="A975" s="358"/>
      <c r="B975" s="359"/>
      <c r="C975" s="359"/>
      <c r="D975" s="360"/>
      <c r="E975" s="361"/>
      <c r="F975" s="359"/>
      <c r="G975" s="362"/>
      <c r="H975" s="363">
        <f t="shared" si="15"/>
        <v>0</v>
      </c>
      <c r="I975" s="359" t="s">
        <v>3465</v>
      </c>
      <c r="J975" s="364"/>
      <c r="K975" s="364">
        <f t="shared" si="7"/>
        <v>0</v>
      </c>
      <c r="L975" s="365"/>
      <c r="M975" s="366">
        <f t="shared" si="14"/>
        <v>0</v>
      </c>
      <c r="N975" s="366">
        <f t="shared" si="13"/>
        <v>0</v>
      </c>
      <c r="O975" s="366">
        <f t="shared" si="5"/>
        <v>0</v>
      </c>
      <c r="P975" s="366">
        <f t="shared" si="8"/>
        <v>0</v>
      </c>
      <c r="Q975" s="366"/>
      <c r="R975" s="359"/>
      <c r="S975" s="367"/>
      <c r="T975" s="359"/>
      <c r="U975" s="368"/>
      <c r="V975" s="368"/>
      <c r="W975" s="359"/>
      <c r="X975" s="362"/>
      <c r="Y975" s="359"/>
      <c r="Z975" s="369"/>
      <c r="AA975" s="368"/>
      <c r="AB975" s="367"/>
      <c r="AC975" s="370"/>
      <c r="AD975" s="371"/>
      <c r="AE975" s="360"/>
      <c r="AF975" s="360"/>
      <c r="AG975" s="360"/>
      <c r="AH975" s="360"/>
      <c r="AI975" s="360"/>
      <c r="AJ975" s="360"/>
      <c r="AK975" s="360"/>
      <c r="AL975" s="360"/>
      <c r="AM975" s="360"/>
      <c r="AN975" s="360"/>
      <c r="AO975" s="360"/>
      <c r="AP975" s="360"/>
      <c r="AQ975" s="360"/>
      <c r="AR975" s="360"/>
      <c r="AS975" s="360"/>
      <c r="AT975" s="360"/>
      <c r="AU975" s="360"/>
      <c r="AV975" s="360"/>
      <c r="AW975" s="360"/>
      <c r="AX975" s="360"/>
    </row>
    <row r="976" ht="15.0" customHeight="1">
      <c r="A976" s="358"/>
      <c r="B976" s="359"/>
      <c r="C976" s="359"/>
      <c r="D976" s="360"/>
      <c r="E976" s="361"/>
      <c r="F976" s="359"/>
      <c r="G976" s="362"/>
      <c r="H976" s="363">
        <f t="shared" si="15"/>
        <v>0</v>
      </c>
      <c r="I976" s="359" t="s">
        <v>3465</v>
      </c>
      <c r="J976" s="364"/>
      <c r="K976" s="364">
        <f t="shared" si="7"/>
        <v>0</v>
      </c>
      <c r="L976" s="365"/>
      <c r="M976" s="366">
        <f t="shared" si="14"/>
        <v>0</v>
      </c>
      <c r="N976" s="366">
        <f t="shared" si="13"/>
        <v>0</v>
      </c>
      <c r="O976" s="366">
        <f t="shared" si="5"/>
        <v>0</v>
      </c>
      <c r="P976" s="366">
        <f t="shared" si="8"/>
        <v>0</v>
      </c>
      <c r="Q976" s="366"/>
      <c r="R976" s="359"/>
      <c r="S976" s="367"/>
      <c r="T976" s="359"/>
      <c r="U976" s="368"/>
      <c r="V976" s="368"/>
      <c r="W976" s="359"/>
      <c r="X976" s="362"/>
      <c r="Y976" s="359"/>
      <c r="Z976" s="369"/>
      <c r="AA976" s="368"/>
      <c r="AB976" s="367"/>
      <c r="AC976" s="370"/>
      <c r="AD976" s="371"/>
      <c r="AE976" s="360"/>
      <c r="AF976" s="360"/>
      <c r="AG976" s="360"/>
      <c r="AH976" s="360"/>
      <c r="AI976" s="360"/>
      <c r="AJ976" s="360"/>
      <c r="AK976" s="360"/>
      <c r="AL976" s="360"/>
      <c r="AM976" s="360"/>
      <c r="AN976" s="360"/>
      <c r="AO976" s="360"/>
      <c r="AP976" s="360"/>
      <c r="AQ976" s="360"/>
      <c r="AR976" s="360"/>
      <c r="AS976" s="360"/>
      <c r="AT976" s="360"/>
      <c r="AU976" s="360"/>
      <c r="AV976" s="360"/>
      <c r="AW976" s="360"/>
      <c r="AX976" s="360"/>
    </row>
    <row r="977" ht="15.0" customHeight="1">
      <c r="A977" s="358"/>
      <c r="B977" s="359"/>
      <c r="C977" s="359"/>
      <c r="D977" s="360"/>
      <c r="E977" s="361"/>
      <c r="F977" s="359"/>
      <c r="G977" s="362"/>
      <c r="H977" s="363">
        <f t="shared" si="15"/>
        <v>0</v>
      </c>
      <c r="I977" s="359" t="s">
        <v>3465</v>
      </c>
      <c r="J977" s="364"/>
      <c r="K977" s="364">
        <f t="shared" si="7"/>
        <v>0</v>
      </c>
      <c r="L977" s="365"/>
      <c r="M977" s="366">
        <f t="shared" si="14"/>
        <v>0</v>
      </c>
      <c r="N977" s="366">
        <f t="shared" si="13"/>
        <v>0</v>
      </c>
      <c r="O977" s="366">
        <f t="shared" si="5"/>
        <v>0</v>
      </c>
      <c r="P977" s="366">
        <f t="shared" si="8"/>
        <v>0</v>
      </c>
      <c r="Q977" s="366"/>
      <c r="R977" s="359"/>
      <c r="S977" s="367"/>
      <c r="T977" s="359"/>
      <c r="U977" s="368"/>
      <c r="V977" s="368"/>
      <c r="W977" s="359"/>
      <c r="X977" s="362"/>
      <c r="Y977" s="359"/>
      <c r="Z977" s="369"/>
      <c r="AA977" s="368"/>
      <c r="AB977" s="367"/>
      <c r="AC977" s="370"/>
      <c r="AD977" s="371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  <c r="AW977" s="249"/>
      <c r="AX977" s="249"/>
    </row>
    <row r="978" ht="15.0" customHeight="1">
      <c r="A978" s="358"/>
      <c r="B978" s="359"/>
      <c r="C978" s="359"/>
      <c r="D978" s="360"/>
      <c r="E978" s="361"/>
      <c r="F978" s="359"/>
      <c r="G978" s="362"/>
      <c r="H978" s="363">
        <f t="shared" si="15"/>
        <v>0</v>
      </c>
      <c r="I978" s="359" t="s">
        <v>3465</v>
      </c>
      <c r="J978" s="364"/>
      <c r="K978" s="364">
        <f t="shared" si="7"/>
        <v>0</v>
      </c>
      <c r="L978" s="365"/>
      <c r="M978" s="366">
        <f t="shared" si="14"/>
        <v>0</v>
      </c>
      <c r="N978" s="366">
        <f t="shared" si="13"/>
        <v>0</v>
      </c>
      <c r="O978" s="366">
        <f t="shared" si="5"/>
        <v>0</v>
      </c>
      <c r="P978" s="366">
        <f t="shared" si="8"/>
        <v>0</v>
      </c>
      <c r="Q978" s="366"/>
      <c r="R978" s="359"/>
      <c r="S978" s="367"/>
      <c r="T978" s="359"/>
      <c r="U978" s="368"/>
      <c r="V978" s="368"/>
      <c r="W978" s="359"/>
      <c r="X978" s="362"/>
      <c r="Y978" s="359"/>
      <c r="Z978" s="369"/>
      <c r="AA978" s="368"/>
      <c r="AB978" s="367"/>
      <c r="AC978" s="370"/>
      <c r="AD978" s="371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  <c r="AW978" s="249"/>
      <c r="AX978" s="249"/>
    </row>
    <row r="979" ht="15.0" customHeight="1">
      <c r="A979" s="358"/>
      <c r="B979" s="359"/>
      <c r="C979" s="359"/>
      <c r="D979" s="360"/>
      <c r="E979" s="361"/>
      <c r="F979" s="359"/>
      <c r="G979" s="362"/>
      <c r="H979" s="363">
        <f t="shared" si="15"/>
        <v>0</v>
      </c>
      <c r="I979" s="359" t="s">
        <v>3465</v>
      </c>
      <c r="J979" s="364"/>
      <c r="K979" s="364">
        <f t="shared" si="7"/>
        <v>0</v>
      </c>
      <c r="L979" s="365"/>
      <c r="M979" s="366">
        <f t="shared" si="14"/>
        <v>0</v>
      </c>
      <c r="N979" s="366">
        <f t="shared" si="13"/>
        <v>0</v>
      </c>
      <c r="O979" s="366">
        <f t="shared" si="5"/>
        <v>0</v>
      </c>
      <c r="P979" s="366">
        <f t="shared" si="8"/>
        <v>0</v>
      </c>
      <c r="Q979" s="366"/>
      <c r="R979" s="359"/>
      <c r="S979" s="367"/>
      <c r="T979" s="359"/>
      <c r="U979" s="368"/>
      <c r="V979" s="368"/>
      <c r="W979" s="359"/>
      <c r="X979" s="362"/>
      <c r="Y979" s="359"/>
      <c r="Z979" s="369"/>
      <c r="AA979" s="368"/>
      <c r="AB979" s="367"/>
      <c r="AC979" s="370"/>
      <c r="AD979" s="371"/>
      <c r="AE979" s="360"/>
      <c r="AF979" s="360"/>
      <c r="AG979" s="360"/>
      <c r="AH979" s="360"/>
      <c r="AI979" s="360"/>
      <c r="AJ979" s="360"/>
      <c r="AK979" s="360"/>
      <c r="AL979" s="360"/>
      <c r="AM979" s="360"/>
      <c r="AN979" s="360"/>
      <c r="AO979" s="360"/>
      <c r="AP979" s="360"/>
      <c r="AQ979" s="360"/>
      <c r="AR979" s="360"/>
      <c r="AS979" s="360"/>
      <c r="AT979" s="360"/>
      <c r="AU979" s="360"/>
      <c r="AV979" s="360"/>
      <c r="AW979" s="360"/>
      <c r="AX979" s="360"/>
    </row>
    <row r="980" ht="15.0" customHeight="1">
      <c r="A980" s="358"/>
      <c r="B980" s="359"/>
      <c r="C980" s="359"/>
      <c r="D980" s="360"/>
      <c r="E980" s="361"/>
      <c r="F980" s="359"/>
      <c r="G980" s="362"/>
      <c r="H980" s="363">
        <f t="shared" si="15"/>
        <v>0</v>
      </c>
      <c r="I980" s="359" t="s">
        <v>3465</v>
      </c>
      <c r="J980" s="364"/>
      <c r="K980" s="364">
        <f t="shared" si="7"/>
        <v>0</v>
      </c>
      <c r="L980" s="365"/>
      <c r="M980" s="366">
        <f t="shared" si="14"/>
        <v>0</v>
      </c>
      <c r="N980" s="366">
        <f t="shared" si="13"/>
        <v>0</v>
      </c>
      <c r="O980" s="366">
        <f t="shared" si="5"/>
        <v>0</v>
      </c>
      <c r="P980" s="366">
        <f t="shared" si="8"/>
        <v>0</v>
      </c>
      <c r="Q980" s="366"/>
      <c r="R980" s="359"/>
      <c r="S980" s="367"/>
      <c r="T980" s="359"/>
      <c r="U980" s="368"/>
      <c r="V980" s="368"/>
      <c r="W980" s="359"/>
      <c r="X980" s="362"/>
      <c r="Y980" s="359"/>
      <c r="Z980" s="369"/>
      <c r="AA980" s="368"/>
      <c r="AB980" s="367"/>
      <c r="AC980" s="370"/>
      <c r="AD980" s="371"/>
      <c r="AE980" s="360"/>
      <c r="AF980" s="360"/>
      <c r="AG980" s="360"/>
      <c r="AH980" s="360"/>
      <c r="AI980" s="360"/>
      <c r="AJ980" s="360"/>
      <c r="AK980" s="360"/>
      <c r="AL980" s="360"/>
      <c r="AM980" s="360"/>
      <c r="AN980" s="360"/>
      <c r="AO980" s="360"/>
      <c r="AP980" s="360"/>
      <c r="AQ980" s="360"/>
      <c r="AR980" s="360"/>
      <c r="AS980" s="360"/>
      <c r="AT980" s="360"/>
      <c r="AU980" s="360"/>
      <c r="AV980" s="360"/>
      <c r="AW980" s="360"/>
      <c r="AX980" s="360"/>
    </row>
    <row r="981" ht="15.0" customHeight="1">
      <c r="A981" s="358"/>
      <c r="B981" s="359"/>
      <c r="C981" s="359"/>
      <c r="D981" s="360"/>
      <c r="E981" s="361"/>
      <c r="F981" s="359"/>
      <c r="G981" s="362"/>
      <c r="H981" s="363">
        <f t="shared" si="15"/>
        <v>0</v>
      </c>
      <c r="I981" s="359" t="s">
        <v>3465</v>
      </c>
      <c r="J981" s="364"/>
      <c r="K981" s="364">
        <f t="shared" si="7"/>
        <v>0</v>
      </c>
      <c r="L981" s="365"/>
      <c r="M981" s="366">
        <f t="shared" si="14"/>
        <v>0</v>
      </c>
      <c r="N981" s="366">
        <f t="shared" si="13"/>
        <v>0</v>
      </c>
      <c r="O981" s="366">
        <f t="shared" si="5"/>
        <v>0</v>
      </c>
      <c r="P981" s="366">
        <f t="shared" si="8"/>
        <v>0</v>
      </c>
      <c r="Q981" s="366"/>
      <c r="R981" s="359"/>
      <c r="S981" s="367"/>
      <c r="T981" s="359"/>
      <c r="U981" s="368"/>
      <c r="V981" s="368"/>
      <c r="W981" s="359"/>
      <c r="X981" s="362"/>
      <c r="Y981" s="359"/>
      <c r="Z981" s="369"/>
      <c r="AA981" s="368"/>
      <c r="AB981" s="367"/>
      <c r="AC981" s="370"/>
      <c r="AD981" s="371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  <c r="AW981" s="249"/>
      <c r="AX981" s="249"/>
    </row>
    <row r="982" ht="15.0" customHeight="1">
      <c r="A982" s="358"/>
      <c r="B982" s="359"/>
      <c r="C982" s="359"/>
      <c r="D982" s="360"/>
      <c r="E982" s="361"/>
      <c r="F982" s="359"/>
      <c r="G982" s="362"/>
      <c r="H982" s="363">
        <f t="shared" si="15"/>
        <v>0</v>
      </c>
      <c r="I982" s="359" t="s">
        <v>3465</v>
      </c>
      <c r="J982" s="364"/>
      <c r="K982" s="364">
        <f t="shared" si="7"/>
        <v>0</v>
      </c>
      <c r="L982" s="365"/>
      <c r="M982" s="366">
        <f t="shared" si="14"/>
        <v>0</v>
      </c>
      <c r="N982" s="366">
        <f t="shared" si="13"/>
        <v>0</v>
      </c>
      <c r="O982" s="366">
        <f t="shared" si="5"/>
        <v>0</v>
      </c>
      <c r="P982" s="366">
        <f t="shared" si="8"/>
        <v>0</v>
      </c>
      <c r="Q982" s="366"/>
      <c r="R982" s="359"/>
      <c r="S982" s="367"/>
      <c r="T982" s="359"/>
      <c r="U982" s="368"/>
      <c r="V982" s="368"/>
      <c r="W982" s="359"/>
      <c r="X982" s="362"/>
      <c r="Y982" s="359"/>
      <c r="Z982" s="369"/>
      <c r="AA982" s="368"/>
      <c r="AB982" s="367"/>
      <c r="AC982" s="370"/>
      <c r="AD982" s="371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  <c r="AW982" s="249"/>
      <c r="AX982" s="249"/>
    </row>
    <row r="983" ht="15.0" customHeight="1">
      <c r="A983" s="358"/>
      <c r="B983" s="359"/>
      <c r="C983" s="359"/>
      <c r="D983" s="360"/>
      <c r="E983" s="361"/>
      <c r="F983" s="359"/>
      <c r="G983" s="362"/>
      <c r="H983" s="363">
        <f t="shared" si="15"/>
        <v>0</v>
      </c>
      <c r="I983" s="359" t="s">
        <v>3465</v>
      </c>
      <c r="J983" s="364"/>
      <c r="K983" s="364">
        <f t="shared" si="7"/>
        <v>0</v>
      </c>
      <c r="L983" s="365"/>
      <c r="M983" s="366">
        <f t="shared" si="14"/>
        <v>0</v>
      </c>
      <c r="N983" s="366">
        <f t="shared" si="13"/>
        <v>0</v>
      </c>
      <c r="O983" s="366">
        <f t="shared" si="5"/>
        <v>0</v>
      </c>
      <c r="P983" s="366">
        <f t="shared" si="8"/>
        <v>0</v>
      </c>
      <c r="Q983" s="366"/>
      <c r="R983" s="359"/>
      <c r="S983" s="367"/>
      <c r="T983" s="359"/>
      <c r="U983" s="368"/>
      <c r="V983" s="368"/>
      <c r="W983" s="359"/>
      <c r="X983" s="362"/>
      <c r="Y983" s="359"/>
      <c r="Z983" s="369"/>
      <c r="AA983" s="368"/>
      <c r="AB983" s="367"/>
      <c r="AC983" s="370"/>
      <c r="AD983" s="371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  <c r="AW983" s="249"/>
      <c r="AX983" s="249"/>
    </row>
    <row r="984" ht="15.0" customHeight="1">
      <c r="A984" s="358"/>
      <c r="B984" s="359"/>
      <c r="C984" s="359"/>
      <c r="D984" s="360"/>
      <c r="E984" s="361"/>
      <c r="F984" s="359"/>
      <c r="G984" s="362"/>
      <c r="H984" s="363">
        <f t="shared" si="15"/>
        <v>0</v>
      </c>
      <c r="I984" s="359" t="s">
        <v>3465</v>
      </c>
      <c r="J984" s="364"/>
      <c r="K984" s="364">
        <f t="shared" si="7"/>
        <v>0</v>
      </c>
      <c r="L984" s="365"/>
      <c r="M984" s="366">
        <f t="shared" si="14"/>
        <v>0</v>
      </c>
      <c r="N984" s="366">
        <f t="shared" si="13"/>
        <v>0</v>
      </c>
      <c r="O984" s="366">
        <f t="shared" si="5"/>
        <v>0</v>
      </c>
      <c r="P984" s="366">
        <f t="shared" si="8"/>
        <v>0</v>
      </c>
      <c r="Q984" s="366"/>
      <c r="R984" s="359"/>
      <c r="S984" s="367"/>
      <c r="T984" s="359"/>
      <c r="U984" s="368"/>
      <c r="V984" s="368"/>
      <c r="W984" s="359"/>
      <c r="X984" s="362"/>
      <c r="Y984" s="359"/>
      <c r="Z984" s="369"/>
      <c r="AA984" s="368"/>
      <c r="AB984" s="367"/>
      <c r="AC984" s="370"/>
      <c r="AD984" s="371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  <c r="AW984" s="249"/>
      <c r="AX984" s="249"/>
    </row>
    <row r="985" ht="15.0" customHeight="1">
      <c r="A985" s="358"/>
      <c r="B985" s="359"/>
      <c r="C985" s="359"/>
      <c r="D985" s="360"/>
      <c r="E985" s="361"/>
      <c r="F985" s="359"/>
      <c r="G985" s="362"/>
      <c r="H985" s="500">
        <f t="shared" si="15"/>
        <v>0</v>
      </c>
      <c r="I985" s="501" t="s">
        <v>3465</v>
      </c>
      <c r="J985" s="364"/>
      <c r="K985" s="364">
        <f t="shared" si="7"/>
        <v>0</v>
      </c>
      <c r="L985" s="365"/>
      <c r="M985" s="366">
        <f t="shared" si="14"/>
        <v>0</v>
      </c>
      <c r="N985" s="366">
        <f t="shared" si="13"/>
        <v>0</v>
      </c>
      <c r="O985" s="366">
        <f t="shared" si="5"/>
        <v>0</v>
      </c>
      <c r="P985" s="366">
        <f t="shared" si="8"/>
        <v>0</v>
      </c>
      <c r="Q985" s="366"/>
      <c r="R985" s="359"/>
      <c r="S985" s="367"/>
      <c r="T985" s="359"/>
      <c r="U985" s="368"/>
      <c r="V985" s="368"/>
      <c r="W985" s="359"/>
      <c r="X985" s="362"/>
      <c r="Y985" s="359"/>
      <c r="Z985" s="369"/>
      <c r="AA985" s="368"/>
      <c r="AB985" s="367"/>
      <c r="AC985" s="370"/>
      <c r="AD985" s="371"/>
      <c r="AE985" s="502"/>
      <c r="AF985" s="502"/>
      <c r="AG985" s="502"/>
      <c r="AH985" s="502"/>
      <c r="AI985" s="502"/>
      <c r="AJ985" s="502"/>
      <c r="AK985" s="502"/>
      <c r="AL985" s="502"/>
      <c r="AM985" s="502"/>
      <c r="AN985" s="502"/>
      <c r="AO985" s="502"/>
      <c r="AP985" s="502"/>
      <c r="AQ985" s="502"/>
      <c r="AR985" s="502"/>
      <c r="AS985" s="502"/>
      <c r="AT985" s="502"/>
      <c r="AU985" s="502"/>
      <c r="AV985" s="502"/>
      <c r="AW985" s="502"/>
      <c r="AX985" s="502"/>
    </row>
    <row r="986" ht="15.0" customHeight="1">
      <c r="A986" s="358"/>
      <c r="B986" s="359"/>
      <c r="C986" s="359"/>
      <c r="D986" s="360"/>
      <c r="E986" s="361"/>
      <c r="F986" s="359"/>
      <c r="G986" s="362"/>
      <c r="H986" s="500">
        <f t="shared" si="15"/>
        <v>0</v>
      </c>
      <c r="I986" s="501" t="s">
        <v>3465</v>
      </c>
      <c r="J986" s="364"/>
      <c r="K986" s="364">
        <f t="shared" si="7"/>
        <v>0</v>
      </c>
      <c r="L986" s="365"/>
      <c r="M986" s="366">
        <f t="shared" si="14"/>
        <v>0</v>
      </c>
      <c r="N986" s="366">
        <f t="shared" si="13"/>
        <v>0</v>
      </c>
      <c r="O986" s="366">
        <f t="shared" si="5"/>
        <v>0</v>
      </c>
      <c r="P986" s="366">
        <f t="shared" si="8"/>
        <v>0</v>
      </c>
      <c r="Q986" s="366"/>
      <c r="R986" s="359"/>
      <c r="S986" s="367"/>
      <c r="T986" s="359"/>
      <c r="U986" s="368"/>
      <c r="V986" s="368"/>
      <c r="W986" s="359"/>
      <c r="X986" s="362"/>
      <c r="Y986" s="359"/>
      <c r="Z986" s="369"/>
      <c r="AA986" s="368"/>
      <c r="AB986" s="367"/>
      <c r="AC986" s="370"/>
      <c r="AD986" s="371"/>
      <c r="AE986" s="502"/>
      <c r="AF986" s="502"/>
      <c r="AG986" s="502"/>
      <c r="AH986" s="502"/>
      <c r="AI986" s="502"/>
      <c r="AJ986" s="502"/>
      <c r="AK986" s="502"/>
      <c r="AL986" s="502"/>
      <c r="AM986" s="502"/>
      <c r="AN986" s="502"/>
      <c r="AO986" s="502"/>
      <c r="AP986" s="502"/>
      <c r="AQ986" s="502"/>
      <c r="AR986" s="502"/>
      <c r="AS986" s="502"/>
      <c r="AT986" s="502"/>
      <c r="AU986" s="502"/>
      <c r="AV986" s="502"/>
      <c r="AW986" s="502"/>
      <c r="AX986" s="502"/>
    </row>
    <row r="987" ht="15.0" customHeight="1">
      <c r="A987" s="358"/>
      <c r="B987" s="359"/>
      <c r="C987" s="359"/>
      <c r="D987" s="360"/>
      <c r="E987" s="361"/>
      <c r="F987" s="359"/>
      <c r="G987" s="362"/>
      <c r="H987" s="500">
        <f t="shared" si="15"/>
        <v>0</v>
      </c>
      <c r="I987" s="501" t="s">
        <v>3465</v>
      </c>
      <c r="J987" s="364"/>
      <c r="K987" s="364">
        <f t="shared" si="7"/>
        <v>0</v>
      </c>
      <c r="L987" s="365"/>
      <c r="M987" s="366">
        <f t="shared" si="14"/>
        <v>0</v>
      </c>
      <c r="N987" s="366">
        <f t="shared" si="13"/>
        <v>0</v>
      </c>
      <c r="O987" s="366">
        <f t="shared" si="5"/>
        <v>0</v>
      </c>
      <c r="P987" s="366">
        <f t="shared" si="8"/>
        <v>0</v>
      </c>
      <c r="Q987" s="366"/>
      <c r="R987" s="359"/>
      <c r="S987" s="367"/>
      <c r="T987" s="359"/>
      <c r="U987" s="368"/>
      <c r="V987" s="368"/>
      <c r="W987" s="359"/>
      <c r="X987" s="362"/>
      <c r="Y987" s="359"/>
      <c r="Z987" s="369"/>
      <c r="AA987" s="368"/>
      <c r="AB987" s="367"/>
      <c r="AC987" s="370"/>
      <c r="AD987" s="371"/>
      <c r="AE987" s="502"/>
      <c r="AF987" s="502"/>
      <c r="AG987" s="502"/>
      <c r="AH987" s="502"/>
      <c r="AI987" s="502"/>
      <c r="AJ987" s="502"/>
      <c r="AK987" s="502"/>
      <c r="AL987" s="502"/>
      <c r="AM987" s="502"/>
      <c r="AN987" s="502"/>
      <c r="AO987" s="502"/>
      <c r="AP987" s="502"/>
      <c r="AQ987" s="502"/>
      <c r="AR987" s="502"/>
      <c r="AS987" s="502"/>
      <c r="AT987" s="502"/>
      <c r="AU987" s="502"/>
      <c r="AV987" s="502"/>
      <c r="AW987" s="502"/>
      <c r="AX987" s="502"/>
    </row>
    <row r="988" ht="15.0" customHeight="1">
      <c r="A988" s="358"/>
      <c r="B988" s="359"/>
      <c r="C988" s="359"/>
      <c r="D988" s="360"/>
      <c r="E988" s="361"/>
      <c r="F988" s="359"/>
      <c r="G988" s="362"/>
      <c r="H988" s="500">
        <f t="shared" si="15"/>
        <v>0</v>
      </c>
      <c r="I988" s="501" t="s">
        <v>3465</v>
      </c>
      <c r="J988" s="364"/>
      <c r="K988" s="364">
        <f t="shared" si="7"/>
        <v>0</v>
      </c>
      <c r="L988" s="365"/>
      <c r="M988" s="366">
        <f t="shared" si="14"/>
        <v>0</v>
      </c>
      <c r="N988" s="366">
        <f t="shared" si="13"/>
        <v>0</v>
      </c>
      <c r="O988" s="366">
        <f t="shared" si="5"/>
        <v>0</v>
      </c>
      <c r="P988" s="366">
        <f t="shared" si="8"/>
        <v>0</v>
      </c>
      <c r="Q988" s="366"/>
      <c r="R988" s="359"/>
      <c r="S988" s="367"/>
      <c r="T988" s="359"/>
      <c r="U988" s="368"/>
      <c r="V988" s="368"/>
      <c r="W988" s="359"/>
      <c r="X988" s="362"/>
      <c r="Y988" s="359"/>
      <c r="Z988" s="369"/>
      <c r="AA988" s="368"/>
      <c r="AB988" s="367"/>
      <c r="AC988" s="370"/>
      <c r="AD988" s="371"/>
      <c r="AE988" s="502"/>
      <c r="AF988" s="502"/>
      <c r="AG988" s="502"/>
      <c r="AH988" s="502"/>
      <c r="AI988" s="502"/>
      <c r="AJ988" s="502"/>
      <c r="AK988" s="502"/>
      <c r="AL988" s="502"/>
      <c r="AM988" s="502"/>
      <c r="AN988" s="502"/>
      <c r="AO988" s="502"/>
      <c r="AP988" s="502"/>
      <c r="AQ988" s="502"/>
      <c r="AR988" s="502"/>
      <c r="AS988" s="502"/>
      <c r="AT988" s="502"/>
      <c r="AU988" s="502"/>
      <c r="AV988" s="502"/>
      <c r="AW988" s="502"/>
      <c r="AX988" s="502"/>
    </row>
    <row r="989" ht="15.0" customHeight="1">
      <c r="A989" s="358"/>
      <c r="B989" s="359"/>
      <c r="C989" s="359"/>
      <c r="D989" s="360"/>
      <c r="E989" s="361"/>
      <c r="F989" s="359"/>
      <c r="G989" s="362"/>
      <c r="H989" s="363">
        <f t="shared" si="15"/>
        <v>0</v>
      </c>
      <c r="I989" s="359" t="s">
        <v>3465</v>
      </c>
      <c r="J989" s="364"/>
      <c r="K989" s="364">
        <f t="shared" si="7"/>
        <v>0</v>
      </c>
      <c r="L989" s="365"/>
      <c r="M989" s="366">
        <f t="shared" si="14"/>
        <v>0</v>
      </c>
      <c r="N989" s="366">
        <f t="shared" si="13"/>
        <v>0</v>
      </c>
      <c r="O989" s="366">
        <f t="shared" si="5"/>
        <v>0</v>
      </c>
      <c r="P989" s="366">
        <f t="shared" si="8"/>
        <v>0</v>
      </c>
      <c r="Q989" s="366"/>
      <c r="R989" s="359"/>
      <c r="S989" s="367"/>
      <c r="T989" s="359"/>
      <c r="U989" s="368"/>
      <c r="V989" s="368"/>
      <c r="W989" s="359"/>
      <c r="X989" s="362"/>
      <c r="Y989" s="359"/>
      <c r="Z989" s="369"/>
      <c r="AA989" s="368"/>
      <c r="AB989" s="367"/>
      <c r="AC989" s="370"/>
      <c r="AD989" s="371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  <c r="AW989" s="249"/>
      <c r="AX989" s="249"/>
    </row>
    <row r="990" ht="15.0" customHeight="1">
      <c r="A990" s="358"/>
      <c r="B990" s="359"/>
      <c r="C990" s="359"/>
      <c r="D990" s="360"/>
      <c r="E990" s="361"/>
      <c r="F990" s="359"/>
      <c r="G990" s="362"/>
      <c r="H990" s="363">
        <f t="shared" si="15"/>
        <v>0</v>
      </c>
      <c r="I990" s="359" t="s">
        <v>3465</v>
      </c>
      <c r="J990" s="364"/>
      <c r="K990" s="364">
        <f t="shared" si="7"/>
        <v>0</v>
      </c>
      <c r="L990" s="365"/>
      <c r="M990" s="366">
        <f t="shared" si="14"/>
        <v>0</v>
      </c>
      <c r="N990" s="366">
        <f t="shared" si="13"/>
        <v>0</v>
      </c>
      <c r="O990" s="366">
        <f t="shared" si="5"/>
        <v>0</v>
      </c>
      <c r="P990" s="366">
        <f t="shared" si="8"/>
        <v>0</v>
      </c>
      <c r="Q990" s="366"/>
      <c r="R990" s="359"/>
      <c r="S990" s="367"/>
      <c r="T990" s="359"/>
      <c r="U990" s="368"/>
      <c r="V990" s="368"/>
      <c r="W990" s="359"/>
      <c r="X990" s="362"/>
      <c r="Y990" s="359"/>
      <c r="Z990" s="369"/>
      <c r="AA990" s="368"/>
      <c r="AB990" s="367"/>
      <c r="AC990" s="370"/>
      <c r="AD990" s="371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  <c r="AW990" s="249"/>
      <c r="AX990" s="249"/>
    </row>
    <row r="991" ht="15.0" customHeight="1">
      <c r="A991" s="358"/>
      <c r="B991" s="359"/>
      <c r="C991" s="359"/>
      <c r="D991" s="360"/>
      <c r="E991" s="361"/>
      <c r="F991" s="359"/>
      <c r="G991" s="362"/>
      <c r="H991" s="363">
        <f t="shared" si="15"/>
        <v>0</v>
      </c>
      <c r="I991" s="359" t="s">
        <v>3465</v>
      </c>
      <c r="J991" s="364"/>
      <c r="K991" s="364">
        <f t="shared" si="7"/>
        <v>0</v>
      </c>
      <c r="L991" s="365"/>
      <c r="M991" s="366">
        <f t="shared" si="14"/>
        <v>0</v>
      </c>
      <c r="N991" s="366">
        <f t="shared" si="13"/>
        <v>0</v>
      </c>
      <c r="O991" s="366">
        <f t="shared" si="5"/>
        <v>0</v>
      </c>
      <c r="P991" s="366">
        <f t="shared" si="8"/>
        <v>0</v>
      </c>
      <c r="Q991" s="366"/>
      <c r="R991" s="359"/>
      <c r="S991" s="367"/>
      <c r="T991" s="359"/>
      <c r="U991" s="368"/>
      <c r="V991" s="368"/>
      <c r="W991" s="359"/>
      <c r="X991" s="362"/>
      <c r="Y991" s="359"/>
      <c r="Z991" s="369"/>
      <c r="AA991" s="368"/>
      <c r="AB991" s="367"/>
      <c r="AC991" s="370"/>
      <c r="AD991" s="371"/>
      <c r="AE991" s="360"/>
      <c r="AF991" s="360"/>
      <c r="AG991" s="360"/>
      <c r="AH991" s="360"/>
      <c r="AI991" s="360"/>
      <c r="AJ991" s="360"/>
      <c r="AK991" s="360"/>
      <c r="AL991" s="360"/>
      <c r="AM991" s="360"/>
      <c r="AN991" s="360"/>
      <c r="AO991" s="360"/>
      <c r="AP991" s="360"/>
      <c r="AQ991" s="360"/>
      <c r="AR991" s="360"/>
      <c r="AS991" s="360"/>
      <c r="AT991" s="360"/>
      <c r="AU991" s="360"/>
      <c r="AV991" s="360"/>
      <c r="AW991" s="360"/>
      <c r="AX991" s="360"/>
    </row>
    <row r="992" ht="15.0" customHeight="1">
      <c r="A992" s="358"/>
      <c r="B992" s="359"/>
      <c r="C992" s="359"/>
      <c r="D992" s="360"/>
      <c r="E992" s="361"/>
      <c r="F992" s="359"/>
      <c r="G992" s="362"/>
      <c r="H992" s="363">
        <f t="shared" si="15"/>
        <v>0</v>
      </c>
      <c r="I992" s="359" t="s">
        <v>3465</v>
      </c>
      <c r="J992" s="364"/>
      <c r="K992" s="364">
        <f t="shared" si="7"/>
        <v>0</v>
      </c>
      <c r="L992" s="365"/>
      <c r="M992" s="366">
        <f t="shared" si="14"/>
        <v>0</v>
      </c>
      <c r="N992" s="366">
        <f t="shared" si="13"/>
        <v>0</v>
      </c>
      <c r="O992" s="366">
        <f t="shared" si="5"/>
        <v>0</v>
      </c>
      <c r="P992" s="366">
        <f t="shared" si="8"/>
        <v>0</v>
      </c>
      <c r="Q992" s="366"/>
      <c r="R992" s="359"/>
      <c r="S992" s="367"/>
      <c r="T992" s="359"/>
      <c r="U992" s="368"/>
      <c r="V992" s="368"/>
      <c r="W992" s="359"/>
      <c r="X992" s="362"/>
      <c r="Y992" s="359"/>
      <c r="Z992" s="369"/>
      <c r="AA992" s="368"/>
      <c r="AB992" s="367"/>
      <c r="AC992" s="370"/>
      <c r="AD992" s="371"/>
      <c r="AE992" s="360"/>
      <c r="AF992" s="360"/>
      <c r="AG992" s="360"/>
      <c r="AH992" s="360"/>
      <c r="AI992" s="360"/>
      <c r="AJ992" s="360"/>
      <c r="AK992" s="360"/>
      <c r="AL992" s="360"/>
      <c r="AM992" s="360"/>
      <c r="AN992" s="360"/>
      <c r="AO992" s="360"/>
      <c r="AP992" s="360"/>
      <c r="AQ992" s="360"/>
      <c r="AR992" s="360"/>
      <c r="AS992" s="360"/>
      <c r="AT992" s="360"/>
      <c r="AU992" s="360"/>
      <c r="AV992" s="360"/>
      <c r="AW992" s="360"/>
      <c r="AX992" s="360"/>
    </row>
    <row r="993" ht="15.0" customHeight="1">
      <c r="A993" s="358"/>
      <c r="B993" s="359"/>
      <c r="C993" s="359"/>
      <c r="D993" s="360"/>
      <c r="E993" s="361"/>
      <c r="F993" s="359"/>
      <c r="G993" s="362"/>
      <c r="H993" s="363">
        <f t="shared" si="15"/>
        <v>0</v>
      </c>
      <c r="I993" s="359" t="s">
        <v>3465</v>
      </c>
      <c r="J993" s="364"/>
      <c r="K993" s="364">
        <f t="shared" si="7"/>
        <v>0</v>
      </c>
      <c r="L993" s="365"/>
      <c r="M993" s="366">
        <f t="shared" si="14"/>
        <v>0</v>
      </c>
      <c r="N993" s="366">
        <f t="shared" si="13"/>
        <v>0</v>
      </c>
      <c r="O993" s="366">
        <f t="shared" si="5"/>
        <v>0</v>
      </c>
      <c r="P993" s="366">
        <f t="shared" si="8"/>
        <v>0</v>
      </c>
      <c r="Q993" s="366"/>
      <c r="R993" s="359"/>
      <c r="S993" s="367"/>
      <c r="T993" s="359"/>
      <c r="U993" s="368"/>
      <c r="V993" s="368"/>
      <c r="W993" s="359"/>
      <c r="X993" s="362"/>
      <c r="Y993" s="359"/>
      <c r="Z993" s="369"/>
      <c r="AA993" s="368"/>
      <c r="AB993" s="367"/>
      <c r="AC993" s="370"/>
      <c r="AD993" s="371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  <c r="AW993" s="249"/>
      <c r="AX993" s="249"/>
    </row>
    <row r="994" ht="15.0" customHeight="1">
      <c r="A994" s="358"/>
      <c r="B994" s="359"/>
      <c r="C994" s="359"/>
      <c r="D994" s="360"/>
      <c r="E994" s="361"/>
      <c r="F994" s="359"/>
      <c r="G994" s="362"/>
      <c r="H994" s="363">
        <f t="shared" si="15"/>
        <v>0</v>
      </c>
      <c r="I994" s="359" t="s">
        <v>3465</v>
      </c>
      <c r="J994" s="364"/>
      <c r="K994" s="364">
        <f t="shared" si="7"/>
        <v>0</v>
      </c>
      <c r="L994" s="365"/>
      <c r="M994" s="366">
        <f t="shared" si="14"/>
        <v>0</v>
      </c>
      <c r="N994" s="366">
        <f t="shared" si="13"/>
        <v>0</v>
      </c>
      <c r="O994" s="366">
        <f t="shared" si="5"/>
        <v>0</v>
      </c>
      <c r="P994" s="366">
        <f t="shared" si="8"/>
        <v>0</v>
      </c>
      <c r="Q994" s="366"/>
      <c r="R994" s="359"/>
      <c r="S994" s="367"/>
      <c r="T994" s="359"/>
      <c r="U994" s="368"/>
      <c r="V994" s="368"/>
      <c r="W994" s="359"/>
      <c r="X994" s="362"/>
      <c r="Y994" s="359"/>
      <c r="Z994" s="369"/>
      <c r="AA994" s="368"/>
      <c r="AB994" s="367"/>
      <c r="AC994" s="370"/>
      <c r="AD994" s="371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  <c r="AW994" s="249"/>
      <c r="AX994" s="249"/>
    </row>
    <row r="995" ht="15.0" customHeight="1">
      <c r="A995" s="358"/>
      <c r="B995" s="359"/>
      <c r="C995" s="359"/>
      <c r="D995" s="360"/>
      <c r="E995" s="361"/>
      <c r="F995" s="359"/>
      <c r="G995" s="362"/>
      <c r="H995" s="363">
        <f t="shared" si="15"/>
        <v>0</v>
      </c>
      <c r="I995" s="359" t="s">
        <v>3465</v>
      </c>
      <c r="J995" s="364"/>
      <c r="K995" s="364">
        <f t="shared" si="7"/>
        <v>0</v>
      </c>
      <c r="L995" s="365"/>
      <c r="M995" s="366">
        <f t="shared" si="14"/>
        <v>0</v>
      </c>
      <c r="N995" s="366">
        <f t="shared" si="13"/>
        <v>0</v>
      </c>
      <c r="O995" s="366">
        <f t="shared" si="5"/>
        <v>0</v>
      </c>
      <c r="P995" s="366">
        <f t="shared" si="8"/>
        <v>0</v>
      </c>
      <c r="Q995" s="366"/>
      <c r="R995" s="359"/>
      <c r="S995" s="367"/>
      <c r="T995" s="359"/>
      <c r="U995" s="368"/>
      <c r="V995" s="368"/>
      <c r="W995" s="359"/>
      <c r="X995" s="362"/>
      <c r="Y995" s="359"/>
      <c r="Z995" s="369"/>
      <c r="AA995" s="368"/>
      <c r="AB995" s="367"/>
      <c r="AC995" s="370"/>
      <c r="AD995" s="371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  <c r="AW995" s="249"/>
      <c r="AX995" s="249"/>
    </row>
    <row r="996" ht="15.0" customHeight="1">
      <c r="A996" s="358"/>
      <c r="B996" s="359"/>
      <c r="C996" s="359"/>
      <c r="D996" s="360"/>
      <c r="E996" s="361"/>
      <c r="F996" s="359"/>
      <c r="G996" s="362"/>
      <c r="H996" s="363">
        <v>1.0</v>
      </c>
      <c r="I996" s="359" t="s">
        <v>3465</v>
      </c>
      <c r="J996" s="364"/>
      <c r="K996" s="364">
        <f t="shared" si="7"/>
        <v>0</v>
      </c>
      <c r="L996" s="365"/>
      <c r="M996" s="366">
        <f t="shared" si="14"/>
        <v>0</v>
      </c>
      <c r="N996" s="366">
        <f t="shared" si="13"/>
        <v>0</v>
      </c>
      <c r="O996" s="366">
        <f t="shared" si="5"/>
        <v>0</v>
      </c>
      <c r="P996" s="366">
        <f t="shared" si="8"/>
        <v>0</v>
      </c>
      <c r="Q996" s="366"/>
      <c r="R996" s="359"/>
      <c r="S996" s="367"/>
      <c r="T996" s="359"/>
      <c r="U996" s="368"/>
      <c r="V996" s="368"/>
      <c r="W996" s="359"/>
      <c r="X996" s="362"/>
      <c r="Y996" s="359"/>
      <c r="Z996" s="369"/>
      <c r="AA996" s="368"/>
      <c r="AB996" s="367"/>
      <c r="AC996" s="370"/>
      <c r="AD996" s="371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  <c r="AW996" s="249"/>
      <c r="AX996" s="249"/>
    </row>
    <row r="997" ht="15.0" customHeight="1">
      <c r="A997" s="358"/>
      <c r="B997" s="359"/>
      <c r="C997" s="359"/>
      <c r="D997" s="360"/>
      <c r="E997" s="361"/>
      <c r="F997" s="359"/>
      <c r="G997" s="362"/>
      <c r="H997" s="363">
        <f t="shared" ref="H997:H1095" si="16">F997-G997</f>
        <v>0</v>
      </c>
      <c r="I997" s="359" t="s">
        <v>3465</v>
      </c>
      <c r="J997" s="364"/>
      <c r="K997" s="364">
        <f t="shared" si="7"/>
        <v>0</v>
      </c>
      <c r="L997" s="365"/>
      <c r="M997" s="366">
        <f t="shared" si="14"/>
        <v>0</v>
      </c>
      <c r="N997" s="366">
        <f t="shared" si="13"/>
        <v>0</v>
      </c>
      <c r="O997" s="366">
        <f t="shared" si="5"/>
        <v>0</v>
      </c>
      <c r="P997" s="366">
        <f t="shared" si="8"/>
        <v>0</v>
      </c>
      <c r="Q997" s="366"/>
      <c r="R997" s="359"/>
      <c r="S997" s="367"/>
      <c r="T997" s="359"/>
      <c r="U997" s="368"/>
      <c r="V997" s="368"/>
      <c r="W997" s="359"/>
      <c r="X997" s="362"/>
      <c r="Y997" s="359"/>
      <c r="Z997" s="369"/>
      <c r="AA997" s="368"/>
      <c r="AB997" s="367"/>
      <c r="AC997" s="370"/>
      <c r="AD997" s="371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  <c r="AW997" s="249"/>
      <c r="AX997" s="249"/>
    </row>
    <row r="998" ht="15.0" customHeight="1">
      <c r="A998" s="358"/>
      <c r="B998" s="359"/>
      <c r="C998" s="359"/>
      <c r="D998" s="360"/>
      <c r="E998" s="361"/>
      <c r="F998" s="359"/>
      <c r="G998" s="362"/>
      <c r="H998" s="363">
        <f t="shared" si="16"/>
        <v>0</v>
      </c>
      <c r="I998" s="359" t="s">
        <v>3465</v>
      </c>
      <c r="J998" s="364"/>
      <c r="K998" s="364">
        <f t="shared" si="7"/>
        <v>0</v>
      </c>
      <c r="L998" s="365"/>
      <c r="M998" s="366">
        <f t="shared" si="14"/>
        <v>0</v>
      </c>
      <c r="N998" s="366">
        <f t="shared" si="13"/>
        <v>0</v>
      </c>
      <c r="O998" s="366">
        <f t="shared" si="5"/>
        <v>0</v>
      </c>
      <c r="P998" s="366">
        <f t="shared" si="8"/>
        <v>0</v>
      </c>
      <c r="Q998" s="366"/>
      <c r="R998" s="359"/>
      <c r="S998" s="367"/>
      <c r="T998" s="359"/>
      <c r="U998" s="368"/>
      <c r="V998" s="368"/>
      <c r="W998" s="359"/>
      <c r="X998" s="362"/>
      <c r="Y998" s="359"/>
      <c r="Z998" s="369"/>
      <c r="AA998" s="368"/>
      <c r="AB998" s="367"/>
      <c r="AC998" s="370"/>
      <c r="AD998" s="371"/>
      <c r="AE998" s="360"/>
      <c r="AF998" s="360"/>
      <c r="AG998" s="360"/>
      <c r="AH998" s="360"/>
      <c r="AI998" s="360"/>
      <c r="AJ998" s="360"/>
      <c r="AK998" s="360"/>
      <c r="AL998" s="360"/>
      <c r="AM998" s="360"/>
      <c r="AN998" s="360"/>
      <c r="AO998" s="360"/>
      <c r="AP998" s="360"/>
      <c r="AQ998" s="360"/>
      <c r="AR998" s="360"/>
      <c r="AS998" s="360"/>
      <c r="AT998" s="360"/>
      <c r="AU998" s="360"/>
      <c r="AV998" s="360"/>
      <c r="AW998" s="360"/>
      <c r="AX998" s="360"/>
    </row>
    <row r="999" ht="15.0" customHeight="1">
      <c r="A999" s="358"/>
      <c r="B999" s="359"/>
      <c r="C999" s="359"/>
      <c r="D999" s="360"/>
      <c r="E999" s="361"/>
      <c r="F999" s="359"/>
      <c r="G999" s="362"/>
      <c r="H999" s="363">
        <f t="shared" si="16"/>
        <v>0</v>
      </c>
      <c r="I999" s="359" t="s">
        <v>3465</v>
      </c>
      <c r="J999" s="364"/>
      <c r="K999" s="364">
        <f t="shared" si="7"/>
        <v>0</v>
      </c>
      <c r="L999" s="365"/>
      <c r="M999" s="366">
        <f t="shared" si="14"/>
        <v>0</v>
      </c>
      <c r="N999" s="366">
        <f t="shared" si="13"/>
        <v>0</v>
      </c>
      <c r="O999" s="366">
        <f t="shared" si="5"/>
        <v>0</v>
      </c>
      <c r="P999" s="366">
        <f t="shared" si="8"/>
        <v>0</v>
      </c>
      <c r="Q999" s="366"/>
      <c r="R999" s="359"/>
      <c r="S999" s="367"/>
      <c r="T999" s="359"/>
      <c r="U999" s="368"/>
      <c r="V999" s="368"/>
      <c r="W999" s="359"/>
      <c r="X999" s="362"/>
      <c r="Y999" s="359"/>
      <c r="Z999" s="369"/>
      <c r="AA999" s="368"/>
      <c r="AB999" s="367"/>
      <c r="AC999" s="370"/>
      <c r="AD999" s="371"/>
      <c r="AE999" s="360"/>
      <c r="AF999" s="360"/>
      <c r="AG999" s="360"/>
      <c r="AH999" s="360"/>
      <c r="AI999" s="360"/>
      <c r="AJ999" s="360"/>
      <c r="AK999" s="360"/>
      <c r="AL999" s="360"/>
      <c r="AM999" s="360"/>
      <c r="AN999" s="360"/>
      <c r="AO999" s="360"/>
      <c r="AP999" s="360"/>
      <c r="AQ999" s="360"/>
      <c r="AR999" s="360"/>
      <c r="AS999" s="360"/>
      <c r="AT999" s="360"/>
      <c r="AU999" s="360"/>
      <c r="AV999" s="360"/>
      <c r="AW999" s="360"/>
      <c r="AX999" s="360"/>
    </row>
    <row r="1000" ht="15.0" customHeight="1">
      <c r="A1000" s="358"/>
      <c r="B1000" s="359"/>
      <c r="C1000" s="359"/>
      <c r="D1000" s="360"/>
      <c r="E1000" s="361"/>
      <c r="F1000" s="359"/>
      <c r="G1000" s="362"/>
      <c r="H1000" s="363">
        <f t="shared" si="16"/>
        <v>0</v>
      </c>
      <c r="I1000" s="359" t="s">
        <v>3465</v>
      </c>
      <c r="J1000" s="364"/>
      <c r="K1000" s="364">
        <f t="shared" si="7"/>
        <v>0</v>
      </c>
      <c r="L1000" s="365"/>
      <c r="M1000" s="366">
        <f t="shared" si="14"/>
        <v>0</v>
      </c>
      <c r="N1000" s="366">
        <f t="shared" si="13"/>
        <v>0</v>
      </c>
      <c r="O1000" s="366">
        <f t="shared" si="5"/>
        <v>0</v>
      </c>
      <c r="P1000" s="366">
        <f t="shared" si="8"/>
        <v>0</v>
      </c>
      <c r="Q1000" s="366"/>
      <c r="R1000" s="359"/>
      <c r="S1000" s="367"/>
      <c r="T1000" s="359"/>
      <c r="U1000" s="368"/>
      <c r="V1000" s="368"/>
      <c r="W1000" s="359"/>
      <c r="X1000" s="362"/>
      <c r="Y1000" s="359"/>
      <c r="Z1000" s="369"/>
      <c r="AA1000" s="368"/>
      <c r="AB1000" s="367"/>
      <c r="AC1000" s="370"/>
      <c r="AD1000" s="371"/>
      <c r="AE1000" s="360"/>
      <c r="AF1000" s="360"/>
      <c r="AG1000" s="360"/>
      <c r="AH1000" s="360"/>
      <c r="AI1000" s="360"/>
      <c r="AJ1000" s="360"/>
      <c r="AK1000" s="360"/>
      <c r="AL1000" s="360"/>
      <c r="AM1000" s="360"/>
      <c r="AN1000" s="360"/>
      <c r="AO1000" s="360"/>
      <c r="AP1000" s="360"/>
      <c r="AQ1000" s="360"/>
      <c r="AR1000" s="360"/>
      <c r="AS1000" s="360"/>
      <c r="AT1000" s="360"/>
      <c r="AU1000" s="360"/>
      <c r="AV1000" s="360"/>
      <c r="AW1000" s="360"/>
      <c r="AX1000" s="360"/>
    </row>
    <row r="1001" ht="15.0" customHeight="1">
      <c r="A1001" s="358"/>
      <c r="B1001" s="359"/>
      <c r="C1001" s="359"/>
      <c r="D1001" s="360"/>
      <c r="E1001" s="361"/>
      <c r="F1001" s="359"/>
      <c r="G1001" s="362"/>
      <c r="H1001" s="363">
        <f t="shared" si="16"/>
        <v>0</v>
      </c>
      <c r="I1001" s="359" t="s">
        <v>3465</v>
      </c>
      <c r="J1001" s="364"/>
      <c r="K1001" s="364">
        <f t="shared" si="7"/>
        <v>0</v>
      </c>
      <c r="L1001" s="365"/>
      <c r="M1001" s="366">
        <f t="shared" si="14"/>
        <v>0</v>
      </c>
      <c r="N1001" s="366">
        <f t="shared" si="13"/>
        <v>0</v>
      </c>
      <c r="O1001" s="366">
        <f t="shared" si="5"/>
        <v>0</v>
      </c>
      <c r="P1001" s="366">
        <f t="shared" si="8"/>
        <v>0</v>
      </c>
      <c r="Q1001" s="366"/>
      <c r="R1001" s="359"/>
      <c r="S1001" s="367"/>
      <c r="T1001" s="359"/>
      <c r="U1001" s="368"/>
      <c r="V1001" s="368"/>
      <c r="W1001" s="359"/>
      <c r="X1001" s="362"/>
      <c r="Y1001" s="359"/>
      <c r="Z1001" s="369"/>
      <c r="AA1001" s="368"/>
      <c r="AB1001" s="367"/>
      <c r="AC1001" s="370"/>
      <c r="AD1001" s="371"/>
      <c r="AE1001" s="360"/>
      <c r="AF1001" s="360"/>
      <c r="AG1001" s="360"/>
      <c r="AH1001" s="360"/>
      <c r="AI1001" s="360"/>
      <c r="AJ1001" s="360"/>
      <c r="AK1001" s="360"/>
      <c r="AL1001" s="360"/>
      <c r="AM1001" s="360"/>
      <c r="AN1001" s="360"/>
      <c r="AO1001" s="360"/>
      <c r="AP1001" s="360"/>
      <c r="AQ1001" s="360"/>
      <c r="AR1001" s="360"/>
      <c r="AS1001" s="360"/>
      <c r="AT1001" s="360"/>
      <c r="AU1001" s="360"/>
      <c r="AV1001" s="360"/>
      <c r="AW1001" s="360"/>
      <c r="AX1001" s="360"/>
    </row>
    <row r="1002" ht="15.0" customHeight="1">
      <c r="A1002" s="358"/>
      <c r="B1002" s="359"/>
      <c r="C1002" s="359"/>
      <c r="D1002" s="360"/>
      <c r="E1002" s="361"/>
      <c r="F1002" s="359"/>
      <c r="G1002" s="362"/>
      <c r="H1002" s="363">
        <f t="shared" si="16"/>
        <v>0</v>
      </c>
      <c r="I1002" s="359" t="s">
        <v>3465</v>
      </c>
      <c r="J1002" s="364"/>
      <c r="K1002" s="364">
        <f t="shared" si="7"/>
        <v>0</v>
      </c>
      <c r="L1002" s="365"/>
      <c r="M1002" s="366">
        <f t="shared" si="14"/>
        <v>0</v>
      </c>
      <c r="N1002" s="366">
        <f t="shared" si="13"/>
        <v>0</v>
      </c>
      <c r="O1002" s="366">
        <f t="shared" si="5"/>
        <v>0</v>
      </c>
      <c r="P1002" s="366">
        <f t="shared" si="8"/>
        <v>0</v>
      </c>
      <c r="Q1002" s="366"/>
      <c r="R1002" s="359"/>
      <c r="S1002" s="367"/>
      <c r="T1002" s="359"/>
      <c r="U1002" s="368"/>
      <c r="V1002" s="368"/>
      <c r="W1002" s="359"/>
      <c r="X1002" s="362"/>
      <c r="Y1002" s="359"/>
      <c r="Z1002" s="369"/>
      <c r="AA1002" s="368"/>
      <c r="AB1002" s="367"/>
      <c r="AC1002" s="370"/>
      <c r="AD1002" s="371"/>
      <c r="AE1002" s="360"/>
      <c r="AF1002" s="360"/>
      <c r="AG1002" s="360"/>
      <c r="AH1002" s="360"/>
      <c r="AI1002" s="360"/>
      <c r="AJ1002" s="360"/>
      <c r="AK1002" s="360"/>
      <c r="AL1002" s="360"/>
      <c r="AM1002" s="360"/>
      <c r="AN1002" s="360"/>
      <c r="AO1002" s="360"/>
      <c r="AP1002" s="360"/>
      <c r="AQ1002" s="360"/>
      <c r="AR1002" s="360"/>
      <c r="AS1002" s="360"/>
      <c r="AT1002" s="360"/>
      <c r="AU1002" s="360"/>
      <c r="AV1002" s="360"/>
      <c r="AW1002" s="360"/>
      <c r="AX1002" s="360"/>
    </row>
    <row r="1003" ht="15.0" customHeight="1">
      <c r="A1003" s="358"/>
      <c r="B1003" s="359"/>
      <c r="C1003" s="359"/>
      <c r="D1003" s="360"/>
      <c r="E1003" s="361"/>
      <c r="F1003" s="359"/>
      <c r="G1003" s="362"/>
      <c r="H1003" s="363">
        <f t="shared" si="16"/>
        <v>0</v>
      </c>
      <c r="I1003" s="359" t="s">
        <v>3465</v>
      </c>
      <c r="J1003" s="364"/>
      <c r="K1003" s="364">
        <f t="shared" si="7"/>
        <v>0</v>
      </c>
      <c r="L1003" s="365"/>
      <c r="M1003" s="366">
        <f t="shared" si="14"/>
        <v>0</v>
      </c>
      <c r="N1003" s="366">
        <f t="shared" si="13"/>
        <v>0</v>
      </c>
      <c r="O1003" s="366">
        <f t="shared" si="5"/>
        <v>0</v>
      </c>
      <c r="P1003" s="366">
        <f t="shared" si="8"/>
        <v>0</v>
      </c>
      <c r="Q1003" s="366"/>
      <c r="R1003" s="359"/>
      <c r="S1003" s="367"/>
      <c r="T1003" s="359"/>
      <c r="U1003" s="368"/>
      <c r="V1003" s="368"/>
      <c r="W1003" s="359"/>
      <c r="X1003" s="362"/>
      <c r="Y1003" s="359"/>
      <c r="Z1003" s="369"/>
      <c r="AA1003" s="368"/>
      <c r="AB1003" s="367"/>
      <c r="AC1003" s="370"/>
      <c r="AD1003" s="371"/>
      <c r="AE1003" s="360"/>
      <c r="AF1003" s="360"/>
      <c r="AG1003" s="360"/>
      <c r="AH1003" s="360"/>
      <c r="AI1003" s="360"/>
      <c r="AJ1003" s="360"/>
      <c r="AK1003" s="360"/>
      <c r="AL1003" s="360"/>
      <c r="AM1003" s="360"/>
      <c r="AN1003" s="360"/>
      <c r="AO1003" s="360"/>
      <c r="AP1003" s="360"/>
      <c r="AQ1003" s="360"/>
      <c r="AR1003" s="360"/>
      <c r="AS1003" s="360"/>
      <c r="AT1003" s="360"/>
      <c r="AU1003" s="360"/>
      <c r="AV1003" s="360"/>
      <c r="AW1003" s="360"/>
      <c r="AX1003" s="360"/>
    </row>
    <row r="1004" ht="15.0" customHeight="1">
      <c r="A1004" s="358"/>
      <c r="B1004" s="359"/>
      <c r="C1004" s="359"/>
      <c r="D1004" s="360"/>
      <c r="E1004" s="361"/>
      <c r="F1004" s="359"/>
      <c r="G1004" s="362"/>
      <c r="H1004" s="363">
        <f t="shared" si="16"/>
        <v>0</v>
      </c>
      <c r="I1004" s="359" t="s">
        <v>3465</v>
      </c>
      <c r="J1004" s="364"/>
      <c r="K1004" s="364">
        <f t="shared" si="7"/>
        <v>0</v>
      </c>
      <c r="L1004" s="365"/>
      <c r="M1004" s="366">
        <f t="shared" si="14"/>
        <v>0</v>
      </c>
      <c r="N1004" s="366">
        <f t="shared" si="13"/>
        <v>0</v>
      </c>
      <c r="O1004" s="366">
        <f t="shared" si="5"/>
        <v>0</v>
      </c>
      <c r="P1004" s="366">
        <f t="shared" si="8"/>
        <v>0</v>
      </c>
      <c r="Q1004" s="366"/>
      <c r="R1004" s="359"/>
      <c r="S1004" s="367"/>
      <c r="T1004" s="359"/>
      <c r="U1004" s="368"/>
      <c r="V1004" s="368"/>
      <c r="W1004" s="359"/>
      <c r="X1004" s="362"/>
      <c r="Y1004" s="359"/>
      <c r="Z1004" s="369"/>
      <c r="AA1004" s="368"/>
      <c r="AB1004" s="367"/>
      <c r="AC1004" s="370"/>
      <c r="AD1004" s="371"/>
      <c r="AE1004" s="360"/>
      <c r="AF1004" s="360"/>
      <c r="AG1004" s="360"/>
      <c r="AH1004" s="360"/>
      <c r="AI1004" s="360"/>
      <c r="AJ1004" s="360"/>
      <c r="AK1004" s="360"/>
      <c r="AL1004" s="360"/>
      <c r="AM1004" s="360"/>
      <c r="AN1004" s="360"/>
      <c r="AO1004" s="360"/>
      <c r="AP1004" s="360"/>
      <c r="AQ1004" s="360"/>
      <c r="AR1004" s="360"/>
      <c r="AS1004" s="360"/>
      <c r="AT1004" s="360"/>
      <c r="AU1004" s="360"/>
      <c r="AV1004" s="360"/>
      <c r="AW1004" s="360"/>
      <c r="AX1004" s="360"/>
    </row>
    <row r="1005" ht="15.0" customHeight="1">
      <c r="A1005" s="358"/>
      <c r="B1005" s="359"/>
      <c r="C1005" s="359"/>
      <c r="D1005" s="360"/>
      <c r="E1005" s="361"/>
      <c r="F1005" s="359"/>
      <c r="G1005" s="362"/>
      <c r="H1005" s="363">
        <f t="shared" si="16"/>
        <v>0</v>
      </c>
      <c r="I1005" s="359" t="s">
        <v>3465</v>
      </c>
      <c r="J1005" s="364"/>
      <c r="K1005" s="364">
        <f t="shared" si="7"/>
        <v>0</v>
      </c>
      <c r="L1005" s="365"/>
      <c r="M1005" s="366">
        <f t="shared" si="14"/>
        <v>0</v>
      </c>
      <c r="N1005" s="366">
        <f t="shared" si="13"/>
        <v>0</v>
      </c>
      <c r="O1005" s="366">
        <f t="shared" si="5"/>
        <v>0</v>
      </c>
      <c r="P1005" s="366">
        <f t="shared" si="8"/>
        <v>0</v>
      </c>
      <c r="Q1005" s="366"/>
      <c r="R1005" s="359"/>
      <c r="S1005" s="367"/>
      <c r="T1005" s="359"/>
      <c r="U1005" s="368"/>
      <c r="V1005" s="368"/>
      <c r="W1005" s="359"/>
      <c r="X1005" s="362"/>
      <c r="Y1005" s="359"/>
      <c r="Z1005" s="369"/>
      <c r="AA1005" s="368"/>
      <c r="AB1005" s="367"/>
      <c r="AC1005" s="370"/>
      <c r="AD1005" s="371"/>
      <c r="AE1005" s="360"/>
      <c r="AF1005" s="360"/>
      <c r="AG1005" s="360"/>
      <c r="AH1005" s="360"/>
      <c r="AI1005" s="360"/>
      <c r="AJ1005" s="360"/>
      <c r="AK1005" s="360"/>
      <c r="AL1005" s="360"/>
      <c r="AM1005" s="360"/>
      <c r="AN1005" s="360"/>
      <c r="AO1005" s="360"/>
      <c r="AP1005" s="360"/>
      <c r="AQ1005" s="360"/>
      <c r="AR1005" s="360"/>
      <c r="AS1005" s="360"/>
      <c r="AT1005" s="360"/>
      <c r="AU1005" s="360"/>
      <c r="AV1005" s="360"/>
      <c r="AW1005" s="360"/>
      <c r="AX1005" s="360"/>
    </row>
    <row r="1006" ht="15.0" customHeight="1">
      <c r="A1006" s="358"/>
      <c r="B1006" s="359"/>
      <c r="C1006" s="359"/>
      <c r="D1006" s="360"/>
      <c r="E1006" s="361"/>
      <c r="F1006" s="359"/>
      <c r="G1006" s="362"/>
      <c r="H1006" s="363">
        <f t="shared" si="16"/>
        <v>0</v>
      </c>
      <c r="I1006" s="359" t="s">
        <v>3465</v>
      </c>
      <c r="J1006" s="364"/>
      <c r="K1006" s="364">
        <f t="shared" si="7"/>
        <v>0</v>
      </c>
      <c r="L1006" s="365"/>
      <c r="M1006" s="366">
        <f t="shared" si="14"/>
        <v>0</v>
      </c>
      <c r="N1006" s="366">
        <f t="shared" si="13"/>
        <v>0</v>
      </c>
      <c r="O1006" s="366">
        <f t="shared" si="5"/>
        <v>0</v>
      </c>
      <c r="P1006" s="366">
        <f t="shared" si="8"/>
        <v>0</v>
      </c>
      <c r="Q1006" s="366"/>
      <c r="R1006" s="359"/>
      <c r="S1006" s="367"/>
      <c r="T1006" s="359"/>
      <c r="U1006" s="368"/>
      <c r="V1006" s="368"/>
      <c r="W1006" s="359"/>
      <c r="X1006" s="362"/>
      <c r="Y1006" s="359"/>
      <c r="Z1006" s="369"/>
      <c r="AA1006" s="368"/>
      <c r="AB1006" s="367"/>
      <c r="AC1006" s="370"/>
      <c r="AD1006" s="371"/>
      <c r="AE1006" s="249"/>
      <c r="AF1006" s="249"/>
      <c r="AG1006" s="249"/>
      <c r="AH1006" s="249"/>
      <c r="AI1006" s="249"/>
      <c r="AJ1006" s="249"/>
      <c r="AK1006" s="249"/>
      <c r="AL1006" s="249"/>
      <c r="AM1006" s="249"/>
      <c r="AN1006" s="249"/>
      <c r="AO1006" s="249"/>
      <c r="AP1006" s="249"/>
      <c r="AQ1006" s="249"/>
      <c r="AR1006" s="249"/>
      <c r="AS1006" s="249"/>
      <c r="AT1006" s="249"/>
      <c r="AU1006" s="249"/>
      <c r="AV1006" s="249"/>
      <c r="AW1006" s="249"/>
      <c r="AX1006" s="249"/>
    </row>
    <row r="1007" ht="15.0" customHeight="1">
      <c r="A1007" s="358"/>
      <c r="B1007" s="359"/>
      <c r="C1007" s="359"/>
      <c r="D1007" s="360"/>
      <c r="E1007" s="361"/>
      <c r="F1007" s="359"/>
      <c r="G1007" s="362"/>
      <c r="H1007" s="363">
        <f t="shared" si="16"/>
        <v>0</v>
      </c>
      <c r="I1007" s="359" t="s">
        <v>3465</v>
      </c>
      <c r="J1007" s="364"/>
      <c r="K1007" s="364">
        <f t="shared" si="7"/>
        <v>0</v>
      </c>
      <c r="L1007" s="365"/>
      <c r="M1007" s="366">
        <f t="shared" si="14"/>
        <v>0</v>
      </c>
      <c r="N1007" s="366">
        <f t="shared" si="13"/>
        <v>0</v>
      </c>
      <c r="O1007" s="366">
        <f t="shared" si="5"/>
        <v>0</v>
      </c>
      <c r="P1007" s="366">
        <f t="shared" si="8"/>
        <v>0</v>
      </c>
      <c r="Q1007" s="366"/>
      <c r="R1007" s="359"/>
      <c r="S1007" s="367"/>
      <c r="T1007" s="359"/>
      <c r="U1007" s="368"/>
      <c r="V1007" s="368"/>
      <c r="W1007" s="359"/>
      <c r="X1007" s="362"/>
      <c r="Y1007" s="359"/>
      <c r="Z1007" s="369"/>
      <c r="AA1007" s="368"/>
      <c r="AB1007" s="367"/>
      <c r="AC1007" s="370"/>
      <c r="AD1007" s="371"/>
      <c r="AE1007" s="249"/>
      <c r="AF1007" s="249"/>
      <c r="AG1007" s="249"/>
      <c r="AH1007" s="249"/>
      <c r="AI1007" s="249"/>
      <c r="AJ1007" s="249"/>
      <c r="AK1007" s="249"/>
      <c r="AL1007" s="249"/>
      <c r="AM1007" s="249"/>
      <c r="AN1007" s="249"/>
      <c r="AO1007" s="249"/>
      <c r="AP1007" s="249"/>
      <c r="AQ1007" s="249"/>
      <c r="AR1007" s="249"/>
      <c r="AS1007" s="249"/>
      <c r="AT1007" s="249"/>
      <c r="AU1007" s="249"/>
      <c r="AV1007" s="249"/>
      <c r="AW1007" s="249"/>
      <c r="AX1007" s="249"/>
    </row>
    <row r="1008" ht="15.0" customHeight="1">
      <c r="A1008" s="358"/>
      <c r="B1008" s="359"/>
      <c r="C1008" s="359"/>
      <c r="D1008" s="360"/>
      <c r="E1008" s="361"/>
      <c r="F1008" s="359"/>
      <c r="G1008" s="362"/>
      <c r="H1008" s="363">
        <f t="shared" si="16"/>
        <v>0</v>
      </c>
      <c r="I1008" s="359" t="s">
        <v>3465</v>
      </c>
      <c r="J1008" s="364"/>
      <c r="K1008" s="364">
        <f t="shared" si="7"/>
        <v>0</v>
      </c>
      <c r="L1008" s="365"/>
      <c r="M1008" s="366">
        <f t="shared" si="14"/>
        <v>0</v>
      </c>
      <c r="N1008" s="366">
        <f t="shared" si="13"/>
        <v>0</v>
      </c>
      <c r="O1008" s="366">
        <f t="shared" si="5"/>
        <v>0</v>
      </c>
      <c r="P1008" s="366">
        <f t="shared" si="8"/>
        <v>0</v>
      </c>
      <c r="Q1008" s="366"/>
      <c r="R1008" s="359"/>
      <c r="S1008" s="367"/>
      <c r="T1008" s="359"/>
      <c r="U1008" s="368"/>
      <c r="V1008" s="368"/>
      <c r="W1008" s="359"/>
      <c r="X1008" s="362"/>
      <c r="Y1008" s="359"/>
      <c r="Z1008" s="369"/>
      <c r="AA1008" s="368"/>
      <c r="AB1008" s="367"/>
      <c r="AC1008" s="370"/>
      <c r="AD1008" s="371"/>
      <c r="AE1008" s="249"/>
      <c r="AF1008" s="249"/>
      <c r="AG1008" s="249"/>
      <c r="AH1008" s="249"/>
      <c r="AI1008" s="249"/>
      <c r="AJ1008" s="249"/>
      <c r="AK1008" s="249"/>
      <c r="AL1008" s="249"/>
      <c r="AM1008" s="249"/>
      <c r="AN1008" s="249"/>
      <c r="AO1008" s="249"/>
      <c r="AP1008" s="249"/>
      <c r="AQ1008" s="249"/>
      <c r="AR1008" s="249"/>
      <c r="AS1008" s="249"/>
      <c r="AT1008" s="249"/>
      <c r="AU1008" s="249"/>
      <c r="AV1008" s="249"/>
      <c r="AW1008" s="249"/>
      <c r="AX1008" s="249"/>
    </row>
    <row r="1009" ht="15.0" customHeight="1">
      <c r="A1009" s="358"/>
      <c r="B1009" s="359"/>
      <c r="C1009" s="359"/>
      <c r="D1009" s="360"/>
      <c r="E1009" s="361"/>
      <c r="F1009" s="359"/>
      <c r="G1009" s="362"/>
      <c r="H1009" s="363">
        <f t="shared" si="16"/>
        <v>0</v>
      </c>
      <c r="I1009" s="359" t="s">
        <v>3465</v>
      </c>
      <c r="J1009" s="364"/>
      <c r="K1009" s="364">
        <f t="shared" si="7"/>
        <v>0</v>
      </c>
      <c r="L1009" s="365"/>
      <c r="M1009" s="366">
        <f t="shared" si="14"/>
        <v>0</v>
      </c>
      <c r="N1009" s="366">
        <f t="shared" si="13"/>
        <v>0</v>
      </c>
      <c r="O1009" s="366">
        <f t="shared" si="5"/>
        <v>0</v>
      </c>
      <c r="P1009" s="366">
        <f t="shared" si="8"/>
        <v>0</v>
      </c>
      <c r="Q1009" s="366"/>
      <c r="R1009" s="359"/>
      <c r="S1009" s="367"/>
      <c r="T1009" s="359"/>
      <c r="U1009" s="368"/>
      <c r="V1009" s="368"/>
      <c r="W1009" s="359"/>
      <c r="X1009" s="362"/>
      <c r="Y1009" s="359"/>
      <c r="Z1009" s="369"/>
      <c r="AA1009" s="368"/>
      <c r="AB1009" s="367"/>
      <c r="AC1009" s="370"/>
      <c r="AD1009" s="371"/>
      <c r="AE1009" s="360"/>
      <c r="AF1009" s="360"/>
      <c r="AG1009" s="360"/>
      <c r="AH1009" s="360"/>
      <c r="AI1009" s="360"/>
      <c r="AJ1009" s="360"/>
      <c r="AK1009" s="360"/>
      <c r="AL1009" s="360"/>
      <c r="AM1009" s="360"/>
      <c r="AN1009" s="360"/>
      <c r="AO1009" s="360"/>
      <c r="AP1009" s="360"/>
      <c r="AQ1009" s="360"/>
      <c r="AR1009" s="360"/>
      <c r="AS1009" s="360"/>
      <c r="AT1009" s="360"/>
      <c r="AU1009" s="360"/>
      <c r="AV1009" s="360"/>
      <c r="AW1009" s="360"/>
      <c r="AX1009" s="360"/>
    </row>
    <row r="1010" ht="15.0" customHeight="1">
      <c r="A1010" s="358"/>
      <c r="B1010" s="359"/>
      <c r="C1010" s="359"/>
      <c r="D1010" s="360"/>
      <c r="E1010" s="361"/>
      <c r="F1010" s="359"/>
      <c r="G1010" s="362"/>
      <c r="H1010" s="363">
        <f t="shared" si="16"/>
        <v>0</v>
      </c>
      <c r="I1010" s="359" t="s">
        <v>3465</v>
      </c>
      <c r="J1010" s="364"/>
      <c r="K1010" s="364">
        <f t="shared" si="7"/>
        <v>0</v>
      </c>
      <c r="L1010" s="365"/>
      <c r="M1010" s="366">
        <f t="shared" si="14"/>
        <v>0</v>
      </c>
      <c r="N1010" s="366">
        <f t="shared" si="13"/>
        <v>0</v>
      </c>
      <c r="O1010" s="366">
        <f t="shared" si="5"/>
        <v>0</v>
      </c>
      <c r="P1010" s="366">
        <f t="shared" si="8"/>
        <v>0</v>
      </c>
      <c r="Q1010" s="366"/>
      <c r="R1010" s="359"/>
      <c r="S1010" s="367"/>
      <c r="T1010" s="359"/>
      <c r="U1010" s="368"/>
      <c r="V1010" s="368"/>
      <c r="W1010" s="359"/>
      <c r="X1010" s="362"/>
      <c r="Y1010" s="359"/>
      <c r="Z1010" s="369"/>
      <c r="AA1010" s="368"/>
      <c r="AB1010" s="367"/>
      <c r="AC1010" s="370"/>
      <c r="AD1010" s="371"/>
      <c r="AE1010" s="360"/>
      <c r="AF1010" s="360"/>
      <c r="AG1010" s="360"/>
      <c r="AH1010" s="360"/>
      <c r="AI1010" s="360"/>
      <c r="AJ1010" s="360"/>
      <c r="AK1010" s="360"/>
      <c r="AL1010" s="360"/>
      <c r="AM1010" s="360"/>
      <c r="AN1010" s="360"/>
      <c r="AO1010" s="360"/>
      <c r="AP1010" s="360"/>
      <c r="AQ1010" s="360"/>
      <c r="AR1010" s="360"/>
      <c r="AS1010" s="360"/>
      <c r="AT1010" s="360"/>
      <c r="AU1010" s="360"/>
      <c r="AV1010" s="360"/>
      <c r="AW1010" s="360"/>
      <c r="AX1010" s="360"/>
    </row>
    <row r="1011" ht="15.0" customHeight="1">
      <c r="A1011" s="358"/>
      <c r="B1011" s="359"/>
      <c r="C1011" s="359"/>
      <c r="D1011" s="360"/>
      <c r="E1011" s="361"/>
      <c r="F1011" s="359"/>
      <c r="G1011" s="362"/>
      <c r="H1011" s="363">
        <f t="shared" si="16"/>
        <v>0</v>
      </c>
      <c r="I1011" s="359" t="s">
        <v>3465</v>
      </c>
      <c r="J1011" s="364"/>
      <c r="K1011" s="364">
        <f t="shared" si="7"/>
        <v>0</v>
      </c>
      <c r="L1011" s="365"/>
      <c r="M1011" s="366">
        <f t="shared" si="14"/>
        <v>0</v>
      </c>
      <c r="N1011" s="366">
        <f t="shared" si="13"/>
        <v>0</v>
      </c>
      <c r="O1011" s="366">
        <f t="shared" si="5"/>
        <v>0</v>
      </c>
      <c r="P1011" s="366">
        <f t="shared" si="8"/>
        <v>0</v>
      </c>
      <c r="Q1011" s="366"/>
      <c r="R1011" s="359"/>
      <c r="S1011" s="367"/>
      <c r="T1011" s="359"/>
      <c r="U1011" s="368"/>
      <c r="V1011" s="368"/>
      <c r="W1011" s="359"/>
      <c r="X1011" s="362"/>
      <c r="Y1011" s="359"/>
      <c r="Z1011" s="369"/>
      <c r="AA1011" s="368"/>
      <c r="AB1011" s="367"/>
      <c r="AC1011" s="370"/>
      <c r="AD1011" s="371"/>
      <c r="AE1011" s="360"/>
      <c r="AF1011" s="360"/>
      <c r="AG1011" s="360"/>
      <c r="AH1011" s="360"/>
      <c r="AI1011" s="360"/>
      <c r="AJ1011" s="360"/>
      <c r="AK1011" s="360"/>
      <c r="AL1011" s="360"/>
      <c r="AM1011" s="360"/>
      <c r="AN1011" s="360"/>
      <c r="AO1011" s="360"/>
      <c r="AP1011" s="360"/>
      <c r="AQ1011" s="360"/>
      <c r="AR1011" s="360"/>
      <c r="AS1011" s="360"/>
      <c r="AT1011" s="360"/>
      <c r="AU1011" s="360"/>
      <c r="AV1011" s="360"/>
      <c r="AW1011" s="360"/>
      <c r="AX1011" s="360"/>
    </row>
    <row r="1012" ht="15.0" customHeight="1">
      <c r="A1012" s="358"/>
      <c r="B1012" s="359"/>
      <c r="C1012" s="359"/>
      <c r="D1012" s="360"/>
      <c r="E1012" s="361"/>
      <c r="F1012" s="359"/>
      <c r="G1012" s="362"/>
      <c r="H1012" s="363">
        <f t="shared" si="16"/>
        <v>0</v>
      </c>
      <c r="I1012" s="359" t="s">
        <v>3465</v>
      </c>
      <c r="J1012" s="364"/>
      <c r="K1012" s="364">
        <f t="shared" si="7"/>
        <v>0</v>
      </c>
      <c r="L1012" s="365"/>
      <c r="M1012" s="366">
        <f t="shared" si="14"/>
        <v>0</v>
      </c>
      <c r="N1012" s="366">
        <f t="shared" si="13"/>
        <v>0</v>
      </c>
      <c r="O1012" s="366">
        <f t="shared" si="5"/>
        <v>0</v>
      </c>
      <c r="P1012" s="366">
        <f t="shared" si="8"/>
        <v>0</v>
      </c>
      <c r="Q1012" s="366"/>
      <c r="R1012" s="359"/>
      <c r="S1012" s="367"/>
      <c r="T1012" s="359"/>
      <c r="U1012" s="368"/>
      <c r="V1012" s="368"/>
      <c r="W1012" s="359"/>
      <c r="X1012" s="362"/>
      <c r="Y1012" s="359"/>
      <c r="Z1012" s="369"/>
      <c r="AA1012" s="368"/>
      <c r="AB1012" s="367"/>
      <c r="AC1012" s="370"/>
      <c r="AD1012" s="371"/>
      <c r="AE1012" s="360"/>
      <c r="AF1012" s="360"/>
      <c r="AG1012" s="360"/>
      <c r="AH1012" s="360"/>
      <c r="AI1012" s="360"/>
      <c r="AJ1012" s="360"/>
      <c r="AK1012" s="360"/>
      <c r="AL1012" s="360"/>
      <c r="AM1012" s="360"/>
      <c r="AN1012" s="360"/>
      <c r="AO1012" s="360"/>
      <c r="AP1012" s="360"/>
      <c r="AQ1012" s="360"/>
      <c r="AR1012" s="360"/>
      <c r="AS1012" s="360"/>
      <c r="AT1012" s="360"/>
      <c r="AU1012" s="360"/>
      <c r="AV1012" s="360"/>
      <c r="AW1012" s="360"/>
      <c r="AX1012" s="360"/>
    </row>
    <row r="1013" ht="15.0" customHeight="1">
      <c r="A1013" s="358"/>
      <c r="B1013" s="359"/>
      <c r="C1013" s="359"/>
      <c r="D1013" s="360"/>
      <c r="E1013" s="361"/>
      <c r="F1013" s="359"/>
      <c r="G1013" s="362"/>
      <c r="H1013" s="363">
        <f t="shared" si="16"/>
        <v>0</v>
      </c>
      <c r="I1013" s="359" t="s">
        <v>3465</v>
      </c>
      <c r="J1013" s="364"/>
      <c r="K1013" s="364">
        <f t="shared" si="7"/>
        <v>0</v>
      </c>
      <c r="L1013" s="365"/>
      <c r="M1013" s="366">
        <f t="shared" si="14"/>
        <v>0</v>
      </c>
      <c r="N1013" s="366">
        <f t="shared" si="13"/>
        <v>0</v>
      </c>
      <c r="O1013" s="366">
        <f t="shared" si="5"/>
        <v>0</v>
      </c>
      <c r="P1013" s="366">
        <f t="shared" si="8"/>
        <v>0</v>
      </c>
      <c r="Q1013" s="366"/>
      <c r="R1013" s="359"/>
      <c r="S1013" s="367"/>
      <c r="T1013" s="359"/>
      <c r="U1013" s="368"/>
      <c r="V1013" s="368"/>
      <c r="W1013" s="359"/>
      <c r="X1013" s="362"/>
      <c r="Y1013" s="359"/>
      <c r="Z1013" s="369"/>
      <c r="AA1013" s="368"/>
      <c r="AB1013" s="367"/>
      <c r="AC1013" s="370"/>
      <c r="AD1013" s="371"/>
      <c r="AE1013" s="249"/>
      <c r="AF1013" s="249"/>
      <c r="AG1013" s="249"/>
      <c r="AH1013" s="249"/>
      <c r="AI1013" s="249"/>
      <c r="AJ1013" s="249"/>
      <c r="AK1013" s="249"/>
      <c r="AL1013" s="249"/>
      <c r="AM1013" s="249"/>
      <c r="AN1013" s="249"/>
      <c r="AO1013" s="249"/>
      <c r="AP1013" s="249"/>
      <c r="AQ1013" s="249"/>
      <c r="AR1013" s="249"/>
      <c r="AS1013" s="249"/>
      <c r="AT1013" s="249"/>
      <c r="AU1013" s="249"/>
      <c r="AV1013" s="249"/>
      <c r="AW1013" s="249"/>
      <c r="AX1013" s="249"/>
    </row>
    <row r="1014" ht="15.0" customHeight="1">
      <c r="A1014" s="358"/>
      <c r="B1014" s="359"/>
      <c r="C1014" s="359"/>
      <c r="D1014" s="360"/>
      <c r="E1014" s="361"/>
      <c r="F1014" s="359"/>
      <c r="G1014" s="362"/>
      <c r="H1014" s="363">
        <f t="shared" si="16"/>
        <v>0</v>
      </c>
      <c r="I1014" s="359" t="s">
        <v>3465</v>
      </c>
      <c r="J1014" s="364"/>
      <c r="K1014" s="364">
        <f t="shared" si="7"/>
        <v>0</v>
      </c>
      <c r="L1014" s="365"/>
      <c r="M1014" s="366">
        <f t="shared" si="14"/>
        <v>0</v>
      </c>
      <c r="N1014" s="366">
        <f t="shared" si="13"/>
        <v>0</v>
      </c>
      <c r="O1014" s="366">
        <f t="shared" si="5"/>
        <v>0</v>
      </c>
      <c r="P1014" s="366">
        <f t="shared" si="8"/>
        <v>0</v>
      </c>
      <c r="Q1014" s="366"/>
      <c r="R1014" s="359"/>
      <c r="S1014" s="367"/>
      <c r="T1014" s="359"/>
      <c r="U1014" s="368"/>
      <c r="V1014" s="368"/>
      <c r="W1014" s="359"/>
      <c r="X1014" s="362"/>
      <c r="Y1014" s="359"/>
      <c r="Z1014" s="369"/>
      <c r="AA1014" s="368"/>
      <c r="AB1014" s="367"/>
      <c r="AC1014" s="370"/>
      <c r="AD1014" s="371"/>
      <c r="AE1014" s="249"/>
      <c r="AF1014" s="249"/>
      <c r="AG1014" s="249"/>
      <c r="AH1014" s="249"/>
      <c r="AI1014" s="249"/>
      <c r="AJ1014" s="249"/>
      <c r="AK1014" s="249"/>
      <c r="AL1014" s="249"/>
      <c r="AM1014" s="249"/>
      <c r="AN1014" s="249"/>
      <c r="AO1014" s="249"/>
      <c r="AP1014" s="249"/>
      <c r="AQ1014" s="249"/>
      <c r="AR1014" s="249"/>
      <c r="AS1014" s="249"/>
      <c r="AT1014" s="249"/>
      <c r="AU1014" s="249"/>
      <c r="AV1014" s="249"/>
      <c r="AW1014" s="249"/>
      <c r="AX1014" s="249"/>
    </row>
    <row r="1015" ht="15.0" customHeight="1">
      <c r="A1015" s="358"/>
      <c r="B1015" s="359"/>
      <c r="C1015" s="359"/>
      <c r="D1015" s="360"/>
      <c r="E1015" s="361"/>
      <c r="F1015" s="359"/>
      <c r="G1015" s="362"/>
      <c r="H1015" s="363">
        <f t="shared" si="16"/>
        <v>0</v>
      </c>
      <c r="I1015" s="359" t="s">
        <v>3465</v>
      </c>
      <c r="J1015" s="364"/>
      <c r="K1015" s="364">
        <f t="shared" si="7"/>
        <v>0</v>
      </c>
      <c r="L1015" s="365"/>
      <c r="M1015" s="366">
        <f t="shared" si="14"/>
        <v>0</v>
      </c>
      <c r="N1015" s="366">
        <f t="shared" si="13"/>
        <v>0</v>
      </c>
      <c r="O1015" s="366">
        <f t="shared" si="5"/>
        <v>0</v>
      </c>
      <c r="P1015" s="366">
        <f t="shared" si="8"/>
        <v>0</v>
      </c>
      <c r="Q1015" s="366"/>
      <c r="R1015" s="359"/>
      <c r="S1015" s="367"/>
      <c r="T1015" s="359"/>
      <c r="U1015" s="368"/>
      <c r="V1015" s="368"/>
      <c r="W1015" s="359"/>
      <c r="X1015" s="362"/>
      <c r="Y1015" s="359"/>
      <c r="Z1015" s="369"/>
      <c r="AA1015" s="368"/>
      <c r="AB1015" s="367"/>
      <c r="AC1015" s="370"/>
      <c r="AD1015" s="371"/>
      <c r="AE1015" s="360"/>
      <c r="AF1015" s="360"/>
      <c r="AG1015" s="360"/>
      <c r="AH1015" s="360"/>
      <c r="AI1015" s="360"/>
      <c r="AJ1015" s="360"/>
      <c r="AK1015" s="360"/>
      <c r="AL1015" s="360"/>
      <c r="AM1015" s="360"/>
      <c r="AN1015" s="360"/>
      <c r="AO1015" s="360"/>
      <c r="AP1015" s="360"/>
      <c r="AQ1015" s="360"/>
      <c r="AR1015" s="360"/>
      <c r="AS1015" s="360"/>
      <c r="AT1015" s="360"/>
      <c r="AU1015" s="360"/>
      <c r="AV1015" s="360"/>
      <c r="AW1015" s="360"/>
      <c r="AX1015" s="360"/>
    </row>
    <row r="1016" ht="15.0" customHeight="1">
      <c r="A1016" s="358"/>
      <c r="B1016" s="359"/>
      <c r="C1016" s="359"/>
      <c r="D1016" s="360"/>
      <c r="E1016" s="361"/>
      <c r="F1016" s="359"/>
      <c r="G1016" s="362"/>
      <c r="H1016" s="363">
        <f t="shared" si="16"/>
        <v>0</v>
      </c>
      <c r="I1016" s="359" t="s">
        <v>3465</v>
      </c>
      <c r="J1016" s="364"/>
      <c r="K1016" s="364">
        <f t="shared" si="7"/>
        <v>0</v>
      </c>
      <c r="L1016" s="365"/>
      <c r="M1016" s="366">
        <f t="shared" si="14"/>
        <v>0</v>
      </c>
      <c r="N1016" s="366">
        <f t="shared" si="13"/>
        <v>0</v>
      </c>
      <c r="O1016" s="366">
        <f t="shared" si="5"/>
        <v>0</v>
      </c>
      <c r="P1016" s="366">
        <f t="shared" si="8"/>
        <v>0</v>
      </c>
      <c r="Q1016" s="366"/>
      <c r="R1016" s="359"/>
      <c r="S1016" s="367"/>
      <c r="T1016" s="359"/>
      <c r="U1016" s="368"/>
      <c r="V1016" s="368"/>
      <c r="W1016" s="359"/>
      <c r="X1016" s="362"/>
      <c r="Y1016" s="359"/>
      <c r="Z1016" s="369"/>
      <c r="AA1016" s="368"/>
      <c r="AB1016" s="367"/>
      <c r="AC1016" s="370"/>
      <c r="AD1016" s="371"/>
      <c r="AE1016" s="360"/>
      <c r="AF1016" s="360"/>
      <c r="AG1016" s="360"/>
      <c r="AH1016" s="360"/>
      <c r="AI1016" s="360"/>
      <c r="AJ1016" s="360"/>
      <c r="AK1016" s="360"/>
      <c r="AL1016" s="360"/>
      <c r="AM1016" s="360"/>
      <c r="AN1016" s="360"/>
      <c r="AO1016" s="360"/>
      <c r="AP1016" s="360"/>
      <c r="AQ1016" s="360"/>
      <c r="AR1016" s="360"/>
      <c r="AS1016" s="360"/>
      <c r="AT1016" s="360"/>
      <c r="AU1016" s="360"/>
      <c r="AV1016" s="360"/>
      <c r="AW1016" s="360"/>
      <c r="AX1016" s="360"/>
    </row>
    <row r="1017" ht="15.0" customHeight="1">
      <c r="A1017" s="358"/>
      <c r="B1017" s="359"/>
      <c r="C1017" s="359"/>
      <c r="D1017" s="360"/>
      <c r="E1017" s="361"/>
      <c r="F1017" s="359"/>
      <c r="G1017" s="362"/>
      <c r="H1017" s="363">
        <f t="shared" si="16"/>
        <v>0</v>
      </c>
      <c r="I1017" s="359" t="s">
        <v>3465</v>
      </c>
      <c r="J1017" s="364"/>
      <c r="K1017" s="364">
        <f t="shared" si="7"/>
        <v>0</v>
      </c>
      <c r="L1017" s="365"/>
      <c r="M1017" s="366">
        <f t="shared" si="14"/>
        <v>0</v>
      </c>
      <c r="N1017" s="366">
        <f t="shared" si="13"/>
        <v>0</v>
      </c>
      <c r="O1017" s="366">
        <f t="shared" si="5"/>
        <v>0</v>
      </c>
      <c r="P1017" s="366">
        <f t="shared" si="8"/>
        <v>0</v>
      </c>
      <c r="Q1017" s="366"/>
      <c r="R1017" s="359"/>
      <c r="S1017" s="367"/>
      <c r="T1017" s="359"/>
      <c r="U1017" s="368"/>
      <c r="V1017" s="368"/>
      <c r="W1017" s="359"/>
      <c r="X1017" s="362"/>
      <c r="Y1017" s="359"/>
      <c r="Z1017" s="369"/>
      <c r="AA1017" s="368"/>
      <c r="AB1017" s="367"/>
      <c r="AC1017" s="370"/>
      <c r="AD1017" s="371"/>
      <c r="AE1017" s="249"/>
      <c r="AF1017" s="249"/>
      <c r="AG1017" s="249"/>
      <c r="AH1017" s="249"/>
      <c r="AI1017" s="249"/>
      <c r="AJ1017" s="249"/>
      <c r="AK1017" s="249"/>
      <c r="AL1017" s="249"/>
      <c r="AM1017" s="249"/>
      <c r="AN1017" s="249"/>
      <c r="AO1017" s="249"/>
      <c r="AP1017" s="249"/>
      <c r="AQ1017" s="249"/>
      <c r="AR1017" s="249"/>
      <c r="AS1017" s="249"/>
      <c r="AT1017" s="249"/>
      <c r="AU1017" s="249"/>
      <c r="AV1017" s="249"/>
      <c r="AW1017" s="249"/>
      <c r="AX1017" s="249"/>
    </row>
    <row r="1018" ht="15.0" customHeight="1">
      <c r="A1018" s="358"/>
      <c r="B1018" s="359"/>
      <c r="C1018" s="359"/>
      <c r="D1018" s="360"/>
      <c r="E1018" s="361"/>
      <c r="F1018" s="359"/>
      <c r="G1018" s="362"/>
      <c r="H1018" s="363">
        <f t="shared" si="16"/>
        <v>0</v>
      </c>
      <c r="I1018" s="359" t="s">
        <v>3465</v>
      </c>
      <c r="J1018" s="364"/>
      <c r="K1018" s="364">
        <f t="shared" si="7"/>
        <v>0</v>
      </c>
      <c r="L1018" s="365"/>
      <c r="M1018" s="366">
        <f t="shared" si="14"/>
        <v>0</v>
      </c>
      <c r="N1018" s="366">
        <f t="shared" si="13"/>
        <v>0</v>
      </c>
      <c r="O1018" s="366">
        <f t="shared" si="5"/>
        <v>0</v>
      </c>
      <c r="P1018" s="366">
        <f t="shared" si="8"/>
        <v>0</v>
      </c>
      <c r="Q1018" s="366"/>
      <c r="R1018" s="359"/>
      <c r="S1018" s="367"/>
      <c r="T1018" s="359"/>
      <c r="U1018" s="368"/>
      <c r="V1018" s="368"/>
      <c r="W1018" s="359"/>
      <c r="X1018" s="362"/>
      <c r="Y1018" s="359"/>
      <c r="Z1018" s="369"/>
      <c r="AA1018" s="368"/>
      <c r="AB1018" s="367"/>
      <c r="AC1018" s="370"/>
      <c r="AD1018" s="371"/>
      <c r="AE1018" s="249"/>
      <c r="AF1018" s="249"/>
      <c r="AG1018" s="249"/>
      <c r="AH1018" s="249"/>
      <c r="AI1018" s="249"/>
      <c r="AJ1018" s="249"/>
      <c r="AK1018" s="249"/>
      <c r="AL1018" s="249"/>
      <c r="AM1018" s="249"/>
      <c r="AN1018" s="249"/>
      <c r="AO1018" s="249"/>
      <c r="AP1018" s="249"/>
      <c r="AQ1018" s="249"/>
      <c r="AR1018" s="249"/>
      <c r="AS1018" s="249"/>
      <c r="AT1018" s="249"/>
      <c r="AU1018" s="249"/>
      <c r="AV1018" s="249"/>
      <c r="AW1018" s="249"/>
      <c r="AX1018" s="249"/>
    </row>
    <row r="1019" ht="15.0" customHeight="1">
      <c r="A1019" s="358"/>
      <c r="B1019" s="359"/>
      <c r="C1019" s="359"/>
      <c r="D1019" s="360"/>
      <c r="E1019" s="361"/>
      <c r="F1019" s="359"/>
      <c r="G1019" s="362"/>
      <c r="H1019" s="363">
        <f t="shared" si="16"/>
        <v>0</v>
      </c>
      <c r="I1019" s="359" t="s">
        <v>3465</v>
      </c>
      <c r="J1019" s="364"/>
      <c r="K1019" s="364">
        <f t="shared" si="7"/>
        <v>0</v>
      </c>
      <c r="L1019" s="365"/>
      <c r="M1019" s="366">
        <f t="shared" si="14"/>
        <v>0</v>
      </c>
      <c r="N1019" s="366">
        <f t="shared" si="13"/>
        <v>0</v>
      </c>
      <c r="O1019" s="366">
        <f t="shared" si="5"/>
        <v>0</v>
      </c>
      <c r="P1019" s="366">
        <f t="shared" si="8"/>
        <v>0</v>
      </c>
      <c r="Q1019" s="366"/>
      <c r="R1019" s="359"/>
      <c r="S1019" s="367"/>
      <c r="T1019" s="359"/>
      <c r="U1019" s="368"/>
      <c r="V1019" s="368"/>
      <c r="W1019" s="359"/>
      <c r="X1019" s="362"/>
      <c r="Y1019" s="359"/>
      <c r="Z1019" s="369"/>
      <c r="AA1019" s="368"/>
      <c r="AB1019" s="367"/>
      <c r="AC1019" s="370"/>
      <c r="AD1019" s="371"/>
      <c r="AE1019" s="249"/>
      <c r="AF1019" s="249"/>
      <c r="AG1019" s="249"/>
      <c r="AH1019" s="249"/>
      <c r="AI1019" s="249"/>
      <c r="AJ1019" s="249"/>
      <c r="AK1019" s="249"/>
      <c r="AL1019" s="249"/>
      <c r="AM1019" s="249"/>
      <c r="AN1019" s="249"/>
      <c r="AO1019" s="249"/>
      <c r="AP1019" s="249"/>
      <c r="AQ1019" s="249"/>
      <c r="AR1019" s="249"/>
      <c r="AS1019" s="249"/>
      <c r="AT1019" s="249"/>
      <c r="AU1019" s="249"/>
      <c r="AV1019" s="249"/>
      <c r="AW1019" s="249"/>
      <c r="AX1019" s="249"/>
    </row>
    <row r="1020" ht="15.0" customHeight="1">
      <c r="A1020" s="358"/>
      <c r="B1020" s="359"/>
      <c r="C1020" s="359"/>
      <c r="D1020" s="360"/>
      <c r="E1020" s="361"/>
      <c r="F1020" s="359"/>
      <c r="G1020" s="362"/>
      <c r="H1020" s="363">
        <f t="shared" si="16"/>
        <v>0</v>
      </c>
      <c r="I1020" s="359" t="s">
        <v>3465</v>
      </c>
      <c r="J1020" s="364"/>
      <c r="K1020" s="364">
        <f t="shared" si="7"/>
        <v>0</v>
      </c>
      <c r="L1020" s="365"/>
      <c r="M1020" s="366">
        <f t="shared" si="14"/>
        <v>0</v>
      </c>
      <c r="N1020" s="366">
        <f t="shared" si="13"/>
        <v>0</v>
      </c>
      <c r="O1020" s="366">
        <f t="shared" si="5"/>
        <v>0</v>
      </c>
      <c r="P1020" s="366">
        <f t="shared" si="8"/>
        <v>0</v>
      </c>
      <c r="Q1020" s="366"/>
      <c r="R1020" s="359"/>
      <c r="S1020" s="367"/>
      <c r="T1020" s="359"/>
      <c r="U1020" s="368"/>
      <c r="V1020" s="368"/>
      <c r="W1020" s="359"/>
      <c r="X1020" s="362"/>
      <c r="Y1020" s="359"/>
      <c r="Z1020" s="369"/>
      <c r="AA1020" s="368"/>
      <c r="AB1020" s="367"/>
      <c r="AC1020" s="370"/>
      <c r="AD1020" s="371"/>
      <c r="AE1020" s="249"/>
      <c r="AF1020" s="249"/>
      <c r="AG1020" s="249"/>
      <c r="AH1020" s="249"/>
      <c r="AI1020" s="249"/>
      <c r="AJ1020" s="249"/>
      <c r="AK1020" s="249"/>
      <c r="AL1020" s="249"/>
      <c r="AM1020" s="249"/>
      <c r="AN1020" s="249"/>
      <c r="AO1020" s="249"/>
      <c r="AP1020" s="249"/>
      <c r="AQ1020" s="249"/>
      <c r="AR1020" s="249"/>
      <c r="AS1020" s="249"/>
      <c r="AT1020" s="249"/>
      <c r="AU1020" s="249"/>
      <c r="AV1020" s="249"/>
      <c r="AW1020" s="249"/>
      <c r="AX1020" s="249"/>
    </row>
    <row r="1021" ht="15.0" customHeight="1">
      <c r="A1021" s="358"/>
      <c r="B1021" s="359"/>
      <c r="C1021" s="359"/>
      <c r="D1021" s="360"/>
      <c r="E1021" s="361"/>
      <c r="F1021" s="359"/>
      <c r="G1021" s="362"/>
      <c r="H1021" s="363">
        <f t="shared" si="16"/>
        <v>0</v>
      </c>
      <c r="I1021" s="359" t="s">
        <v>3465</v>
      </c>
      <c r="J1021" s="364"/>
      <c r="K1021" s="364">
        <f t="shared" si="7"/>
        <v>0</v>
      </c>
      <c r="L1021" s="365"/>
      <c r="M1021" s="366">
        <f t="shared" si="14"/>
        <v>0</v>
      </c>
      <c r="N1021" s="366">
        <f t="shared" si="13"/>
        <v>0</v>
      </c>
      <c r="O1021" s="366">
        <f t="shared" si="5"/>
        <v>0</v>
      </c>
      <c r="P1021" s="366">
        <f t="shared" si="8"/>
        <v>0</v>
      </c>
      <c r="Q1021" s="366"/>
      <c r="R1021" s="359"/>
      <c r="S1021" s="367"/>
      <c r="T1021" s="359"/>
      <c r="U1021" s="368"/>
      <c r="V1021" s="368"/>
      <c r="W1021" s="359"/>
      <c r="X1021" s="362"/>
      <c r="Y1021" s="359"/>
      <c r="Z1021" s="369"/>
      <c r="AA1021" s="368"/>
      <c r="AB1021" s="367"/>
      <c r="AC1021" s="370"/>
      <c r="AD1021" s="371"/>
      <c r="AE1021" s="249"/>
      <c r="AF1021" s="249"/>
      <c r="AG1021" s="249"/>
      <c r="AH1021" s="249"/>
      <c r="AI1021" s="249"/>
      <c r="AJ1021" s="249"/>
      <c r="AK1021" s="249"/>
      <c r="AL1021" s="249"/>
      <c r="AM1021" s="249"/>
      <c r="AN1021" s="249"/>
      <c r="AO1021" s="249"/>
      <c r="AP1021" s="249"/>
      <c r="AQ1021" s="249"/>
      <c r="AR1021" s="249"/>
      <c r="AS1021" s="249"/>
      <c r="AT1021" s="249"/>
      <c r="AU1021" s="249"/>
      <c r="AV1021" s="249"/>
      <c r="AW1021" s="249"/>
      <c r="AX1021" s="249"/>
    </row>
    <row r="1022" ht="15.0" customHeight="1">
      <c r="A1022" s="358"/>
      <c r="B1022" s="359"/>
      <c r="C1022" s="359"/>
      <c r="D1022" s="360"/>
      <c r="E1022" s="361"/>
      <c r="F1022" s="359"/>
      <c r="G1022" s="362"/>
      <c r="H1022" s="363">
        <f t="shared" si="16"/>
        <v>0</v>
      </c>
      <c r="I1022" s="359" t="s">
        <v>3465</v>
      </c>
      <c r="J1022" s="364"/>
      <c r="K1022" s="364">
        <f t="shared" si="7"/>
        <v>0</v>
      </c>
      <c r="L1022" s="365"/>
      <c r="M1022" s="366">
        <f t="shared" si="14"/>
        <v>0</v>
      </c>
      <c r="N1022" s="366">
        <f t="shared" si="13"/>
        <v>0</v>
      </c>
      <c r="O1022" s="366">
        <f t="shared" si="5"/>
        <v>0</v>
      </c>
      <c r="P1022" s="366">
        <f t="shared" si="8"/>
        <v>0</v>
      </c>
      <c r="Q1022" s="366"/>
      <c r="R1022" s="359"/>
      <c r="S1022" s="367"/>
      <c r="T1022" s="359"/>
      <c r="U1022" s="368"/>
      <c r="V1022" s="368"/>
      <c r="W1022" s="359"/>
      <c r="X1022" s="362"/>
      <c r="Y1022" s="359"/>
      <c r="Z1022" s="369"/>
      <c r="AA1022" s="368"/>
      <c r="AB1022" s="367"/>
      <c r="AC1022" s="370"/>
      <c r="AD1022" s="371"/>
      <c r="AE1022" s="249"/>
      <c r="AF1022" s="249"/>
      <c r="AG1022" s="249"/>
      <c r="AH1022" s="249"/>
      <c r="AI1022" s="249"/>
      <c r="AJ1022" s="249"/>
      <c r="AK1022" s="249"/>
      <c r="AL1022" s="249"/>
      <c r="AM1022" s="249"/>
      <c r="AN1022" s="249"/>
      <c r="AO1022" s="249"/>
      <c r="AP1022" s="249"/>
      <c r="AQ1022" s="249"/>
      <c r="AR1022" s="249"/>
      <c r="AS1022" s="249"/>
      <c r="AT1022" s="249"/>
      <c r="AU1022" s="249"/>
      <c r="AV1022" s="249"/>
      <c r="AW1022" s="249"/>
      <c r="AX1022" s="249"/>
    </row>
    <row r="1023" ht="15.0" customHeight="1">
      <c r="A1023" s="358"/>
      <c r="B1023" s="359"/>
      <c r="C1023" s="359"/>
      <c r="D1023" s="360"/>
      <c r="E1023" s="361"/>
      <c r="F1023" s="359"/>
      <c r="G1023" s="362"/>
      <c r="H1023" s="363">
        <f t="shared" si="16"/>
        <v>0</v>
      </c>
      <c r="I1023" s="359" t="s">
        <v>3465</v>
      </c>
      <c r="J1023" s="364"/>
      <c r="K1023" s="364">
        <f t="shared" si="7"/>
        <v>0</v>
      </c>
      <c r="L1023" s="365"/>
      <c r="M1023" s="366">
        <f t="shared" si="14"/>
        <v>0</v>
      </c>
      <c r="N1023" s="366">
        <f t="shared" si="13"/>
        <v>0</v>
      </c>
      <c r="O1023" s="366">
        <f t="shared" si="5"/>
        <v>0</v>
      </c>
      <c r="P1023" s="366">
        <f t="shared" si="8"/>
        <v>0</v>
      </c>
      <c r="Q1023" s="366"/>
      <c r="R1023" s="359"/>
      <c r="S1023" s="367"/>
      <c r="T1023" s="359"/>
      <c r="U1023" s="368"/>
      <c r="V1023" s="368"/>
      <c r="W1023" s="359"/>
      <c r="X1023" s="362"/>
      <c r="Y1023" s="359"/>
      <c r="Z1023" s="369"/>
      <c r="AA1023" s="368"/>
      <c r="AB1023" s="367"/>
      <c r="AC1023" s="370"/>
      <c r="AD1023" s="371"/>
      <c r="AE1023" s="360"/>
      <c r="AF1023" s="360"/>
      <c r="AG1023" s="360"/>
      <c r="AH1023" s="360"/>
      <c r="AI1023" s="360"/>
      <c r="AJ1023" s="360"/>
      <c r="AK1023" s="360"/>
      <c r="AL1023" s="360"/>
      <c r="AM1023" s="360"/>
      <c r="AN1023" s="360"/>
      <c r="AO1023" s="360"/>
      <c r="AP1023" s="360"/>
      <c r="AQ1023" s="360"/>
      <c r="AR1023" s="360"/>
      <c r="AS1023" s="360"/>
      <c r="AT1023" s="360"/>
      <c r="AU1023" s="360"/>
      <c r="AV1023" s="360"/>
      <c r="AW1023" s="360"/>
      <c r="AX1023" s="360"/>
    </row>
    <row r="1024" ht="15.0" customHeight="1">
      <c r="A1024" s="358"/>
      <c r="B1024" s="359"/>
      <c r="C1024" s="359"/>
      <c r="D1024" s="360"/>
      <c r="E1024" s="361"/>
      <c r="F1024" s="359"/>
      <c r="G1024" s="362"/>
      <c r="H1024" s="363">
        <f t="shared" si="16"/>
        <v>0</v>
      </c>
      <c r="I1024" s="359" t="s">
        <v>3465</v>
      </c>
      <c r="J1024" s="364"/>
      <c r="K1024" s="364">
        <f t="shared" si="7"/>
        <v>0</v>
      </c>
      <c r="L1024" s="365"/>
      <c r="M1024" s="366">
        <f t="shared" si="14"/>
        <v>0</v>
      </c>
      <c r="N1024" s="366">
        <f t="shared" si="13"/>
        <v>0</v>
      </c>
      <c r="O1024" s="366">
        <f t="shared" si="5"/>
        <v>0</v>
      </c>
      <c r="P1024" s="366">
        <f t="shared" si="8"/>
        <v>0</v>
      </c>
      <c r="Q1024" s="366"/>
      <c r="R1024" s="359"/>
      <c r="S1024" s="367"/>
      <c r="T1024" s="359"/>
      <c r="U1024" s="368"/>
      <c r="V1024" s="368"/>
      <c r="W1024" s="359"/>
      <c r="X1024" s="362"/>
      <c r="Y1024" s="359"/>
      <c r="Z1024" s="369"/>
      <c r="AA1024" s="368"/>
      <c r="AB1024" s="367"/>
      <c r="AC1024" s="370"/>
      <c r="AD1024" s="371"/>
      <c r="AE1024" s="360"/>
      <c r="AF1024" s="360"/>
      <c r="AG1024" s="360"/>
      <c r="AH1024" s="360"/>
      <c r="AI1024" s="360"/>
      <c r="AJ1024" s="360"/>
      <c r="AK1024" s="360"/>
      <c r="AL1024" s="360"/>
      <c r="AM1024" s="360"/>
      <c r="AN1024" s="360"/>
      <c r="AO1024" s="360"/>
      <c r="AP1024" s="360"/>
      <c r="AQ1024" s="360"/>
      <c r="AR1024" s="360"/>
      <c r="AS1024" s="360"/>
      <c r="AT1024" s="360"/>
      <c r="AU1024" s="360"/>
      <c r="AV1024" s="360"/>
      <c r="AW1024" s="360"/>
      <c r="AX1024" s="360"/>
    </row>
    <row r="1025" ht="15.0" customHeight="1">
      <c r="A1025" s="358"/>
      <c r="B1025" s="359"/>
      <c r="C1025" s="359"/>
      <c r="D1025" s="360"/>
      <c r="E1025" s="361"/>
      <c r="F1025" s="359"/>
      <c r="G1025" s="362"/>
      <c r="H1025" s="363">
        <f t="shared" si="16"/>
        <v>0</v>
      </c>
      <c r="I1025" s="359" t="s">
        <v>3465</v>
      </c>
      <c r="J1025" s="364"/>
      <c r="K1025" s="364">
        <f t="shared" si="7"/>
        <v>0</v>
      </c>
      <c r="L1025" s="365"/>
      <c r="M1025" s="366">
        <f t="shared" si="14"/>
        <v>0</v>
      </c>
      <c r="N1025" s="366">
        <f t="shared" si="13"/>
        <v>0</v>
      </c>
      <c r="O1025" s="366">
        <f t="shared" si="5"/>
        <v>0</v>
      </c>
      <c r="P1025" s="366">
        <f t="shared" si="8"/>
        <v>0</v>
      </c>
      <c r="Q1025" s="366"/>
      <c r="R1025" s="359"/>
      <c r="S1025" s="367"/>
      <c r="T1025" s="359"/>
      <c r="U1025" s="368"/>
      <c r="V1025" s="368"/>
      <c r="W1025" s="359"/>
      <c r="X1025" s="362"/>
      <c r="Y1025" s="359"/>
      <c r="Z1025" s="369"/>
      <c r="AA1025" s="368"/>
      <c r="AB1025" s="367"/>
      <c r="AC1025" s="370"/>
      <c r="AD1025" s="371"/>
      <c r="AE1025" s="360"/>
      <c r="AF1025" s="360"/>
      <c r="AG1025" s="360"/>
      <c r="AH1025" s="360"/>
      <c r="AI1025" s="360"/>
      <c r="AJ1025" s="360"/>
      <c r="AK1025" s="360"/>
      <c r="AL1025" s="360"/>
      <c r="AM1025" s="360"/>
      <c r="AN1025" s="360"/>
      <c r="AO1025" s="360"/>
      <c r="AP1025" s="360"/>
      <c r="AQ1025" s="360"/>
      <c r="AR1025" s="360"/>
      <c r="AS1025" s="360"/>
      <c r="AT1025" s="360"/>
      <c r="AU1025" s="360"/>
      <c r="AV1025" s="360"/>
      <c r="AW1025" s="360"/>
      <c r="AX1025" s="360"/>
    </row>
    <row r="1026" ht="15.0" customHeight="1">
      <c r="A1026" s="358"/>
      <c r="B1026" s="359"/>
      <c r="C1026" s="359"/>
      <c r="D1026" s="360"/>
      <c r="E1026" s="361"/>
      <c r="F1026" s="359"/>
      <c r="G1026" s="362"/>
      <c r="H1026" s="363">
        <f t="shared" si="16"/>
        <v>0</v>
      </c>
      <c r="I1026" s="359" t="s">
        <v>3465</v>
      </c>
      <c r="J1026" s="364"/>
      <c r="K1026" s="364">
        <f t="shared" si="7"/>
        <v>0</v>
      </c>
      <c r="L1026" s="365"/>
      <c r="M1026" s="366">
        <f t="shared" si="14"/>
        <v>0</v>
      </c>
      <c r="N1026" s="366">
        <f t="shared" si="13"/>
        <v>0</v>
      </c>
      <c r="O1026" s="366">
        <f t="shared" si="5"/>
        <v>0</v>
      </c>
      <c r="P1026" s="366">
        <f t="shared" si="8"/>
        <v>0</v>
      </c>
      <c r="Q1026" s="366"/>
      <c r="R1026" s="359"/>
      <c r="S1026" s="367"/>
      <c r="T1026" s="359"/>
      <c r="U1026" s="368"/>
      <c r="V1026" s="368"/>
      <c r="W1026" s="359"/>
      <c r="X1026" s="362"/>
      <c r="Y1026" s="359"/>
      <c r="Z1026" s="369"/>
      <c r="AA1026" s="368"/>
      <c r="AB1026" s="367"/>
      <c r="AC1026" s="370"/>
      <c r="AD1026" s="371"/>
      <c r="AE1026" s="360"/>
      <c r="AF1026" s="360"/>
      <c r="AG1026" s="360"/>
      <c r="AH1026" s="360"/>
      <c r="AI1026" s="360"/>
      <c r="AJ1026" s="360"/>
      <c r="AK1026" s="360"/>
      <c r="AL1026" s="360"/>
      <c r="AM1026" s="360"/>
      <c r="AN1026" s="360"/>
      <c r="AO1026" s="360"/>
      <c r="AP1026" s="360"/>
      <c r="AQ1026" s="360"/>
      <c r="AR1026" s="360"/>
      <c r="AS1026" s="360"/>
      <c r="AT1026" s="360"/>
      <c r="AU1026" s="360"/>
      <c r="AV1026" s="360"/>
      <c r="AW1026" s="360"/>
      <c r="AX1026" s="360"/>
    </row>
    <row r="1027" ht="15.0" customHeight="1">
      <c r="A1027" s="358"/>
      <c r="B1027" s="359"/>
      <c r="C1027" s="359"/>
      <c r="D1027" s="360"/>
      <c r="E1027" s="361"/>
      <c r="F1027" s="359"/>
      <c r="G1027" s="362"/>
      <c r="H1027" s="363">
        <f t="shared" si="16"/>
        <v>0</v>
      </c>
      <c r="I1027" s="359" t="s">
        <v>3465</v>
      </c>
      <c r="J1027" s="364"/>
      <c r="K1027" s="364">
        <f t="shared" si="7"/>
        <v>0</v>
      </c>
      <c r="L1027" s="365"/>
      <c r="M1027" s="366">
        <f t="shared" si="14"/>
        <v>0</v>
      </c>
      <c r="N1027" s="366">
        <f t="shared" si="13"/>
        <v>0</v>
      </c>
      <c r="O1027" s="366">
        <f t="shared" si="5"/>
        <v>0</v>
      </c>
      <c r="P1027" s="366">
        <f t="shared" si="8"/>
        <v>0</v>
      </c>
      <c r="Q1027" s="366"/>
      <c r="R1027" s="359"/>
      <c r="S1027" s="367"/>
      <c r="T1027" s="359"/>
      <c r="U1027" s="368"/>
      <c r="V1027" s="368"/>
      <c r="W1027" s="359"/>
      <c r="X1027" s="362"/>
      <c r="Y1027" s="359"/>
      <c r="Z1027" s="369"/>
      <c r="AA1027" s="368"/>
      <c r="AB1027" s="367"/>
      <c r="AC1027" s="370"/>
      <c r="AD1027" s="371"/>
      <c r="AE1027" s="360"/>
      <c r="AF1027" s="360"/>
      <c r="AG1027" s="360"/>
      <c r="AH1027" s="360"/>
      <c r="AI1027" s="360"/>
      <c r="AJ1027" s="360"/>
      <c r="AK1027" s="360"/>
      <c r="AL1027" s="360"/>
      <c r="AM1027" s="360"/>
      <c r="AN1027" s="360"/>
      <c r="AO1027" s="360"/>
      <c r="AP1027" s="360"/>
      <c r="AQ1027" s="360"/>
      <c r="AR1027" s="360"/>
      <c r="AS1027" s="360"/>
      <c r="AT1027" s="360"/>
      <c r="AU1027" s="360"/>
      <c r="AV1027" s="360"/>
      <c r="AW1027" s="360"/>
      <c r="AX1027" s="360"/>
    </row>
    <row r="1028" ht="15.0" customHeight="1">
      <c r="A1028" s="358"/>
      <c r="B1028" s="359"/>
      <c r="C1028" s="359"/>
      <c r="D1028" s="360"/>
      <c r="E1028" s="361"/>
      <c r="F1028" s="359"/>
      <c r="G1028" s="362"/>
      <c r="H1028" s="363">
        <f t="shared" si="16"/>
        <v>0</v>
      </c>
      <c r="I1028" s="359" t="s">
        <v>3465</v>
      </c>
      <c r="J1028" s="364"/>
      <c r="K1028" s="364">
        <f t="shared" si="7"/>
        <v>0</v>
      </c>
      <c r="L1028" s="365"/>
      <c r="M1028" s="366">
        <f t="shared" si="14"/>
        <v>0</v>
      </c>
      <c r="N1028" s="366">
        <f t="shared" si="13"/>
        <v>0</v>
      </c>
      <c r="O1028" s="366">
        <f t="shared" si="5"/>
        <v>0</v>
      </c>
      <c r="P1028" s="366">
        <f t="shared" si="8"/>
        <v>0</v>
      </c>
      <c r="Q1028" s="366"/>
      <c r="R1028" s="359"/>
      <c r="S1028" s="367"/>
      <c r="T1028" s="359"/>
      <c r="U1028" s="368"/>
      <c r="V1028" s="368"/>
      <c r="W1028" s="359"/>
      <c r="X1028" s="362"/>
      <c r="Y1028" s="359"/>
      <c r="Z1028" s="369"/>
      <c r="AA1028" s="368"/>
      <c r="AB1028" s="367"/>
      <c r="AC1028" s="370"/>
      <c r="AD1028" s="371"/>
      <c r="AE1028" s="360"/>
      <c r="AF1028" s="360"/>
      <c r="AG1028" s="360"/>
      <c r="AH1028" s="360"/>
      <c r="AI1028" s="360"/>
      <c r="AJ1028" s="360"/>
      <c r="AK1028" s="360"/>
      <c r="AL1028" s="360"/>
      <c r="AM1028" s="360"/>
      <c r="AN1028" s="360"/>
      <c r="AO1028" s="360"/>
      <c r="AP1028" s="360"/>
      <c r="AQ1028" s="360"/>
      <c r="AR1028" s="360"/>
      <c r="AS1028" s="360"/>
      <c r="AT1028" s="360"/>
      <c r="AU1028" s="360"/>
      <c r="AV1028" s="360"/>
      <c r="AW1028" s="360"/>
      <c r="AX1028" s="360"/>
    </row>
    <row r="1029" ht="15.0" customHeight="1">
      <c r="A1029" s="358"/>
      <c r="B1029" s="359"/>
      <c r="C1029" s="359"/>
      <c r="D1029" s="360"/>
      <c r="E1029" s="361"/>
      <c r="F1029" s="359"/>
      <c r="G1029" s="362"/>
      <c r="H1029" s="363">
        <f t="shared" si="16"/>
        <v>0</v>
      </c>
      <c r="I1029" s="359" t="s">
        <v>3465</v>
      </c>
      <c r="J1029" s="364"/>
      <c r="K1029" s="364">
        <f t="shared" si="7"/>
        <v>0</v>
      </c>
      <c r="L1029" s="365"/>
      <c r="M1029" s="366">
        <f t="shared" si="14"/>
        <v>0</v>
      </c>
      <c r="N1029" s="366">
        <f t="shared" si="13"/>
        <v>0</v>
      </c>
      <c r="O1029" s="366">
        <f t="shared" si="5"/>
        <v>0</v>
      </c>
      <c r="P1029" s="366">
        <f t="shared" si="8"/>
        <v>0</v>
      </c>
      <c r="Q1029" s="366"/>
      <c r="R1029" s="359"/>
      <c r="S1029" s="367"/>
      <c r="T1029" s="359"/>
      <c r="U1029" s="368"/>
      <c r="V1029" s="368"/>
      <c r="W1029" s="359"/>
      <c r="X1029" s="362"/>
      <c r="Y1029" s="359"/>
      <c r="Z1029" s="369"/>
      <c r="AA1029" s="368"/>
      <c r="AB1029" s="367"/>
      <c r="AC1029" s="370"/>
      <c r="AD1029" s="371"/>
      <c r="AE1029" s="360"/>
      <c r="AF1029" s="360"/>
      <c r="AG1029" s="360"/>
      <c r="AH1029" s="360"/>
      <c r="AI1029" s="360"/>
      <c r="AJ1029" s="360"/>
      <c r="AK1029" s="360"/>
      <c r="AL1029" s="360"/>
      <c r="AM1029" s="360"/>
      <c r="AN1029" s="360"/>
      <c r="AO1029" s="360"/>
      <c r="AP1029" s="360"/>
      <c r="AQ1029" s="360"/>
      <c r="AR1029" s="360"/>
      <c r="AS1029" s="360"/>
      <c r="AT1029" s="360"/>
      <c r="AU1029" s="360"/>
      <c r="AV1029" s="360"/>
      <c r="AW1029" s="360"/>
      <c r="AX1029" s="360"/>
    </row>
    <row r="1030" ht="15.0" customHeight="1">
      <c r="A1030" s="358"/>
      <c r="B1030" s="359"/>
      <c r="C1030" s="359"/>
      <c r="D1030" s="360"/>
      <c r="E1030" s="361"/>
      <c r="F1030" s="359"/>
      <c r="G1030" s="362"/>
      <c r="H1030" s="363">
        <f t="shared" si="16"/>
        <v>0</v>
      </c>
      <c r="I1030" s="359" t="s">
        <v>3465</v>
      </c>
      <c r="J1030" s="364"/>
      <c r="K1030" s="364">
        <f t="shared" si="7"/>
        <v>0</v>
      </c>
      <c r="L1030" s="365"/>
      <c r="M1030" s="366">
        <f t="shared" si="14"/>
        <v>0</v>
      </c>
      <c r="N1030" s="366">
        <f t="shared" si="13"/>
        <v>0</v>
      </c>
      <c r="O1030" s="366">
        <f t="shared" si="5"/>
        <v>0</v>
      </c>
      <c r="P1030" s="366">
        <f t="shared" si="8"/>
        <v>0</v>
      </c>
      <c r="Q1030" s="366"/>
      <c r="R1030" s="359"/>
      <c r="S1030" s="367"/>
      <c r="T1030" s="359"/>
      <c r="U1030" s="368"/>
      <c r="V1030" s="368"/>
      <c r="W1030" s="359"/>
      <c r="X1030" s="362"/>
      <c r="Y1030" s="359"/>
      <c r="Z1030" s="369"/>
      <c r="AA1030" s="368"/>
      <c r="AB1030" s="367"/>
      <c r="AC1030" s="370"/>
      <c r="AD1030" s="371"/>
      <c r="AE1030" s="360"/>
      <c r="AF1030" s="360"/>
      <c r="AG1030" s="360"/>
      <c r="AH1030" s="360"/>
      <c r="AI1030" s="360"/>
      <c r="AJ1030" s="360"/>
      <c r="AK1030" s="360"/>
      <c r="AL1030" s="360"/>
      <c r="AM1030" s="360"/>
      <c r="AN1030" s="360"/>
      <c r="AO1030" s="360"/>
      <c r="AP1030" s="360"/>
      <c r="AQ1030" s="360"/>
      <c r="AR1030" s="360"/>
      <c r="AS1030" s="360"/>
      <c r="AT1030" s="360"/>
      <c r="AU1030" s="360"/>
      <c r="AV1030" s="360"/>
      <c r="AW1030" s="360"/>
      <c r="AX1030" s="360"/>
    </row>
    <row r="1031" ht="15.0" customHeight="1">
      <c r="A1031" s="358"/>
      <c r="B1031" s="359"/>
      <c r="C1031" s="359"/>
      <c r="D1031" s="360"/>
      <c r="E1031" s="361"/>
      <c r="F1031" s="359"/>
      <c r="G1031" s="362"/>
      <c r="H1031" s="363">
        <f t="shared" si="16"/>
        <v>0</v>
      </c>
      <c r="I1031" s="359" t="s">
        <v>3465</v>
      </c>
      <c r="J1031" s="364"/>
      <c r="K1031" s="364">
        <f t="shared" si="7"/>
        <v>0</v>
      </c>
      <c r="L1031" s="365"/>
      <c r="M1031" s="366">
        <f t="shared" si="14"/>
        <v>0</v>
      </c>
      <c r="N1031" s="366">
        <f t="shared" si="13"/>
        <v>0</v>
      </c>
      <c r="O1031" s="366">
        <f t="shared" si="5"/>
        <v>0</v>
      </c>
      <c r="P1031" s="366">
        <f t="shared" si="8"/>
        <v>0</v>
      </c>
      <c r="Q1031" s="366"/>
      <c r="R1031" s="359"/>
      <c r="S1031" s="367"/>
      <c r="T1031" s="359"/>
      <c r="U1031" s="368"/>
      <c r="V1031" s="368"/>
      <c r="W1031" s="359"/>
      <c r="X1031" s="362"/>
      <c r="Y1031" s="359"/>
      <c r="Z1031" s="369"/>
      <c r="AA1031" s="368"/>
      <c r="AB1031" s="367"/>
      <c r="AC1031" s="370"/>
      <c r="AD1031" s="371"/>
      <c r="AE1031" s="249"/>
      <c r="AF1031" s="249"/>
      <c r="AG1031" s="249"/>
      <c r="AH1031" s="249"/>
      <c r="AI1031" s="249"/>
      <c r="AJ1031" s="249"/>
      <c r="AK1031" s="249"/>
      <c r="AL1031" s="249"/>
      <c r="AM1031" s="249"/>
      <c r="AN1031" s="249"/>
      <c r="AO1031" s="249"/>
      <c r="AP1031" s="249"/>
      <c r="AQ1031" s="249"/>
      <c r="AR1031" s="249"/>
      <c r="AS1031" s="249"/>
      <c r="AT1031" s="249"/>
      <c r="AU1031" s="249"/>
      <c r="AV1031" s="249"/>
      <c r="AW1031" s="249"/>
      <c r="AX1031" s="249"/>
    </row>
    <row r="1032" ht="15.0" customHeight="1">
      <c r="A1032" s="358"/>
      <c r="B1032" s="359"/>
      <c r="C1032" s="359"/>
      <c r="D1032" s="360"/>
      <c r="E1032" s="361"/>
      <c r="F1032" s="359"/>
      <c r="G1032" s="362"/>
      <c r="H1032" s="363">
        <f t="shared" si="16"/>
        <v>0</v>
      </c>
      <c r="I1032" s="359" t="s">
        <v>3465</v>
      </c>
      <c r="J1032" s="364"/>
      <c r="K1032" s="364">
        <f t="shared" si="7"/>
        <v>0</v>
      </c>
      <c r="L1032" s="365"/>
      <c r="M1032" s="366">
        <f t="shared" si="14"/>
        <v>0</v>
      </c>
      <c r="N1032" s="366">
        <f t="shared" si="13"/>
        <v>0</v>
      </c>
      <c r="O1032" s="366">
        <f t="shared" si="5"/>
        <v>0</v>
      </c>
      <c r="P1032" s="366">
        <f t="shared" si="8"/>
        <v>0</v>
      </c>
      <c r="Q1032" s="366"/>
      <c r="R1032" s="359"/>
      <c r="S1032" s="367"/>
      <c r="T1032" s="359"/>
      <c r="U1032" s="368"/>
      <c r="V1032" s="368"/>
      <c r="W1032" s="359"/>
      <c r="X1032" s="362"/>
      <c r="Y1032" s="359"/>
      <c r="Z1032" s="369"/>
      <c r="AA1032" s="368"/>
      <c r="AB1032" s="367"/>
      <c r="AC1032" s="370"/>
      <c r="AD1032" s="371"/>
      <c r="AE1032" s="249"/>
      <c r="AF1032" s="249"/>
      <c r="AG1032" s="249"/>
      <c r="AH1032" s="249"/>
      <c r="AI1032" s="249"/>
      <c r="AJ1032" s="249"/>
      <c r="AK1032" s="249"/>
      <c r="AL1032" s="249"/>
      <c r="AM1032" s="249"/>
      <c r="AN1032" s="249"/>
      <c r="AO1032" s="249"/>
      <c r="AP1032" s="249"/>
      <c r="AQ1032" s="249"/>
      <c r="AR1032" s="249"/>
      <c r="AS1032" s="249"/>
      <c r="AT1032" s="249"/>
      <c r="AU1032" s="249"/>
      <c r="AV1032" s="249"/>
      <c r="AW1032" s="249"/>
      <c r="AX1032" s="249"/>
    </row>
    <row r="1033" ht="15.0" customHeight="1">
      <c r="A1033" s="358"/>
      <c r="B1033" s="359"/>
      <c r="C1033" s="359"/>
      <c r="D1033" s="360"/>
      <c r="E1033" s="361"/>
      <c r="F1033" s="359"/>
      <c r="G1033" s="362"/>
      <c r="H1033" s="363">
        <f t="shared" si="16"/>
        <v>0</v>
      </c>
      <c r="I1033" s="359" t="s">
        <v>3465</v>
      </c>
      <c r="J1033" s="364"/>
      <c r="K1033" s="364">
        <f t="shared" si="7"/>
        <v>0</v>
      </c>
      <c r="L1033" s="365"/>
      <c r="M1033" s="366">
        <f t="shared" si="14"/>
        <v>0</v>
      </c>
      <c r="N1033" s="366">
        <f t="shared" si="13"/>
        <v>0</v>
      </c>
      <c r="O1033" s="366">
        <f t="shared" si="5"/>
        <v>0</v>
      </c>
      <c r="P1033" s="366">
        <f t="shared" si="8"/>
        <v>0</v>
      </c>
      <c r="Q1033" s="366"/>
      <c r="R1033" s="359"/>
      <c r="S1033" s="367"/>
      <c r="T1033" s="359"/>
      <c r="U1033" s="368"/>
      <c r="V1033" s="368"/>
      <c r="W1033" s="359"/>
      <c r="X1033" s="362"/>
      <c r="Y1033" s="359"/>
      <c r="Z1033" s="369"/>
      <c r="AA1033" s="368"/>
      <c r="AB1033" s="367"/>
      <c r="AC1033" s="370"/>
      <c r="AD1033" s="371"/>
      <c r="AE1033" s="249"/>
      <c r="AF1033" s="249"/>
      <c r="AG1033" s="249"/>
      <c r="AH1033" s="249"/>
      <c r="AI1033" s="249"/>
      <c r="AJ1033" s="249"/>
      <c r="AK1033" s="249"/>
      <c r="AL1033" s="249"/>
      <c r="AM1033" s="249"/>
      <c r="AN1033" s="249"/>
      <c r="AO1033" s="249"/>
      <c r="AP1033" s="249"/>
      <c r="AQ1033" s="249"/>
      <c r="AR1033" s="249"/>
      <c r="AS1033" s="249"/>
      <c r="AT1033" s="249"/>
      <c r="AU1033" s="249"/>
      <c r="AV1033" s="249"/>
      <c r="AW1033" s="249"/>
      <c r="AX1033" s="249"/>
    </row>
    <row r="1034" ht="15.0" customHeight="1">
      <c r="A1034" s="358"/>
      <c r="B1034" s="359"/>
      <c r="C1034" s="359"/>
      <c r="D1034" s="360"/>
      <c r="E1034" s="361"/>
      <c r="F1034" s="359"/>
      <c r="G1034" s="362"/>
      <c r="H1034" s="363">
        <f t="shared" si="16"/>
        <v>0</v>
      </c>
      <c r="I1034" s="359" t="s">
        <v>3465</v>
      </c>
      <c r="J1034" s="364"/>
      <c r="K1034" s="364">
        <f t="shared" si="7"/>
        <v>0</v>
      </c>
      <c r="L1034" s="365"/>
      <c r="M1034" s="366">
        <f t="shared" si="14"/>
        <v>0</v>
      </c>
      <c r="N1034" s="366">
        <f t="shared" si="13"/>
        <v>0</v>
      </c>
      <c r="O1034" s="366">
        <f t="shared" si="5"/>
        <v>0</v>
      </c>
      <c r="P1034" s="366">
        <f t="shared" si="8"/>
        <v>0</v>
      </c>
      <c r="Q1034" s="366"/>
      <c r="R1034" s="359"/>
      <c r="S1034" s="367"/>
      <c r="T1034" s="359"/>
      <c r="U1034" s="368"/>
      <c r="V1034" s="368"/>
      <c r="W1034" s="359"/>
      <c r="X1034" s="362"/>
      <c r="Y1034" s="359"/>
      <c r="Z1034" s="369"/>
      <c r="AA1034" s="368"/>
      <c r="AB1034" s="367"/>
      <c r="AC1034" s="370"/>
      <c r="AD1034" s="371"/>
      <c r="AE1034" s="249"/>
      <c r="AF1034" s="249"/>
      <c r="AG1034" s="249"/>
      <c r="AH1034" s="249"/>
      <c r="AI1034" s="249"/>
      <c r="AJ1034" s="249"/>
      <c r="AK1034" s="249"/>
      <c r="AL1034" s="249"/>
      <c r="AM1034" s="249"/>
      <c r="AN1034" s="249"/>
      <c r="AO1034" s="249"/>
      <c r="AP1034" s="249"/>
      <c r="AQ1034" s="249"/>
      <c r="AR1034" s="249"/>
      <c r="AS1034" s="249"/>
      <c r="AT1034" s="249"/>
      <c r="AU1034" s="249"/>
      <c r="AV1034" s="249"/>
      <c r="AW1034" s="249"/>
      <c r="AX1034" s="249"/>
    </row>
    <row r="1035" ht="15.0" customHeight="1">
      <c r="A1035" s="358"/>
      <c r="B1035" s="359"/>
      <c r="C1035" s="359"/>
      <c r="D1035" s="360"/>
      <c r="E1035" s="361"/>
      <c r="F1035" s="359"/>
      <c r="G1035" s="362"/>
      <c r="H1035" s="363">
        <f t="shared" si="16"/>
        <v>0</v>
      </c>
      <c r="I1035" s="359" t="s">
        <v>3465</v>
      </c>
      <c r="J1035" s="364"/>
      <c r="K1035" s="364">
        <f t="shared" si="7"/>
        <v>0</v>
      </c>
      <c r="L1035" s="365"/>
      <c r="M1035" s="366">
        <f t="shared" si="14"/>
        <v>0</v>
      </c>
      <c r="N1035" s="366">
        <f t="shared" si="13"/>
        <v>0</v>
      </c>
      <c r="O1035" s="366">
        <f t="shared" si="5"/>
        <v>0</v>
      </c>
      <c r="P1035" s="366">
        <f t="shared" si="8"/>
        <v>0</v>
      </c>
      <c r="Q1035" s="366"/>
      <c r="R1035" s="359"/>
      <c r="S1035" s="367"/>
      <c r="T1035" s="359"/>
      <c r="U1035" s="368"/>
      <c r="V1035" s="368"/>
      <c r="W1035" s="359"/>
      <c r="X1035" s="362"/>
      <c r="Y1035" s="359"/>
      <c r="Z1035" s="369"/>
      <c r="AA1035" s="368"/>
      <c r="AB1035" s="367"/>
      <c r="AC1035" s="370"/>
      <c r="AD1035" s="371"/>
      <c r="AE1035" s="249"/>
      <c r="AF1035" s="249"/>
      <c r="AG1035" s="249"/>
      <c r="AH1035" s="249"/>
      <c r="AI1035" s="249"/>
      <c r="AJ1035" s="249"/>
      <c r="AK1035" s="249"/>
      <c r="AL1035" s="249"/>
      <c r="AM1035" s="249"/>
      <c r="AN1035" s="249"/>
      <c r="AO1035" s="249"/>
      <c r="AP1035" s="249"/>
      <c r="AQ1035" s="249"/>
      <c r="AR1035" s="249"/>
      <c r="AS1035" s="249"/>
      <c r="AT1035" s="249"/>
      <c r="AU1035" s="249"/>
      <c r="AV1035" s="249"/>
      <c r="AW1035" s="249"/>
      <c r="AX1035" s="249"/>
    </row>
    <row r="1036" ht="15.0" customHeight="1">
      <c r="A1036" s="358"/>
      <c r="B1036" s="359"/>
      <c r="C1036" s="359"/>
      <c r="D1036" s="360"/>
      <c r="E1036" s="361"/>
      <c r="F1036" s="359"/>
      <c r="G1036" s="362"/>
      <c r="H1036" s="363">
        <f t="shared" si="16"/>
        <v>0</v>
      </c>
      <c r="I1036" s="359" t="s">
        <v>3465</v>
      </c>
      <c r="J1036" s="364"/>
      <c r="K1036" s="364">
        <f t="shared" si="7"/>
        <v>0</v>
      </c>
      <c r="L1036" s="365"/>
      <c r="M1036" s="366">
        <f t="shared" si="14"/>
        <v>0</v>
      </c>
      <c r="N1036" s="366">
        <f t="shared" si="13"/>
        <v>0</v>
      </c>
      <c r="O1036" s="366">
        <f t="shared" si="5"/>
        <v>0</v>
      </c>
      <c r="P1036" s="366">
        <f t="shared" si="8"/>
        <v>0</v>
      </c>
      <c r="Q1036" s="366"/>
      <c r="R1036" s="359"/>
      <c r="S1036" s="367"/>
      <c r="T1036" s="359"/>
      <c r="U1036" s="368"/>
      <c r="V1036" s="368"/>
      <c r="W1036" s="359"/>
      <c r="X1036" s="362"/>
      <c r="Y1036" s="359"/>
      <c r="Z1036" s="369"/>
      <c r="AA1036" s="368"/>
      <c r="AB1036" s="367"/>
      <c r="AC1036" s="370"/>
      <c r="AD1036" s="371"/>
      <c r="AE1036" s="249"/>
      <c r="AF1036" s="249"/>
      <c r="AG1036" s="249"/>
      <c r="AH1036" s="249"/>
      <c r="AI1036" s="249"/>
      <c r="AJ1036" s="249"/>
      <c r="AK1036" s="249"/>
      <c r="AL1036" s="249"/>
      <c r="AM1036" s="249"/>
      <c r="AN1036" s="249"/>
      <c r="AO1036" s="249"/>
      <c r="AP1036" s="249"/>
      <c r="AQ1036" s="249"/>
      <c r="AR1036" s="249"/>
      <c r="AS1036" s="249"/>
      <c r="AT1036" s="249"/>
      <c r="AU1036" s="249"/>
      <c r="AV1036" s="249"/>
      <c r="AW1036" s="249"/>
      <c r="AX1036" s="249"/>
    </row>
    <row r="1037" ht="15.0" customHeight="1">
      <c r="A1037" s="358"/>
      <c r="B1037" s="359"/>
      <c r="C1037" s="359"/>
      <c r="D1037" s="360"/>
      <c r="E1037" s="361"/>
      <c r="F1037" s="359"/>
      <c r="G1037" s="362"/>
      <c r="H1037" s="363">
        <f t="shared" si="16"/>
        <v>0</v>
      </c>
      <c r="I1037" s="359" t="s">
        <v>3465</v>
      </c>
      <c r="J1037" s="364"/>
      <c r="K1037" s="364">
        <f t="shared" si="7"/>
        <v>0</v>
      </c>
      <c r="L1037" s="365"/>
      <c r="M1037" s="366">
        <f t="shared" si="14"/>
        <v>0</v>
      </c>
      <c r="N1037" s="366">
        <f t="shared" si="13"/>
        <v>0</v>
      </c>
      <c r="O1037" s="366">
        <f t="shared" si="5"/>
        <v>0</v>
      </c>
      <c r="P1037" s="366">
        <f t="shared" si="8"/>
        <v>0</v>
      </c>
      <c r="Q1037" s="366"/>
      <c r="R1037" s="359"/>
      <c r="S1037" s="367"/>
      <c r="T1037" s="359"/>
      <c r="U1037" s="368"/>
      <c r="V1037" s="368"/>
      <c r="W1037" s="359"/>
      <c r="X1037" s="362"/>
      <c r="Y1037" s="359"/>
      <c r="Z1037" s="369"/>
      <c r="AA1037" s="368"/>
      <c r="AB1037" s="367"/>
      <c r="AC1037" s="370"/>
      <c r="AD1037" s="371"/>
      <c r="AE1037" s="249"/>
      <c r="AF1037" s="249"/>
      <c r="AG1037" s="249"/>
      <c r="AH1037" s="249"/>
      <c r="AI1037" s="249"/>
      <c r="AJ1037" s="249"/>
      <c r="AK1037" s="249"/>
      <c r="AL1037" s="249"/>
      <c r="AM1037" s="249"/>
      <c r="AN1037" s="249"/>
      <c r="AO1037" s="249"/>
      <c r="AP1037" s="249"/>
      <c r="AQ1037" s="249"/>
      <c r="AR1037" s="249"/>
      <c r="AS1037" s="249"/>
      <c r="AT1037" s="249"/>
      <c r="AU1037" s="249"/>
      <c r="AV1037" s="249"/>
      <c r="AW1037" s="249"/>
      <c r="AX1037" s="249"/>
    </row>
    <row r="1038" ht="15.0" customHeight="1">
      <c r="A1038" s="358"/>
      <c r="B1038" s="359"/>
      <c r="C1038" s="359"/>
      <c r="D1038" s="360"/>
      <c r="E1038" s="361"/>
      <c r="F1038" s="359"/>
      <c r="G1038" s="362"/>
      <c r="H1038" s="363">
        <f t="shared" si="16"/>
        <v>0</v>
      </c>
      <c r="I1038" s="359" t="s">
        <v>3465</v>
      </c>
      <c r="J1038" s="364"/>
      <c r="K1038" s="364">
        <f t="shared" si="7"/>
        <v>0</v>
      </c>
      <c r="L1038" s="365"/>
      <c r="M1038" s="366">
        <f t="shared" si="14"/>
        <v>0</v>
      </c>
      <c r="N1038" s="366">
        <f t="shared" si="13"/>
        <v>0</v>
      </c>
      <c r="O1038" s="366">
        <f t="shared" si="5"/>
        <v>0</v>
      </c>
      <c r="P1038" s="366">
        <f t="shared" si="8"/>
        <v>0</v>
      </c>
      <c r="Q1038" s="366"/>
      <c r="R1038" s="359"/>
      <c r="S1038" s="367"/>
      <c r="T1038" s="359"/>
      <c r="U1038" s="368"/>
      <c r="V1038" s="368"/>
      <c r="W1038" s="359"/>
      <c r="X1038" s="362"/>
      <c r="Y1038" s="359"/>
      <c r="Z1038" s="369"/>
      <c r="AA1038" s="368"/>
      <c r="AB1038" s="367"/>
      <c r="AC1038" s="370"/>
      <c r="AD1038" s="371"/>
      <c r="AE1038" s="360"/>
      <c r="AF1038" s="360"/>
      <c r="AG1038" s="360"/>
      <c r="AH1038" s="360"/>
      <c r="AI1038" s="360"/>
      <c r="AJ1038" s="360"/>
      <c r="AK1038" s="360"/>
      <c r="AL1038" s="360"/>
      <c r="AM1038" s="360"/>
      <c r="AN1038" s="360"/>
      <c r="AO1038" s="360"/>
      <c r="AP1038" s="360"/>
      <c r="AQ1038" s="360"/>
      <c r="AR1038" s="360"/>
      <c r="AS1038" s="360"/>
      <c r="AT1038" s="360"/>
      <c r="AU1038" s="360"/>
      <c r="AV1038" s="360"/>
      <c r="AW1038" s="360"/>
      <c r="AX1038" s="360"/>
    </row>
    <row r="1039" ht="15.0" customHeight="1">
      <c r="A1039" s="358"/>
      <c r="B1039" s="359"/>
      <c r="C1039" s="359"/>
      <c r="D1039" s="360"/>
      <c r="E1039" s="361"/>
      <c r="F1039" s="359"/>
      <c r="G1039" s="362"/>
      <c r="H1039" s="363">
        <f t="shared" si="16"/>
        <v>0</v>
      </c>
      <c r="I1039" s="359" t="s">
        <v>3465</v>
      </c>
      <c r="J1039" s="364"/>
      <c r="K1039" s="364">
        <f t="shared" si="7"/>
        <v>0</v>
      </c>
      <c r="L1039" s="365"/>
      <c r="M1039" s="366">
        <f t="shared" si="14"/>
        <v>0</v>
      </c>
      <c r="N1039" s="366">
        <f t="shared" si="13"/>
        <v>0</v>
      </c>
      <c r="O1039" s="366">
        <f t="shared" si="5"/>
        <v>0</v>
      </c>
      <c r="P1039" s="366">
        <f t="shared" si="8"/>
        <v>0</v>
      </c>
      <c r="Q1039" s="366"/>
      <c r="R1039" s="359"/>
      <c r="S1039" s="367"/>
      <c r="T1039" s="359"/>
      <c r="U1039" s="368"/>
      <c r="V1039" s="368"/>
      <c r="W1039" s="359"/>
      <c r="X1039" s="362"/>
      <c r="Y1039" s="359"/>
      <c r="Z1039" s="369"/>
      <c r="AA1039" s="368"/>
      <c r="AB1039" s="367"/>
      <c r="AC1039" s="370"/>
      <c r="AD1039" s="371"/>
      <c r="AE1039" s="249"/>
      <c r="AF1039" s="249"/>
      <c r="AG1039" s="249"/>
      <c r="AH1039" s="249"/>
      <c r="AI1039" s="249"/>
      <c r="AJ1039" s="249"/>
      <c r="AK1039" s="249"/>
      <c r="AL1039" s="249"/>
      <c r="AM1039" s="249"/>
      <c r="AN1039" s="249"/>
      <c r="AO1039" s="249"/>
      <c r="AP1039" s="249"/>
      <c r="AQ1039" s="249"/>
      <c r="AR1039" s="249"/>
      <c r="AS1039" s="249"/>
      <c r="AT1039" s="249"/>
      <c r="AU1039" s="249"/>
      <c r="AV1039" s="249"/>
      <c r="AW1039" s="249"/>
      <c r="AX1039" s="249"/>
    </row>
    <row r="1040" ht="15.0" customHeight="1">
      <c r="A1040" s="358"/>
      <c r="B1040" s="359"/>
      <c r="C1040" s="359"/>
      <c r="D1040" s="360"/>
      <c r="E1040" s="361"/>
      <c r="F1040" s="359"/>
      <c r="G1040" s="362"/>
      <c r="H1040" s="363">
        <f t="shared" si="16"/>
        <v>0</v>
      </c>
      <c r="I1040" s="359" t="s">
        <v>3465</v>
      </c>
      <c r="J1040" s="364"/>
      <c r="K1040" s="364">
        <f t="shared" si="7"/>
        <v>0</v>
      </c>
      <c r="L1040" s="365"/>
      <c r="M1040" s="366">
        <f t="shared" si="14"/>
        <v>0</v>
      </c>
      <c r="N1040" s="366">
        <f t="shared" si="13"/>
        <v>0</v>
      </c>
      <c r="O1040" s="366">
        <f t="shared" si="5"/>
        <v>0</v>
      </c>
      <c r="P1040" s="366">
        <f t="shared" si="8"/>
        <v>0</v>
      </c>
      <c r="Q1040" s="366"/>
      <c r="R1040" s="359"/>
      <c r="S1040" s="367"/>
      <c r="T1040" s="359"/>
      <c r="U1040" s="368"/>
      <c r="V1040" s="368"/>
      <c r="W1040" s="359"/>
      <c r="X1040" s="362"/>
      <c r="Y1040" s="359"/>
      <c r="Z1040" s="369"/>
      <c r="AA1040" s="368"/>
      <c r="AB1040" s="367"/>
      <c r="AC1040" s="370"/>
      <c r="AD1040" s="371"/>
      <c r="AE1040" s="249"/>
      <c r="AF1040" s="249"/>
      <c r="AG1040" s="249"/>
      <c r="AH1040" s="249"/>
      <c r="AI1040" s="249"/>
      <c r="AJ1040" s="249"/>
      <c r="AK1040" s="249"/>
      <c r="AL1040" s="249"/>
      <c r="AM1040" s="249"/>
      <c r="AN1040" s="249"/>
      <c r="AO1040" s="249"/>
      <c r="AP1040" s="249"/>
      <c r="AQ1040" s="249"/>
      <c r="AR1040" s="249"/>
      <c r="AS1040" s="249"/>
      <c r="AT1040" s="249"/>
      <c r="AU1040" s="249"/>
      <c r="AV1040" s="249"/>
      <c r="AW1040" s="249"/>
      <c r="AX1040" s="249"/>
    </row>
    <row r="1041" ht="15.0" customHeight="1">
      <c r="A1041" s="358"/>
      <c r="B1041" s="359"/>
      <c r="C1041" s="359"/>
      <c r="D1041" s="360"/>
      <c r="E1041" s="361"/>
      <c r="F1041" s="359"/>
      <c r="G1041" s="362"/>
      <c r="H1041" s="363">
        <f t="shared" si="16"/>
        <v>0</v>
      </c>
      <c r="I1041" s="359" t="s">
        <v>3465</v>
      </c>
      <c r="J1041" s="364"/>
      <c r="K1041" s="364">
        <f t="shared" si="7"/>
        <v>0</v>
      </c>
      <c r="L1041" s="365"/>
      <c r="M1041" s="366">
        <f t="shared" si="14"/>
        <v>0</v>
      </c>
      <c r="N1041" s="366">
        <f t="shared" si="13"/>
        <v>0</v>
      </c>
      <c r="O1041" s="366">
        <f t="shared" si="5"/>
        <v>0</v>
      </c>
      <c r="P1041" s="366">
        <f t="shared" si="8"/>
        <v>0</v>
      </c>
      <c r="Q1041" s="366"/>
      <c r="R1041" s="359"/>
      <c r="S1041" s="367"/>
      <c r="T1041" s="359"/>
      <c r="U1041" s="368"/>
      <c r="V1041" s="368"/>
      <c r="W1041" s="359"/>
      <c r="X1041" s="362"/>
      <c r="Y1041" s="359"/>
      <c r="Z1041" s="369"/>
      <c r="AA1041" s="368"/>
      <c r="AB1041" s="367"/>
      <c r="AC1041" s="370"/>
      <c r="AD1041" s="371"/>
      <c r="AE1041" s="249"/>
      <c r="AF1041" s="249"/>
      <c r="AG1041" s="249"/>
      <c r="AH1041" s="249"/>
      <c r="AI1041" s="249"/>
      <c r="AJ1041" s="249"/>
      <c r="AK1041" s="249"/>
      <c r="AL1041" s="249"/>
      <c r="AM1041" s="249"/>
      <c r="AN1041" s="249"/>
      <c r="AO1041" s="249"/>
      <c r="AP1041" s="249"/>
      <c r="AQ1041" s="249"/>
      <c r="AR1041" s="249"/>
      <c r="AS1041" s="249"/>
      <c r="AT1041" s="249"/>
      <c r="AU1041" s="249"/>
      <c r="AV1041" s="249"/>
      <c r="AW1041" s="249"/>
      <c r="AX1041" s="249"/>
    </row>
    <row r="1042" ht="15.0" customHeight="1">
      <c r="A1042" s="358"/>
      <c r="B1042" s="359"/>
      <c r="C1042" s="359"/>
      <c r="D1042" s="360"/>
      <c r="E1042" s="361"/>
      <c r="F1042" s="359"/>
      <c r="G1042" s="362"/>
      <c r="H1042" s="363">
        <f t="shared" si="16"/>
        <v>0</v>
      </c>
      <c r="I1042" s="359" t="s">
        <v>3465</v>
      </c>
      <c r="J1042" s="364"/>
      <c r="K1042" s="364">
        <f t="shared" si="7"/>
        <v>0</v>
      </c>
      <c r="L1042" s="365"/>
      <c r="M1042" s="366">
        <f t="shared" si="14"/>
        <v>0</v>
      </c>
      <c r="N1042" s="366">
        <f t="shared" si="13"/>
        <v>0</v>
      </c>
      <c r="O1042" s="366">
        <f t="shared" si="5"/>
        <v>0</v>
      </c>
      <c r="P1042" s="366">
        <f t="shared" si="8"/>
        <v>0</v>
      </c>
      <c r="Q1042" s="366"/>
      <c r="R1042" s="359"/>
      <c r="S1042" s="367"/>
      <c r="T1042" s="359"/>
      <c r="U1042" s="368"/>
      <c r="V1042" s="368"/>
      <c r="W1042" s="359"/>
      <c r="X1042" s="362"/>
      <c r="Y1042" s="359"/>
      <c r="Z1042" s="369"/>
      <c r="AA1042" s="368"/>
      <c r="AB1042" s="367"/>
      <c r="AC1042" s="370"/>
      <c r="AD1042" s="371"/>
      <c r="AE1042" s="360"/>
      <c r="AF1042" s="360"/>
      <c r="AG1042" s="360"/>
      <c r="AH1042" s="360"/>
      <c r="AI1042" s="360"/>
      <c r="AJ1042" s="360"/>
      <c r="AK1042" s="360"/>
      <c r="AL1042" s="360"/>
      <c r="AM1042" s="360"/>
      <c r="AN1042" s="360"/>
      <c r="AO1042" s="360"/>
      <c r="AP1042" s="360"/>
      <c r="AQ1042" s="360"/>
      <c r="AR1042" s="360"/>
      <c r="AS1042" s="360"/>
      <c r="AT1042" s="360"/>
      <c r="AU1042" s="360"/>
      <c r="AV1042" s="360"/>
      <c r="AW1042" s="360"/>
      <c r="AX1042" s="360"/>
    </row>
    <row r="1043" ht="15.0" customHeight="1">
      <c r="A1043" s="358"/>
      <c r="B1043" s="359"/>
      <c r="C1043" s="359"/>
      <c r="D1043" s="360"/>
      <c r="E1043" s="361"/>
      <c r="F1043" s="359"/>
      <c r="G1043" s="362"/>
      <c r="H1043" s="363">
        <f t="shared" si="16"/>
        <v>0</v>
      </c>
      <c r="I1043" s="359" t="s">
        <v>3465</v>
      </c>
      <c r="J1043" s="364"/>
      <c r="K1043" s="364">
        <f t="shared" si="7"/>
        <v>0</v>
      </c>
      <c r="L1043" s="365"/>
      <c r="M1043" s="366">
        <f t="shared" si="14"/>
        <v>0</v>
      </c>
      <c r="N1043" s="366">
        <f t="shared" si="13"/>
        <v>0</v>
      </c>
      <c r="O1043" s="366">
        <f t="shared" si="5"/>
        <v>0</v>
      </c>
      <c r="P1043" s="366">
        <f t="shared" si="8"/>
        <v>0</v>
      </c>
      <c r="Q1043" s="366"/>
      <c r="R1043" s="359"/>
      <c r="S1043" s="367"/>
      <c r="T1043" s="359"/>
      <c r="U1043" s="368"/>
      <c r="V1043" s="368"/>
      <c r="W1043" s="359"/>
      <c r="X1043" s="362"/>
      <c r="Y1043" s="359"/>
      <c r="Z1043" s="369"/>
      <c r="AA1043" s="368"/>
      <c r="AB1043" s="367"/>
      <c r="AC1043" s="370"/>
      <c r="AD1043" s="371"/>
      <c r="AE1043" s="360"/>
      <c r="AF1043" s="360"/>
      <c r="AG1043" s="360"/>
      <c r="AH1043" s="360"/>
      <c r="AI1043" s="360"/>
      <c r="AJ1043" s="360"/>
      <c r="AK1043" s="360"/>
      <c r="AL1043" s="360"/>
      <c r="AM1043" s="360"/>
      <c r="AN1043" s="360"/>
      <c r="AO1043" s="360"/>
      <c r="AP1043" s="360"/>
      <c r="AQ1043" s="360"/>
      <c r="AR1043" s="360"/>
      <c r="AS1043" s="360"/>
      <c r="AT1043" s="360"/>
      <c r="AU1043" s="360"/>
      <c r="AV1043" s="360"/>
      <c r="AW1043" s="360"/>
      <c r="AX1043" s="360"/>
    </row>
    <row r="1044" ht="15.0" customHeight="1">
      <c r="A1044" s="358"/>
      <c r="B1044" s="359"/>
      <c r="C1044" s="359"/>
      <c r="D1044" s="360"/>
      <c r="E1044" s="361"/>
      <c r="F1044" s="359"/>
      <c r="G1044" s="362"/>
      <c r="H1044" s="363">
        <f t="shared" si="16"/>
        <v>0</v>
      </c>
      <c r="I1044" s="359" t="s">
        <v>3465</v>
      </c>
      <c r="J1044" s="364"/>
      <c r="K1044" s="364">
        <f t="shared" si="7"/>
        <v>0</v>
      </c>
      <c r="L1044" s="365"/>
      <c r="M1044" s="366">
        <f t="shared" si="14"/>
        <v>0</v>
      </c>
      <c r="N1044" s="366">
        <f t="shared" si="13"/>
        <v>0</v>
      </c>
      <c r="O1044" s="366">
        <f t="shared" si="5"/>
        <v>0</v>
      </c>
      <c r="P1044" s="366">
        <f t="shared" si="8"/>
        <v>0</v>
      </c>
      <c r="Q1044" s="366"/>
      <c r="R1044" s="359"/>
      <c r="S1044" s="367"/>
      <c r="T1044" s="359"/>
      <c r="U1044" s="368"/>
      <c r="V1044" s="368"/>
      <c r="W1044" s="359"/>
      <c r="X1044" s="362"/>
      <c r="Y1044" s="359"/>
      <c r="Z1044" s="369"/>
      <c r="AA1044" s="368"/>
      <c r="AB1044" s="367"/>
      <c r="AC1044" s="370"/>
      <c r="AD1044" s="371"/>
      <c r="AE1044" s="360"/>
      <c r="AF1044" s="360"/>
      <c r="AG1044" s="360"/>
      <c r="AH1044" s="360"/>
      <c r="AI1044" s="360"/>
      <c r="AJ1044" s="360"/>
      <c r="AK1044" s="360"/>
      <c r="AL1044" s="360"/>
      <c r="AM1044" s="360"/>
      <c r="AN1044" s="360"/>
      <c r="AO1044" s="360"/>
      <c r="AP1044" s="360"/>
      <c r="AQ1044" s="360"/>
      <c r="AR1044" s="360"/>
      <c r="AS1044" s="360"/>
      <c r="AT1044" s="360"/>
      <c r="AU1044" s="360"/>
      <c r="AV1044" s="360"/>
      <c r="AW1044" s="360"/>
      <c r="AX1044" s="360"/>
    </row>
    <row r="1045" ht="15.0" customHeight="1">
      <c r="A1045" s="358"/>
      <c r="B1045" s="359"/>
      <c r="C1045" s="359"/>
      <c r="D1045" s="360"/>
      <c r="E1045" s="361"/>
      <c r="F1045" s="359"/>
      <c r="G1045" s="362"/>
      <c r="H1045" s="363">
        <f t="shared" si="16"/>
        <v>0</v>
      </c>
      <c r="I1045" s="359" t="s">
        <v>3465</v>
      </c>
      <c r="J1045" s="364"/>
      <c r="K1045" s="364">
        <f t="shared" si="7"/>
        <v>0</v>
      </c>
      <c r="L1045" s="365"/>
      <c r="M1045" s="366">
        <f t="shared" si="14"/>
        <v>0</v>
      </c>
      <c r="N1045" s="366">
        <f t="shared" si="13"/>
        <v>0</v>
      </c>
      <c r="O1045" s="366">
        <f t="shared" si="5"/>
        <v>0</v>
      </c>
      <c r="P1045" s="366">
        <f t="shared" si="8"/>
        <v>0</v>
      </c>
      <c r="Q1045" s="366"/>
      <c r="R1045" s="359"/>
      <c r="S1045" s="367"/>
      <c r="T1045" s="359"/>
      <c r="U1045" s="368"/>
      <c r="V1045" s="368"/>
      <c r="W1045" s="359"/>
      <c r="X1045" s="362"/>
      <c r="Y1045" s="359"/>
      <c r="Z1045" s="369"/>
      <c r="AA1045" s="368"/>
      <c r="AB1045" s="367"/>
      <c r="AC1045" s="370"/>
      <c r="AD1045" s="371"/>
      <c r="AE1045" s="360"/>
      <c r="AF1045" s="360"/>
      <c r="AG1045" s="360"/>
      <c r="AH1045" s="360"/>
      <c r="AI1045" s="360"/>
      <c r="AJ1045" s="360"/>
      <c r="AK1045" s="360"/>
      <c r="AL1045" s="360"/>
      <c r="AM1045" s="360"/>
      <c r="AN1045" s="360"/>
      <c r="AO1045" s="360"/>
      <c r="AP1045" s="360"/>
      <c r="AQ1045" s="360"/>
      <c r="AR1045" s="360"/>
      <c r="AS1045" s="360"/>
      <c r="AT1045" s="360"/>
      <c r="AU1045" s="360"/>
      <c r="AV1045" s="360"/>
      <c r="AW1045" s="360"/>
      <c r="AX1045" s="360"/>
    </row>
    <row r="1046" ht="15.0" customHeight="1">
      <c r="A1046" s="358"/>
      <c r="B1046" s="359"/>
      <c r="C1046" s="359"/>
      <c r="D1046" s="360"/>
      <c r="E1046" s="361"/>
      <c r="F1046" s="359"/>
      <c r="G1046" s="362"/>
      <c r="H1046" s="363">
        <f t="shared" si="16"/>
        <v>0</v>
      </c>
      <c r="I1046" s="359" t="s">
        <v>3465</v>
      </c>
      <c r="J1046" s="364"/>
      <c r="K1046" s="364">
        <f t="shared" si="7"/>
        <v>0</v>
      </c>
      <c r="L1046" s="365"/>
      <c r="M1046" s="366">
        <f t="shared" si="14"/>
        <v>0</v>
      </c>
      <c r="N1046" s="366">
        <f t="shared" si="13"/>
        <v>0</v>
      </c>
      <c r="O1046" s="366">
        <f t="shared" si="5"/>
        <v>0</v>
      </c>
      <c r="P1046" s="366">
        <f t="shared" si="8"/>
        <v>0</v>
      </c>
      <c r="Q1046" s="366"/>
      <c r="R1046" s="359"/>
      <c r="S1046" s="367"/>
      <c r="T1046" s="359"/>
      <c r="U1046" s="368"/>
      <c r="V1046" s="368"/>
      <c r="W1046" s="359"/>
      <c r="X1046" s="362"/>
      <c r="Y1046" s="359"/>
      <c r="Z1046" s="369"/>
      <c r="AA1046" s="368"/>
      <c r="AB1046" s="367"/>
      <c r="AC1046" s="370"/>
      <c r="AD1046" s="371"/>
      <c r="AE1046" s="360"/>
      <c r="AF1046" s="360"/>
      <c r="AG1046" s="360"/>
      <c r="AH1046" s="360"/>
      <c r="AI1046" s="360"/>
      <c r="AJ1046" s="360"/>
      <c r="AK1046" s="360"/>
      <c r="AL1046" s="360"/>
      <c r="AM1046" s="360"/>
      <c r="AN1046" s="360"/>
      <c r="AO1046" s="360"/>
      <c r="AP1046" s="360"/>
      <c r="AQ1046" s="360"/>
      <c r="AR1046" s="360"/>
      <c r="AS1046" s="360"/>
      <c r="AT1046" s="360"/>
      <c r="AU1046" s="360"/>
      <c r="AV1046" s="360"/>
      <c r="AW1046" s="360"/>
      <c r="AX1046" s="360"/>
    </row>
    <row r="1047" ht="15.0" customHeight="1">
      <c r="A1047" s="358"/>
      <c r="B1047" s="359"/>
      <c r="C1047" s="359"/>
      <c r="D1047" s="360"/>
      <c r="E1047" s="361"/>
      <c r="F1047" s="359"/>
      <c r="G1047" s="362"/>
      <c r="H1047" s="363">
        <f t="shared" si="16"/>
        <v>0</v>
      </c>
      <c r="I1047" s="359" t="s">
        <v>3465</v>
      </c>
      <c r="J1047" s="364"/>
      <c r="K1047" s="364">
        <f t="shared" si="7"/>
        <v>0</v>
      </c>
      <c r="L1047" s="365"/>
      <c r="M1047" s="366">
        <f t="shared" si="14"/>
        <v>0</v>
      </c>
      <c r="N1047" s="366">
        <f t="shared" si="13"/>
        <v>0</v>
      </c>
      <c r="O1047" s="366">
        <f t="shared" si="5"/>
        <v>0</v>
      </c>
      <c r="P1047" s="366">
        <f t="shared" si="8"/>
        <v>0</v>
      </c>
      <c r="Q1047" s="366"/>
      <c r="R1047" s="359"/>
      <c r="S1047" s="367"/>
      <c r="T1047" s="359"/>
      <c r="U1047" s="368"/>
      <c r="V1047" s="368"/>
      <c r="W1047" s="359"/>
      <c r="X1047" s="362"/>
      <c r="Y1047" s="359"/>
      <c r="Z1047" s="369"/>
      <c r="AA1047" s="368"/>
      <c r="AB1047" s="367"/>
      <c r="AC1047" s="370"/>
      <c r="AD1047" s="371"/>
      <c r="AE1047" s="360"/>
      <c r="AF1047" s="360"/>
      <c r="AG1047" s="360"/>
      <c r="AH1047" s="360"/>
      <c r="AI1047" s="360"/>
      <c r="AJ1047" s="360"/>
      <c r="AK1047" s="360"/>
      <c r="AL1047" s="360"/>
      <c r="AM1047" s="360"/>
      <c r="AN1047" s="360"/>
      <c r="AO1047" s="360"/>
      <c r="AP1047" s="360"/>
      <c r="AQ1047" s="360"/>
      <c r="AR1047" s="360"/>
      <c r="AS1047" s="360"/>
      <c r="AT1047" s="360"/>
      <c r="AU1047" s="360"/>
      <c r="AV1047" s="360"/>
      <c r="AW1047" s="360"/>
      <c r="AX1047" s="360"/>
    </row>
    <row r="1048" ht="15.0" customHeight="1">
      <c r="A1048" s="358"/>
      <c r="B1048" s="359"/>
      <c r="C1048" s="359"/>
      <c r="D1048" s="360"/>
      <c r="E1048" s="361"/>
      <c r="F1048" s="359"/>
      <c r="G1048" s="362"/>
      <c r="H1048" s="363">
        <f t="shared" si="16"/>
        <v>0</v>
      </c>
      <c r="I1048" s="359" t="s">
        <v>3465</v>
      </c>
      <c r="J1048" s="364"/>
      <c r="K1048" s="364">
        <f t="shared" si="7"/>
        <v>0</v>
      </c>
      <c r="L1048" s="365"/>
      <c r="M1048" s="366">
        <f t="shared" si="14"/>
        <v>0</v>
      </c>
      <c r="N1048" s="366">
        <f t="shared" si="13"/>
        <v>0</v>
      </c>
      <c r="O1048" s="366">
        <f t="shared" si="5"/>
        <v>0</v>
      </c>
      <c r="P1048" s="366">
        <f t="shared" si="8"/>
        <v>0</v>
      </c>
      <c r="Q1048" s="366"/>
      <c r="R1048" s="359"/>
      <c r="S1048" s="367"/>
      <c r="T1048" s="359"/>
      <c r="U1048" s="368"/>
      <c r="V1048" s="368"/>
      <c r="W1048" s="359"/>
      <c r="X1048" s="362"/>
      <c r="Y1048" s="359"/>
      <c r="Z1048" s="369"/>
      <c r="AA1048" s="368"/>
      <c r="AB1048" s="367"/>
      <c r="AC1048" s="370"/>
      <c r="AD1048" s="371"/>
      <c r="AE1048" s="360"/>
      <c r="AF1048" s="360"/>
      <c r="AG1048" s="360"/>
      <c r="AH1048" s="360"/>
      <c r="AI1048" s="360"/>
      <c r="AJ1048" s="360"/>
      <c r="AK1048" s="360"/>
      <c r="AL1048" s="360"/>
      <c r="AM1048" s="360"/>
      <c r="AN1048" s="360"/>
      <c r="AO1048" s="360"/>
      <c r="AP1048" s="360"/>
      <c r="AQ1048" s="360"/>
      <c r="AR1048" s="360"/>
      <c r="AS1048" s="360"/>
      <c r="AT1048" s="360"/>
      <c r="AU1048" s="360"/>
      <c r="AV1048" s="360"/>
      <c r="AW1048" s="360"/>
      <c r="AX1048" s="360"/>
    </row>
    <row r="1049" ht="15.0" customHeight="1">
      <c r="A1049" s="358"/>
      <c r="B1049" s="359"/>
      <c r="C1049" s="359"/>
      <c r="D1049" s="360"/>
      <c r="E1049" s="361"/>
      <c r="F1049" s="359"/>
      <c r="G1049" s="362"/>
      <c r="H1049" s="363">
        <f t="shared" si="16"/>
        <v>0</v>
      </c>
      <c r="I1049" s="359" t="s">
        <v>3465</v>
      </c>
      <c r="J1049" s="364"/>
      <c r="K1049" s="364">
        <f t="shared" si="7"/>
        <v>0</v>
      </c>
      <c r="L1049" s="365"/>
      <c r="M1049" s="366">
        <f t="shared" si="14"/>
        <v>0</v>
      </c>
      <c r="N1049" s="366">
        <f t="shared" si="13"/>
        <v>0</v>
      </c>
      <c r="O1049" s="366">
        <f t="shared" si="5"/>
        <v>0</v>
      </c>
      <c r="P1049" s="366">
        <f t="shared" si="8"/>
        <v>0</v>
      </c>
      <c r="Q1049" s="366"/>
      <c r="R1049" s="359"/>
      <c r="S1049" s="367"/>
      <c r="T1049" s="359"/>
      <c r="U1049" s="368"/>
      <c r="V1049" s="368"/>
      <c r="W1049" s="359"/>
      <c r="X1049" s="362"/>
      <c r="Y1049" s="359"/>
      <c r="Z1049" s="369"/>
      <c r="AA1049" s="368"/>
      <c r="AB1049" s="367"/>
      <c r="AC1049" s="370"/>
      <c r="AD1049" s="371"/>
      <c r="AE1049" s="360"/>
      <c r="AF1049" s="360"/>
      <c r="AG1049" s="360"/>
      <c r="AH1049" s="360"/>
      <c r="AI1049" s="360"/>
      <c r="AJ1049" s="360"/>
      <c r="AK1049" s="360"/>
      <c r="AL1049" s="360"/>
      <c r="AM1049" s="360"/>
      <c r="AN1049" s="360"/>
      <c r="AO1049" s="360"/>
      <c r="AP1049" s="360"/>
      <c r="AQ1049" s="360"/>
      <c r="AR1049" s="360"/>
      <c r="AS1049" s="360"/>
      <c r="AT1049" s="360"/>
      <c r="AU1049" s="360"/>
      <c r="AV1049" s="360"/>
      <c r="AW1049" s="360"/>
      <c r="AX1049" s="360"/>
    </row>
    <row r="1050" ht="15.0" customHeight="1">
      <c r="A1050" s="358"/>
      <c r="B1050" s="359"/>
      <c r="C1050" s="359"/>
      <c r="D1050" s="360"/>
      <c r="E1050" s="361"/>
      <c r="F1050" s="359"/>
      <c r="G1050" s="362"/>
      <c r="H1050" s="363">
        <f t="shared" si="16"/>
        <v>0</v>
      </c>
      <c r="I1050" s="359" t="s">
        <v>3465</v>
      </c>
      <c r="J1050" s="364"/>
      <c r="K1050" s="364">
        <f t="shared" si="7"/>
        <v>0</v>
      </c>
      <c r="L1050" s="365"/>
      <c r="M1050" s="366">
        <f t="shared" si="14"/>
        <v>0</v>
      </c>
      <c r="N1050" s="366">
        <f t="shared" si="13"/>
        <v>0</v>
      </c>
      <c r="O1050" s="366">
        <f t="shared" si="5"/>
        <v>0</v>
      </c>
      <c r="P1050" s="366">
        <f t="shared" si="8"/>
        <v>0</v>
      </c>
      <c r="Q1050" s="366"/>
      <c r="R1050" s="359"/>
      <c r="S1050" s="367"/>
      <c r="T1050" s="359"/>
      <c r="U1050" s="368"/>
      <c r="V1050" s="368"/>
      <c r="W1050" s="359"/>
      <c r="X1050" s="362"/>
      <c r="Y1050" s="359"/>
      <c r="Z1050" s="369"/>
      <c r="AA1050" s="368"/>
      <c r="AB1050" s="367"/>
      <c r="AC1050" s="370"/>
      <c r="AD1050" s="371"/>
      <c r="AE1050" s="360"/>
      <c r="AF1050" s="360"/>
      <c r="AG1050" s="360"/>
      <c r="AH1050" s="360"/>
      <c r="AI1050" s="360"/>
      <c r="AJ1050" s="360"/>
      <c r="AK1050" s="360"/>
      <c r="AL1050" s="360"/>
      <c r="AM1050" s="360"/>
      <c r="AN1050" s="360"/>
      <c r="AO1050" s="360"/>
      <c r="AP1050" s="360"/>
      <c r="AQ1050" s="360"/>
      <c r="AR1050" s="360"/>
      <c r="AS1050" s="360"/>
      <c r="AT1050" s="360"/>
      <c r="AU1050" s="360"/>
      <c r="AV1050" s="360"/>
      <c r="AW1050" s="360"/>
      <c r="AX1050" s="360"/>
    </row>
    <row r="1051" ht="15.0" customHeight="1">
      <c r="A1051" s="358"/>
      <c r="B1051" s="359"/>
      <c r="C1051" s="359"/>
      <c r="D1051" s="360"/>
      <c r="E1051" s="361"/>
      <c r="F1051" s="359"/>
      <c r="G1051" s="362"/>
      <c r="H1051" s="363">
        <f t="shared" si="16"/>
        <v>0</v>
      </c>
      <c r="I1051" s="359" t="s">
        <v>3465</v>
      </c>
      <c r="J1051" s="364"/>
      <c r="K1051" s="364">
        <f t="shared" si="7"/>
        <v>0</v>
      </c>
      <c r="L1051" s="365"/>
      <c r="M1051" s="366">
        <f t="shared" si="14"/>
        <v>0</v>
      </c>
      <c r="N1051" s="366">
        <f t="shared" si="13"/>
        <v>0</v>
      </c>
      <c r="O1051" s="366">
        <f t="shared" si="5"/>
        <v>0</v>
      </c>
      <c r="P1051" s="366">
        <f t="shared" si="8"/>
        <v>0</v>
      </c>
      <c r="Q1051" s="366"/>
      <c r="R1051" s="359"/>
      <c r="S1051" s="367"/>
      <c r="T1051" s="359"/>
      <c r="U1051" s="368"/>
      <c r="V1051" s="368"/>
      <c r="W1051" s="359"/>
      <c r="X1051" s="362"/>
      <c r="Y1051" s="359"/>
      <c r="Z1051" s="369"/>
      <c r="AA1051" s="368"/>
      <c r="AB1051" s="367"/>
      <c r="AC1051" s="370"/>
      <c r="AD1051" s="371"/>
      <c r="AE1051" s="360"/>
      <c r="AF1051" s="360"/>
      <c r="AG1051" s="360"/>
      <c r="AH1051" s="360"/>
      <c r="AI1051" s="360"/>
      <c r="AJ1051" s="360"/>
      <c r="AK1051" s="360"/>
      <c r="AL1051" s="360"/>
      <c r="AM1051" s="360"/>
      <c r="AN1051" s="360"/>
      <c r="AO1051" s="360"/>
      <c r="AP1051" s="360"/>
      <c r="AQ1051" s="360"/>
      <c r="AR1051" s="360"/>
      <c r="AS1051" s="360"/>
      <c r="AT1051" s="360"/>
      <c r="AU1051" s="360"/>
      <c r="AV1051" s="360"/>
      <c r="AW1051" s="360"/>
      <c r="AX1051" s="360"/>
    </row>
    <row r="1052" ht="15.0" customHeight="1">
      <c r="A1052" s="358"/>
      <c r="B1052" s="359"/>
      <c r="C1052" s="359"/>
      <c r="D1052" s="360"/>
      <c r="E1052" s="361"/>
      <c r="F1052" s="359"/>
      <c r="G1052" s="362"/>
      <c r="H1052" s="363">
        <f t="shared" si="16"/>
        <v>0</v>
      </c>
      <c r="I1052" s="359" t="s">
        <v>3465</v>
      </c>
      <c r="J1052" s="364"/>
      <c r="K1052" s="364">
        <f t="shared" si="7"/>
        <v>0</v>
      </c>
      <c r="L1052" s="365"/>
      <c r="M1052" s="366">
        <f t="shared" si="14"/>
        <v>0</v>
      </c>
      <c r="N1052" s="366">
        <f t="shared" si="13"/>
        <v>0</v>
      </c>
      <c r="O1052" s="366">
        <f t="shared" si="5"/>
        <v>0</v>
      </c>
      <c r="P1052" s="366">
        <f t="shared" si="8"/>
        <v>0</v>
      </c>
      <c r="Q1052" s="366"/>
      <c r="R1052" s="359"/>
      <c r="S1052" s="367"/>
      <c r="T1052" s="359"/>
      <c r="U1052" s="368"/>
      <c r="V1052" s="368"/>
      <c r="W1052" s="359"/>
      <c r="X1052" s="362"/>
      <c r="Y1052" s="359"/>
      <c r="Z1052" s="369"/>
      <c r="AA1052" s="368"/>
      <c r="AB1052" s="367"/>
      <c r="AC1052" s="370"/>
      <c r="AD1052" s="371"/>
      <c r="AE1052" s="249"/>
      <c r="AF1052" s="249"/>
      <c r="AG1052" s="249"/>
      <c r="AH1052" s="249"/>
      <c r="AI1052" s="249"/>
      <c r="AJ1052" s="249"/>
      <c r="AK1052" s="249"/>
      <c r="AL1052" s="249"/>
      <c r="AM1052" s="249"/>
      <c r="AN1052" s="249"/>
      <c r="AO1052" s="249"/>
      <c r="AP1052" s="249"/>
      <c r="AQ1052" s="249"/>
      <c r="AR1052" s="249"/>
      <c r="AS1052" s="249"/>
      <c r="AT1052" s="249"/>
      <c r="AU1052" s="249"/>
      <c r="AV1052" s="249"/>
      <c r="AW1052" s="249"/>
      <c r="AX1052" s="249"/>
    </row>
    <row r="1053" ht="15.0" customHeight="1">
      <c r="A1053" s="358"/>
      <c r="B1053" s="359"/>
      <c r="C1053" s="359"/>
      <c r="D1053" s="360"/>
      <c r="E1053" s="361"/>
      <c r="F1053" s="359"/>
      <c r="G1053" s="362"/>
      <c r="H1053" s="363">
        <f t="shared" si="16"/>
        <v>0</v>
      </c>
      <c r="I1053" s="359" t="s">
        <v>3465</v>
      </c>
      <c r="J1053" s="364"/>
      <c r="K1053" s="364">
        <f t="shared" si="7"/>
        <v>0</v>
      </c>
      <c r="L1053" s="365"/>
      <c r="M1053" s="366">
        <f t="shared" si="14"/>
        <v>0</v>
      </c>
      <c r="N1053" s="366">
        <f t="shared" si="13"/>
        <v>0</v>
      </c>
      <c r="O1053" s="366">
        <f t="shared" si="5"/>
        <v>0</v>
      </c>
      <c r="P1053" s="366">
        <f t="shared" si="8"/>
        <v>0</v>
      </c>
      <c r="Q1053" s="366"/>
      <c r="R1053" s="359"/>
      <c r="S1053" s="367"/>
      <c r="T1053" s="359"/>
      <c r="U1053" s="368"/>
      <c r="V1053" s="368"/>
      <c r="W1053" s="359"/>
      <c r="X1053" s="362"/>
      <c r="Y1053" s="359"/>
      <c r="Z1053" s="369"/>
      <c r="AA1053" s="368"/>
      <c r="AB1053" s="367"/>
      <c r="AC1053" s="370"/>
      <c r="AD1053" s="371"/>
      <c r="AE1053" s="360"/>
      <c r="AF1053" s="360"/>
      <c r="AG1053" s="360"/>
      <c r="AH1053" s="360"/>
      <c r="AI1053" s="360"/>
      <c r="AJ1053" s="360"/>
      <c r="AK1053" s="360"/>
      <c r="AL1053" s="360"/>
      <c r="AM1053" s="360"/>
      <c r="AN1053" s="360"/>
      <c r="AO1053" s="360"/>
      <c r="AP1053" s="360"/>
      <c r="AQ1053" s="360"/>
      <c r="AR1053" s="360"/>
      <c r="AS1053" s="360"/>
      <c r="AT1053" s="360"/>
      <c r="AU1053" s="360"/>
      <c r="AV1053" s="360"/>
      <c r="AW1053" s="360"/>
      <c r="AX1053" s="360"/>
    </row>
    <row r="1054" ht="15.0" customHeight="1">
      <c r="A1054" s="358"/>
      <c r="B1054" s="359"/>
      <c r="C1054" s="359"/>
      <c r="D1054" s="360"/>
      <c r="E1054" s="361"/>
      <c r="F1054" s="359"/>
      <c r="G1054" s="362"/>
      <c r="H1054" s="363">
        <f t="shared" si="16"/>
        <v>0</v>
      </c>
      <c r="I1054" s="359" t="s">
        <v>3465</v>
      </c>
      <c r="J1054" s="364"/>
      <c r="K1054" s="364">
        <f t="shared" si="7"/>
        <v>0</v>
      </c>
      <c r="L1054" s="365"/>
      <c r="M1054" s="366">
        <f t="shared" si="14"/>
        <v>0</v>
      </c>
      <c r="N1054" s="366">
        <f t="shared" si="13"/>
        <v>0</v>
      </c>
      <c r="O1054" s="366">
        <f t="shared" si="5"/>
        <v>0</v>
      </c>
      <c r="P1054" s="366">
        <f t="shared" si="8"/>
        <v>0</v>
      </c>
      <c r="Q1054" s="366"/>
      <c r="R1054" s="359"/>
      <c r="S1054" s="367"/>
      <c r="T1054" s="359"/>
      <c r="U1054" s="368"/>
      <c r="V1054" s="368"/>
      <c r="W1054" s="359"/>
      <c r="X1054" s="362"/>
      <c r="Y1054" s="359"/>
      <c r="Z1054" s="369"/>
      <c r="AA1054" s="368"/>
      <c r="AB1054" s="367"/>
      <c r="AC1054" s="370"/>
      <c r="AD1054" s="371"/>
      <c r="AE1054" s="360"/>
      <c r="AF1054" s="360"/>
      <c r="AG1054" s="360"/>
      <c r="AH1054" s="360"/>
      <c r="AI1054" s="360"/>
      <c r="AJ1054" s="360"/>
      <c r="AK1054" s="360"/>
      <c r="AL1054" s="360"/>
      <c r="AM1054" s="360"/>
      <c r="AN1054" s="360"/>
      <c r="AO1054" s="360"/>
      <c r="AP1054" s="360"/>
      <c r="AQ1054" s="360"/>
      <c r="AR1054" s="360"/>
      <c r="AS1054" s="360"/>
      <c r="AT1054" s="360"/>
      <c r="AU1054" s="360"/>
      <c r="AV1054" s="360"/>
      <c r="AW1054" s="360"/>
      <c r="AX1054" s="360"/>
    </row>
    <row r="1055" ht="15.0" customHeight="1">
      <c r="A1055" s="358"/>
      <c r="B1055" s="359"/>
      <c r="C1055" s="359"/>
      <c r="D1055" s="360"/>
      <c r="E1055" s="361"/>
      <c r="F1055" s="359"/>
      <c r="G1055" s="362"/>
      <c r="H1055" s="363">
        <f t="shared" si="16"/>
        <v>0</v>
      </c>
      <c r="I1055" s="359" t="s">
        <v>3465</v>
      </c>
      <c r="J1055" s="364"/>
      <c r="K1055" s="364">
        <f t="shared" si="7"/>
        <v>0</v>
      </c>
      <c r="L1055" s="365"/>
      <c r="M1055" s="366">
        <f t="shared" si="14"/>
        <v>0</v>
      </c>
      <c r="N1055" s="366">
        <f t="shared" si="13"/>
        <v>0</v>
      </c>
      <c r="O1055" s="366">
        <f t="shared" si="5"/>
        <v>0</v>
      </c>
      <c r="P1055" s="366">
        <f t="shared" si="8"/>
        <v>0</v>
      </c>
      <c r="Q1055" s="366"/>
      <c r="R1055" s="359"/>
      <c r="S1055" s="367"/>
      <c r="T1055" s="359"/>
      <c r="U1055" s="368"/>
      <c r="V1055" s="368"/>
      <c r="W1055" s="359"/>
      <c r="X1055" s="362"/>
      <c r="Y1055" s="359"/>
      <c r="Z1055" s="369"/>
      <c r="AA1055" s="368"/>
      <c r="AB1055" s="367"/>
      <c r="AC1055" s="370"/>
      <c r="AD1055" s="371"/>
      <c r="AE1055" s="249"/>
      <c r="AF1055" s="249"/>
      <c r="AG1055" s="249"/>
      <c r="AH1055" s="249"/>
      <c r="AI1055" s="249"/>
      <c r="AJ1055" s="249"/>
      <c r="AK1055" s="249"/>
      <c r="AL1055" s="249"/>
      <c r="AM1055" s="249"/>
      <c r="AN1055" s="249"/>
      <c r="AO1055" s="249"/>
      <c r="AP1055" s="249"/>
      <c r="AQ1055" s="249"/>
      <c r="AR1055" s="249"/>
      <c r="AS1055" s="249"/>
      <c r="AT1055" s="249"/>
      <c r="AU1055" s="249"/>
      <c r="AV1055" s="249"/>
      <c r="AW1055" s="249"/>
      <c r="AX1055" s="249"/>
    </row>
    <row r="1056" ht="15.0" customHeight="1">
      <c r="A1056" s="358"/>
      <c r="B1056" s="359"/>
      <c r="C1056" s="359"/>
      <c r="D1056" s="360"/>
      <c r="E1056" s="361"/>
      <c r="F1056" s="359"/>
      <c r="G1056" s="362"/>
      <c r="H1056" s="363">
        <f t="shared" si="16"/>
        <v>0</v>
      </c>
      <c r="I1056" s="359" t="s">
        <v>3465</v>
      </c>
      <c r="J1056" s="364"/>
      <c r="K1056" s="364">
        <f t="shared" si="7"/>
        <v>0</v>
      </c>
      <c r="L1056" s="365"/>
      <c r="M1056" s="366">
        <f t="shared" si="14"/>
        <v>0</v>
      </c>
      <c r="N1056" s="366">
        <f t="shared" si="13"/>
        <v>0</v>
      </c>
      <c r="O1056" s="366">
        <f t="shared" si="5"/>
        <v>0</v>
      </c>
      <c r="P1056" s="366">
        <f t="shared" si="8"/>
        <v>0</v>
      </c>
      <c r="Q1056" s="366"/>
      <c r="R1056" s="359"/>
      <c r="S1056" s="367"/>
      <c r="T1056" s="359"/>
      <c r="U1056" s="368"/>
      <c r="V1056" s="368"/>
      <c r="W1056" s="359"/>
      <c r="X1056" s="362"/>
      <c r="Y1056" s="359"/>
      <c r="Z1056" s="369"/>
      <c r="AA1056" s="368"/>
      <c r="AB1056" s="367"/>
      <c r="AC1056" s="370"/>
      <c r="AD1056" s="371"/>
      <c r="AE1056" s="249"/>
      <c r="AF1056" s="249"/>
      <c r="AG1056" s="249"/>
      <c r="AH1056" s="249"/>
      <c r="AI1056" s="249"/>
      <c r="AJ1056" s="249"/>
      <c r="AK1056" s="249"/>
      <c r="AL1056" s="249"/>
      <c r="AM1056" s="249"/>
      <c r="AN1056" s="249"/>
      <c r="AO1056" s="249"/>
      <c r="AP1056" s="249"/>
      <c r="AQ1056" s="249"/>
      <c r="AR1056" s="249"/>
      <c r="AS1056" s="249"/>
      <c r="AT1056" s="249"/>
      <c r="AU1056" s="249"/>
      <c r="AV1056" s="249"/>
      <c r="AW1056" s="249"/>
      <c r="AX1056" s="249"/>
    </row>
    <row r="1057" ht="15.0" customHeight="1">
      <c r="A1057" s="358"/>
      <c r="B1057" s="359"/>
      <c r="C1057" s="359"/>
      <c r="D1057" s="360"/>
      <c r="E1057" s="361"/>
      <c r="F1057" s="359"/>
      <c r="G1057" s="362"/>
      <c r="H1057" s="363">
        <f t="shared" si="16"/>
        <v>0</v>
      </c>
      <c r="I1057" s="359" t="s">
        <v>3465</v>
      </c>
      <c r="J1057" s="364"/>
      <c r="K1057" s="364">
        <f t="shared" si="7"/>
        <v>0</v>
      </c>
      <c r="L1057" s="365"/>
      <c r="M1057" s="366">
        <f t="shared" si="14"/>
        <v>0</v>
      </c>
      <c r="N1057" s="366">
        <f t="shared" si="13"/>
        <v>0</v>
      </c>
      <c r="O1057" s="366">
        <f t="shared" si="5"/>
        <v>0</v>
      </c>
      <c r="P1057" s="366">
        <f t="shared" si="8"/>
        <v>0</v>
      </c>
      <c r="Q1057" s="366"/>
      <c r="R1057" s="359"/>
      <c r="S1057" s="367"/>
      <c r="T1057" s="359"/>
      <c r="U1057" s="368"/>
      <c r="V1057" s="368"/>
      <c r="W1057" s="359"/>
      <c r="X1057" s="362"/>
      <c r="Y1057" s="359"/>
      <c r="Z1057" s="369"/>
      <c r="AA1057" s="368"/>
      <c r="AB1057" s="367"/>
      <c r="AC1057" s="370"/>
      <c r="AD1057" s="371"/>
      <c r="AE1057" s="360"/>
      <c r="AF1057" s="360"/>
      <c r="AG1057" s="360"/>
      <c r="AH1057" s="360"/>
      <c r="AI1057" s="360"/>
      <c r="AJ1057" s="360"/>
      <c r="AK1057" s="360"/>
      <c r="AL1057" s="360"/>
      <c r="AM1057" s="360"/>
      <c r="AN1057" s="360"/>
      <c r="AO1057" s="360"/>
      <c r="AP1057" s="360"/>
      <c r="AQ1057" s="360"/>
      <c r="AR1057" s="360"/>
      <c r="AS1057" s="360"/>
      <c r="AT1057" s="360"/>
      <c r="AU1057" s="360"/>
      <c r="AV1057" s="360"/>
      <c r="AW1057" s="360"/>
      <c r="AX1057" s="360"/>
    </row>
    <row r="1058" ht="15.0" customHeight="1">
      <c r="A1058" s="358"/>
      <c r="B1058" s="359"/>
      <c r="C1058" s="359"/>
      <c r="D1058" s="360"/>
      <c r="E1058" s="361"/>
      <c r="F1058" s="359"/>
      <c r="G1058" s="362"/>
      <c r="H1058" s="363">
        <f t="shared" si="16"/>
        <v>0</v>
      </c>
      <c r="I1058" s="359" t="s">
        <v>3465</v>
      </c>
      <c r="J1058" s="364"/>
      <c r="K1058" s="364">
        <f t="shared" si="7"/>
        <v>0</v>
      </c>
      <c r="L1058" s="365"/>
      <c r="M1058" s="366">
        <f t="shared" si="14"/>
        <v>0</v>
      </c>
      <c r="N1058" s="366">
        <f t="shared" si="13"/>
        <v>0</v>
      </c>
      <c r="O1058" s="366">
        <f t="shared" si="5"/>
        <v>0</v>
      </c>
      <c r="P1058" s="366">
        <f t="shared" si="8"/>
        <v>0</v>
      </c>
      <c r="Q1058" s="366"/>
      <c r="R1058" s="359"/>
      <c r="S1058" s="367"/>
      <c r="T1058" s="359"/>
      <c r="U1058" s="368"/>
      <c r="V1058" s="368"/>
      <c r="W1058" s="359"/>
      <c r="X1058" s="362"/>
      <c r="Y1058" s="359"/>
      <c r="Z1058" s="369"/>
      <c r="AA1058" s="368"/>
      <c r="AB1058" s="367"/>
      <c r="AC1058" s="370"/>
      <c r="AD1058" s="371"/>
      <c r="AE1058" s="360"/>
      <c r="AF1058" s="360"/>
      <c r="AG1058" s="360"/>
      <c r="AH1058" s="360"/>
      <c r="AI1058" s="360"/>
      <c r="AJ1058" s="360"/>
      <c r="AK1058" s="360"/>
      <c r="AL1058" s="360"/>
      <c r="AM1058" s="360"/>
      <c r="AN1058" s="360"/>
      <c r="AO1058" s="360"/>
      <c r="AP1058" s="360"/>
      <c r="AQ1058" s="360"/>
      <c r="AR1058" s="360"/>
      <c r="AS1058" s="360"/>
      <c r="AT1058" s="360"/>
      <c r="AU1058" s="360"/>
      <c r="AV1058" s="360"/>
      <c r="AW1058" s="360"/>
      <c r="AX1058" s="360"/>
    </row>
    <row r="1059" ht="15.0" customHeight="1">
      <c r="A1059" s="358"/>
      <c r="B1059" s="359"/>
      <c r="C1059" s="359"/>
      <c r="D1059" s="360"/>
      <c r="E1059" s="361"/>
      <c r="F1059" s="359"/>
      <c r="G1059" s="362"/>
      <c r="H1059" s="363">
        <f t="shared" si="16"/>
        <v>0</v>
      </c>
      <c r="I1059" s="359" t="s">
        <v>3465</v>
      </c>
      <c r="J1059" s="364"/>
      <c r="K1059" s="364">
        <f t="shared" si="7"/>
        <v>0</v>
      </c>
      <c r="L1059" s="365"/>
      <c r="M1059" s="366">
        <f t="shared" si="14"/>
        <v>0</v>
      </c>
      <c r="N1059" s="366">
        <f t="shared" si="13"/>
        <v>0</v>
      </c>
      <c r="O1059" s="366">
        <f t="shared" si="5"/>
        <v>0</v>
      </c>
      <c r="P1059" s="366">
        <f t="shared" si="8"/>
        <v>0</v>
      </c>
      <c r="Q1059" s="366"/>
      <c r="R1059" s="359"/>
      <c r="S1059" s="367"/>
      <c r="T1059" s="359"/>
      <c r="U1059" s="368"/>
      <c r="V1059" s="368"/>
      <c r="W1059" s="359"/>
      <c r="X1059" s="362"/>
      <c r="Y1059" s="359"/>
      <c r="Z1059" s="369"/>
      <c r="AA1059" s="368"/>
      <c r="AB1059" s="367"/>
      <c r="AC1059" s="370"/>
      <c r="AD1059" s="371"/>
      <c r="AE1059" s="360"/>
      <c r="AF1059" s="360"/>
      <c r="AG1059" s="360"/>
      <c r="AH1059" s="360"/>
      <c r="AI1059" s="360"/>
      <c r="AJ1059" s="360"/>
      <c r="AK1059" s="360"/>
      <c r="AL1059" s="360"/>
      <c r="AM1059" s="360"/>
      <c r="AN1059" s="360"/>
      <c r="AO1059" s="360"/>
      <c r="AP1059" s="360"/>
      <c r="AQ1059" s="360"/>
      <c r="AR1059" s="360"/>
      <c r="AS1059" s="360"/>
      <c r="AT1059" s="360"/>
      <c r="AU1059" s="360"/>
      <c r="AV1059" s="360"/>
      <c r="AW1059" s="360"/>
      <c r="AX1059" s="360"/>
    </row>
    <row r="1060" ht="15.0" customHeight="1">
      <c r="A1060" s="358"/>
      <c r="B1060" s="359"/>
      <c r="C1060" s="359"/>
      <c r="D1060" s="360"/>
      <c r="E1060" s="361"/>
      <c r="F1060" s="359"/>
      <c r="G1060" s="362"/>
      <c r="H1060" s="363">
        <f t="shared" si="16"/>
        <v>0</v>
      </c>
      <c r="I1060" s="359" t="s">
        <v>3465</v>
      </c>
      <c r="J1060" s="364"/>
      <c r="K1060" s="364">
        <f t="shared" si="7"/>
        <v>0</v>
      </c>
      <c r="L1060" s="365"/>
      <c r="M1060" s="366">
        <f t="shared" si="14"/>
        <v>0</v>
      </c>
      <c r="N1060" s="366">
        <f t="shared" si="13"/>
        <v>0</v>
      </c>
      <c r="O1060" s="366">
        <f t="shared" si="5"/>
        <v>0</v>
      </c>
      <c r="P1060" s="366">
        <f t="shared" si="8"/>
        <v>0</v>
      </c>
      <c r="Q1060" s="366"/>
      <c r="R1060" s="359"/>
      <c r="S1060" s="367"/>
      <c r="T1060" s="359"/>
      <c r="U1060" s="368"/>
      <c r="V1060" s="368"/>
      <c r="W1060" s="359"/>
      <c r="X1060" s="362"/>
      <c r="Y1060" s="359"/>
      <c r="Z1060" s="369"/>
      <c r="AA1060" s="368"/>
      <c r="AB1060" s="367"/>
      <c r="AC1060" s="370"/>
      <c r="AD1060" s="371"/>
      <c r="AE1060" s="360"/>
      <c r="AF1060" s="360"/>
      <c r="AG1060" s="360"/>
      <c r="AH1060" s="360"/>
      <c r="AI1060" s="360"/>
      <c r="AJ1060" s="360"/>
      <c r="AK1060" s="360"/>
      <c r="AL1060" s="360"/>
      <c r="AM1060" s="360"/>
      <c r="AN1060" s="360"/>
      <c r="AO1060" s="360"/>
      <c r="AP1060" s="360"/>
      <c r="AQ1060" s="360"/>
      <c r="AR1060" s="360"/>
      <c r="AS1060" s="360"/>
      <c r="AT1060" s="360"/>
      <c r="AU1060" s="360"/>
      <c r="AV1060" s="360"/>
      <c r="AW1060" s="360"/>
      <c r="AX1060" s="360"/>
    </row>
    <row r="1061" ht="15.0" customHeight="1">
      <c r="A1061" s="358"/>
      <c r="B1061" s="359"/>
      <c r="C1061" s="359"/>
      <c r="D1061" s="360"/>
      <c r="E1061" s="361"/>
      <c r="F1061" s="359"/>
      <c r="G1061" s="362"/>
      <c r="H1061" s="363">
        <f t="shared" si="16"/>
        <v>0</v>
      </c>
      <c r="I1061" s="359" t="s">
        <v>3465</v>
      </c>
      <c r="J1061" s="364"/>
      <c r="K1061" s="364">
        <f t="shared" si="7"/>
        <v>0</v>
      </c>
      <c r="L1061" s="365"/>
      <c r="M1061" s="366">
        <f t="shared" si="14"/>
        <v>0</v>
      </c>
      <c r="N1061" s="366">
        <f t="shared" si="13"/>
        <v>0</v>
      </c>
      <c r="O1061" s="366">
        <f t="shared" si="5"/>
        <v>0</v>
      </c>
      <c r="P1061" s="366">
        <f t="shared" si="8"/>
        <v>0</v>
      </c>
      <c r="Q1061" s="366"/>
      <c r="R1061" s="359"/>
      <c r="S1061" s="367"/>
      <c r="T1061" s="359"/>
      <c r="U1061" s="368"/>
      <c r="V1061" s="368"/>
      <c r="W1061" s="359"/>
      <c r="X1061" s="362"/>
      <c r="Y1061" s="359"/>
      <c r="Z1061" s="369"/>
      <c r="AA1061" s="368"/>
      <c r="AB1061" s="367"/>
      <c r="AC1061" s="370"/>
      <c r="AD1061" s="371"/>
      <c r="AE1061" s="360"/>
      <c r="AF1061" s="360"/>
      <c r="AG1061" s="360"/>
      <c r="AH1061" s="360"/>
      <c r="AI1061" s="360"/>
      <c r="AJ1061" s="360"/>
      <c r="AK1061" s="360"/>
      <c r="AL1061" s="360"/>
      <c r="AM1061" s="360"/>
      <c r="AN1061" s="360"/>
      <c r="AO1061" s="360"/>
      <c r="AP1061" s="360"/>
      <c r="AQ1061" s="360"/>
      <c r="AR1061" s="360"/>
      <c r="AS1061" s="360"/>
      <c r="AT1061" s="360"/>
      <c r="AU1061" s="360"/>
      <c r="AV1061" s="360"/>
      <c r="AW1061" s="360"/>
      <c r="AX1061" s="360"/>
    </row>
    <row r="1062" ht="15.0" customHeight="1">
      <c r="A1062" s="358"/>
      <c r="B1062" s="359"/>
      <c r="C1062" s="359"/>
      <c r="D1062" s="360"/>
      <c r="E1062" s="361"/>
      <c r="F1062" s="359"/>
      <c r="G1062" s="362"/>
      <c r="H1062" s="363">
        <f t="shared" si="16"/>
        <v>0</v>
      </c>
      <c r="I1062" s="359" t="s">
        <v>3465</v>
      </c>
      <c r="J1062" s="364"/>
      <c r="K1062" s="364">
        <f t="shared" si="7"/>
        <v>0</v>
      </c>
      <c r="L1062" s="365"/>
      <c r="M1062" s="366">
        <f t="shared" si="14"/>
        <v>0</v>
      </c>
      <c r="N1062" s="366">
        <f t="shared" si="13"/>
        <v>0</v>
      </c>
      <c r="O1062" s="366">
        <f t="shared" si="5"/>
        <v>0</v>
      </c>
      <c r="P1062" s="366">
        <f t="shared" si="8"/>
        <v>0</v>
      </c>
      <c r="Q1062" s="366"/>
      <c r="R1062" s="359"/>
      <c r="S1062" s="367"/>
      <c r="T1062" s="359"/>
      <c r="U1062" s="368"/>
      <c r="V1062" s="368"/>
      <c r="W1062" s="359"/>
      <c r="X1062" s="362"/>
      <c r="Y1062" s="359"/>
      <c r="Z1062" s="369"/>
      <c r="AA1062" s="368"/>
      <c r="AB1062" s="367"/>
      <c r="AC1062" s="370"/>
      <c r="AD1062" s="371"/>
      <c r="AE1062" s="360"/>
      <c r="AF1062" s="360"/>
      <c r="AG1062" s="360"/>
      <c r="AH1062" s="360"/>
      <c r="AI1062" s="360"/>
      <c r="AJ1062" s="360"/>
      <c r="AK1062" s="360"/>
      <c r="AL1062" s="360"/>
      <c r="AM1062" s="360"/>
      <c r="AN1062" s="360"/>
      <c r="AO1062" s="360"/>
      <c r="AP1062" s="360"/>
      <c r="AQ1062" s="360"/>
      <c r="AR1062" s="360"/>
      <c r="AS1062" s="360"/>
      <c r="AT1062" s="360"/>
      <c r="AU1062" s="360"/>
      <c r="AV1062" s="360"/>
      <c r="AW1062" s="360"/>
      <c r="AX1062" s="360"/>
    </row>
    <row r="1063" ht="15.0" customHeight="1">
      <c r="A1063" s="358"/>
      <c r="B1063" s="359"/>
      <c r="C1063" s="359"/>
      <c r="D1063" s="360"/>
      <c r="E1063" s="361"/>
      <c r="F1063" s="359"/>
      <c r="G1063" s="362"/>
      <c r="H1063" s="363">
        <f t="shared" si="16"/>
        <v>0</v>
      </c>
      <c r="I1063" s="359" t="s">
        <v>3465</v>
      </c>
      <c r="J1063" s="364"/>
      <c r="K1063" s="364">
        <f t="shared" si="7"/>
        <v>0</v>
      </c>
      <c r="L1063" s="365"/>
      <c r="M1063" s="366">
        <f t="shared" si="14"/>
        <v>0</v>
      </c>
      <c r="N1063" s="366">
        <f t="shared" si="13"/>
        <v>0</v>
      </c>
      <c r="O1063" s="366">
        <f t="shared" si="5"/>
        <v>0</v>
      </c>
      <c r="P1063" s="366">
        <f t="shared" si="8"/>
        <v>0</v>
      </c>
      <c r="Q1063" s="366"/>
      <c r="R1063" s="359"/>
      <c r="S1063" s="367"/>
      <c r="T1063" s="359"/>
      <c r="U1063" s="368"/>
      <c r="V1063" s="368"/>
      <c r="W1063" s="359"/>
      <c r="X1063" s="362"/>
      <c r="Y1063" s="359"/>
      <c r="Z1063" s="369"/>
      <c r="AA1063" s="368"/>
      <c r="AB1063" s="367"/>
      <c r="AC1063" s="370"/>
      <c r="AD1063" s="371"/>
      <c r="AE1063" s="360"/>
      <c r="AF1063" s="360"/>
      <c r="AG1063" s="360"/>
      <c r="AH1063" s="360"/>
      <c r="AI1063" s="360"/>
      <c r="AJ1063" s="360"/>
      <c r="AK1063" s="360"/>
      <c r="AL1063" s="360"/>
      <c r="AM1063" s="360"/>
      <c r="AN1063" s="360"/>
      <c r="AO1063" s="360"/>
      <c r="AP1063" s="360"/>
      <c r="AQ1063" s="360"/>
      <c r="AR1063" s="360"/>
      <c r="AS1063" s="360"/>
      <c r="AT1063" s="360"/>
      <c r="AU1063" s="360"/>
      <c r="AV1063" s="360"/>
      <c r="AW1063" s="360"/>
      <c r="AX1063" s="360"/>
    </row>
    <row r="1064" ht="15.0" customHeight="1">
      <c r="A1064" s="358"/>
      <c r="B1064" s="359"/>
      <c r="C1064" s="359"/>
      <c r="D1064" s="360"/>
      <c r="E1064" s="361"/>
      <c r="F1064" s="359"/>
      <c r="G1064" s="362"/>
      <c r="H1064" s="363">
        <f t="shared" si="16"/>
        <v>0</v>
      </c>
      <c r="I1064" s="359" t="s">
        <v>3465</v>
      </c>
      <c r="J1064" s="364"/>
      <c r="K1064" s="364">
        <f t="shared" si="7"/>
        <v>0</v>
      </c>
      <c r="L1064" s="365"/>
      <c r="M1064" s="366">
        <f t="shared" si="14"/>
        <v>0</v>
      </c>
      <c r="N1064" s="366">
        <f t="shared" si="13"/>
        <v>0</v>
      </c>
      <c r="O1064" s="366">
        <f t="shared" si="5"/>
        <v>0</v>
      </c>
      <c r="P1064" s="366">
        <f t="shared" si="8"/>
        <v>0</v>
      </c>
      <c r="Q1064" s="366"/>
      <c r="R1064" s="359"/>
      <c r="S1064" s="367"/>
      <c r="T1064" s="359"/>
      <c r="U1064" s="368"/>
      <c r="V1064" s="368"/>
      <c r="W1064" s="359"/>
      <c r="X1064" s="362"/>
      <c r="Y1064" s="359"/>
      <c r="Z1064" s="369"/>
      <c r="AA1064" s="368"/>
      <c r="AB1064" s="367"/>
      <c r="AC1064" s="370"/>
      <c r="AD1064" s="371"/>
      <c r="AE1064" s="249"/>
      <c r="AF1064" s="249"/>
      <c r="AG1064" s="249"/>
      <c r="AH1064" s="249"/>
      <c r="AI1064" s="249"/>
      <c r="AJ1064" s="249"/>
      <c r="AK1064" s="249"/>
      <c r="AL1064" s="249"/>
      <c r="AM1064" s="249"/>
      <c r="AN1064" s="249"/>
      <c r="AO1064" s="249"/>
      <c r="AP1064" s="249"/>
      <c r="AQ1064" s="249"/>
      <c r="AR1064" s="249"/>
      <c r="AS1064" s="249"/>
      <c r="AT1064" s="249"/>
      <c r="AU1064" s="249"/>
      <c r="AV1064" s="249"/>
      <c r="AW1064" s="249"/>
      <c r="AX1064" s="249"/>
    </row>
    <row r="1065" ht="15.0" customHeight="1">
      <c r="A1065" s="358"/>
      <c r="B1065" s="359"/>
      <c r="C1065" s="359"/>
      <c r="D1065" s="360"/>
      <c r="E1065" s="361"/>
      <c r="F1065" s="359"/>
      <c r="G1065" s="362"/>
      <c r="H1065" s="363">
        <f t="shared" si="16"/>
        <v>0</v>
      </c>
      <c r="I1065" s="359" t="s">
        <v>3465</v>
      </c>
      <c r="J1065" s="364"/>
      <c r="K1065" s="364">
        <f t="shared" si="7"/>
        <v>0</v>
      </c>
      <c r="L1065" s="365"/>
      <c r="M1065" s="366">
        <f t="shared" si="14"/>
        <v>0</v>
      </c>
      <c r="N1065" s="366">
        <f t="shared" si="13"/>
        <v>0</v>
      </c>
      <c r="O1065" s="366">
        <f t="shared" si="5"/>
        <v>0</v>
      </c>
      <c r="P1065" s="366">
        <f t="shared" si="8"/>
        <v>0</v>
      </c>
      <c r="Q1065" s="366"/>
      <c r="R1065" s="359"/>
      <c r="S1065" s="367"/>
      <c r="T1065" s="359"/>
      <c r="U1065" s="368"/>
      <c r="V1065" s="368"/>
      <c r="W1065" s="359"/>
      <c r="X1065" s="362"/>
      <c r="Y1065" s="359"/>
      <c r="Z1065" s="369"/>
      <c r="AA1065" s="368"/>
      <c r="AB1065" s="367"/>
      <c r="AC1065" s="370"/>
      <c r="AD1065" s="371"/>
      <c r="AE1065" s="249"/>
      <c r="AF1065" s="249"/>
      <c r="AG1065" s="249"/>
      <c r="AH1065" s="249"/>
      <c r="AI1065" s="249"/>
      <c r="AJ1065" s="249"/>
      <c r="AK1065" s="249"/>
      <c r="AL1065" s="249"/>
      <c r="AM1065" s="249"/>
      <c r="AN1065" s="249"/>
      <c r="AO1065" s="249"/>
      <c r="AP1065" s="249"/>
      <c r="AQ1065" s="249"/>
      <c r="AR1065" s="249"/>
      <c r="AS1065" s="249"/>
      <c r="AT1065" s="249"/>
      <c r="AU1065" s="249"/>
      <c r="AV1065" s="249"/>
      <c r="AW1065" s="249"/>
      <c r="AX1065" s="249"/>
    </row>
    <row r="1066" ht="15.0" customHeight="1">
      <c r="A1066" s="358"/>
      <c r="B1066" s="359"/>
      <c r="C1066" s="359"/>
      <c r="D1066" s="360"/>
      <c r="E1066" s="361"/>
      <c r="F1066" s="359"/>
      <c r="G1066" s="362"/>
      <c r="H1066" s="363">
        <f t="shared" si="16"/>
        <v>0</v>
      </c>
      <c r="I1066" s="359" t="s">
        <v>3465</v>
      </c>
      <c r="J1066" s="364"/>
      <c r="K1066" s="364">
        <f t="shared" si="7"/>
        <v>0</v>
      </c>
      <c r="L1066" s="365"/>
      <c r="M1066" s="366">
        <f t="shared" si="14"/>
        <v>0</v>
      </c>
      <c r="N1066" s="366">
        <f t="shared" si="13"/>
        <v>0</v>
      </c>
      <c r="O1066" s="366">
        <f t="shared" si="5"/>
        <v>0</v>
      </c>
      <c r="P1066" s="366">
        <f t="shared" si="8"/>
        <v>0</v>
      </c>
      <c r="Q1066" s="366"/>
      <c r="R1066" s="359"/>
      <c r="S1066" s="367"/>
      <c r="T1066" s="359"/>
      <c r="U1066" s="368"/>
      <c r="V1066" s="368"/>
      <c r="W1066" s="359"/>
      <c r="X1066" s="362"/>
      <c r="Y1066" s="359"/>
      <c r="Z1066" s="369"/>
      <c r="AA1066" s="368"/>
      <c r="AB1066" s="367"/>
      <c r="AC1066" s="370"/>
      <c r="AD1066" s="371"/>
      <c r="AE1066" s="249"/>
      <c r="AF1066" s="249"/>
      <c r="AG1066" s="249"/>
      <c r="AH1066" s="249"/>
      <c r="AI1066" s="249"/>
      <c r="AJ1066" s="249"/>
      <c r="AK1066" s="249"/>
      <c r="AL1066" s="249"/>
      <c r="AM1066" s="249"/>
      <c r="AN1066" s="249"/>
      <c r="AO1066" s="249"/>
      <c r="AP1066" s="249"/>
      <c r="AQ1066" s="249"/>
      <c r="AR1066" s="249"/>
      <c r="AS1066" s="249"/>
      <c r="AT1066" s="249"/>
      <c r="AU1066" s="249"/>
      <c r="AV1066" s="249"/>
      <c r="AW1066" s="249"/>
      <c r="AX1066" s="249"/>
    </row>
    <row r="1067" ht="15.0" customHeight="1">
      <c r="A1067" s="358"/>
      <c r="B1067" s="359"/>
      <c r="C1067" s="359"/>
      <c r="D1067" s="360"/>
      <c r="E1067" s="361"/>
      <c r="F1067" s="359"/>
      <c r="G1067" s="362"/>
      <c r="H1067" s="363">
        <f t="shared" si="16"/>
        <v>0</v>
      </c>
      <c r="I1067" s="359" t="s">
        <v>3465</v>
      </c>
      <c r="J1067" s="364"/>
      <c r="K1067" s="364">
        <f t="shared" si="7"/>
        <v>0</v>
      </c>
      <c r="L1067" s="365"/>
      <c r="M1067" s="366">
        <f t="shared" si="14"/>
        <v>0</v>
      </c>
      <c r="N1067" s="366">
        <f t="shared" si="13"/>
        <v>0</v>
      </c>
      <c r="O1067" s="366">
        <f t="shared" si="5"/>
        <v>0</v>
      </c>
      <c r="P1067" s="366">
        <f t="shared" si="8"/>
        <v>0</v>
      </c>
      <c r="Q1067" s="366"/>
      <c r="R1067" s="359"/>
      <c r="S1067" s="367"/>
      <c r="T1067" s="359"/>
      <c r="U1067" s="368"/>
      <c r="V1067" s="368"/>
      <c r="W1067" s="359"/>
      <c r="X1067" s="362"/>
      <c r="Y1067" s="359"/>
      <c r="Z1067" s="369"/>
      <c r="AA1067" s="368"/>
      <c r="AB1067" s="367"/>
      <c r="AC1067" s="370"/>
      <c r="AD1067" s="371"/>
      <c r="AE1067" s="249"/>
      <c r="AF1067" s="249"/>
      <c r="AG1067" s="249"/>
      <c r="AH1067" s="249"/>
      <c r="AI1067" s="249"/>
      <c r="AJ1067" s="249"/>
      <c r="AK1067" s="249"/>
      <c r="AL1067" s="249"/>
      <c r="AM1067" s="249"/>
      <c r="AN1067" s="249"/>
      <c r="AO1067" s="249"/>
      <c r="AP1067" s="249"/>
      <c r="AQ1067" s="249"/>
      <c r="AR1067" s="249"/>
      <c r="AS1067" s="249"/>
      <c r="AT1067" s="249"/>
      <c r="AU1067" s="249"/>
      <c r="AV1067" s="249"/>
      <c r="AW1067" s="249"/>
      <c r="AX1067" s="249"/>
    </row>
    <row r="1068" ht="15.0" customHeight="1">
      <c r="A1068" s="358"/>
      <c r="B1068" s="359"/>
      <c r="C1068" s="359"/>
      <c r="D1068" s="360"/>
      <c r="E1068" s="361"/>
      <c r="F1068" s="359"/>
      <c r="G1068" s="362"/>
      <c r="H1068" s="363">
        <f t="shared" si="16"/>
        <v>0</v>
      </c>
      <c r="I1068" s="359" t="s">
        <v>3465</v>
      </c>
      <c r="J1068" s="364"/>
      <c r="K1068" s="364">
        <f t="shared" si="7"/>
        <v>0</v>
      </c>
      <c r="L1068" s="365"/>
      <c r="M1068" s="366">
        <f t="shared" si="14"/>
        <v>0</v>
      </c>
      <c r="N1068" s="366">
        <f t="shared" si="13"/>
        <v>0</v>
      </c>
      <c r="O1068" s="366">
        <f t="shared" si="5"/>
        <v>0</v>
      </c>
      <c r="P1068" s="366">
        <f t="shared" si="8"/>
        <v>0</v>
      </c>
      <c r="Q1068" s="366"/>
      <c r="R1068" s="359"/>
      <c r="S1068" s="367"/>
      <c r="T1068" s="359"/>
      <c r="U1068" s="368"/>
      <c r="V1068" s="368"/>
      <c r="W1068" s="359"/>
      <c r="X1068" s="362"/>
      <c r="Y1068" s="359"/>
      <c r="Z1068" s="369"/>
      <c r="AA1068" s="368"/>
      <c r="AB1068" s="367"/>
      <c r="AC1068" s="370"/>
      <c r="AD1068" s="371"/>
      <c r="AE1068" s="249"/>
      <c r="AF1068" s="249"/>
      <c r="AG1068" s="249"/>
      <c r="AH1068" s="249"/>
      <c r="AI1068" s="249"/>
      <c r="AJ1068" s="249"/>
      <c r="AK1068" s="249"/>
      <c r="AL1068" s="249"/>
      <c r="AM1068" s="249"/>
      <c r="AN1068" s="249"/>
      <c r="AO1068" s="249"/>
      <c r="AP1068" s="249"/>
      <c r="AQ1068" s="249"/>
      <c r="AR1068" s="249"/>
      <c r="AS1068" s="249"/>
      <c r="AT1068" s="249"/>
      <c r="AU1068" s="249"/>
      <c r="AV1068" s="249"/>
      <c r="AW1068" s="249"/>
      <c r="AX1068" s="249"/>
    </row>
    <row r="1069" ht="15.0" customHeight="1">
      <c r="A1069" s="358"/>
      <c r="B1069" s="359"/>
      <c r="C1069" s="359"/>
      <c r="D1069" s="360"/>
      <c r="E1069" s="361"/>
      <c r="F1069" s="359"/>
      <c r="G1069" s="362"/>
      <c r="H1069" s="363">
        <f t="shared" si="16"/>
        <v>0</v>
      </c>
      <c r="I1069" s="359" t="s">
        <v>3465</v>
      </c>
      <c r="J1069" s="364"/>
      <c r="K1069" s="364">
        <f t="shared" si="7"/>
        <v>0</v>
      </c>
      <c r="L1069" s="365"/>
      <c r="M1069" s="366">
        <f t="shared" si="14"/>
        <v>0</v>
      </c>
      <c r="N1069" s="366">
        <f t="shared" si="13"/>
        <v>0</v>
      </c>
      <c r="O1069" s="366">
        <f t="shared" si="5"/>
        <v>0</v>
      </c>
      <c r="P1069" s="366">
        <f t="shared" si="8"/>
        <v>0</v>
      </c>
      <c r="Q1069" s="366"/>
      <c r="R1069" s="359"/>
      <c r="S1069" s="367"/>
      <c r="T1069" s="359"/>
      <c r="U1069" s="368"/>
      <c r="V1069" s="368"/>
      <c r="W1069" s="359"/>
      <c r="X1069" s="362"/>
      <c r="Y1069" s="359"/>
      <c r="Z1069" s="369"/>
      <c r="AA1069" s="368"/>
      <c r="AB1069" s="367"/>
      <c r="AC1069" s="370"/>
      <c r="AD1069" s="371"/>
      <c r="AE1069" s="360"/>
      <c r="AF1069" s="360"/>
      <c r="AG1069" s="360"/>
      <c r="AH1069" s="360"/>
      <c r="AI1069" s="360"/>
      <c r="AJ1069" s="360"/>
      <c r="AK1069" s="360"/>
      <c r="AL1069" s="360"/>
      <c r="AM1069" s="360"/>
      <c r="AN1069" s="360"/>
      <c r="AO1069" s="360"/>
      <c r="AP1069" s="360"/>
      <c r="AQ1069" s="360"/>
      <c r="AR1069" s="360"/>
      <c r="AS1069" s="360"/>
      <c r="AT1069" s="360"/>
      <c r="AU1069" s="360"/>
      <c r="AV1069" s="360"/>
      <c r="AW1069" s="360"/>
      <c r="AX1069" s="360"/>
    </row>
    <row r="1070" ht="15.0" customHeight="1">
      <c r="A1070" s="358"/>
      <c r="B1070" s="359"/>
      <c r="C1070" s="359"/>
      <c r="D1070" s="360"/>
      <c r="E1070" s="361"/>
      <c r="F1070" s="359"/>
      <c r="G1070" s="362"/>
      <c r="H1070" s="363">
        <f t="shared" si="16"/>
        <v>0</v>
      </c>
      <c r="I1070" s="359" t="s">
        <v>3465</v>
      </c>
      <c r="J1070" s="364"/>
      <c r="K1070" s="364">
        <f t="shared" si="7"/>
        <v>0</v>
      </c>
      <c r="L1070" s="365"/>
      <c r="M1070" s="366">
        <f t="shared" si="14"/>
        <v>0</v>
      </c>
      <c r="N1070" s="366">
        <f t="shared" si="13"/>
        <v>0</v>
      </c>
      <c r="O1070" s="366">
        <f t="shared" si="5"/>
        <v>0</v>
      </c>
      <c r="P1070" s="366">
        <f t="shared" si="8"/>
        <v>0</v>
      </c>
      <c r="Q1070" s="366"/>
      <c r="R1070" s="359"/>
      <c r="S1070" s="367"/>
      <c r="T1070" s="359"/>
      <c r="U1070" s="368"/>
      <c r="V1070" s="368"/>
      <c r="W1070" s="359"/>
      <c r="X1070" s="362"/>
      <c r="Y1070" s="359"/>
      <c r="Z1070" s="369"/>
      <c r="AA1070" s="368"/>
      <c r="AB1070" s="367"/>
      <c r="AC1070" s="370"/>
      <c r="AD1070" s="371"/>
      <c r="AE1070" s="360"/>
      <c r="AF1070" s="360"/>
      <c r="AG1070" s="360"/>
      <c r="AH1070" s="360"/>
      <c r="AI1070" s="360"/>
      <c r="AJ1070" s="360"/>
      <c r="AK1070" s="360"/>
      <c r="AL1070" s="360"/>
      <c r="AM1070" s="360"/>
      <c r="AN1070" s="360"/>
      <c r="AO1070" s="360"/>
      <c r="AP1070" s="360"/>
      <c r="AQ1070" s="360"/>
      <c r="AR1070" s="360"/>
      <c r="AS1070" s="360"/>
      <c r="AT1070" s="360"/>
      <c r="AU1070" s="360"/>
      <c r="AV1070" s="360"/>
      <c r="AW1070" s="360"/>
      <c r="AX1070" s="360"/>
    </row>
    <row r="1071" ht="15.0" customHeight="1">
      <c r="A1071" s="358"/>
      <c r="B1071" s="359"/>
      <c r="C1071" s="359"/>
      <c r="D1071" s="360"/>
      <c r="E1071" s="361"/>
      <c r="F1071" s="359"/>
      <c r="G1071" s="362"/>
      <c r="H1071" s="363">
        <f t="shared" si="16"/>
        <v>0</v>
      </c>
      <c r="I1071" s="359" t="s">
        <v>3465</v>
      </c>
      <c r="J1071" s="364"/>
      <c r="K1071" s="364">
        <f t="shared" si="7"/>
        <v>0</v>
      </c>
      <c r="L1071" s="365"/>
      <c r="M1071" s="366">
        <f t="shared" si="14"/>
        <v>0</v>
      </c>
      <c r="N1071" s="366">
        <f t="shared" si="13"/>
        <v>0</v>
      </c>
      <c r="O1071" s="366">
        <f t="shared" si="5"/>
        <v>0</v>
      </c>
      <c r="P1071" s="366">
        <f t="shared" si="8"/>
        <v>0</v>
      </c>
      <c r="Q1071" s="366"/>
      <c r="R1071" s="359"/>
      <c r="S1071" s="367"/>
      <c r="T1071" s="359"/>
      <c r="U1071" s="368"/>
      <c r="V1071" s="368"/>
      <c r="W1071" s="359"/>
      <c r="X1071" s="362"/>
      <c r="Y1071" s="359"/>
      <c r="Z1071" s="369"/>
      <c r="AA1071" s="368"/>
      <c r="AB1071" s="367"/>
      <c r="AC1071" s="370"/>
      <c r="AD1071" s="371"/>
      <c r="AE1071" s="360"/>
      <c r="AF1071" s="360"/>
      <c r="AG1071" s="360"/>
      <c r="AH1071" s="360"/>
      <c r="AI1071" s="360"/>
      <c r="AJ1071" s="360"/>
      <c r="AK1071" s="360"/>
      <c r="AL1071" s="360"/>
      <c r="AM1071" s="360"/>
      <c r="AN1071" s="360"/>
      <c r="AO1071" s="360"/>
      <c r="AP1071" s="360"/>
      <c r="AQ1071" s="360"/>
      <c r="AR1071" s="360"/>
      <c r="AS1071" s="360"/>
      <c r="AT1071" s="360"/>
      <c r="AU1071" s="360"/>
      <c r="AV1071" s="360"/>
      <c r="AW1071" s="360"/>
      <c r="AX1071" s="360"/>
    </row>
    <row r="1072" ht="15.0" customHeight="1">
      <c r="A1072" s="358"/>
      <c r="B1072" s="359"/>
      <c r="C1072" s="359"/>
      <c r="D1072" s="360"/>
      <c r="E1072" s="361"/>
      <c r="F1072" s="359"/>
      <c r="G1072" s="362"/>
      <c r="H1072" s="363">
        <f t="shared" si="16"/>
        <v>0</v>
      </c>
      <c r="I1072" s="359" t="s">
        <v>3465</v>
      </c>
      <c r="J1072" s="364"/>
      <c r="K1072" s="364">
        <f t="shared" si="7"/>
        <v>0</v>
      </c>
      <c r="L1072" s="365"/>
      <c r="M1072" s="366">
        <f t="shared" si="14"/>
        <v>0</v>
      </c>
      <c r="N1072" s="366">
        <f t="shared" si="13"/>
        <v>0</v>
      </c>
      <c r="O1072" s="366">
        <f t="shared" si="5"/>
        <v>0</v>
      </c>
      <c r="P1072" s="366">
        <f t="shared" si="8"/>
        <v>0</v>
      </c>
      <c r="Q1072" s="366"/>
      <c r="R1072" s="359"/>
      <c r="S1072" s="367"/>
      <c r="T1072" s="359"/>
      <c r="U1072" s="368"/>
      <c r="V1072" s="368"/>
      <c r="W1072" s="359"/>
      <c r="X1072" s="362"/>
      <c r="Y1072" s="359"/>
      <c r="Z1072" s="369"/>
      <c r="AA1072" s="368"/>
      <c r="AB1072" s="367"/>
      <c r="AC1072" s="370"/>
      <c r="AD1072" s="371"/>
      <c r="AE1072" s="360"/>
      <c r="AF1072" s="360"/>
      <c r="AG1072" s="360"/>
      <c r="AH1072" s="360"/>
      <c r="AI1072" s="360"/>
      <c r="AJ1072" s="360"/>
      <c r="AK1072" s="360"/>
      <c r="AL1072" s="360"/>
      <c r="AM1072" s="360"/>
      <c r="AN1072" s="360"/>
      <c r="AO1072" s="360"/>
      <c r="AP1072" s="360"/>
      <c r="AQ1072" s="360"/>
      <c r="AR1072" s="360"/>
      <c r="AS1072" s="360"/>
      <c r="AT1072" s="360"/>
      <c r="AU1072" s="360"/>
      <c r="AV1072" s="360"/>
      <c r="AW1072" s="360"/>
      <c r="AX1072" s="360"/>
    </row>
    <row r="1073" ht="15.0" customHeight="1">
      <c r="A1073" s="358"/>
      <c r="B1073" s="359"/>
      <c r="C1073" s="359"/>
      <c r="D1073" s="360"/>
      <c r="E1073" s="361"/>
      <c r="F1073" s="359"/>
      <c r="G1073" s="362"/>
      <c r="H1073" s="363">
        <f t="shared" si="16"/>
        <v>0</v>
      </c>
      <c r="I1073" s="359" t="s">
        <v>3465</v>
      </c>
      <c r="J1073" s="364"/>
      <c r="K1073" s="364">
        <f t="shared" si="7"/>
        <v>0</v>
      </c>
      <c r="L1073" s="365"/>
      <c r="M1073" s="366">
        <f t="shared" si="14"/>
        <v>0</v>
      </c>
      <c r="N1073" s="366">
        <f t="shared" si="13"/>
        <v>0</v>
      </c>
      <c r="O1073" s="366">
        <f t="shared" si="5"/>
        <v>0</v>
      </c>
      <c r="P1073" s="366">
        <f t="shared" si="8"/>
        <v>0</v>
      </c>
      <c r="Q1073" s="366"/>
      <c r="R1073" s="359"/>
      <c r="S1073" s="367"/>
      <c r="T1073" s="359"/>
      <c r="U1073" s="368"/>
      <c r="V1073" s="368"/>
      <c r="W1073" s="359"/>
      <c r="X1073" s="362"/>
      <c r="Y1073" s="359"/>
      <c r="Z1073" s="369"/>
      <c r="AA1073" s="368"/>
      <c r="AB1073" s="367"/>
      <c r="AC1073" s="370"/>
      <c r="AD1073" s="371"/>
      <c r="AE1073" s="360"/>
      <c r="AF1073" s="360"/>
      <c r="AG1073" s="360"/>
      <c r="AH1073" s="360"/>
      <c r="AI1073" s="360"/>
      <c r="AJ1073" s="360"/>
      <c r="AK1073" s="360"/>
      <c r="AL1073" s="360"/>
      <c r="AM1073" s="360"/>
      <c r="AN1073" s="360"/>
      <c r="AO1073" s="360"/>
      <c r="AP1073" s="360"/>
      <c r="AQ1073" s="360"/>
      <c r="AR1073" s="360"/>
      <c r="AS1073" s="360"/>
      <c r="AT1073" s="360"/>
      <c r="AU1073" s="360"/>
      <c r="AV1073" s="360"/>
      <c r="AW1073" s="360"/>
      <c r="AX1073" s="360"/>
    </row>
    <row r="1074" ht="15.0" customHeight="1">
      <c r="A1074" s="358"/>
      <c r="B1074" s="359"/>
      <c r="C1074" s="359"/>
      <c r="D1074" s="360"/>
      <c r="E1074" s="361"/>
      <c r="F1074" s="359"/>
      <c r="G1074" s="362"/>
      <c r="H1074" s="363">
        <f t="shared" si="16"/>
        <v>0</v>
      </c>
      <c r="I1074" s="359" t="s">
        <v>3465</v>
      </c>
      <c r="J1074" s="364"/>
      <c r="K1074" s="364">
        <f t="shared" si="7"/>
        <v>0</v>
      </c>
      <c r="L1074" s="365"/>
      <c r="M1074" s="366">
        <f t="shared" si="14"/>
        <v>0</v>
      </c>
      <c r="N1074" s="366">
        <f t="shared" si="13"/>
        <v>0</v>
      </c>
      <c r="O1074" s="366">
        <f t="shared" si="5"/>
        <v>0</v>
      </c>
      <c r="P1074" s="366">
        <f t="shared" si="8"/>
        <v>0</v>
      </c>
      <c r="Q1074" s="366"/>
      <c r="R1074" s="359"/>
      <c r="S1074" s="367"/>
      <c r="T1074" s="359"/>
      <c r="U1074" s="368"/>
      <c r="V1074" s="368"/>
      <c r="W1074" s="359"/>
      <c r="X1074" s="362"/>
      <c r="Y1074" s="359"/>
      <c r="Z1074" s="369"/>
      <c r="AA1074" s="368"/>
      <c r="AB1074" s="367"/>
      <c r="AC1074" s="370"/>
      <c r="AD1074" s="371"/>
      <c r="AE1074" s="360"/>
      <c r="AF1074" s="360"/>
      <c r="AG1074" s="360"/>
      <c r="AH1074" s="360"/>
      <c r="AI1074" s="360"/>
      <c r="AJ1074" s="360"/>
      <c r="AK1074" s="360"/>
      <c r="AL1074" s="360"/>
      <c r="AM1074" s="360"/>
      <c r="AN1074" s="360"/>
      <c r="AO1074" s="360"/>
      <c r="AP1074" s="360"/>
      <c r="AQ1074" s="360"/>
      <c r="AR1074" s="360"/>
      <c r="AS1074" s="360"/>
      <c r="AT1074" s="360"/>
      <c r="AU1074" s="360"/>
      <c r="AV1074" s="360"/>
      <c r="AW1074" s="360"/>
      <c r="AX1074" s="360"/>
    </row>
    <row r="1075" ht="15.0" customHeight="1">
      <c r="A1075" s="358"/>
      <c r="B1075" s="359"/>
      <c r="C1075" s="359"/>
      <c r="D1075" s="360"/>
      <c r="E1075" s="361"/>
      <c r="F1075" s="359"/>
      <c r="G1075" s="362"/>
      <c r="H1075" s="363">
        <f t="shared" si="16"/>
        <v>0</v>
      </c>
      <c r="I1075" s="359" t="s">
        <v>3465</v>
      </c>
      <c r="J1075" s="364"/>
      <c r="K1075" s="364">
        <f t="shared" si="7"/>
        <v>0</v>
      </c>
      <c r="L1075" s="365"/>
      <c r="M1075" s="366">
        <f t="shared" si="14"/>
        <v>0</v>
      </c>
      <c r="N1075" s="366">
        <f t="shared" si="13"/>
        <v>0</v>
      </c>
      <c r="O1075" s="366">
        <f t="shared" si="5"/>
        <v>0</v>
      </c>
      <c r="P1075" s="366">
        <f t="shared" si="8"/>
        <v>0</v>
      </c>
      <c r="Q1075" s="366"/>
      <c r="R1075" s="359"/>
      <c r="S1075" s="367"/>
      <c r="T1075" s="359"/>
      <c r="U1075" s="368"/>
      <c r="V1075" s="368"/>
      <c r="W1075" s="359"/>
      <c r="X1075" s="362"/>
      <c r="Y1075" s="359"/>
      <c r="Z1075" s="369"/>
      <c r="AA1075" s="368"/>
      <c r="AB1075" s="367"/>
      <c r="AC1075" s="370"/>
      <c r="AD1075" s="371"/>
      <c r="AE1075" s="249"/>
      <c r="AF1075" s="249"/>
      <c r="AG1075" s="249"/>
      <c r="AH1075" s="249"/>
      <c r="AI1075" s="249"/>
      <c r="AJ1075" s="249"/>
      <c r="AK1075" s="249"/>
      <c r="AL1075" s="249"/>
      <c r="AM1075" s="249"/>
      <c r="AN1075" s="249"/>
      <c r="AO1075" s="249"/>
      <c r="AP1075" s="249"/>
      <c r="AQ1075" s="249"/>
      <c r="AR1075" s="249"/>
      <c r="AS1075" s="249"/>
      <c r="AT1075" s="249"/>
      <c r="AU1075" s="249"/>
      <c r="AV1075" s="249"/>
      <c r="AW1075" s="249"/>
      <c r="AX1075" s="249"/>
    </row>
    <row r="1076" ht="15.0" customHeight="1">
      <c r="A1076" s="358"/>
      <c r="B1076" s="359"/>
      <c r="C1076" s="359"/>
      <c r="D1076" s="360"/>
      <c r="E1076" s="361"/>
      <c r="F1076" s="359"/>
      <c r="G1076" s="362"/>
      <c r="H1076" s="363">
        <f t="shared" si="16"/>
        <v>0</v>
      </c>
      <c r="I1076" s="359" t="s">
        <v>3465</v>
      </c>
      <c r="J1076" s="364"/>
      <c r="K1076" s="364">
        <f t="shared" si="7"/>
        <v>0</v>
      </c>
      <c r="L1076" s="365"/>
      <c r="M1076" s="366">
        <f t="shared" si="14"/>
        <v>0</v>
      </c>
      <c r="N1076" s="366">
        <f t="shared" si="13"/>
        <v>0</v>
      </c>
      <c r="O1076" s="366">
        <f t="shared" si="5"/>
        <v>0</v>
      </c>
      <c r="P1076" s="366">
        <f t="shared" si="8"/>
        <v>0</v>
      </c>
      <c r="Q1076" s="366"/>
      <c r="R1076" s="359"/>
      <c r="S1076" s="367"/>
      <c r="T1076" s="359"/>
      <c r="U1076" s="368"/>
      <c r="V1076" s="368"/>
      <c r="W1076" s="359"/>
      <c r="X1076" s="362"/>
      <c r="Y1076" s="359"/>
      <c r="Z1076" s="369"/>
      <c r="AA1076" s="368"/>
      <c r="AB1076" s="367"/>
      <c r="AC1076" s="370"/>
      <c r="AD1076" s="371"/>
      <c r="AE1076" s="360"/>
      <c r="AF1076" s="360"/>
      <c r="AG1076" s="360"/>
      <c r="AH1076" s="360"/>
      <c r="AI1076" s="360"/>
      <c r="AJ1076" s="360"/>
      <c r="AK1076" s="360"/>
      <c r="AL1076" s="360"/>
      <c r="AM1076" s="360"/>
      <c r="AN1076" s="360"/>
      <c r="AO1076" s="360"/>
      <c r="AP1076" s="360"/>
      <c r="AQ1076" s="360"/>
      <c r="AR1076" s="360"/>
      <c r="AS1076" s="360"/>
      <c r="AT1076" s="360"/>
      <c r="AU1076" s="360"/>
      <c r="AV1076" s="360"/>
      <c r="AW1076" s="360"/>
      <c r="AX1076" s="360"/>
    </row>
    <row r="1077" ht="15.0" customHeight="1">
      <c r="A1077" s="358"/>
      <c r="B1077" s="359"/>
      <c r="C1077" s="359"/>
      <c r="D1077" s="360"/>
      <c r="E1077" s="361"/>
      <c r="F1077" s="359"/>
      <c r="G1077" s="362"/>
      <c r="H1077" s="363">
        <f t="shared" si="16"/>
        <v>0</v>
      </c>
      <c r="I1077" s="359" t="s">
        <v>3465</v>
      </c>
      <c r="J1077" s="364"/>
      <c r="K1077" s="364">
        <f t="shared" si="7"/>
        <v>0</v>
      </c>
      <c r="L1077" s="365"/>
      <c r="M1077" s="366">
        <f t="shared" si="14"/>
        <v>0</v>
      </c>
      <c r="N1077" s="366">
        <f t="shared" si="13"/>
        <v>0</v>
      </c>
      <c r="O1077" s="366">
        <f t="shared" si="5"/>
        <v>0</v>
      </c>
      <c r="P1077" s="366">
        <f t="shared" si="8"/>
        <v>0</v>
      </c>
      <c r="Q1077" s="366"/>
      <c r="R1077" s="359"/>
      <c r="S1077" s="367"/>
      <c r="T1077" s="359"/>
      <c r="U1077" s="368"/>
      <c r="V1077" s="368"/>
      <c r="W1077" s="359"/>
      <c r="X1077" s="362"/>
      <c r="Y1077" s="359"/>
      <c r="Z1077" s="369"/>
      <c r="AA1077" s="368"/>
      <c r="AB1077" s="367"/>
      <c r="AC1077" s="370"/>
      <c r="AD1077" s="371"/>
      <c r="AE1077" s="360"/>
      <c r="AF1077" s="360"/>
      <c r="AG1077" s="360"/>
      <c r="AH1077" s="360"/>
      <c r="AI1077" s="360"/>
      <c r="AJ1077" s="360"/>
      <c r="AK1077" s="360"/>
      <c r="AL1077" s="360"/>
      <c r="AM1077" s="360"/>
      <c r="AN1077" s="360"/>
      <c r="AO1077" s="360"/>
      <c r="AP1077" s="360"/>
      <c r="AQ1077" s="360"/>
      <c r="AR1077" s="360"/>
      <c r="AS1077" s="360"/>
      <c r="AT1077" s="360"/>
      <c r="AU1077" s="360"/>
      <c r="AV1077" s="360"/>
      <c r="AW1077" s="360"/>
      <c r="AX1077" s="360"/>
    </row>
    <row r="1078" ht="15.0" customHeight="1">
      <c r="A1078" s="358"/>
      <c r="B1078" s="359"/>
      <c r="C1078" s="359"/>
      <c r="D1078" s="360"/>
      <c r="E1078" s="361"/>
      <c r="F1078" s="359"/>
      <c r="G1078" s="362"/>
      <c r="H1078" s="363">
        <f t="shared" si="16"/>
        <v>0</v>
      </c>
      <c r="I1078" s="359" t="s">
        <v>3465</v>
      </c>
      <c r="J1078" s="364"/>
      <c r="K1078" s="364">
        <f t="shared" si="7"/>
        <v>0</v>
      </c>
      <c r="L1078" s="365"/>
      <c r="M1078" s="366">
        <f t="shared" si="14"/>
        <v>0</v>
      </c>
      <c r="N1078" s="366">
        <f t="shared" si="13"/>
        <v>0</v>
      </c>
      <c r="O1078" s="366">
        <f t="shared" si="5"/>
        <v>0</v>
      </c>
      <c r="P1078" s="366">
        <f t="shared" si="8"/>
        <v>0</v>
      </c>
      <c r="Q1078" s="366"/>
      <c r="R1078" s="359"/>
      <c r="S1078" s="367"/>
      <c r="T1078" s="359"/>
      <c r="U1078" s="368"/>
      <c r="V1078" s="368"/>
      <c r="W1078" s="359"/>
      <c r="X1078" s="362"/>
      <c r="Y1078" s="359"/>
      <c r="Z1078" s="369"/>
      <c r="AA1078" s="368"/>
      <c r="AB1078" s="367"/>
      <c r="AC1078" s="370"/>
      <c r="AD1078" s="371"/>
      <c r="AE1078" s="360"/>
      <c r="AF1078" s="360"/>
      <c r="AG1078" s="360"/>
      <c r="AH1078" s="360"/>
      <c r="AI1078" s="360"/>
      <c r="AJ1078" s="360"/>
      <c r="AK1078" s="360"/>
      <c r="AL1078" s="360"/>
      <c r="AM1078" s="360"/>
      <c r="AN1078" s="360"/>
      <c r="AO1078" s="360"/>
      <c r="AP1078" s="360"/>
      <c r="AQ1078" s="360"/>
      <c r="AR1078" s="360"/>
      <c r="AS1078" s="360"/>
      <c r="AT1078" s="360"/>
      <c r="AU1078" s="360"/>
      <c r="AV1078" s="360"/>
      <c r="AW1078" s="360"/>
      <c r="AX1078" s="360"/>
    </row>
    <row r="1079" ht="15.0" customHeight="1">
      <c r="A1079" s="358"/>
      <c r="B1079" s="359"/>
      <c r="C1079" s="359"/>
      <c r="D1079" s="360"/>
      <c r="E1079" s="361"/>
      <c r="F1079" s="359"/>
      <c r="G1079" s="362"/>
      <c r="H1079" s="363">
        <f t="shared" si="16"/>
        <v>0</v>
      </c>
      <c r="I1079" s="359" t="s">
        <v>3465</v>
      </c>
      <c r="J1079" s="364"/>
      <c r="K1079" s="364">
        <f t="shared" si="7"/>
        <v>0</v>
      </c>
      <c r="L1079" s="365"/>
      <c r="M1079" s="366">
        <f t="shared" si="14"/>
        <v>0</v>
      </c>
      <c r="N1079" s="366">
        <f t="shared" si="13"/>
        <v>0</v>
      </c>
      <c r="O1079" s="366">
        <f t="shared" si="5"/>
        <v>0</v>
      </c>
      <c r="P1079" s="366">
        <f t="shared" si="8"/>
        <v>0</v>
      </c>
      <c r="Q1079" s="366"/>
      <c r="R1079" s="359"/>
      <c r="S1079" s="367"/>
      <c r="T1079" s="359"/>
      <c r="U1079" s="368"/>
      <c r="V1079" s="368"/>
      <c r="W1079" s="359"/>
      <c r="X1079" s="362"/>
      <c r="Y1079" s="359"/>
      <c r="Z1079" s="369"/>
      <c r="AA1079" s="368"/>
      <c r="AB1079" s="367"/>
      <c r="AC1079" s="370"/>
      <c r="AD1079" s="371"/>
      <c r="AE1079" s="360"/>
      <c r="AF1079" s="360"/>
      <c r="AG1079" s="360"/>
      <c r="AH1079" s="360"/>
      <c r="AI1079" s="360"/>
      <c r="AJ1079" s="360"/>
      <c r="AK1079" s="360"/>
      <c r="AL1079" s="360"/>
      <c r="AM1079" s="360"/>
      <c r="AN1079" s="360"/>
      <c r="AO1079" s="360"/>
      <c r="AP1079" s="360"/>
      <c r="AQ1079" s="360"/>
      <c r="AR1079" s="360"/>
      <c r="AS1079" s="360"/>
      <c r="AT1079" s="360"/>
      <c r="AU1079" s="360"/>
      <c r="AV1079" s="360"/>
      <c r="AW1079" s="360"/>
      <c r="AX1079" s="360"/>
    </row>
    <row r="1080" ht="15.0" customHeight="1">
      <c r="A1080" s="358"/>
      <c r="B1080" s="359"/>
      <c r="C1080" s="359"/>
      <c r="D1080" s="360"/>
      <c r="E1080" s="361"/>
      <c r="F1080" s="359"/>
      <c r="G1080" s="362"/>
      <c r="H1080" s="363">
        <f t="shared" si="16"/>
        <v>0</v>
      </c>
      <c r="I1080" s="359" t="s">
        <v>3465</v>
      </c>
      <c r="J1080" s="364"/>
      <c r="K1080" s="364">
        <f t="shared" si="7"/>
        <v>0</v>
      </c>
      <c r="L1080" s="365"/>
      <c r="M1080" s="366">
        <f t="shared" si="14"/>
        <v>0</v>
      </c>
      <c r="N1080" s="366">
        <f t="shared" si="13"/>
        <v>0</v>
      </c>
      <c r="O1080" s="366">
        <f t="shared" si="5"/>
        <v>0</v>
      </c>
      <c r="P1080" s="366">
        <f t="shared" si="8"/>
        <v>0</v>
      </c>
      <c r="Q1080" s="366"/>
      <c r="R1080" s="359"/>
      <c r="S1080" s="367"/>
      <c r="T1080" s="359"/>
      <c r="U1080" s="368"/>
      <c r="V1080" s="368"/>
      <c r="W1080" s="359"/>
      <c r="X1080" s="362"/>
      <c r="Y1080" s="359"/>
      <c r="Z1080" s="369"/>
      <c r="AA1080" s="368"/>
      <c r="AB1080" s="367"/>
      <c r="AC1080" s="370"/>
      <c r="AD1080" s="371"/>
      <c r="AE1080" s="249"/>
      <c r="AF1080" s="249"/>
      <c r="AG1080" s="249"/>
      <c r="AH1080" s="249"/>
      <c r="AI1080" s="249"/>
      <c r="AJ1080" s="249"/>
      <c r="AK1080" s="249"/>
      <c r="AL1080" s="249"/>
      <c r="AM1080" s="249"/>
      <c r="AN1080" s="249"/>
      <c r="AO1080" s="249"/>
      <c r="AP1080" s="249"/>
      <c r="AQ1080" s="249"/>
      <c r="AR1080" s="249"/>
      <c r="AS1080" s="249"/>
      <c r="AT1080" s="249"/>
      <c r="AU1080" s="249"/>
      <c r="AV1080" s="249"/>
      <c r="AW1080" s="249"/>
      <c r="AX1080" s="249"/>
    </row>
    <row r="1081" ht="15.0" customHeight="1">
      <c r="A1081" s="358"/>
      <c r="B1081" s="359"/>
      <c r="C1081" s="359"/>
      <c r="D1081" s="360"/>
      <c r="E1081" s="361"/>
      <c r="F1081" s="359"/>
      <c r="G1081" s="362"/>
      <c r="H1081" s="363">
        <f t="shared" si="16"/>
        <v>0</v>
      </c>
      <c r="I1081" s="359" t="s">
        <v>3465</v>
      </c>
      <c r="J1081" s="364"/>
      <c r="K1081" s="364">
        <f t="shared" si="7"/>
        <v>0</v>
      </c>
      <c r="L1081" s="365"/>
      <c r="M1081" s="366">
        <f t="shared" si="14"/>
        <v>0</v>
      </c>
      <c r="N1081" s="366">
        <f t="shared" si="13"/>
        <v>0</v>
      </c>
      <c r="O1081" s="366">
        <f t="shared" si="5"/>
        <v>0</v>
      </c>
      <c r="P1081" s="366">
        <f t="shared" si="8"/>
        <v>0</v>
      </c>
      <c r="Q1081" s="366"/>
      <c r="R1081" s="359"/>
      <c r="S1081" s="367"/>
      <c r="T1081" s="359"/>
      <c r="U1081" s="368"/>
      <c r="V1081" s="368"/>
      <c r="W1081" s="359"/>
      <c r="X1081" s="362"/>
      <c r="Y1081" s="359"/>
      <c r="Z1081" s="369"/>
      <c r="AA1081" s="368"/>
      <c r="AB1081" s="367"/>
      <c r="AC1081" s="370"/>
      <c r="AD1081" s="371"/>
      <c r="AE1081" s="360"/>
      <c r="AF1081" s="360"/>
      <c r="AG1081" s="360"/>
      <c r="AH1081" s="360"/>
      <c r="AI1081" s="360"/>
      <c r="AJ1081" s="360"/>
      <c r="AK1081" s="360"/>
      <c r="AL1081" s="360"/>
      <c r="AM1081" s="360"/>
      <c r="AN1081" s="360"/>
      <c r="AO1081" s="360"/>
      <c r="AP1081" s="360"/>
      <c r="AQ1081" s="360"/>
      <c r="AR1081" s="360"/>
      <c r="AS1081" s="360"/>
      <c r="AT1081" s="360"/>
      <c r="AU1081" s="360"/>
      <c r="AV1081" s="360"/>
      <c r="AW1081" s="360"/>
      <c r="AX1081" s="360"/>
    </row>
    <row r="1082" ht="15.0" customHeight="1">
      <c r="A1082" s="358"/>
      <c r="B1082" s="359"/>
      <c r="C1082" s="359"/>
      <c r="D1082" s="360"/>
      <c r="E1082" s="361"/>
      <c r="F1082" s="359"/>
      <c r="G1082" s="362"/>
      <c r="H1082" s="363">
        <f t="shared" si="16"/>
        <v>0</v>
      </c>
      <c r="I1082" s="359" t="s">
        <v>3465</v>
      </c>
      <c r="J1082" s="364"/>
      <c r="K1082" s="364">
        <f t="shared" si="7"/>
        <v>0</v>
      </c>
      <c r="L1082" s="365"/>
      <c r="M1082" s="366">
        <f t="shared" si="14"/>
        <v>0</v>
      </c>
      <c r="N1082" s="366">
        <f t="shared" si="13"/>
        <v>0</v>
      </c>
      <c r="O1082" s="366">
        <f t="shared" si="5"/>
        <v>0</v>
      </c>
      <c r="P1082" s="366">
        <f t="shared" si="8"/>
        <v>0</v>
      </c>
      <c r="Q1082" s="366"/>
      <c r="R1082" s="359"/>
      <c r="S1082" s="367"/>
      <c r="T1082" s="359"/>
      <c r="U1082" s="368"/>
      <c r="V1082" s="368"/>
      <c r="W1082" s="359"/>
      <c r="X1082" s="362"/>
      <c r="Y1082" s="359"/>
      <c r="Z1082" s="369"/>
      <c r="AA1082" s="368"/>
      <c r="AB1082" s="367"/>
      <c r="AC1082" s="370"/>
      <c r="AD1082" s="371"/>
      <c r="AE1082" s="360"/>
      <c r="AF1082" s="360"/>
      <c r="AG1082" s="360"/>
      <c r="AH1082" s="360"/>
      <c r="AI1082" s="360"/>
      <c r="AJ1082" s="360"/>
      <c r="AK1082" s="360"/>
      <c r="AL1082" s="360"/>
      <c r="AM1082" s="360"/>
      <c r="AN1082" s="360"/>
      <c r="AO1082" s="360"/>
      <c r="AP1082" s="360"/>
      <c r="AQ1082" s="360"/>
      <c r="AR1082" s="360"/>
      <c r="AS1082" s="360"/>
      <c r="AT1082" s="360"/>
      <c r="AU1082" s="360"/>
      <c r="AV1082" s="360"/>
      <c r="AW1082" s="360"/>
      <c r="AX1082" s="360"/>
    </row>
    <row r="1083" ht="15.0" customHeight="1">
      <c r="A1083" s="358"/>
      <c r="B1083" s="359"/>
      <c r="C1083" s="359"/>
      <c r="D1083" s="360"/>
      <c r="E1083" s="361"/>
      <c r="F1083" s="359"/>
      <c r="G1083" s="362"/>
      <c r="H1083" s="363">
        <f t="shared" si="16"/>
        <v>0</v>
      </c>
      <c r="I1083" s="359" t="s">
        <v>3465</v>
      </c>
      <c r="J1083" s="364"/>
      <c r="K1083" s="364">
        <f t="shared" si="7"/>
        <v>0</v>
      </c>
      <c r="L1083" s="365"/>
      <c r="M1083" s="366">
        <f t="shared" si="14"/>
        <v>0</v>
      </c>
      <c r="N1083" s="366">
        <f t="shared" si="13"/>
        <v>0</v>
      </c>
      <c r="O1083" s="366">
        <f t="shared" si="5"/>
        <v>0</v>
      </c>
      <c r="P1083" s="366">
        <f t="shared" si="8"/>
        <v>0</v>
      </c>
      <c r="Q1083" s="366"/>
      <c r="R1083" s="359"/>
      <c r="S1083" s="367"/>
      <c r="T1083" s="359"/>
      <c r="U1083" s="368"/>
      <c r="V1083" s="368"/>
      <c r="W1083" s="359"/>
      <c r="X1083" s="362"/>
      <c r="Y1083" s="359"/>
      <c r="Z1083" s="369"/>
      <c r="AA1083" s="368"/>
      <c r="AB1083" s="367"/>
      <c r="AC1083" s="370"/>
      <c r="AD1083" s="371"/>
      <c r="AE1083" s="360"/>
      <c r="AF1083" s="360"/>
      <c r="AG1083" s="360"/>
      <c r="AH1083" s="360"/>
      <c r="AI1083" s="360"/>
      <c r="AJ1083" s="360"/>
      <c r="AK1083" s="360"/>
      <c r="AL1083" s="360"/>
      <c r="AM1083" s="360"/>
      <c r="AN1083" s="360"/>
      <c r="AO1083" s="360"/>
      <c r="AP1083" s="360"/>
      <c r="AQ1083" s="360"/>
      <c r="AR1083" s="360"/>
      <c r="AS1083" s="360"/>
      <c r="AT1083" s="360"/>
      <c r="AU1083" s="360"/>
      <c r="AV1083" s="360"/>
      <c r="AW1083" s="360"/>
      <c r="AX1083" s="360"/>
    </row>
    <row r="1084" ht="15.0" customHeight="1">
      <c r="A1084" s="358"/>
      <c r="B1084" s="359"/>
      <c r="C1084" s="359"/>
      <c r="D1084" s="360"/>
      <c r="E1084" s="361"/>
      <c r="F1084" s="359"/>
      <c r="G1084" s="362"/>
      <c r="H1084" s="363">
        <f t="shared" si="16"/>
        <v>0</v>
      </c>
      <c r="I1084" s="359" t="s">
        <v>3465</v>
      </c>
      <c r="J1084" s="364"/>
      <c r="K1084" s="364">
        <f t="shared" si="7"/>
        <v>0</v>
      </c>
      <c r="L1084" s="365"/>
      <c r="M1084" s="366">
        <f t="shared" si="14"/>
        <v>0</v>
      </c>
      <c r="N1084" s="366">
        <f t="shared" si="13"/>
        <v>0</v>
      </c>
      <c r="O1084" s="366">
        <f t="shared" si="5"/>
        <v>0</v>
      </c>
      <c r="P1084" s="366">
        <f t="shared" si="8"/>
        <v>0</v>
      </c>
      <c r="Q1084" s="366"/>
      <c r="R1084" s="359"/>
      <c r="S1084" s="367"/>
      <c r="T1084" s="359"/>
      <c r="U1084" s="368"/>
      <c r="V1084" s="368"/>
      <c r="W1084" s="359"/>
      <c r="X1084" s="362"/>
      <c r="Y1084" s="359"/>
      <c r="Z1084" s="369"/>
      <c r="AA1084" s="368"/>
      <c r="AB1084" s="367"/>
      <c r="AC1084" s="370"/>
      <c r="AD1084" s="371"/>
      <c r="AE1084" s="360"/>
      <c r="AF1084" s="360"/>
      <c r="AG1084" s="360"/>
      <c r="AH1084" s="360"/>
      <c r="AI1084" s="360"/>
      <c r="AJ1084" s="360"/>
      <c r="AK1084" s="360"/>
      <c r="AL1084" s="360"/>
      <c r="AM1084" s="360"/>
      <c r="AN1084" s="360"/>
      <c r="AO1084" s="360"/>
      <c r="AP1084" s="360"/>
      <c r="AQ1084" s="360"/>
      <c r="AR1084" s="360"/>
      <c r="AS1084" s="360"/>
      <c r="AT1084" s="360"/>
      <c r="AU1084" s="360"/>
      <c r="AV1084" s="360"/>
      <c r="AW1084" s="360"/>
      <c r="AX1084" s="360"/>
    </row>
    <row r="1085" ht="15.0" customHeight="1">
      <c r="A1085" s="358"/>
      <c r="B1085" s="359"/>
      <c r="C1085" s="359"/>
      <c r="D1085" s="360"/>
      <c r="E1085" s="361"/>
      <c r="F1085" s="359"/>
      <c r="G1085" s="362"/>
      <c r="H1085" s="363">
        <f t="shared" si="16"/>
        <v>0</v>
      </c>
      <c r="I1085" s="359" t="s">
        <v>3465</v>
      </c>
      <c r="J1085" s="364"/>
      <c r="K1085" s="364">
        <f t="shared" si="7"/>
        <v>0</v>
      </c>
      <c r="L1085" s="365"/>
      <c r="M1085" s="366">
        <f t="shared" si="14"/>
        <v>0</v>
      </c>
      <c r="N1085" s="366">
        <f t="shared" si="13"/>
        <v>0</v>
      </c>
      <c r="O1085" s="366">
        <f t="shared" si="5"/>
        <v>0</v>
      </c>
      <c r="P1085" s="366">
        <f t="shared" si="8"/>
        <v>0</v>
      </c>
      <c r="Q1085" s="366"/>
      <c r="R1085" s="359"/>
      <c r="S1085" s="367"/>
      <c r="T1085" s="359"/>
      <c r="U1085" s="368"/>
      <c r="V1085" s="368"/>
      <c r="W1085" s="359"/>
      <c r="X1085" s="362"/>
      <c r="Y1085" s="359"/>
      <c r="Z1085" s="369"/>
      <c r="AA1085" s="368"/>
      <c r="AB1085" s="367"/>
      <c r="AC1085" s="370"/>
      <c r="AD1085" s="371"/>
      <c r="AE1085" s="360"/>
      <c r="AF1085" s="360"/>
      <c r="AG1085" s="360"/>
      <c r="AH1085" s="360"/>
      <c r="AI1085" s="360"/>
      <c r="AJ1085" s="360"/>
      <c r="AK1085" s="360"/>
      <c r="AL1085" s="360"/>
      <c r="AM1085" s="360"/>
      <c r="AN1085" s="360"/>
      <c r="AO1085" s="360"/>
      <c r="AP1085" s="360"/>
      <c r="AQ1085" s="360"/>
      <c r="AR1085" s="360"/>
      <c r="AS1085" s="360"/>
      <c r="AT1085" s="360"/>
      <c r="AU1085" s="360"/>
      <c r="AV1085" s="360"/>
      <c r="AW1085" s="360"/>
      <c r="AX1085" s="360"/>
    </row>
    <row r="1086" ht="15.0" customHeight="1">
      <c r="A1086" s="358"/>
      <c r="B1086" s="359"/>
      <c r="C1086" s="359"/>
      <c r="D1086" s="360"/>
      <c r="E1086" s="361"/>
      <c r="F1086" s="359"/>
      <c r="G1086" s="362"/>
      <c r="H1086" s="363">
        <f t="shared" si="16"/>
        <v>0</v>
      </c>
      <c r="I1086" s="359" t="s">
        <v>3465</v>
      </c>
      <c r="J1086" s="364"/>
      <c r="K1086" s="364">
        <f t="shared" si="7"/>
        <v>0</v>
      </c>
      <c r="L1086" s="365"/>
      <c r="M1086" s="366">
        <f t="shared" si="14"/>
        <v>0</v>
      </c>
      <c r="N1086" s="366">
        <f t="shared" si="13"/>
        <v>0</v>
      </c>
      <c r="O1086" s="366">
        <f t="shared" si="5"/>
        <v>0</v>
      </c>
      <c r="P1086" s="366">
        <f t="shared" si="8"/>
        <v>0</v>
      </c>
      <c r="Q1086" s="366"/>
      <c r="R1086" s="359"/>
      <c r="S1086" s="367"/>
      <c r="T1086" s="359"/>
      <c r="U1086" s="368"/>
      <c r="V1086" s="368"/>
      <c r="W1086" s="359"/>
      <c r="X1086" s="362"/>
      <c r="Y1086" s="359"/>
      <c r="Z1086" s="369"/>
      <c r="AA1086" s="368"/>
      <c r="AB1086" s="367"/>
      <c r="AC1086" s="370"/>
      <c r="AD1086" s="371"/>
      <c r="AE1086" s="360"/>
      <c r="AF1086" s="360"/>
      <c r="AG1086" s="360"/>
      <c r="AH1086" s="360"/>
      <c r="AI1086" s="360"/>
      <c r="AJ1086" s="360"/>
      <c r="AK1086" s="360"/>
      <c r="AL1086" s="360"/>
      <c r="AM1086" s="360"/>
      <c r="AN1086" s="360"/>
      <c r="AO1086" s="360"/>
      <c r="AP1086" s="360"/>
      <c r="AQ1086" s="360"/>
      <c r="AR1086" s="360"/>
      <c r="AS1086" s="360"/>
      <c r="AT1086" s="360"/>
      <c r="AU1086" s="360"/>
      <c r="AV1086" s="360"/>
      <c r="AW1086" s="360"/>
      <c r="AX1086" s="360"/>
    </row>
    <row r="1087" ht="15.0" customHeight="1">
      <c r="A1087" s="358"/>
      <c r="B1087" s="359"/>
      <c r="C1087" s="359"/>
      <c r="D1087" s="360"/>
      <c r="E1087" s="361"/>
      <c r="F1087" s="359"/>
      <c r="G1087" s="362"/>
      <c r="H1087" s="363">
        <f t="shared" si="16"/>
        <v>0</v>
      </c>
      <c r="I1087" s="359" t="s">
        <v>3465</v>
      </c>
      <c r="J1087" s="364"/>
      <c r="K1087" s="364">
        <f t="shared" si="7"/>
        <v>0</v>
      </c>
      <c r="L1087" s="365"/>
      <c r="M1087" s="366">
        <f t="shared" si="14"/>
        <v>0</v>
      </c>
      <c r="N1087" s="366">
        <f t="shared" si="13"/>
        <v>0</v>
      </c>
      <c r="O1087" s="366">
        <f t="shared" si="5"/>
        <v>0</v>
      </c>
      <c r="P1087" s="366">
        <f t="shared" si="8"/>
        <v>0</v>
      </c>
      <c r="Q1087" s="366"/>
      <c r="R1087" s="359"/>
      <c r="S1087" s="367"/>
      <c r="T1087" s="359"/>
      <c r="U1087" s="368"/>
      <c r="V1087" s="368"/>
      <c r="W1087" s="359"/>
      <c r="X1087" s="362"/>
      <c r="Y1087" s="359"/>
      <c r="Z1087" s="369"/>
      <c r="AA1087" s="368"/>
      <c r="AB1087" s="367"/>
      <c r="AC1087" s="370"/>
      <c r="AD1087" s="371"/>
      <c r="AE1087" s="360"/>
      <c r="AF1087" s="360"/>
      <c r="AG1087" s="360"/>
      <c r="AH1087" s="360"/>
      <c r="AI1087" s="360"/>
      <c r="AJ1087" s="360"/>
      <c r="AK1087" s="360"/>
      <c r="AL1087" s="360"/>
      <c r="AM1087" s="360"/>
      <c r="AN1087" s="360"/>
      <c r="AO1087" s="360"/>
      <c r="AP1087" s="360"/>
      <c r="AQ1087" s="360"/>
      <c r="AR1087" s="360"/>
      <c r="AS1087" s="360"/>
      <c r="AT1087" s="360"/>
      <c r="AU1087" s="360"/>
      <c r="AV1087" s="360"/>
      <c r="AW1087" s="360"/>
      <c r="AX1087" s="360"/>
    </row>
    <row r="1088" ht="15.0" customHeight="1">
      <c r="A1088" s="358"/>
      <c r="B1088" s="359"/>
      <c r="C1088" s="359"/>
      <c r="D1088" s="360"/>
      <c r="E1088" s="361"/>
      <c r="F1088" s="359"/>
      <c r="G1088" s="362"/>
      <c r="H1088" s="363">
        <f t="shared" si="16"/>
        <v>0</v>
      </c>
      <c r="I1088" s="359" t="s">
        <v>3465</v>
      </c>
      <c r="J1088" s="364"/>
      <c r="K1088" s="364">
        <f t="shared" si="7"/>
        <v>0</v>
      </c>
      <c r="L1088" s="365"/>
      <c r="M1088" s="366">
        <f t="shared" si="14"/>
        <v>0</v>
      </c>
      <c r="N1088" s="366">
        <f t="shared" si="13"/>
        <v>0</v>
      </c>
      <c r="O1088" s="366">
        <f t="shared" si="5"/>
        <v>0</v>
      </c>
      <c r="P1088" s="366">
        <f t="shared" si="8"/>
        <v>0</v>
      </c>
      <c r="Q1088" s="366"/>
      <c r="R1088" s="359"/>
      <c r="S1088" s="367"/>
      <c r="T1088" s="359"/>
      <c r="U1088" s="368"/>
      <c r="V1088" s="368"/>
      <c r="W1088" s="359"/>
      <c r="X1088" s="362"/>
      <c r="Y1088" s="359"/>
      <c r="Z1088" s="369"/>
      <c r="AA1088" s="368"/>
      <c r="AB1088" s="367"/>
      <c r="AC1088" s="370"/>
      <c r="AD1088" s="371"/>
      <c r="AE1088" s="360"/>
      <c r="AF1088" s="360"/>
      <c r="AG1088" s="360"/>
      <c r="AH1088" s="360"/>
      <c r="AI1088" s="360"/>
      <c r="AJ1088" s="360"/>
      <c r="AK1088" s="360"/>
      <c r="AL1088" s="360"/>
      <c r="AM1088" s="360"/>
      <c r="AN1088" s="360"/>
      <c r="AO1088" s="360"/>
      <c r="AP1088" s="360"/>
      <c r="AQ1088" s="360"/>
      <c r="AR1088" s="360"/>
      <c r="AS1088" s="360"/>
      <c r="AT1088" s="360"/>
      <c r="AU1088" s="360"/>
      <c r="AV1088" s="360"/>
      <c r="AW1088" s="360"/>
      <c r="AX1088" s="360"/>
    </row>
    <row r="1089" ht="15.0" customHeight="1">
      <c r="A1089" s="358"/>
      <c r="B1089" s="359"/>
      <c r="C1089" s="359"/>
      <c r="D1089" s="360"/>
      <c r="E1089" s="361"/>
      <c r="F1089" s="359"/>
      <c r="G1089" s="362"/>
      <c r="H1089" s="363">
        <f t="shared" si="16"/>
        <v>0</v>
      </c>
      <c r="I1089" s="359" t="s">
        <v>3465</v>
      </c>
      <c r="J1089" s="364"/>
      <c r="K1089" s="364">
        <f t="shared" si="7"/>
        <v>0</v>
      </c>
      <c r="L1089" s="365"/>
      <c r="M1089" s="366">
        <f t="shared" si="14"/>
        <v>0</v>
      </c>
      <c r="N1089" s="366">
        <f t="shared" si="13"/>
        <v>0</v>
      </c>
      <c r="O1089" s="366">
        <f t="shared" si="5"/>
        <v>0</v>
      </c>
      <c r="P1089" s="366">
        <f t="shared" si="8"/>
        <v>0</v>
      </c>
      <c r="Q1089" s="366"/>
      <c r="R1089" s="359"/>
      <c r="S1089" s="367"/>
      <c r="T1089" s="359"/>
      <c r="U1089" s="368"/>
      <c r="V1089" s="368"/>
      <c r="W1089" s="359"/>
      <c r="X1089" s="362"/>
      <c r="Y1089" s="359"/>
      <c r="Z1089" s="369"/>
      <c r="AA1089" s="368"/>
      <c r="AB1089" s="367"/>
      <c r="AC1089" s="370"/>
      <c r="AD1089" s="371"/>
      <c r="AE1089" s="360"/>
      <c r="AF1089" s="360"/>
      <c r="AG1089" s="360"/>
      <c r="AH1089" s="360"/>
      <c r="AI1089" s="360"/>
      <c r="AJ1089" s="360"/>
      <c r="AK1089" s="360"/>
      <c r="AL1089" s="360"/>
      <c r="AM1089" s="360"/>
      <c r="AN1089" s="360"/>
      <c r="AO1089" s="360"/>
      <c r="AP1089" s="360"/>
      <c r="AQ1089" s="360"/>
      <c r="AR1089" s="360"/>
      <c r="AS1089" s="360"/>
      <c r="AT1089" s="360"/>
      <c r="AU1089" s="360"/>
      <c r="AV1089" s="360"/>
      <c r="AW1089" s="360"/>
      <c r="AX1089" s="360"/>
    </row>
    <row r="1090" ht="15.0" customHeight="1">
      <c r="A1090" s="358"/>
      <c r="B1090" s="359"/>
      <c r="C1090" s="359"/>
      <c r="D1090" s="360"/>
      <c r="E1090" s="361"/>
      <c r="F1090" s="359"/>
      <c r="G1090" s="362"/>
      <c r="H1090" s="363">
        <f t="shared" si="16"/>
        <v>0</v>
      </c>
      <c r="I1090" s="359" t="s">
        <v>3465</v>
      </c>
      <c r="J1090" s="364"/>
      <c r="K1090" s="364">
        <f t="shared" si="7"/>
        <v>0</v>
      </c>
      <c r="L1090" s="365"/>
      <c r="M1090" s="366">
        <f t="shared" si="14"/>
        <v>0</v>
      </c>
      <c r="N1090" s="366">
        <f t="shared" si="13"/>
        <v>0</v>
      </c>
      <c r="O1090" s="366">
        <f t="shared" si="5"/>
        <v>0</v>
      </c>
      <c r="P1090" s="366">
        <f t="shared" si="8"/>
        <v>0</v>
      </c>
      <c r="Q1090" s="366"/>
      <c r="R1090" s="359"/>
      <c r="S1090" s="367"/>
      <c r="T1090" s="359"/>
      <c r="U1090" s="368"/>
      <c r="V1090" s="368"/>
      <c r="W1090" s="359"/>
      <c r="X1090" s="362"/>
      <c r="Y1090" s="359"/>
      <c r="Z1090" s="369"/>
      <c r="AA1090" s="368"/>
      <c r="AB1090" s="367"/>
      <c r="AC1090" s="370"/>
      <c r="AD1090" s="371"/>
      <c r="AE1090" s="360"/>
      <c r="AF1090" s="360"/>
      <c r="AG1090" s="360"/>
      <c r="AH1090" s="360"/>
      <c r="AI1090" s="360"/>
      <c r="AJ1090" s="360"/>
      <c r="AK1090" s="360"/>
      <c r="AL1090" s="360"/>
      <c r="AM1090" s="360"/>
      <c r="AN1090" s="360"/>
      <c r="AO1090" s="360"/>
      <c r="AP1090" s="360"/>
      <c r="AQ1090" s="360"/>
      <c r="AR1090" s="360"/>
      <c r="AS1090" s="360"/>
      <c r="AT1090" s="360"/>
      <c r="AU1090" s="360"/>
      <c r="AV1090" s="360"/>
      <c r="AW1090" s="360"/>
      <c r="AX1090" s="360"/>
    </row>
    <row r="1091" ht="15.0" customHeight="1">
      <c r="A1091" s="358"/>
      <c r="B1091" s="359"/>
      <c r="C1091" s="359"/>
      <c r="D1091" s="360"/>
      <c r="E1091" s="361"/>
      <c r="F1091" s="359"/>
      <c r="G1091" s="362"/>
      <c r="H1091" s="363">
        <f t="shared" si="16"/>
        <v>0</v>
      </c>
      <c r="I1091" s="359" t="s">
        <v>3465</v>
      </c>
      <c r="J1091" s="364"/>
      <c r="K1091" s="364">
        <f t="shared" si="7"/>
        <v>0</v>
      </c>
      <c r="L1091" s="365"/>
      <c r="M1091" s="366">
        <f t="shared" si="14"/>
        <v>0</v>
      </c>
      <c r="N1091" s="366">
        <f t="shared" si="13"/>
        <v>0</v>
      </c>
      <c r="O1091" s="366">
        <f t="shared" si="5"/>
        <v>0</v>
      </c>
      <c r="P1091" s="366">
        <f t="shared" si="8"/>
        <v>0</v>
      </c>
      <c r="Q1091" s="366"/>
      <c r="R1091" s="359"/>
      <c r="S1091" s="367"/>
      <c r="T1091" s="359"/>
      <c r="U1091" s="368"/>
      <c r="V1091" s="368"/>
      <c r="W1091" s="359"/>
      <c r="X1091" s="362"/>
      <c r="Y1091" s="359"/>
      <c r="Z1091" s="369"/>
      <c r="AA1091" s="368"/>
      <c r="AB1091" s="367"/>
      <c r="AC1091" s="370"/>
      <c r="AD1091" s="371"/>
      <c r="AE1091" s="249"/>
      <c r="AF1091" s="249"/>
      <c r="AG1091" s="249"/>
      <c r="AH1091" s="249"/>
      <c r="AI1091" s="249"/>
      <c r="AJ1091" s="249"/>
      <c r="AK1091" s="249"/>
      <c r="AL1091" s="249"/>
      <c r="AM1091" s="249"/>
      <c r="AN1091" s="249"/>
      <c r="AO1091" s="249"/>
      <c r="AP1091" s="249"/>
      <c r="AQ1091" s="249"/>
      <c r="AR1091" s="249"/>
      <c r="AS1091" s="249"/>
      <c r="AT1091" s="249"/>
      <c r="AU1091" s="249"/>
      <c r="AV1091" s="249"/>
      <c r="AW1091" s="249"/>
      <c r="AX1091" s="249"/>
    </row>
    <row r="1092" ht="15.0" customHeight="1">
      <c r="A1092" s="358"/>
      <c r="B1092" s="359"/>
      <c r="C1092" s="359"/>
      <c r="D1092" s="360"/>
      <c r="E1092" s="361"/>
      <c r="F1092" s="359"/>
      <c r="G1092" s="362"/>
      <c r="H1092" s="363">
        <f t="shared" si="16"/>
        <v>0</v>
      </c>
      <c r="I1092" s="359" t="s">
        <v>3465</v>
      </c>
      <c r="J1092" s="364"/>
      <c r="K1092" s="364">
        <f t="shared" si="7"/>
        <v>0</v>
      </c>
      <c r="L1092" s="365"/>
      <c r="M1092" s="366">
        <f t="shared" si="14"/>
        <v>0</v>
      </c>
      <c r="N1092" s="366">
        <f t="shared" si="13"/>
        <v>0</v>
      </c>
      <c r="O1092" s="366">
        <f t="shared" si="5"/>
        <v>0</v>
      </c>
      <c r="P1092" s="366">
        <f t="shared" si="8"/>
        <v>0</v>
      </c>
      <c r="Q1092" s="366"/>
      <c r="R1092" s="359"/>
      <c r="S1092" s="367"/>
      <c r="T1092" s="359"/>
      <c r="U1092" s="368"/>
      <c r="V1092" s="368"/>
      <c r="W1092" s="359"/>
      <c r="X1092" s="362"/>
      <c r="Y1092" s="359"/>
      <c r="Z1092" s="369"/>
      <c r="AA1092" s="368"/>
      <c r="AB1092" s="367"/>
      <c r="AC1092" s="370"/>
      <c r="AD1092" s="371"/>
      <c r="AE1092" s="249"/>
      <c r="AF1092" s="249"/>
      <c r="AG1092" s="249"/>
      <c r="AH1092" s="249"/>
      <c r="AI1092" s="249"/>
      <c r="AJ1092" s="249"/>
      <c r="AK1092" s="249"/>
      <c r="AL1092" s="249"/>
      <c r="AM1092" s="249"/>
      <c r="AN1092" s="249"/>
      <c r="AO1092" s="249"/>
      <c r="AP1092" s="249"/>
      <c r="AQ1092" s="249"/>
      <c r="AR1092" s="249"/>
      <c r="AS1092" s="249"/>
      <c r="AT1092" s="249"/>
      <c r="AU1092" s="249"/>
      <c r="AV1092" s="249"/>
      <c r="AW1092" s="249"/>
      <c r="AX1092" s="249"/>
    </row>
    <row r="1093" ht="15.0" customHeight="1">
      <c r="A1093" s="358"/>
      <c r="B1093" s="359"/>
      <c r="C1093" s="359"/>
      <c r="D1093" s="360"/>
      <c r="E1093" s="361"/>
      <c r="F1093" s="359"/>
      <c r="G1093" s="362"/>
      <c r="H1093" s="363">
        <f t="shared" si="16"/>
        <v>0</v>
      </c>
      <c r="I1093" s="359" t="s">
        <v>3465</v>
      </c>
      <c r="J1093" s="364"/>
      <c r="K1093" s="364">
        <f t="shared" si="7"/>
        <v>0</v>
      </c>
      <c r="L1093" s="365"/>
      <c r="M1093" s="366">
        <f t="shared" si="14"/>
        <v>0</v>
      </c>
      <c r="N1093" s="366">
        <f t="shared" si="13"/>
        <v>0</v>
      </c>
      <c r="O1093" s="366">
        <f t="shared" si="5"/>
        <v>0</v>
      </c>
      <c r="P1093" s="366">
        <f t="shared" si="8"/>
        <v>0</v>
      </c>
      <c r="Q1093" s="366"/>
      <c r="R1093" s="359"/>
      <c r="S1093" s="367"/>
      <c r="T1093" s="359"/>
      <c r="U1093" s="368"/>
      <c r="V1093" s="368"/>
      <c r="W1093" s="359"/>
      <c r="X1093" s="362"/>
      <c r="Y1093" s="359"/>
      <c r="Z1093" s="369"/>
      <c r="AA1093" s="368"/>
      <c r="AB1093" s="367"/>
      <c r="AC1093" s="370"/>
      <c r="AD1093" s="371"/>
      <c r="AE1093" s="249"/>
      <c r="AF1093" s="249"/>
      <c r="AG1093" s="249"/>
      <c r="AH1093" s="249"/>
      <c r="AI1093" s="249"/>
      <c r="AJ1093" s="249"/>
      <c r="AK1093" s="249"/>
      <c r="AL1093" s="249"/>
      <c r="AM1093" s="249"/>
      <c r="AN1093" s="249"/>
      <c r="AO1093" s="249"/>
      <c r="AP1093" s="249"/>
      <c r="AQ1093" s="249"/>
      <c r="AR1093" s="249"/>
      <c r="AS1093" s="249"/>
      <c r="AT1093" s="249"/>
      <c r="AU1093" s="249"/>
      <c r="AV1093" s="249"/>
      <c r="AW1093" s="249"/>
      <c r="AX1093" s="249"/>
    </row>
    <row r="1094" ht="15.0" customHeight="1">
      <c r="A1094" s="358"/>
      <c r="B1094" s="359"/>
      <c r="C1094" s="359"/>
      <c r="D1094" s="360"/>
      <c r="E1094" s="361"/>
      <c r="F1094" s="359"/>
      <c r="G1094" s="362"/>
      <c r="H1094" s="363">
        <f t="shared" si="16"/>
        <v>0</v>
      </c>
      <c r="I1094" s="359" t="s">
        <v>3465</v>
      </c>
      <c r="J1094" s="364"/>
      <c r="K1094" s="364">
        <f t="shared" si="7"/>
        <v>0</v>
      </c>
      <c r="L1094" s="365"/>
      <c r="M1094" s="366">
        <f t="shared" si="14"/>
        <v>0</v>
      </c>
      <c r="N1094" s="366">
        <f t="shared" si="13"/>
        <v>0</v>
      </c>
      <c r="O1094" s="366">
        <f t="shared" si="5"/>
        <v>0</v>
      </c>
      <c r="P1094" s="366">
        <f t="shared" si="8"/>
        <v>0</v>
      </c>
      <c r="Q1094" s="366"/>
      <c r="R1094" s="359"/>
      <c r="S1094" s="367"/>
      <c r="T1094" s="359"/>
      <c r="U1094" s="368"/>
      <c r="V1094" s="368"/>
      <c r="W1094" s="359"/>
      <c r="X1094" s="362"/>
      <c r="Y1094" s="359"/>
      <c r="Z1094" s="369"/>
      <c r="AA1094" s="368"/>
      <c r="AB1094" s="367"/>
      <c r="AC1094" s="370"/>
      <c r="AD1094" s="371"/>
      <c r="AE1094" s="360"/>
      <c r="AF1094" s="360"/>
      <c r="AG1094" s="360"/>
      <c r="AH1094" s="360"/>
      <c r="AI1094" s="360"/>
      <c r="AJ1094" s="360"/>
      <c r="AK1094" s="360"/>
      <c r="AL1094" s="360"/>
      <c r="AM1094" s="360"/>
      <c r="AN1094" s="360"/>
      <c r="AO1094" s="360"/>
      <c r="AP1094" s="360"/>
      <c r="AQ1094" s="360"/>
      <c r="AR1094" s="360"/>
      <c r="AS1094" s="360"/>
      <c r="AT1094" s="360"/>
      <c r="AU1094" s="360"/>
      <c r="AV1094" s="360"/>
      <c r="AW1094" s="360"/>
      <c r="AX1094" s="360"/>
    </row>
    <row r="1095" ht="15.0" customHeight="1">
      <c r="A1095" s="358"/>
      <c r="B1095" s="359"/>
      <c r="C1095" s="359"/>
      <c r="D1095" s="360"/>
      <c r="E1095" s="361"/>
      <c r="F1095" s="359"/>
      <c r="G1095" s="362"/>
      <c r="H1095" s="363">
        <f t="shared" si="16"/>
        <v>0</v>
      </c>
      <c r="I1095" s="359" t="s">
        <v>3465</v>
      </c>
      <c r="J1095" s="364"/>
      <c r="K1095" s="364">
        <f t="shared" si="7"/>
        <v>0</v>
      </c>
      <c r="L1095" s="365"/>
      <c r="M1095" s="366">
        <f t="shared" si="14"/>
        <v>0</v>
      </c>
      <c r="N1095" s="366">
        <f t="shared" si="13"/>
        <v>0</v>
      </c>
      <c r="O1095" s="366">
        <f t="shared" si="5"/>
        <v>0</v>
      </c>
      <c r="P1095" s="366">
        <f t="shared" si="8"/>
        <v>0</v>
      </c>
      <c r="Q1095" s="366"/>
      <c r="R1095" s="359"/>
      <c r="S1095" s="367"/>
      <c r="T1095" s="359"/>
      <c r="U1095" s="368"/>
      <c r="V1095" s="368"/>
      <c r="W1095" s="359"/>
      <c r="X1095" s="362"/>
      <c r="Y1095" s="359"/>
      <c r="Z1095" s="369"/>
      <c r="AA1095" s="368"/>
      <c r="AB1095" s="367"/>
      <c r="AC1095" s="370"/>
      <c r="AD1095" s="371"/>
      <c r="AE1095" s="360"/>
      <c r="AF1095" s="360"/>
      <c r="AG1095" s="360"/>
      <c r="AH1095" s="360"/>
      <c r="AI1095" s="360"/>
      <c r="AJ1095" s="360"/>
      <c r="AK1095" s="360"/>
      <c r="AL1095" s="360"/>
      <c r="AM1095" s="360"/>
      <c r="AN1095" s="360"/>
      <c r="AO1095" s="360"/>
      <c r="AP1095" s="360"/>
      <c r="AQ1095" s="360"/>
      <c r="AR1095" s="360"/>
      <c r="AS1095" s="360"/>
      <c r="AT1095" s="360"/>
      <c r="AU1095" s="360"/>
      <c r="AV1095" s="360"/>
      <c r="AW1095" s="360"/>
      <c r="AX1095" s="360"/>
    </row>
    <row r="1096" ht="15.0" customHeight="1">
      <c r="A1096" s="358"/>
      <c r="B1096" s="359"/>
      <c r="C1096" s="359"/>
      <c r="D1096" s="360"/>
      <c r="E1096" s="361"/>
      <c r="F1096" s="359"/>
      <c r="G1096" s="362"/>
      <c r="H1096" s="363">
        <v>6.0</v>
      </c>
      <c r="I1096" s="359" t="s">
        <v>3465</v>
      </c>
      <c r="J1096" s="364"/>
      <c r="K1096" s="364">
        <f t="shared" si="7"/>
        <v>0</v>
      </c>
      <c r="L1096" s="365"/>
      <c r="M1096" s="366">
        <f t="shared" si="14"/>
        <v>0</v>
      </c>
      <c r="N1096" s="366">
        <f t="shared" si="13"/>
        <v>0</v>
      </c>
      <c r="O1096" s="366">
        <f t="shared" si="5"/>
        <v>0</v>
      </c>
      <c r="P1096" s="366">
        <f t="shared" si="8"/>
        <v>0</v>
      </c>
      <c r="Q1096" s="366"/>
      <c r="R1096" s="359"/>
      <c r="S1096" s="367"/>
      <c r="T1096" s="359"/>
      <c r="U1096" s="368"/>
      <c r="V1096" s="368"/>
      <c r="W1096" s="359"/>
      <c r="X1096" s="362"/>
      <c r="Y1096" s="359"/>
      <c r="Z1096" s="369"/>
      <c r="AA1096" s="368"/>
      <c r="AB1096" s="367"/>
      <c r="AC1096" s="370"/>
      <c r="AD1096" s="371"/>
      <c r="AE1096" s="360"/>
      <c r="AF1096" s="360"/>
      <c r="AG1096" s="360"/>
      <c r="AH1096" s="360"/>
      <c r="AI1096" s="360"/>
      <c r="AJ1096" s="360"/>
      <c r="AK1096" s="360"/>
      <c r="AL1096" s="360"/>
      <c r="AM1096" s="360"/>
      <c r="AN1096" s="360"/>
      <c r="AO1096" s="360"/>
      <c r="AP1096" s="360"/>
      <c r="AQ1096" s="360"/>
      <c r="AR1096" s="360"/>
      <c r="AS1096" s="360"/>
      <c r="AT1096" s="360"/>
      <c r="AU1096" s="360"/>
      <c r="AV1096" s="360"/>
      <c r="AW1096" s="360"/>
      <c r="AX1096" s="360"/>
    </row>
    <row r="1097" ht="15.0" customHeight="1">
      <c r="A1097" s="358"/>
      <c r="B1097" s="359"/>
      <c r="C1097" s="359"/>
      <c r="D1097" s="360"/>
      <c r="E1097" s="361"/>
      <c r="F1097" s="359"/>
      <c r="G1097" s="362"/>
      <c r="H1097" s="363">
        <f t="shared" ref="H1097:H1101" si="17">F1097-G1097</f>
        <v>0</v>
      </c>
      <c r="I1097" s="359" t="s">
        <v>3465</v>
      </c>
      <c r="J1097" s="364"/>
      <c r="K1097" s="364">
        <f t="shared" si="7"/>
        <v>0</v>
      </c>
      <c r="L1097" s="365"/>
      <c r="M1097" s="366">
        <f t="shared" si="14"/>
        <v>0</v>
      </c>
      <c r="N1097" s="366">
        <f t="shared" si="13"/>
        <v>0</v>
      </c>
      <c r="O1097" s="366">
        <f t="shared" si="5"/>
        <v>0</v>
      </c>
      <c r="P1097" s="366">
        <f t="shared" si="8"/>
        <v>0</v>
      </c>
      <c r="Q1097" s="366"/>
      <c r="R1097" s="359"/>
      <c r="S1097" s="367"/>
      <c r="T1097" s="359"/>
      <c r="U1097" s="368"/>
      <c r="V1097" s="368"/>
      <c r="W1097" s="359"/>
      <c r="X1097" s="362"/>
      <c r="Y1097" s="359"/>
      <c r="Z1097" s="369"/>
      <c r="AA1097" s="368"/>
      <c r="AB1097" s="367"/>
      <c r="AC1097" s="370"/>
      <c r="AD1097" s="371"/>
      <c r="AE1097" s="249"/>
      <c r="AF1097" s="249"/>
      <c r="AG1097" s="249"/>
      <c r="AH1097" s="249"/>
      <c r="AI1097" s="249"/>
      <c r="AJ1097" s="249"/>
      <c r="AK1097" s="249"/>
      <c r="AL1097" s="249"/>
      <c r="AM1097" s="249"/>
      <c r="AN1097" s="249"/>
      <c r="AO1097" s="249"/>
      <c r="AP1097" s="249"/>
      <c r="AQ1097" s="249"/>
      <c r="AR1097" s="249"/>
      <c r="AS1097" s="249"/>
      <c r="AT1097" s="249"/>
      <c r="AU1097" s="249"/>
      <c r="AV1097" s="249"/>
      <c r="AW1097" s="249"/>
      <c r="AX1097" s="249"/>
    </row>
    <row r="1098" ht="15.0" customHeight="1">
      <c r="A1098" s="358"/>
      <c r="B1098" s="359"/>
      <c r="C1098" s="359"/>
      <c r="D1098" s="360"/>
      <c r="E1098" s="361"/>
      <c r="F1098" s="359"/>
      <c r="G1098" s="362"/>
      <c r="H1098" s="363">
        <f t="shared" si="17"/>
        <v>0</v>
      </c>
      <c r="I1098" s="359" t="s">
        <v>3465</v>
      </c>
      <c r="J1098" s="364"/>
      <c r="K1098" s="364">
        <f t="shared" si="7"/>
        <v>0</v>
      </c>
      <c r="L1098" s="365"/>
      <c r="M1098" s="366">
        <f t="shared" si="14"/>
        <v>0</v>
      </c>
      <c r="N1098" s="366">
        <f t="shared" si="13"/>
        <v>0</v>
      </c>
      <c r="O1098" s="366">
        <f t="shared" si="5"/>
        <v>0</v>
      </c>
      <c r="P1098" s="366">
        <f t="shared" si="8"/>
        <v>0</v>
      </c>
      <c r="Q1098" s="366"/>
      <c r="R1098" s="359"/>
      <c r="S1098" s="367"/>
      <c r="T1098" s="359"/>
      <c r="U1098" s="368"/>
      <c r="V1098" s="368"/>
      <c r="W1098" s="359"/>
      <c r="X1098" s="362"/>
      <c r="Y1098" s="359"/>
      <c r="Z1098" s="369"/>
      <c r="AA1098" s="368"/>
      <c r="AB1098" s="367"/>
      <c r="AC1098" s="370"/>
      <c r="AD1098" s="371"/>
      <c r="AE1098" s="360"/>
      <c r="AF1098" s="360"/>
      <c r="AG1098" s="360"/>
      <c r="AH1098" s="360"/>
      <c r="AI1098" s="360"/>
      <c r="AJ1098" s="360"/>
      <c r="AK1098" s="360"/>
      <c r="AL1098" s="360"/>
      <c r="AM1098" s="360"/>
      <c r="AN1098" s="360"/>
      <c r="AO1098" s="360"/>
      <c r="AP1098" s="360"/>
      <c r="AQ1098" s="360"/>
      <c r="AR1098" s="360"/>
      <c r="AS1098" s="360"/>
      <c r="AT1098" s="360"/>
      <c r="AU1098" s="360"/>
      <c r="AV1098" s="360"/>
      <c r="AW1098" s="360"/>
      <c r="AX1098" s="360"/>
    </row>
    <row r="1099" ht="15.0" customHeight="1">
      <c r="A1099" s="358"/>
      <c r="B1099" s="359"/>
      <c r="C1099" s="359"/>
      <c r="D1099" s="360"/>
      <c r="E1099" s="361"/>
      <c r="F1099" s="359"/>
      <c r="G1099" s="362"/>
      <c r="H1099" s="363">
        <f t="shared" si="17"/>
        <v>0</v>
      </c>
      <c r="I1099" s="359" t="s">
        <v>3465</v>
      </c>
      <c r="J1099" s="364"/>
      <c r="K1099" s="364">
        <f t="shared" si="7"/>
        <v>0</v>
      </c>
      <c r="L1099" s="365"/>
      <c r="M1099" s="366">
        <f t="shared" si="14"/>
        <v>0</v>
      </c>
      <c r="N1099" s="366">
        <f t="shared" si="13"/>
        <v>0</v>
      </c>
      <c r="O1099" s="366">
        <f t="shared" si="5"/>
        <v>0</v>
      </c>
      <c r="P1099" s="366">
        <f t="shared" si="8"/>
        <v>0</v>
      </c>
      <c r="Q1099" s="366"/>
      <c r="R1099" s="359"/>
      <c r="S1099" s="367"/>
      <c r="T1099" s="359"/>
      <c r="U1099" s="368"/>
      <c r="V1099" s="368"/>
      <c r="W1099" s="359"/>
      <c r="X1099" s="362"/>
      <c r="Y1099" s="359"/>
      <c r="Z1099" s="369"/>
      <c r="AA1099" s="368"/>
      <c r="AB1099" s="367"/>
      <c r="AC1099" s="370"/>
      <c r="AD1099" s="371"/>
      <c r="AE1099" s="360"/>
      <c r="AF1099" s="360"/>
      <c r="AG1099" s="360"/>
      <c r="AH1099" s="360"/>
      <c r="AI1099" s="360"/>
      <c r="AJ1099" s="360"/>
      <c r="AK1099" s="360"/>
      <c r="AL1099" s="360"/>
      <c r="AM1099" s="360"/>
      <c r="AN1099" s="360"/>
      <c r="AO1099" s="360"/>
      <c r="AP1099" s="360"/>
      <c r="AQ1099" s="360"/>
      <c r="AR1099" s="360"/>
      <c r="AS1099" s="360"/>
      <c r="AT1099" s="360"/>
      <c r="AU1099" s="360"/>
      <c r="AV1099" s="360"/>
      <c r="AW1099" s="360"/>
      <c r="AX1099" s="360"/>
    </row>
    <row r="1100" ht="15.0" customHeight="1">
      <c r="A1100" s="358"/>
      <c r="B1100" s="359"/>
      <c r="C1100" s="359"/>
      <c r="D1100" s="360"/>
      <c r="E1100" s="361"/>
      <c r="F1100" s="359"/>
      <c r="G1100" s="362"/>
      <c r="H1100" s="363">
        <f t="shared" si="17"/>
        <v>0</v>
      </c>
      <c r="I1100" s="359" t="s">
        <v>3465</v>
      </c>
      <c r="J1100" s="364"/>
      <c r="K1100" s="364">
        <f t="shared" si="7"/>
        <v>0</v>
      </c>
      <c r="L1100" s="365"/>
      <c r="M1100" s="366">
        <f t="shared" si="14"/>
        <v>0</v>
      </c>
      <c r="N1100" s="366">
        <f t="shared" si="13"/>
        <v>0</v>
      </c>
      <c r="O1100" s="366">
        <f t="shared" si="5"/>
        <v>0</v>
      </c>
      <c r="P1100" s="366">
        <f t="shared" si="8"/>
        <v>0</v>
      </c>
      <c r="Q1100" s="366"/>
      <c r="R1100" s="359"/>
      <c r="S1100" s="367"/>
      <c r="T1100" s="359"/>
      <c r="U1100" s="368"/>
      <c r="V1100" s="368"/>
      <c r="W1100" s="359"/>
      <c r="X1100" s="362"/>
      <c r="Y1100" s="359"/>
      <c r="Z1100" s="369"/>
      <c r="AA1100" s="368"/>
      <c r="AB1100" s="367"/>
      <c r="AC1100" s="370"/>
      <c r="AD1100" s="371"/>
      <c r="AE1100" s="360"/>
      <c r="AF1100" s="360"/>
      <c r="AG1100" s="360"/>
      <c r="AH1100" s="360"/>
      <c r="AI1100" s="360"/>
      <c r="AJ1100" s="360"/>
      <c r="AK1100" s="360"/>
      <c r="AL1100" s="360"/>
      <c r="AM1100" s="360"/>
      <c r="AN1100" s="360"/>
      <c r="AO1100" s="360"/>
      <c r="AP1100" s="360"/>
      <c r="AQ1100" s="360"/>
      <c r="AR1100" s="360"/>
      <c r="AS1100" s="360"/>
      <c r="AT1100" s="360"/>
      <c r="AU1100" s="360"/>
      <c r="AV1100" s="360"/>
      <c r="AW1100" s="360"/>
      <c r="AX1100" s="360"/>
    </row>
    <row r="1101" ht="15.0" customHeight="1">
      <c r="A1101" s="358"/>
      <c r="B1101" s="359"/>
      <c r="C1101" s="359"/>
      <c r="D1101" s="360"/>
      <c r="E1101" s="361"/>
      <c r="F1101" s="359"/>
      <c r="G1101" s="362"/>
      <c r="H1101" s="363">
        <f t="shared" si="17"/>
        <v>0</v>
      </c>
      <c r="I1101" s="359" t="s">
        <v>3465</v>
      </c>
      <c r="J1101" s="364"/>
      <c r="K1101" s="364">
        <f t="shared" si="7"/>
        <v>0</v>
      </c>
      <c r="L1101" s="365"/>
      <c r="M1101" s="366">
        <f t="shared" si="14"/>
        <v>0</v>
      </c>
      <c r="N1101" s="366">
        <f t="shared" si="13"/>
        <v>0</v>
      </c>
      <c r="O1101" s="366">
        <f t="shared" si="5"/>
        <v>0</v>
      </c>
      <c r="P1101" s="366">
        <f t="shared" si="8"/>
        <v>0</v>
      </c>
      <c r="Q1101" s="366"/>
      <c r="R1101" s="359"/>
      <c r="S1101" s="367"/>
      <c r="T1101" s="359"/>
      <c r="U1101" s="368"/>
      <c r="V1101" s="368"/>
      <c r="W1101" s="359"/>
      <c r="X1101" s="362"/>
      <c r="Y1101" s="359"/>
      <c r="Z1101" s="369"/>
      <c r="AA1101" s="368"/>
      <c r="AB1101" s="367"/>
      <c r="AC1101" s="370"/>
      <c r="AD1101" s="371"/>
      <c r="AE1101" s="360"/>
      <c r="AF1101" s="360"/>
      <c r="AG1101" s="360"/>
      <c r="AH1101" s="360"/>
      <c r="AI1101" s="360"/>
      <c r="AJ1101" s="360"/>
      <c r="AK1101" s="360"/>
      <c r="AL1101" s="360"/>
      <c r="AM1101" s="360"/>
      <c r="AN1101" s="360"/>
      <c r="AO1101" s="360"/>
      <c r="AP1101" s="360"/>
      <c r="AQ1101" s="360"/>
      <c r="AR1101" s="360"/>
      <c r="AS1101" s="360"/>
      <c r="AT1101" s="360"/>
      <c r="AU1101" s="360"/>
      <c r="AV1101" s="360"/>
      <c r="AW1101" s="360"/>
      <c r="AX1101" s="360"/>
    </row>
    <row r="1102" ht="15.0" customHeight="1">
      <c r="A1102" s="358"/>
      <c r="B1102" s="359"/>
      <c r="C1102" s="359"/>
      <c r="D1102" s="360"/>
      <c r="E1102" s="361"/>
      <c r="F1102" s="359"/>
      <c r="G1102" s="362"/>
      <c r="H1102" s="363">
        <v>6.0</v>
      </c>
      <c r="I1102" s="359" t="s">
        <v>3465</v>
      </c>
      <c r="J1102" s="364"/>
      <c r="K1102" s="364">
        <f t="shared" si="7"/>
        <v>0</v>
      </c>
      <c r="L1102" s="365"/>
      <c r="M1102" s="366">
        <f t="shared" si="14"/>
        <v>0</v>
      </c>
      <c r="N1102" s="366">
        <f t="shared" si="13"/>
        <v>0</v>
      </c>
      <c r="O1102" s="366">
        <f t="shared" si="5"/>
        <v>0</v>
      </c>
      <c r="P1102" s="366">
        <f t="shared" si="8"/>
        <v>0</v>
      </c>
      <c r="Q1102" s="366"/>
      <c r="R1102" s="359"/>
      <c r="S1102" s="367"/>
      <c r="T1102" s="359"/>
      <c r="U1102" s="368"/>
      <c r="V1102" s="368"/>
      <c r="W1102" s="359"/>
      <c r="X1102" s="362"/>
      <c r="Y1102" s="359"/>
      <c r="Z1102" s="369"/>
      <c r="AA1102" s="368"/>
      <c r="AB1102" s="367"/>
      <c r="AC1102" s="370"/>
      <c r="AD1102" s="371"/>
      <c r="AE1102" s="360"/>
      <c r="AF1102" s="360"/>
      <c r="AG1102" s="360"/>
      <c r="AH1102" s="360"/>
      <c r="AI1102" s="360"/>
      <c r="AJ1102" s="360"/>
      <c r="AK1102" s="360"/>
      <c r="AL1102" s="360"/>
      <c r="AM1102" s="360"/>
      <c r="AN1102" s="360"/>
      <c r="AO1102" s="360"/>
      <c r="AP1102" s="360"/>
      <c r="AQ1102" s="360"/>
      <c r="AR1102" s="360"/>
      <c r="AS1102" s="360"/>
      <c r="AT1102" s="360"/>
      <c r="AU1102" s="360"/>
      <c r="AV1102" s="360"/>
      <c r="AW1102" s="360"/>
      <c r="AX1102" s="360"/>
    </row>
    <row r="1103" ht="15.0" customHeight="1">
      <c r="A1103" s="358"/>
      <c r="B1103" s="359"/>
      <c r="C1103" s="359"/>
      <c r="D1103" s="360"/>
      <c r="E1103" s="361"/>
      <c r="F1103" s="359"/>
      <c r="G1103" s="362"/>
      <c r="H1103" s="363">
        <f t="shared" ref="H1103:H1116" si="18">F1103-G1103</f>
        <v>0</v>
      </c>
      <c r="I1103" s="359" t="s">
        <v>3465</v>
      </c>
      <c r="J1103" s="364"/>
      <c r="K1103" s="364">
        <f t="shared" si="7"/>
        <v>0</v>
      </c>
      <c r="L1103" s="365"/>
      <c r="M1103" s="366">
        <f t="shared" si="14"/>
        <v>0</v>
      </c>
      <c r="N1103" s="366">
        <f t="shared" si="13"/>
        <v>0</v>
      </c>
      <c r="O1103" s="366">
        <f t="shared" si="5"/>
        <v>0</v>
      </c>
      <c r="P1103" s="366">
        <f t="shared" si="8"/>
        <v>0</v>
      </c>
      <c r="Q1103" s="366"/>
      <c r="R1103" s="359"/>
      <c r="S1103" s="367"/>
      <c r="T1103" s="359"/>
      <c r="U1103" s="368"/>
      <c r="V1103" s="368"/>
      <c r="W1103" s="359"/>
      <c r="X1103" s="362"/>
      <c r="Y1103" s="359"/>
      <c r="Z1103" s="369"/>
      <c r="AA1103" s="368"/>
      <c r="AB1103" s="367"/>
      <c r="AC1103" s="370"/>
      <c r="AD1103" s="371"/>
      <c r="AE1103" s="360"/>
      <c r="AF1103" s="360"/>
      <c r="AG1103" s="360"/>
      <c r="AH1103" s="360"/>
      <c r="AI1103" s="360"/>
      <c r="AJ1103" s="360"/>
      <c r="AK1103" s="360"/>
      <c r="AL1103" s="360"/>
      <c r="AM1103" s="360"/>
      <c r="AN1103" s="360"/>
      <c r="AO1103" s="360"/>
      <c r="AP1103" s="360"/>
      <c r="AQ1103" s="360"/>
      <c r="AR1103" s="360"/>
      <c r="AS1103" s="360"/>
      <c r="AT1103" s="360"/>
      <c r="AU1103" s="360"/>
      <c r="AV1103" s="360"/>
      <c r="AW1103" s="360"/>
      <c r="AX1103" s="360"/>
    </row>
    <row r="1104" ht="15.0" customHeight="1">
      <c r="A1104" s="358"/>
      <c r="B1104" s="359"/>
      <c r="C1104" s="359"/>
      <c r="D1104" s="360"/>
      <c r="E1104" s="361"/>
      <c r="F1104" s="359"/>
      <c r="G1104" s="362"/>
      <c r="H1104" s="363">
        <f t="shared" si="18"/>
        <v>0</v>
      </c>
      <c r="I1104" s="359" t="s">
        <v>3465</v>
      </c>
      <c r="J1104" s="364"/>
      <c r="K1104" s="364">
        <f t="shared" si="7"/>
        <v>0</v>
      </c>
      <c r="L1104" s="365"/>
      <c r="M1104" s="366">
        <f t="shared" si="14"/>
        <v>0</v>
      </c>
      <c r="N1104" s="366">
        <f t="shared" si="13"/>
        <v>0</v>
      </c>
      <c r="O1104" s="366">
        <f t="shared" si="5"/>
        <v>0</v>
      </c>
      <c r="P1104" s="366">
        <f t="shared" si="8"/>
        <v>0</v>
      </c>
      <c r="Q1104" s="366"/>
      <c r="R1104" s="359"/>
      <c r="S1104" s="367"/>
      <c r="T1104" s="359"/>
      <c r="U1104" s="368"/>
      <c r="V1104" s="368"/>
      <c r="W1104" s="359"/>
      <c r="X1104" s="362"/>
      <c r="Y1104" s="359"/>
      <c r="Z1104" s="369"/>
      <c r="AA1104" s="368"/>
      <c r="AB1104" s="367"/>
      <c r="AC1104" s="370"/>
      <c r="AD1104" s="371"/>
      <c r="AE1104" s="360"/>
      <c r="AF1104" s="360"/>
      <c r="AG1104" s="360"/>
      <c r="AH1104" s="360"/>
      <c r="AI1104" s="360"/>
      <c r="AJ1104" s="360"/>
      <c r="AK1104" s="360"/>
      <c r="AL1104" s="360"/>
      <c r="AM1104" s="360"/>
      <c r="AN1104" s="360"/>
      <c r="AO1104" s="360"/>
      <c r="AP1104" s="360"/>
      <c r="AQ1104" s="360"/>
      <c r="AR1104" s="360"/>
      <c r="AS1104" s="360"/>
      <c r="AT1104" s="360"/>
      <c r="AU1104" s="360"/>
      <c r="AV1104" s="360"/>
      <c r="AW1104" s="360"/>
      <c r="AX1104" s="360"/>
    </row>
    <row r="1105" ht="15.0" customHeight="1">
      <c r="A1105" s="358"/>
      <c r="B1105" s="359"/>
      <c r="C1105" s="359"/>
      <c r="D1105" s="360"/>
      <c r="E1105" s="361"/>
      <c r="F1105" s="359"/>
      <c r="G1105" s="362"/>
      <c r="H1105" s="363">
        <f t="shared" si="18"/>
        <v>0</v>
      </c>
      <c r="I1105" s="359" t="s">
        <v>3465</v>
      </c>
      <c r="J1105" s="364"/>
      <c r="K1105" s="364">
        <f t="shared" si="7"/>
        <v>0</v>
      </c>
      <c r="L1105" s="365"/>
      <c r="M1105" s="366">
        <f t="shared" si="14"/>
        <v>0</v>
      </c>
      <c r="N1105" s="366">
        <f t="shared" si="13"/>
        <v>0</v>
      </c>
      <c r="O1105" s="366">
        <f t="shared" si="5"/>
        <v>0</v>
      </c>
      <c r="P1105" s="366">
        <f t="shared" si="8"/>
        <v>0</v>
      </c>
      <c r="Q1105" s="366"/>
      <c r="R1105" s="359"/>
      <c r="S1105" s="367"/>
      <c r="T1105" s="359"/>
      <c r="U1105" s="368"/>
      <c r="V1105" s="368"/>
      <c r="W1105" s="359"/>
      <c r="X1105" s="362"/>
      <c r="Y1105" s="359"/>
      <c r="Z1105" s="369"/>
      <c r="AA1105" s="368"/>
      <c r="AB1105" s="367"/>
      <c r="AC1105" s="370"/>
      <c r="AD1105" s="371"/>
      <c r="AE1105" s="360"/>
      <c r="AF1105" s="360"/>
      <c r="AG1105" s="360"/>
      <c r="AH1105" s="360"/>
      <c r="AI1105" s="360"/>
      <c r="AJ1105" s="360"/>
      <c r="AK1105" s="360"/>
      <c r="AL1105" s="360"/>
      <c r="AM1105" s="360"/>
      <c r="AN1105" s="360"/>
      <c r="AO1105" s="360"/>
      <c r="AP1105" s="360"/>
      <c r="AQ1105" s="360"/>
      <c r="AR1105" s="360"/>
      <c r="AS1105" s="360"/>
      <c r="AT1105" s="360"/>
      <c r="AU1105" s="360"/>
      <c r="AV1105" s="360"/>
      <c r="AW1105" s="360"/>
      <c r="AX1105" s="360"/>
    </row>
    <row r="1106" ht="15.0" customHeight="1">
      <c r="A1106" s="358"/>
      <c r="B1106" s="359"/>
      <c r="C1106" s="359"/>
      <c r="D1106" s="360"/>
      <c r="E1106" s="361"/>
      <c r="F1106" s="359"/>
      <c r="G1106" s="362"/>
      <c r="H1106" s="363">
        <f t="shared" si="18"/>
        <v>0</v>
      </c>
      <c r="I1106" s="359" t="s">
        <v>3465</v>
      </c>
      <c r="J1106" s="364"/>
      <c r="K1106" s="364">
        <f t="shared" si="7"/>
        <v>0</v>
      </c>
      <c r="L1106" s="365"/>
      <c r="M1106" s="366">
        <f t="shared" si="14"/>
        <v>0</v>
      </c>
      <c r="N1106" s="366">
        <f t="shared" si="13"/>
        <v>0</v>
      </c>
      <c r="O1106" s="366">
        <f t="shared" si="5"/>
        <v>0</v>
      </c>
      <c r="P1106" s="366">
        <f t="shared" si="8"/>
        <v>0</v>
      </c>
      <c r="Q1106" s="366"/>
      <c r="R1106" s="359"/>
      <c r="S1106" s="367"/>
      <c r="T1106" s="359"/>
      <c r="U1106" s="368"/>
      <c r="V1106" s="368"/>
      <c r="W1106" s="359"/>
      <c r="X1106" s="362"/>
      <c r="Y1106" s="359"/>
      <c r="Z1106" s="369"/>
      <c r="AA1106" s="368"/>
      <c r="AB1106" s="367"/>
      <c r="AC1106" s="370"/>
      <c r="AD1106" s="371"/>
      <c r="AE1106" s="360"/>
      <c r="AF1106" s="360"/>
      <c r="AG1106" s="360"/>
      <c r="AH1106" s="360"/>
      <c r="AI1106" s="360"/>
      <c r="AJ1106" s="360"/>
      <c r="AK1106" s="360"/>
      <c r="AL1106" s="360"/>
      <c r="AM1106" s="360"/>
      <c r="AN1106" s="360"/>
      <c r="AO1106" s="360"/>
      <c r="AP1106" s="360"/>
      <c r="AQ1106" s="360"/>
      <c r="AR1106" s="360"/>
      <c r="AS1106" s="360"/>
      <c r="AT1106" s="360"/>
      <c r="AU1106" s="360"/>
      <c r="AV1106" s="360"/>
      <c r="AW1106" s="360"/>
      <c r="AX1106" s="360"/>
    </row>
    <row r="1107" ht="15.0" customHeight="1">
      <c r="A1107" s="358"/>
      <c r="B1107" s="359"/>
      <c r="C1107" s="359"/>
      <c r="D1107" s="360"/>
      <c r="E1107" s="361"/>
      <c r="F1107" s="359"/>
      <c r="G1107" s="362"/>
      <c r="H1107" s="363">
        <f t="shared" si="18"/>
        <v>0</v>
      </c>
      <c r="I1107" s="359" t="s">
        <v>3465</v>
      </c>
      <c r="J1107" s="364"/>
      <c r="K1107" s="364">
        <f t="shared" si="7"/>
        <v>0</v>
      </c>
      <c r="L1107" s="365"/>
      <c r="M1107" s="366">
        <f t="shared" si="14"/>
        <v>0</v>
      </c>
      <c r="N1107" s="366">
        <f t="shared" si="13"/>
        <v>0</v>
      </c>
      <c r="O1107" s="366">
        <f t="shared" si="5"/>
        <v>0</v>
      </c>
      <c r="P1107" s="366">
        <f t="shared" si="8"/>
        <v>0</v>
      </c>
      <c r="Q1107" s="366"/>
      <c r="R1107" s="359"/>
      <c r="S1107" s="367"/>
      <c r="T1107" s="359"/>
      <c r="U1107" s="368"/>
      <c r="V1107" s="368"/>
      <c r="W1107" s="359"/>
      <c r="X1107" s="362"/>
      <c r="Y1107" s="359"/>
      <c r="Z1107" s="369"/>
      <c r="AA1107" s="368"/>
      <c r="AB1107" s="367"/>
      <c r="AC1107" s="370"/>
      <c r="AD1107" s="371"/>
      <c r="AE1107" s="360"/>
      <c r="AF1107" s="360"/>
      <c r="AG1107" s="360"/>
      <c r="AH1107" s="360"/>
      <c r="AI1107" s="360"/>
      <c r="AJ1107" s="360"/>
      <c r="AK1107" s="360"/>
      <c r="AL1107" s="360"/>
      <c r="AM1107" s="360"/>
      <c r="AN1107" s="360"/>
      <c r="AO1107" s="360"/>
      <c r="AP1107" s="360"/>
      <c r="AQ1107" s="360"/>
      <c r="AR1107" s="360"/>
      <c r="AS1107" s="360"/>
      <c r="AT1107" s="360"/>
      <c r="AU1107" s="360"/>
      <c r="AV1107" s="360"/>
      <c r="AW1107" s="360"/>
      <c r="AX1107" s="360"/>
    </row>
    <row r="1108" ht="15.0" customHeight="1">
      <c r="A1108" s="358"/>
      <c r="B1108" s="359"/>
      <c r="C1108" s="359"/>
      <c r="D1108" s="360"/>
      <c r="E1108" s="361"/>
      <c r="F1108" s="359"/>
      <c r="G1108" s="362"/>
      <c r="H1108" s="363">
        <f t="shared" si="18"/>
        <v>0</v>
      </c>
      <c r="I1108" s="359" t="s">
        <v>3465</v>
      </c>
      <c r="J1108" s="364"/>
      <c r="K1108" s="364">
        <f t="shared" si="7"/>
        <v>0</v>
      </c>
      <c r="L1108" s="365"/>
      <c r="M1108" s="366">
        <f t="shared" si="14"/>
        <v>0</v>
      </c>
      <c r="N1108" s="366">
        <f t="shared" si="13"/>
        <v>0</v>
      </c>
      <c r="O1108" s="366">
        <f t="shared" si="5"/>
        <v>0</v>
      </c>
      <c r="P1108" s="366">
        <f t="shared" si="8"/>
        <v>0</v>
      </c>
      <c r="Q1108" s="366"/>
      <c r="R1108" s="359"/>
      <c r="S1108" s="367"/>
      <c r="T1108" s="359"/>
      <c r="U1108" s="368"/>
      <c r="V1108" s="368"/>
      <c r="W1108" s="359"/>
      <c r="X1108" s="362"/>
      <c r="Y1108" s="359"/>
      <c r="Z1108" s="369"/>
      <c r="AA1108" s="368"/>
      <c r="AB1108" s="367"/>
      <c r="AC1108" s="370"/>
      <c r="AD1108" s="371"/>
      <c r="AE1108" s="360"/>
      <c r="AF1108" s="360"/>
      <c r="AG1108" s="360"/>
      <c r="AH1108" s="360"/>
      <c r="AI1108" s="360"/>
      <c r="AJ1108" s="360"/>
      <c r="AK1108" s="360"/>
      <c r="AL1108" s="360"/>
      <c r="AM1108" s="360"/>
      <c r="AN1108" s="360"/>
      <c r="AO1108" s="360"/>
      <c r="AP1108" s="360"/>
      <c r="AQ1108" s="360"/>
      <c r="AR1108" s="360"/>
      <c r="AS1108" s="360"/>
      <c r="AT1108" s="360"/>
      <c r="AU1108" s="360"/>
      <c r="AV1108" s="360"/>
      <c r="AW1108" s="360"/>
      <c r="AX1108" s="360"/>
    </row>
    <row r="1109" ht="15.0" customHeight="1">
      <c r="A1109" s="358"/>
      <c r="B1109" s="359"/>
      <c r="C1109" s="359"/>
      <c r="D1109" s="360"/>
      <c r="E1109" s="361"/>
      <c r="F1109" s="359"/>
      <c r="G1109" s="362"/>
      <c r="H1109" s="363">
        <f t="shared" si="18"/>
        <v>0</v>
      </c>
      <c r="I1109" s="359" t="s">
        <v>3465</v>
      </c>
      <c r="J1109" s="364"/>
      <c r="K1109" s="364">
        <f t="shared" si="7"/>
        <v>0</v>
      </c>
      <c r="L1109" s="365"/>
      <c r="M1109" s="366">
        <f t="shared" si="14"/>
        <v>0</v>
      </c>
      <c r="N1109" s="366">
        <f t="shared" si="13"/>
        <v>0</v>
      </c>
      <c r="O1109" s="366">
        <f t="shared" si="5"/>
        <v>0</v>
      </c>
      <c r="P1109" s="366">
        <f t="shared" si="8"/>
        <v>0</v>
      </c>
      <c r="Q1109" s="366"/>
      <c r="R1109" s="359"/>
      <c r="S1109" s="367"/>
      <c r="T1109" s="359"/>
      <c r="U1109" s="368"/>
      <c r="V1109" s="368"/>
      <c r="W1109" s="359"/>
      <c r="X1109" s="362"/>
      <c r="Y1109" s="359"/>
      <c r="Z1109" s="369"/>
      <c r="AA1109" s="368"/>
      <c r="AB1109" s="367"/>
      <c r="AC1109" s="370"/>
      <c r="AD1109" s="371"/>
      <c r="AE1109" s="360"/>
      <c r="AF1109" s="360"/>
      <c r="AG1109" s="360"/>
      <c r="AH1109" s="360"/>
      <c r="AI1109" s="360"/>
      <c r="AJ1109" s="360"/>
      <c r="AK1109" s="360"/>
      <c r="AL1109" s="360"/>
      <c r="AM1109" s="360"/>
      <c r="AN1109" s="360"/>
      <c r="AO1109" s="360"/>
      <c r="AP1109" s="360"/>
      <c r="AQ1109" s="360"/>
      <c r="AR1109" s="360"/>
      <c r="AS1109" s="360"/>
      <c r="AT1109" s="360"/>
      <c r="AU1109" s="360"/>
      <c r="AV1109" s="360"/>
      <c r="AW1109" s="360"/>
      <c r="AX1109" s="360"/>
    </row>
    <row r="1110" ht="15.0" customHeight="1">
      <c r="A1110" s="358"/>
      <c r="B1110" s="359"/>
      <c r="C1110" s="359"/>
      <c r="D1110" s="360"/>
      <c r="E1110" s="361"/>
      <c r="F1110" s="359"/>
      <c r="G1110" s="362"/>
      <c r="H1110" s="363">
        <f t="shared" si="18"/>
        <v>0</v>
      </c>
      <c r="I1110" s="359" t="s">
        <v>3465</v>
      </c>
      <c r="J1110" s="364"/>
      <c r="K1110" s="364">
        <f t="shared" si="7"/>
        <v>0</v>
      </c>
      <c r="L1110" s="365"/>
      <c r="M1110" s="366">
        <f t="shared" si="14"/>
        <v>0</v>
      </c>
      <c r="N1110" s="366">
        <f t="shared" si="13"/>
        <v>0</v>
      </c>
      <c r="O1110" s="366">
        <f t="shared" si="5"/>
        <v>0</v>
      </c>
      <c r="P1110" s="366">
        <f t="shared" si="8"/>
        <v>0</v>
      </c>
      <c r="Q1110" s="366"/>
      <c r="R1110" s="359"/>
      <c r="S1110" s="367"/>
      <c r="T1110" s="359"/>
      <c r="U1110" s="368"/>
      <c r="V1110" s="368"/>
      <c r="W1110" s="359"/>
      <c r="X1110" s="362"/>
      <c r="Y1110" s="359"/>
      <c r="Z1110" s="369"/>
      <c r="AA1110" s="368"/>
      <c r="AB1110" s="367"/>
      <c r="AC1110" s="370"/>
      <c r="AD1110" s="371"/>
      <c r="AE1110" s="360"/>
      <c r="AF1110" s="360"/>
      <c r="AG1110" s="360"/>
      <c r="AH1110" s="360"/>
      <c r="AI1110" s="360"/>
      <c r="AJ1110" s="360"/>
      <c r="AK1110" s="360"/>
      <c r="AL1110" s="360"/>
      <c r="AM1110" s="360"/>
      <c r="AN1110" s="360"/>
      <c r="AO1110" s="360"/>
      <c r="AP1110" s="360"/>
      <c r="AQ1110" s="360"/>
      <c r="AR1110" s="360"/>
      <c r="AS1110" s="360"/>
      <c r="AT1110" s="360"/>
      <c r="AU1110" s="360"/>
      <c r="AV1110" s="360"/>
      <c r="AW1110" s="360"/>
      <c r="AX1110" s="360"/>
    </row>
    <row r="1111" ht="15.0" customHeight="1">
      <c r="A1111" s="358"/>
      <c r="B1111" s="359"/>
      <c r="C1111" s="359"/>
      <c r="D1111" s="360"/>
      <c r="E1111" s="361"/>
      <c r="F1111" s="359"/>
      <c r="G1111" s="362"/>
      <c r="H1111" s="363">
        <f t="shared" si="18"/>
        <v>0</v>
      </c>
      <c r="I1111" s="359" t="s">
        <v>3465</v>
      </c>
      <c r="J1111" s="364"/>
      <c r="K1111" s="364">
        <f t="shared" si="7"/>
        <v>0</v>
      </c>
      <c r="L1111" s="365"/>
      <c r="M1111" s="366">
        <f t="shared" si="14"/>
        <v>0</v>
      </c>
      <c r="N1111" s="366">
        <f t="shared" si="13"/>
        <v>0</v>
      </c>
      <c r="O1111" s="366">
        <f t="shared" si="5"/>
        <v>0</v>
      </c>
      <c r="P1111" s="366">
        <f t="shared" si="8"/>
        <v>0</v>
      </c>
      <c r="Q1111" s="366"/>
      <c r="R1111" s="359"/>
      <c r="S1111" s="367"/>
      <c r="T1111" s="359"/>
      <c r="U1111" s="368"/>
      <c r="V1111" s="368"/>
      <c r="W1111" s="359"/>
      <c r="X1111" s="362"/>
      <c r="Y1111" s="359"/>
      <c r="Z1111" s="369"/>
      <c r="AA1111" s="368"/>
      <c r="AB1111" s="367"/>
      <c r="AC1111" s="370"/>
      <c r="AD1111" s="371"/>
      <c r="AE1111" s="360"/>
      <c r="AF1111" s="360"/>
      <c r="AG1111" s="360"/>
      <c r="AH1111" s="360"/>
      <c r="AI1111" s="360"/>
      <c r="AJ1111" s="360"/>
      <c r="AK1111" s="360"/>
      <c r="AL1111" s="360"/>
      <c r="AM1111" s="360"/>
      <c r="AN1111" s="360"/>
      <c r="AO1111" s="360"/>
      <c r="AP1111" s="360"/>
      <c r="AQ1111" s="360"/>
      <c r="AR1111" s="360"/>
      <c r="AS1111" s="360"/>
      <c r="AT1111" s="360"/>
      <c r="AU1111" s="360"/>
      <c r="AV1111" s="360"/>
      <c r="AW1111" s="360"/>
      <c r="AX1111" s="360"/>
    </row>
    <row r="1112" ht="15.0" customHeight="1">
      <c r="A1112" s="358"/>
      <c r="B1112" s="359"/>
      <c r="C1112" s="359"/>
      <c r="D1112" s="360"/>
      <c r="E1112" s="361"/>
      <c r="F1112" s="359"/>
      <c r="G1112" s="362"/>
      <c r="H1112" s="363">
        <f t="shared" si="18"/>
        <v>0</v>
      </c>
      <c r="I1112" s="359" t="s">
        <v>3465</v>
      </c>
      <c r="J1112" s="364"/>
      <c r="K1112" s="364">
        <f t="shared" si="7"/>
        <v>0</v>
      </c>
      <c r="L1112" s="365"/>
      <c r="M1112" s="366">
        <f t="shared" si="14"/>
        <v>0</v>
      </c>
      <c r="N1112" s="366">
        <f t="shared" si="13"/>
        <v>0</v>
      </c>
      <c r="O1112" s="366">
        <f t="shared" si="5"/>
        <v>0</v>
      </c>
      <c r="P1112" s="366">
        <f t="shared" si="8"/>
        <v>0</v>
      </c>
      <c r="Q1112" s="366"/>
      <c r="R1112" s="359"/>
      <c r="S1112" s="367"/>
      <c r="T1112" s="359"/>
      <c r="U1112" s="368"/>
      <c r="V1112" s="368"/>
      <c r="W1112" s="359"/>
      <c r="X1112" s="362"/>
      <c r="Y1112" s="359"/>
      <c r="Z1112" s="369"/>
      <c r="AA1112" s="368"/>
      <c r="AB1112" s="367"/>
      <c r="AC1112" s="370"/>
      <c r="AD1112" s="371"/>
      <c r="AE1112" s="360"/>
      <c r="AF1112" s="360"/>
      <c r="AG1112" s="360"/>
      <c r="AH1112" s="360"/>
      <c r="AI1112" s="360"/>
      <c r="AJ1112" s="360"/>
      <c r="AK1112" s="360"/>
      <c r="AL1112" s="360"/>
      <c r="AM1112" s="360"/>
      <c r="AN1112" s="360"/>
      <c r="AO1112" s="360"/>
      <c r="AP1112" s="360"/>
      <c r="AQ1112" s="360"/>
      <c r="AR1112" s="360"/>
      <c r="AS1112" s="360"/>
      <c r="AT1112" s="360"/>
      <c r="AU1112" s="360"/>
      <c r="AV1112" s="360"/>
      <c r="AW1112" s="360"/>
      <c r="AX1112" s="360"/>
    </row>
    <row r="1113" ht="15.0" customHeight="1">
      <c r="A1113" s="358"/>
      <c r="B1113" s="359"/>
      <c r="C1113" s="359"/>
      <c r="D1113" s="360"/>
      <c r="E1113" s="361"/>
      <c r="F1113" s="359"/>
      <c r="G1113" s="362"/>
      <c r="H1113" s="363">
        <f t="shared" si="18"/>
        <v>0</v>
      </c>
      <c r="I1113" s="359" t="s">
        <v>3465</v>
      </c>
      <c r="J1113" s="364"/>
      <c r="K1113" s="364">
        <f t="shared" si="7"/>
        <v>0</v>
      </c>
      <c r="L1113" s="365"/>
      <c r="M1113" s="366">
        <f t="shared" si="14"/>
        <v>0</v>
      </c>
      <c r="N1113" s="366">
        <f t="shared" si="13"/>
        <v>0</v>
      </c>
      <c r="O1113" s="366">
        <f t="shared" si="5"/>
        <v>0</v>
      </c>
      <c r="P1113" s="366">
        <f t="shared" si="8"/>
        <v>0</v>
      </c>
      <c r="Q1113" s="366"/>
      <c r="R1113" s="359"/>
      <c r="S1113" s="367"/>
      <c r="T1113" s="359"/>
      <c r="U1113" s="368"/>
      <c r="V1113" s="368"/>
      <c r="W1113" s="359"/>
      <c r="X1113" s="362"/>
      <c r="Y1113" s="359"/>
      <c r="Z1113" s="369"/>
      <c r="AA1113" s="368"/>
      <c r="AB1113" s="367"/>
      <c r="AC1113" s="370"/>
      <c r="AD1113" s="371"/>
      <c r="AE1113" s="360"/>
      <c r="AF1113" s="360"/>
      <c r="AG1113" s="360"/>
      <c r="AH1113" s="360"/>
      <c r="AI1113" s="360"/>
      <c r="AJ1113" s="360"/>
      <c r="AK1113" s="360"/>
      <c r="AL1113" s="360"/>
      <c r="AM1113" s="360"/>
      <c r="AN1113" s="360"/>
      <c r="AO1113" s="360"/>
      <c r="AP1113" s="360"/>
      <c r="AQ1113" s="360"/>
      <c r="AR1113" s="360"/>
      <c r="AS1113" s="360"/>
      <c r="AT1113" s="360"/>
      <c r="AU1113" s="360"/>
      <c r="AV1113" s="360"/>
      <c r="AW1113" s="360"/>
      <c r="AX1113" s="360"/>
    </row>
    <row r="1114" ht="15.0" customHeight="1">
      <c r="A1114" s="358"/>
      <c r="B1114" s="359"/>
      <c r="C1114" s="359"/>
      <c r="D1114" s="360"/>
      <c r="E1114" s="361"/>
      <c r="F1114" s="359"/>
      <c r="G1114" s="362"/>
      <c r="H1114" s="363">
        <f t="shared" si="18"/>
        <v>0</v>
      </c>
      <c r="I1114" s="359" t="s">
        <v>3465</v>
      </c>
      <c r="J1114" s="364"/>
      <c r="K1114" s="364">
        <f t="shared" si="7"/>
        <v>0</v>
      </c>
      <c r="L1114" s="365"/>
      <c r="M1114" s="366">
        <f t="shared" si="14"/>
        <v>0</v>
      </c>
      <c r="N1114" s="366">
        <f t="shared" si="13"/>
        <v>0</v>
      </c>
      <c r="O1114" s="366">
        <f t="shared" si="5"/>
        <v>0</v>
      </c>
      <c r="P1114" s="366">
        <f t="shared" si="8"/>
        <v>0</v>
      </c>
      <c r="Q1114" s="366"/>
      <c r="R1114" s="359"/>
      <c r="S1114" s="367"/>
      <c r="T1114" s="359"/>
      <c r="U1114" s="368"/>
      <c r="V1114" s="368"/>
      <c r="W1114" s="359"/>
      <c r="X1114" s="362"/>
      <c r="Y1114" s="359"/>
      <c r="Z1114" s="369"/>
      <c r="AA1114" s="368"/>
      <c r="AB1114" s="367"/>
      <c r="AC1114" s="370"/>
      <c r="AD1114" s="371"/>
      <c r="AE1114" s="249"/>
      <c r="AF1114" s="249"/>
      <c r="AG1114" s="249"/>
      <c r="AH1114" s="249"/>
      <c r="AI1114" s="249"/>
      <c r="AJ1114" s="249"/>
      <c r="AK1114" s="249"/>
      <c r="AL1114" s="249"/>
      <c r="AM1114" s="249"/>
      <c r="AN1114" s="249"/>
      <c r="AO1114" s="249"/>
      <c r="AP1114" s="249"/>
      <c r="AQ1114" s="249"/>
      <c r="AR1114" s="249"/>
      <c r="AS1114" s="249"/>
      <c r="AT1114" s="249"/>
      <c r="AU1114" s="249"/>
      <c r="AV1114" s="249"/>
      <c r="AW1114" s="249"/>
      <c r="AX1114" s="249"/>
    </row>
    <row r="1115" ht="15.0" customHeight="1">
      <c r="A1115" s="358"/>
      <c r="B1115" s="359"/>
      <c r="C1115" s="359"/>
      <c r="D1115" s="360"/>
      <c r="E1115" s="361"/>
      <c r="F1115" s="359"/>
      <c r="G1115" s="362"/>
      <c r="H1115" s="363">
        <f t="shared" si="18"/>
        <v>0</v>
      </c>
      <c r="I1115" s="359" t="s">
        <v>3465</v>
      </c>
      <c r="J1115" s="364"/>
      <c r="K1115" s="364">
        <f t="shared" si="7"/>
        <v>0</v>
      </c>
      <c r="L1115" s="365"/>
      <c r="M1115" s="366">
        <f t="shared" si="14"/>
        <v>0</v>
      </c>
      <c r="N1115" s="366">
        <f t="shared" si="13"/>
        <v>0</v>
      </c>
      <c r="O1115" s="366">
        <f t="shared" si="5"/>
        <v>0</v>
      </c>
      <c r="P1115" s="366">
        <f t="shared" si="8"/>
        <v>0</v>
      </c>
      <c r="Q1115" s="366"/>
      <c r="R1115" s="359"/>
      <c r="S1115" s="367"/>
      <c r="T1115" s="359"/>
      <c r="U1115" s="368"/>
      <c r="V1115" s="368"/>
      <c r="W1115" s="359"/>
      <c r="X1115" s="362"/>
      <c r="Y1115" s="359"/>
      <c r="Z1115" s="369"/>
      <c r="AA1115" s="368"/>
      <c r="AB1115" s="367"/>
      <c r="AC1115" s="370"/>
      <c r="AD1115" s="371"/>
      <c r="AE1115" s="360"/>
      <c r="AF1115" s="360"/>
      <c r="AG1115" s="360"/>
      <c r="AH1115" s="360"/>
      <c r="AI1115" s="360"/>
      <c r="AJ1115" s="360"/>
      <c r="AK1115" s="360"/>
      <c r="AL1115" s="360"/>
      <c r="AM1115" s="360"/>
      <c r="AN1115" s="360"/>
      <c r="AO1115" s="360"/>
      <c r="AP1115" s="360"/>
      <c r="AQ1115" s="360"/>
      <c r="AR1115" s="360"/>
      <c r="AS1115" s="360"/>
      <c r="AT1115" s="360"/>
      <c r="AU1115" s="360"/>
      <c r="AV1115" s="360"/>
      <c r="AW1115" s="360"/>
      <c r="AX1115" s="360"/>
    </row>
    <row r="1116" ht="15.0" customHeight="1">
      <c r="A1116" s="358"/>
      <c r="B1116" s="359"/>
      <c r="C1116" s="359"/>
      <c r="D1116" s="360"/>
      <c r="E1116" s="361"/>
      <c r="F1116" s="359"/>
      <c r="G1116" s="362"/>
      <c r="H1116" s="363">
        <f t="shared" si="18"/>
        <v>0</v>
      </c>
      <c r="I1116" s="359" t="s">
        <v>3465</v>
      </c>
      <c r="J1116" s="364"/>
      <c r="K1116" s="364">
        <f t="shared" si="7"/>
        <v>0</v>
      </c>
      <c r="L1116" s="365"/>
      <c r="M1116" s="366">
        <f t="shared" si="14"/>
        <v>0</v>
      </c>
      <c r="N1116" s="366">
        <f t="shared" si="13"/>
        <v>0</v>
      </c>
      <c r="O1116" s="366">
        <f t="shared" si="5"/>
        <v>0</v>
      </c>
      <c r="P1116" s="366">
        <f t="shared" si="8"/>
        <v>0</v>
      </c>
      <c r="Q1116" s="366"/>
      <c r="R1116" s="359"/>
      <c r="S1116" s="367"/>
      <c r="T1116" s="359"/>
      <c r="U1116" s="368"/>
      <c r="V1116" s="368"/>
      <c r="W1116" s="359"/>
      <c r="X1116" s="362"/>
      <c r="Y1116" s="359"/>
      <c r="Z1116" s="369"/>
      <c r="AA1116" s="368"/>
      <c r="AB1116" s="367"/>
      <c r="AC1116" s="370"/>
      <c r="AD1116" s="371"/>
      <c r="AE1116" s="360"/>
      <c r="AF1116" s="360"/>
      <c r="AG1116" s="360"/>
      <c r="AH1116" s="360"/>
      <c r="AI1116" s="360"/>
      <c r="AJ1116" s="360"/>
      <c r="AK1116" s="360"/>
      <c r="AL1116" s="360"/>
      <c r="AM1116" s="360"/>
      <c r="AN1116" s="360"/>
      <c r="AO1116" s="360"/>
      <c r="AP1116" s="360"/>
      <c r="AQ1116" s="360"/>
      <c r="AR1116" s="360"/>
      <c r="AS1116" s="360"/>
      <c r="AT1116" s="360"/>
      <c r="AU1116" s="360"/>
      <c r="AV1116" s="360"/>
      <c r="AW1116" s="360"/>
      <c r="AX1116" s="360"/>
    </row>
    <row r="1117" ht="15.0" customHeight="1">
      <c r="A1117" s="358"/>
      <c r="B1117" s="359"/>
      <c r="C1117" s="359"/>
      <c r="D1117" s="360"/>
      <c r="E1117" s="361"/>
      <c r="F1117" s="359"/>
      <c r="G1117" s="362"/>
      <c r="H1117" s="363">
        <v>1.0</v>
      </c>
      <c r="I1117" s="359" t="s">
        <v>3465</v>
      </c>
      <c r="J1117" s="364"/>
      <c r="K1117" s="364">
        <f t="shared" si="7"/>
        <v>0</v>
      </c>
      <c r="L1117" s="365"/>
      <c r="M1117" s="366">
        <f t="shared" si="14"/>
        <v>0</v>
      </c>
      <c r="N1117" s="366">
        <f t="shared" si="13"/>
        <v>0</v>
      </c>
      <c r="O1117" s="366">
        <f t="shared" si="5"/>
        <v>0</v>
      </c>
      <c r="P1117" s="366">
        <f t="shared" si="8"/>
        <v>0</v>
      </c>
      <c r="Q1117" s="366"/>
      <c r="R1117" s="359"/>
      <c r="S1117" s="367"/>
      <c r="T1117" s="359"/>
      <c r="U1117" s="368"/>
      <c r="V1117" s="368"/>
      <c r="W1117" s="359"/>
      <c r="X1117" s="362"/>
      <c r="Y1117" s="359"/>
      <c r="Z1117" s="369"/>
      <c r="AA1117" s="368"/>
      <c r="AB1117" s="367"/>
      <c r="AC1117" s="370"/>
      <c r="AD1117" s="371"/>
      <c r="AE1117" s="360"/>
      <c r="AF1117" s="360"/>
      <c r="AG1117" s="360"/>
      <c r="AH1117" s="360"/>
      <c r="AI1117" s="360"/>
      <c r="AJ1117" s="360"/>
      <c r="AK1117" s="360"/>
      <c r="AL1117" s="360"/>
      <c r="AM1117" s="360"/>
      <c r="AN1117" s="360"/>
      <c r="AO1117" s="360"/>
      <c r="AP1117" s="360"/>
      <c r="AQ1117" s="360"/>
      <c r="AR1117" s="360"/>
      <c r="AS1117" s="360"/>
      <c r="AT1117" s="360"/>
      <c r="AU1117" s="360"/>
      <c r="AV1117" s="360"/>
      <c r="AW1117" s="360"/>
      <c r="AX1117" s="360"/>
    </row>
    <row r="1118" ht="15.0" customHeight="1">
      <c r="A1118" s="358"/>
      <c r="B1118" s="359"/>
      <c r="C1118" s="359"/>
      <c r="D1118" s="360"/>
      <c r="E1118" s="361"/>
      <c r="F1118" s="359"/>
      <c r="G1118" s="362"/>
      <c r="H1118" s="363">
        <v>1.0</v>
      </c>
      <c r="I1118" s="359" t="s">
        <v>3465</v>
      </c>
      <c r="J1118" s="364"/>
      <c r="K1118" s="364">
        <f t="shared" si="7"/>
        <v>0</v>
      </c>
      <c r="L1118" s="365"/>
      <c r="M1118" s="366">
        <f t="shared" si="14"/>
        <v>0</v>
      </c>
      <c r="N1118" s="366">
        <f t="shared" si="13"/>
        <v>0</v>
      </c>
      <c r="O1118" s="366">
        <f t="shared" si="5"/>
        <v>0</v>
      </c>
      <c r="P1118" s="366">
        <f t="shared" si="8"/>
        <v>0</v>
      </c>
      <c r="Q1118" s="366"/>
      <c r="R1118" s="359"/>
      <c r="S1118" s="367"/>
      <c r="T1118" s="359"/>
      <c r="U1118" s="368"/>
      <c r="V1118" s="368"/>
      <c r="W1118" s="359"/>
      <c r="X1118" s="362"/>
      <c r="Y1118" s="359"/>
      <c r="Z1118" s="369"/>
      <c r="AA1118" s="368"/>
      <c r="AB1118" s="367"/>
      <c r="AC1118" s="370"/>
      <c r="AD1118" s="371"/>
      <c r="AE1118" s="360"/>
      <c r="AF1118" s="360"/>
      <c r="AG1118" s="360"/>
      <c r="AH1118" s="360"/>
      <c r="AI1118" s="360"/>
      <c r="AJ1118" s="360"/>
      <c r="AK1118" s="360"/>
      <c r="AL1118" s="360"/>
      <c r="AM1118" s="360"/>
      <c r="AN1118" s="360"/>
      <c r="AO1118" s="360"/>
      <c r="AP1118" s="360"/>
      <c r="AQ1118" s="360"/>
      <c r="AR1118" s="360"/>
      <c r="AS1118" s="360"/>
      <c r="AT1118" s="360"/>
      <c r="AU1118" s="360"/>
      <c r="AV1118" s="360"/>
      <c r="AW1118" s="360"/>
      <c r="AX1118" s="360"/>
    </row>
    <row r="1119" ht="15.0" customHeight="1">
      <c r="A1119" s="358"/>
      <c r="B1119" s="359"/>
      <c r="C1119" s="359"/>
      <c r="D1119" s="360"/>
      <c r="E1119" s="361"/>
      <c r="F1119" s="359"/>
      <c r="G1119" s="362"/>
      <c r="H1119" s="363">
        <f t="shared" ref="H1119:H1700" si="19">F1119-G1119</f>
        <v>0</v>
      </c>
      <c r="I1119" s="359" t="s">
        <v>3465</v>
      </c>
      <c r="J1119" s="364"/>
      <c r="K1119" s="364">
        <f t="shared" si="7"/>
        <v>0</v>
      </c>
      <c r="L1119" s="365"/>
      <c r="M1119" s="366">
        <f t="shared" si="14"/>
        <v>0</v>
      </c>
      <c r="N1119" s="366">
        <f t="shared" si="13"/>
        <v>0</v>
      </c>
      <c r="O1119" s="366">
        <f t="shared" si="5"/>
        <v>0</v>
      </c>
      <c r="P1119" s="366">
        <f t="shared" si="8"/>
        <v>0</v>
      </c>
      <c r="Q1119" s="366"/>
      <c r="R1119" s="359"/>
      <c r="S1119" s="367"/>
      <c r="T1119" s="359"/>
      <c r="U1119" s="368"/>
      <c r="V1119" s="368"/>
      <c r="W1119" s="359"/>
      <c r="X1119" s="362"/>
      <c r="Y1119" s="359"/>
      <c r="Z1119" s="369"/>
      <c r="AA1119" s="368"/>
      <c r="AB1119" s="367"/>
      <c r="AC1119" s="370"/>
      <c r="AD1119" s="371"/>
      <c r="AE1119" s="360"/>
      <c r="AF1119" s="360"/>
      <c r="AG1119" s="360"/>
      <c r="AH1119" s="360"/>
      <c r="AI1119" s="360"/>
      <c r="AJ1119" s="360"/>
      <c r="AK1119" s="360"/>
      <c r="AL1119" s="360"/>
      <c r="AM1119" s="360"/>
      <c r="AN1119" s="360"/>
      <c r="AO1119" s="360"/>
      <c r="AP1119" s="360"/>
      <c r="AQ1119" s="360"/>
      <c r="AR1119" s="360"/>
      <c r="AS1119" s="360"/>
      <c r="AT1119" s="360"/>
      <c r="AU1119" s="360"/>
      <c r="AV1119" s="360"/>
      <c r="AW1119" s="360"/>
      <c r="AX1119" s="360"/>
    </row>
    <row r="1120" ht="15.0" customHeight="1">
      <c r="A1120" s="358"/>
      <c r="B1120" s="359"/>
      <c r="C1120" s="359"/>
      <c r="D1120" s="360"/>
      <c r="E1120" s="361"/>
      <c r="F1120" s="359"/>
      <c r="G1120" s="362"/>
      <c r="H1120" s="363">
        <f t="shared" si="19"/>
        <v>0</v>
      </c>
      <c r="I1120" s="359" t="s">
        <v>3465</v>
      </c>
      <c r="J1120" s="364"/>
      <c r="K1120" s="364">
        <f t="shared" si="7"/>
        <v>0</v>
      </c>
      <c r="L1120" s="365"/>
      <c r="M1120" s="366">
        <f t="shared" si="14"/>
        <v>0</v>
      </c>
      <c r="N1120" s="366">
        <f t="shared" si="13"/>
        <v>0</v>
      </c>
      <c r="O1120" s="366">
        <f t="shared" si="5"/>
        <v>0</v>
      </c>
      <c r="P1120" s="366">
        <f t="shared" si="8"/>
        <v>0</v>
      </c>
      <c r="Q1120" s="366"/>
      <c r="R1120" s="359"/>
      <c r="S1120" s="367"/>
      <c r="T1120" s="359"/>
      <c r="U1120" s="368"/>
      <c r="V1120" s="368"/>
      <c r="W1120" s="359"/>
      <c r="X1120" s="362"/>
      <c r="Y1120" s="359"/>
      <c r="Z1120" s="369"/>
      <c r="AA1120" s="368"/>
      <c r="AB1120" s="367"/>
      <c r="AC1120" s="370"/>
      <c r="AD1120" s="371"/>
      <c r="AE1120" s="360"/>
      <c r="AF1120" s="360"/>
      <c r="AG1120" s="360"/>
      <c r="AH1120" s="360"/>
      <c r="AI1120" s="360"/>
      <c r="AJ1120" s="360"/>
      <c r="AK1120" s="360"/>
      <c r="AL1120" s="360"/>
      <c r="AM1120" s="360"/>
      <c r="AN1120" s="360"/>
      <c r="AO1120" s="360"/>
      <c r="AP1120" s="360"/>
      <c r="AQ1120" s="360"/>
      <c r="AR1120" s="360"/>
      <c r="AS1120" s="360"/>
      <c r="AT1120" s="360"/>
      <c r="AU1120" s="360"/>
      <c r="AV1120" s="360"/>
      <c r="AW1120" s="360"/>
      <c r="AX1120" s="360"/>
    </row>
    <row r="1121" ht="15.0" customHeight="1">
      <c r="A1121" s="358"/>
      <c r="B1121" s="359"/>
      <c r="C1121" s="359"/>
      <c r="D1121" s="360"/>
      <c r="E1121" s="361"/>
      <c r="F1121" s="359"/>
      <c r="G1121" s="362"/>
      <c r="H1121" s="363">
        <f t="shared" si="19"/>
        <v>0</v>
      </c>
      <c r="I1121" s="359" t="s">
        <v>3465</v>
      </c>
      <c r="J1121" s="364"/>
      <c r="K1121" s="364">
        <f t="shared" si="7"/>
        <v>0</v>
      </c>
      <c r="L1121" s="365"/>
      <c r="M1121" s="366">
        <f t="shared" si="14"/>
        <v>0</v>
      </c>
      <c r="N1121" s="366">
        <f t="shared" si="13"/>
        <v>0</v>
      </c>
      <c r="O1121" s="366">
        <f t="shared" si="5"/>
        <v>0</v>
      </c>
      <c r="P1121" s="366">
        <f t="shared" si="8"/>
        <v>0</v>
      </c>
      <c r="Q1121" s="366"/>
      <c r="R1121" s="359"/>
      <c r="S1121" s="367"/>
      <c r="T1121" s="359"/>
      <c r="U1121" s="368"/>
      <c r="V1121" s="368"/>
      <c r="W1121" s="359"/>
      <c r="X1121" s="362"/>
      <c r="Y1121" s="359"/>
      <c r="Z1121" s="369"/>
      <c r="AA1121" s="368"/>
      <c r="AB1121" s="367"/>
      <c r="AC1121" s="370"/>
      <c r="AD1121" s="371"/>
      <c r="AE1121" s="249"/>
      <c r="AF1121" s="249"/>
      <c r="AG1121" s="249"/>
      <c r="AH1121" s="249"/>
      <c r="AI1121" s="249"/>
      <c r="AJ1121" s="249"/>
      <c r="AK1121" s="249"/>
      <c r="AL1121" s="249"/>
      <c r="AM1121" s="249"/>
      <c r="AN1121" s="249"/>
      <c r="AO1121" s="249"/>
      <c r="AP1121" s="249"/>
      <c r="AQ1121" s="249"/>
      <c r="AR1121" s="249"/>
      <c r="AS1121" s="249"/>
      <c r="AT1121" s="249"/>
      <c r="AU1121" s="249"/>
      <c r="AV1121" s="249"/>
      <c r="AW1121" s="249"/>
      <c r="AX1121" s="249"/>
    </row>
    <row r="1122" ht="15.0" customHeight="1">
      <c r="A1122" s="358"/>
      <c r="B1122" s="359"/>
      <c r="C1122" s="359"/>
      <c r="D1122" s="360"/>
      <c r="E1122" s="361"/>
      <c r="F1122" s="359"/>
      <c r="G1122" s="362"/>
      <c r="H1122" s="363">
        <f t="shared" si="19"/>
        <v>0</v>
      </c>
      <c r="I1122" s="359" t="s">
        <v>3465</v>
      </c>
      <c r="J1122" s="364"/>
      <c r="K1122" s="364">
        <f t="shared" si="7"/>
        <v>0</v>
      </c>
      <c r="L1122" s="365"/>
      <c r="M1122" s="366">
        <f t="shared" si="14"/>
        <v>0</v>
      </c>
      <c r="N1122" s="366">
        <f t="shared" si="13"/>
        <v>0</v>
      </c>
      <c r="O1122" s="366">
        <f t="shared" si="5"/>
        <v>0</v>
      </c>
      <c r="P1122" s="366">
        <f t="shared" si="8"/>
        <v>0</v>
      </c>
      <c r="Q1122" s="366"/>
      <c r="R1122" s="359"/>
      <c r="S1122" s="367"/>
      <c r="T1122" s="359"/>
      <c r="U1122" s="368"/>
      <c r="V1122" s="368"/>
      <c r="W1122" s="359"/>
      <c r="X1122" s="362"/>
      <c r="Y1122" s="359"/>
      <c r="Z1122" s="369"/>
      <c r="AA1122" s="368"/>
      <c r="AB1122" s="367"/>
      <c r="AC1122" s="370"/>
      <c r="AD1122" s="371"/>
      <c r="AE1122" s="360"/>
      <c r="AF1122" s="360"/>
      <c r="AG1122" s="360"/>
      <c r="AH1122" s="360"/>
      <c r="AI1122" s="360"/>
      <c r="AJ1122" s="360"/>
      <c r="AK1122" s="360"/>
      <c r="AL1122" s="360"/>
      <c r="AM1122" s="360"/>
      <c r="AN1122" s="360"/>
      <c r="AO1122" s="360"/>
      <c r="AP1122" s="360"/>
      <c r="AQ1122" s="360"/>
      <c r="AR1122" s="360"/>
      <c r="AS1122" s="360"/>
      <c r="AT1122" s="360"/>
      <c r="AU1122" s="360"/>
      <c r="AV1122" s="360"/>
      <c r="AW1122" s="360"/>
      <c r="AX1122" s="360"/>
    </row>
    <row r="1123" ht="15.0" customHeight="1">
      <c r="A1123" s="358"/>
      <c r="B1123" s="359"/>
      <c r="C1123" s="359"/>
      <c r="D1123" s="360"/>
      <c r="E1123" s="361"/>
      <c r="F1123" s="359"/>
      <c r="G1123" s="362"/>
      <c r="H1123" s="363">
        <f t="shared" si="19"/>
        <v>0</v>
      </c>
      <c r="I1123" s="359" t="s">
        <v>3465</v>
      </c>
      <c r="J1123" s="364"/>
      <c r="K1123" s="364">
        <f t="shared" si="7"/>
        <v>0</v>
      </c>
      <c r="L1123" s="365"/>
      <c r="M1123" s="366">
        <f t="shared" si="14"/>
        <v>0</v>
      </c>
      <c r="N1123" s="366">
        <f t="shared" si="13"/>
        <v>0</v>
      </c>
      <c r="O1123" s="366">
        <f t="shared" si="5"/>
        <v>0</v>
      </c>
      <c r="P1123" s="366">
        <f t="shared" si="8"/>
        <v>0</v>
      </c>
      <c r="Q1123" s="366"/>
      <c r="R1123" s="359"/>
      <c r="S1123" s="367"/>
      <c r="T1123" s="359"/>
      <c r="U1123" s="368"/>
      <c r="V1123" s="368"/>
      <c r="W1123" s="359"/>
      <c r="X1123" s="362"/>
      <c r="Y1123" s="359"/>
      <c r="Z1123" s="369"/>
      <c r="AA1123" s="368"/>
      <c r="AB1123" s="367"/>
      <c r="AC1123" s="370"/>
      <c r="AD1123" s="371"/>
      <c r="AE1123" s="360"/>
      <c r="AF1123" s="360"/>
      <c r="AG1123" s="360"/>
      <c r="AH1123" s="360"/>
      <c r="AI1123" s="360"/>
      <c r="AJ1123" s="360"/>
      <c r="AK1123" s="360"/>
      <c r="AL1123" s="360"/>
      <c r="AM1123" s="360"/>
      <c r="AN1123" s="360"/>
      <c r="AO1123" s="360"/>
      <c r="AP1123" s="360"/>
      <c r="AQ1123" s="360"/>
      <c r="AR1123" s="360"/>
      <c r="AS1123" s="360"/>
      <c r="AT1123" s="360"/>
      <c r="AU1123" s="360"/>
      <c r="AV1123" s="360"/>
      <c r="AW1123" s="360"/>
      <c r="AX1123" s="360"/>
    </row>
    <row r="1124" ht="15.0" customHeight="1">
      <c r="A1124" s="358"/>
      <c r="B1124" s="359"/>
      <c r="C1124" s="359"/>
      <c r="D1124" s="360"/>
      <c r="E1124" s="361"/>
      <c r="F1124" s="359"/>
      <c r="G1124" s="362"/>
      <c r="H1124" s="363">
        <f t="shared" si="19"/>
        <v>0</v>
      </c>
      <c r="I1124" s="359" t="s">
        <v>3465</v>
      </c>
      <c r="J1124" s="364"/>
      <c r="K1124" s="364">
        <f t="shared" si="7"/>
        <v>0</v>
      </c>
      <c r="L1124" s="365"/>
      <c r="M1124" s="366">
        <f t="shared" si="14"/>
        <v>0</v>
      </c>
      <c r="N1124" s="366">
        <f t="shared" si="13"/>
        <v>0</v>
      </c>
      <c r="O1124" s="366">
        <f t="shared" si="5"/>
        <v>0</v>
      </c>
      <c r="P1124" s="366">
        <f t="shared" si="8"/>
        <v>0</v>
      </c>
      <c r="Q1124" s="366"/>
      <c r="R1124" s="359"/>
      <c r="S1124" s="367"/>
      <c r="T1124" s="359"/>
      <c r="U1124" s="368"/>
      <c r="V1124" s="368"/>
      <c r="W1124" s="359"/>
      <c r="X1124" s="362"/>
      <c r="Y1124" s="359"/>
      <c r="Z1124" s="369"/>
      <c r="AA1124" s="368"/>
      <c r="AB1124" s="367"/>
      <c r="AC1124" s="370"/>
      <c r="AD1124" s="371"/>
      <c r="AE1124" s="360"/>
      <c r="AF1124" s="360"/>
      <c r="AG1124" s="360"/>
      <c r="AH1124" s="360"/>
      <c r="AI1124" s="360"/>
      <c r="AJ1124" s="360"/>
      <c r="AK1124" s="360"/>
      <c r="AL1124" s="360"/>
      <c r="AM1124" s="360"/>
      <c r="AN1124" s="360"/>
      <c r="AO1124" s="360"/>
      <c r="AP1124" s="360"/>
      <c r="AQ1124" s="360"/>
      <c r="AR1124" s="360"/>
      <c r="AS1124" s="360"/>
      <c r="AT1124" s="360"/>
      <c r="AU1124" s="360"/>
      <c r="AV1124" s="360"/>
      <c r="AW1124" s="360"/>
      <c r="AX1124" s="360"/>
    </row>
    <row r="1125" ht="15.0" customHeight="1">
      <c r="A1125" s="358"/>
      <c r="B1125" s="359"/>
      <c r="C1125" s="359"/>
      <c r="D1125" s="360"/>
      <c r="E1125" s="361"/>
      <c r="F1125" s="359"/>
      <c r="G1125" s="362"/>
      <c r="H1125" s="363">
        <f t="shared" si="19"/>
        <v>0</v>
      </c>
      <c r="I1125" s="359" t="s">
        <v>3465</v>
      </c>
      <c r="J1125" s="364"/>
      <c r="K1125" s="364">
        <f t="shared" si="7"/>
        <v>0</v>
      </c>
      <c r="L1125" s="365"/>
      <c r="M1125" s="366">
        <f t="shared" si="14"/>
        <v>0</v>
      </c>
      <c r="N1125" s="366">
        <f t="shared" si="13"/>
        <v>0</v>
      </c>
      <c r="O1125" s="366">
        <f t="shared" si="5"/>
        <v>0</v>
      </c>
      <c r="P1125" s="366">
        <f t="shared" si="8"/>
        <v>0</v>
      </c>
      <c r="Q1125" s="366"/>
      <c r="R1125" s="359"/>
      <c r="S1125" s="367"/>
      <c r="T1125" s="359"/>
      <c r="U1125" s="368"/>
      <c r="V1125" s="368"/>
      <c r="W1125" s="359"/>
      <c r="X1125" s="362"/>
      <c r="Y1125" s="359"/>
      <c r="Z1125" s="369"/>
      <c r="AA1125" s="368"/>
      <c r="AB1125" s="367"/>
      <c r="AC1125" s="370"/>
      <c r="AD1125" s="371"/>
      <c r="AE1125" s="360"/>
      <c r="AF1125" s="360"/>
      <c r="AG1125" s="360"/>
      <c r="AH1125" s="360"/>
      <c r="AI1125" s="360"/>
      <c r="AJ1125" s="360"/>
      <c r="AK1125" s="360"/>
      <c r="AL1125" s="360"/>
      <c r="AM1125" s="360"/>
      <c r="AN1125" s="360"/>
      <c r="AO1125" s="360"/>
      <c r="AP1125" s="360"/>
      <c r="AQ1125" s="360"/>
      <c r="AR1125" s="360"/>
      <c r="AS1125" s="360"/>
      <c r="AT1125" s="360"/>
      <c r="AU1125" s="360"/>
      <c r="AV1125" s="360"/>
      <c r="AW1125" s="360"/>
      <c r="AX1125" s="360"/>
    </row>
    <row r="1126" ht="15.0" customHeight="1">
      <c r="A1126" s="358"/>
      <c r="B1126" s="359"/>
      <c r="C1126" s="359"/>
      <c r="D1126" s="360"/>
      <c r="E1126" s="361"/>
      <c r="F1126" s="359"/>
      <c r="G1126" s="362"/>
      <c r="H1126" s="363">
        <f t="shared" si="19"/>
        <v>0</v>
      </c>
      <c r="I1126" s="359" t="s">
        <v>3465</v>
      </c>
      <c r="J1126" s="364"/>
      <c r="K1126" s="364">
        <f t="shared" si="7"/>
        <v>0</v>
      </c>
      <c r="L1126" s="365"/>
      <c r="M1126" s="366">
        <f t="shared" si="14"/>
        <v>0</v>
      </c>
      <c r="N1126" s="366">
        <f t="shared" si="13"/>
        <v>0</v>
      </c>
      <c r="O1126" s="366">
        <f t="shared" si="5"/>
        <v>0</v>
      </c>
      <c r="P1126" s="366">
        <f t="shared" si="8"/>
        <v>0</v>
      </c>
      <c r="Q1126" s="366"/>
      <c r="R1126" s="359"/>
      <c r="S1126" s="367"/>
      <c r="T1126" s="359"/>
      <c r="U1126" s="368"/>
      <c r="V1126" s="368"/>
      <c r="W1126" s="359"/>
      <c r="X1126" s="362"/>
      <c r="Y1126" s="359"/>
      <c r="Z1126" s="369"/>
      <c r="AA1126" s="368"/>
      <c r="AB1126" s="367"/>
      <c r="AC1126" s="370"/>
      <c r="AD1126" s="371"/>
      <c r="AE1126" s="360"/>
      <c r="AF1126" s="360"/>
      <c r="AG1126" s="360"/>
      <c r="AH1126" s="360"/>
      <c r="AI1126" s="360"/>
      <c r="AJ1126" s="360"/>
      <c r="AK1126" s="360"/>
      <c r="AL1126" s="360"/>
      <c r="AM1126" s="360"/>
      <c r="AN1126" s="360"/>
      <c r="AO1126" s="360"/>
      <c r="AP1126" s="360"/>
      <c r="AQ1126" s="360"/>
      <c r="AR1126" s="360"/>
      <c r="AS1126" s="360"/>
      <c r="AT1126" s="360"/>
      <c r="AU1126" s="360"/>
      <c r="AV1126" s="360"/>
      <c r="AW1126" s="360"/>
      <c r="AX1126" s="360"/>
    </row>
    <row r="1127" ht="15.0" customHeight="1">
      <c r="A1127" s="358"/>
      <c r="B1127" s="359"/>
      <c r="C1127" s="359"/>
      <c r="D1127" s="360"/>
      <c r="E1127" s="361"/>
      <c r="F1127" s="359"/>
      <c r="G1127" s="362"/>
      <c r="H1127" s="363">
        <f t="shared" si="19"/>
        <v>0</v>
      </c>
      <c r="I1127" s="359" t="s">
        <v>3465</v>
      </c>
      <c r="J1127" s="364"/>
      <c r="K1127" s="364">
        <f t="shared" si="7"/>
        <v>0</v>
      </c>
      <c r="L1127" s="365"/>
      <c r="M1127" s="366">
        <f t="shared" si="14"/>
        <v>0</v>
      </c>
      <c r="N1127" s="366">
        <f t="shared" si="13"/>
        <v>0</v>
      </c>
      <c r="O1127" s="366">
        <f t="shared" si="5"/>
        <v>0</v>
      </c>
      <c r="P1127" s="366">
        <f t="shared" si="8"/>
        <v>0</v>
      </c>
      <c r="Q1127" s="366"/>
      <c r="R1127" s="359"/>
      <c r="S1127" s="367"/>
      <c r="T1127" s="359"/>
      <c r="U1127" s="368"/>
      <c r="V1127" s="368"/>
      <c r="W1127" s="359"/>
      <c r="X1127" s="362"/>
      <c r="Y1127" s="359"/>
      <c r="Z1127" s="369"/>
      <c r="AA1127" s="368"/>
      <c r="AB1127" s="367"/>
      <c r="AC1127" s="370"/>
      <c r="AD1127" s="371"/>
      <c r="AE1127" s="360"/>
      <c r="AF1127" s="360"/>
      <c r="AG1127" s="360"/>
      <c r="AH1127" s="360"/>
      <c r="AI1127" s="360"/>
      <c r="AJ1127" s="360"/>
      <c r="AK1127" s="360"/>
      <c r="AL1127" s="360"/>
      <c r="AM1127" s="360"/>
      <c r="AN1127" s="360"/>
      <c r="AO1127" s="360"/>
      <c r="AP1127" s="360"/>
      <c r="AQ1127" s="360"/>
      <c r="AR1127" s="360"/>
      <c r="AS1127" s="360"/>
      <c r="AT1127" s="360"/>
      <c r="AU1127" s="360"/>
      <c r="AV1127" s="360"/>
      <c r="AW1127" s="360"/>
      <c r="AX1127" s="360"/>
    </row>
    <row r="1128" ht="15.0" customHeight="1">
      <c r="A1128" s="358"/>
      <c r="B1128" s="359"/>
      <c r="C1128" s="359"/>
      <c r="D1128" s="360"/>
      <c r="E1128" s="361"/>
      <c r="F1128" s="359"/>
      <c r="G1128" s="362"/>
      <c r="H1128" s="363">
        <f t="shared" si="19"/>
        <v>0</v>
      </c>
      <c r="I1128" s="359" t="s">
        <v>3465</v>
      </c>
      <c r="J1128" s="364"/>
      <c r="K1128" s="364">
        <f t="shared" si="7"/>
        <v>0</v>
      </c>
      <c r="L1128" s="365"/>
      <c r="M1128" s="366">
        <f t="shared" si="14"/>
        <v>0</v>
      </c>
      <c r="N1128" s="366">
        <f t="shared" si="13"/>
        <v>0</v>
      </c>
      <c r="O1128" s="366">
        <f t="shared" si="5"/>
        <v>0</v>
      </c>
      <c r="P1128" s="366">
        <f t="shared" si="8"/>
        <v>0</v>
      </c>
      <c r="Q1128" s="366"/>
      <c r="R1128" s="359"/>
      <c r="S1128" s="367"/>
      <c r="T1128" s="359"/>
      <c r="U1128" s="368"/>
      <c r="V1128" s="368"/>
      <c r="W1128" s="359"/>
      <c r="X1128" s="362"/>
      <c r="Y1128" s="359"/>
      <c r="Z1128" s="369"/>
      <c r="AA1128" s="368"/>
      <c r="AB1128" s="367"/>
      <c r="AC1128" s="370"/>
      <c r="AD1128" s="371"/>
      <c r="AE1128" s="360"/>
      <c r="AF1128" s="360"/>
      <c r="AG1128" s="360"/>
      <c r="AH1128" s="360"/>
      <c r="AI1128" s="360"/>
      <c r="AJ1128" s="360"/>
      <c r="AK1128" s="360"/>
      <c r="AL1128" s="360"/>
      <c r="AM1128" s="360"/>
      <c r="AN1128" s="360"/>
      <c r="AO1128" s="360"/>
      <c r="AP1128" s="360"/>
      <c r="AQ1128" s="360"/>
      <c r="AR1128" s="360"/>
      <c r="AS1128" s="360"/>
      <c r="AT1128" s="360"/>
      <c r="AU1128" s="360"/>
      <c r="AV1128" s="360"/>
      <c r="AW1128" s="360"/>
      <c r="AX1128" s="360"/>
    </row>
    <row r="1129" ht="15.0" customHeight="1">
      <c r="A1129" s="358"/>
      <c r="B1129" s="359"/>
      <c r="C1129" s="359"/>
      <c r="D1129" s="360"/>
      <c r="E1129" s="361"/>
      <c r="F1129" s="359"/>
      <c r="G1129" s="362"/>
      <c r="H1129" s="363">
        <f t="shared" si="19"/>
        <v>0</v>
      </c>
      <c r="I1129" s="359" t="s">
        <v>3465</v>
      </c>
      <c r="J1129" s="364"/>
      <c r="K1129" s="364">
        <f t="shared" si="7"/>
        <v>0</v>
      </c>
      <c r="L1129" s="365"/>
      <c r="M1129" s="366">
        <f t="shared" si="14"/>
        <v>0</v>
      </c>
      <c r="N1129" s="366">
        <f t="shared" si="13"/>
        <v>0</v>
      </c>
      <c r="O1129" s="366">
        <f t="shared" si="5"/>
        <v>0</v>
      </c>
      <c r="P1129" s="366">
        <f t="shared" si="8"/>
        <v>0</v>
      </c>
      <c r="Q1129" s="366"/>
      <c r="R1129" s="359"/>
      <c r="S1129" s="367"/>
      <c r="T1129" s="359"/>
      <c r="U1129" s="368"/>
      <c r="V1129" s="368"/>
      <c r="W1129" s="359"/>
      <c r="X1129" s="362"/>
      <c r="Y1129" s="359"/>
      <c r="Z1129" s="369"/>
      <c r="AA1129" s="368"/>
      <c r="AB1129" s="367"/>
      <c r="AC1129" s="370"/>
      <c r="AD1129" s="371"/>
      <c r="AE1129" s="360"/>
      <c r="AF1129" s="360"/>
      <c r="AG1129" s="360"/>
      <c r="AH1129" s="360"/>
      <c r="AI1129" s="360"/>
      <c r="AJ1129" s="360"/>
      <c r="AK1129" s="360"/>
      <c r="AL1129" s="360"/>
      <c r="AM1129" s="360"/>
      <c r="AN1129" s="360"/>
      <c r="AO1129" s="360"/>
      <c r="AP1129" s="360"/>
      <c r="AQ1129" s="360"/>
      <c r="AR1129" s="360"/>
      <c r="AS1129" s="360"/>
      <c r="AT1129" s="360"/>
      <c r="AU1129" s="360"/>
      <c r="AV1129" s="360"/>
      <c r="AW1129" s="360"/>
      <c r="AX1129" s="360"/>
    </row>
    <row r="1130" ht="15.0" customHeight="1">
      <c r="A1130" s="358"/>
      <c r="B1130" s="359"/>
      <c r="C1130" s="359"/>
      <c r="D1130" s="360"/>
      <c r="E1130" s="361"/>
      <c r="F1130" s="359"/>
      <c r="G1130" s="362"/>
      <c r="H1130" s="363">
        <f t="shared" si="19"/>
        <v>0</v>
      </c>
      <c r="I1130" s="359" t="s">
        <v>3465</v>
      </c>
      <c r="J1130" s="364"/>
      <c r="K1130" s="364">
        <f t="shared" si="7"/>
        <v>0</v>
      </c>
      <c r="L1130" s="365"/>
      <c r="M1130" s="366">
        <f t="shared" si="14"/>
        <v>0</v>
      </c>
      <c r="N1130" s="366">
        <f t="shared" si="13"/>
        <v>0</v>
      </c>
      <c r="O1130" s="366">
        <f t="shared" si="5"/>
        <v>0</v>
      </c>
      <c r="P1130" s="366">
        <f t="shared" si="8"/>
        <v>0</v>
      </c>
      <c r="Q1130" s="366"/>
      <c r="R1130" s="359"/>
      <c r="S1130" s="367"/>
      <c r="T1130" s="359"/>
      <c r="U1130" s="368"/>
      <c r="V1130" s="368"/>
      <c r="W1130" s="359"/>
      <c r="X1130" s="362"/>
      <c r="Y1130" s="359"/>
      <c r="Z1130" s="369"/>
      <c r="AA1130" s="368"/>
      <c r="AB1130" s="367"/>
      <c r="AC1130" s="370"/>
      <c r="AD1130" s="371"/>
      <c r="AE1130" s="360"/>
      <c r="AF1130" s="360"/>
      <c r="AG1130" s="360"/>
      <c r="AH1130" s="360"/>
      <c r="AI1130" s="360"/>
      <c r="AJ1130" s="360"/>
      <c r="AK1130" s="360"/>
      <c r="AL1130" s="360"/>
      <c r="AM1130" s="360"/>
      <c r="AN1130" s="360"/>
      <c r="AO1130" s="360"/>
      <c r="AP1130" s="360"/>
      <c r="AQ1130" s="360"/>
      <c r="AR1130" s="360"/>
      <c r="AS1130" s="360"/>
      <c r="AT1130" s="360"/>
      <c r="AU1130" s="360"/>
      <c r="AV1130" s="360"/>
      <c r="AW1130" s="360"/>
      <c r="AX1130" s="360"/>
    </row>
    <row r="1131" ht="15.0" customHeight="1">
      <c r="A1131" s="358"/>
      <c r="B1131" s="359"/>
      <c r="C1131" s="359"/>
      <c r="D1131" s="360"/>
      <c r="E1131" s="361"/>
      <c r="F1131" s="359"/>
      <c r="G1131" s="362"/>
      <c r="H1131" s="363">
        <f t="shared" si="19"/>
        <v>0</v>
      </c>
      <c r="I1131" s="359" t="s">
        <v>3465</v>
      </c>
      <c r="J1131" s="364"/>
      <c r="K1131" s="364">
        <f t="shared" si="7"/>
        <v>0</v>
      </c>
      <c r="L1131" s="365"/>
      <c r="M1131" s="366">
        <f t="shared" si="14"/>
        <v>0</v>
      </c>
      <c r="N1131" s="366">
        <f t="shared" si="13"/>
        <v>0</v>
      </c>
      <c r="O1131" s="366">
        <f t="shared" si="5"/>
        <v>0</v>
      </c>
      <c r="P1131" s="366">
        <f t="shared" si="8"/>
        <v>0</v>
      </c>
      <c r="Q1131" s="366"/>
      <c r="R1131" s="359"/>
      <c r="S1131" s="367"/>
      <c r="T1131" s="359"/>
      <c r="U1131" s="368"/>
      <c r="V1131" s="368"/>
      <c r="W1131" s="359"/>
      <c r="X1131" s="362"/>
      <c r="Y1131" s="359"/>
      <c r="Z1131" s="369"/>
      <c r="AA1131" s="368"/>
      <c r="AB1131" s="367"/>
      <c r="AC1131" s="370"/>
      <c r="AD1131" s="371"/>
      <c r="AE1131" s="360"/>
      <c r="AF1131" s="360"/>
      <c r="AG1131" s="360"/>
      <c r="AH1131" s="360"/>
      <c r="AI1131" s="360"/>
      <c r="AJ1131" s="360"/>
      <c r="AK1131" s="360"/>
      <c r="AL1131" s="360"/>
      <c r="AM1131" s="360"/>
      <c r="AN1131" s="360"/>
      <c r="AO1131" s="360"/>
      <c r="AP1131" s="360"/>
      <c r="AQ1131" s="360"/>
      <c r="AR1131" s="360"/>
      <c r="AS1131" s="360"/>
      <c r="AT1131" s="360"/>
      <c r="AU1131" s="360"/>
      <c r="AV1131" s="360"/>
      <c r="AW1131" s="360"/>
      <c r="AX1131" s="360"/>
    </row>
    <row r="1132" ht="15.0" customHeight="1">
      <c r="A1132" s="358"/>
      <c r="B1132" s="359"/>
      <c r="C1132" s="359"/>
      <c r="D1132" s="360"/>
      <c r="E1132" s="361"/>
      <c r="F1132" s="359"/>
      <c r="G1132" s="362"/>
      <c r="H1132" s="363">
        <f t="shared" si="19"/>
        <v>0</v>
      </c>
      <c r="I1132" s="359" t="s">
        <v>3465</v>
      </c>
      <c r="J1132" s="364"/>
      <c r="K1132" s="364">
        <f t="shared" si="7"/>
        <v>0</v>
      </c>
      <c r="L1132" s="365"/>
      <c r="M1132" s="366">
        <f t="shared" si="14"/>
        <v>0</v>
      </c>
      <c r="N1132" s="366">
        <f t="shared" si="13"/>
        <v>0</v>
      </c>
      <c r="O1132" s="366">
        <f t="shared" si="5"/>
        <v>0</v>
      </c>
      <c r="P1132" s="366">
        <f t="shared" si="8"/>
        <v>0</v>
      </c>
      <c r="Q1132" s="366"/>
      <c r="R1132" s="359"/>
      <c r="S1132" s="367"/>
      <c r="T1132" s="359"/>
      <c r="U1132" s="368"/>
      <c r="V1132" s="368"/>
      <c r="W1132" s="359"/>
      <c r="X1132" s="362"/>
      <c r="Y1132" s="359"/>
      <c r="Z1132" s="369"/>
      <c r="AA1132" s="368"/>
      <c r="AB1132" s="367"/>
      <c r="AC1132" s="370"/>
      <c r="AD1132" s="371"/>
      <c r="AE1132" s="249"/>
      <c r="AF1132" s="249"/>
      <c r="AG1132" s="249"/>
      <c r="AH1132" s="249"/>
      <c r="AI1132" s="249"/>
      <c r="AJ1132" s="249"/>
      <c r="AK1132" s="249"/>
      <c r="AL1132" s="249"/>
      <c r="AM1132" s="249"/>
      <c r="AN1132" s="249"/>
      <c r="AO1132" s="249"/>
      <c r="AP1132" s="249"/>
      <c r="AQ1132" s="249"/>
      <c r="AR1132" s="249"/>
      <c r="AS1132" s="249"/>
      <c r="AT1132" s="249"/>
      <c r="AU1132" s="249"/>
      <c r="AV1132" s="249"/>
      <c r="AW1132" s="249"/>
      <c r="AX1132" s="249"/>
    </row>
    <row r="1133" ht="15.0" customHeight="1">
      <c r="A1133" s="358"/>
      <c r="B1133" s="359"/>
      <c r="C1133" s="359"/>
      <c r="D1133" s="360"/>
      <c r="E1133" s="361"/>
      <c r="F1133" s="359"/>
      <c r="G1133" s="362"/>
      <c r="H1133" s="363">
        <f t="shared" si="19"/>
        <v>0</v>
      </c>
      <c r="I1133" s="359" t="s">
        <v>3465</v>
      </c>
      <c r="J1133" s="364"/>
      <c r="K1133" s="364">
        <f t="shared" si="7"/>
        <v>0</v>
      </c>
      <c r="L1133" s="365"/>
      <c r="M1133" s="366">
        <f t="shared" si="14"/>
        <v>0</v>
      </c>
      <c r="N1133" s="366">
        <f t="shared" si="13"/>
        <v>0</v>
      </c>
      <c r="O1133" s="366">
        <f t="shared" si="5"/>
        <v>0</v>
      </c>
      <c r="P1133" s="366">
        <f t="shared" si="8"/>
        <v>0</v>
      </c>
      <c r="Q1133" s="366"/>
      <c r="R1133" s="359"/>
      <c r="S1133" s="367"/>
      <c r="T1133" s="359"/>
      <c r="U1133" s="368"/>
      <c r="V1133" s="368"/>
      <c r="W1133" s="359"/>
      <c r="X1133" s="362"/>
      <c r="Y1133" s="359"/>
      <c r="Z1133" s="369"/>
      <c r="AA1133" s="368"/>
      <c r="AB1133" s="367"/>
      <c r="AC1133" s="370"/>
      <c r="AD1133" s="371"/>
      <c r="AE1133" s="249"/>
      <c r="AF1133" s="249"/>
      <c r="AG1133" s="249"/>
      <c r="AH1133" s="249"/>
      <c r="AI1133" s="249"/>
      <c r="AJ1133" s="249"/>
      <c r="AK1133" s="249"/>
      <c r="AL1133" s="249"/>
      <c r="AM1133" s="249"/>
      <c r="AN1133" s="249"/>
      <c r="AO1133" s="249"/>
      <c r="AP1133" s="249"/>
      <c r="AQ1133" s="249"/>
      <c r="AR1133" s="249"/>
      <c r="AS1133" s="249"/>
      <c r="AT1133" s="249"/>
      <c r="AU1133" s="249"/>
      <c r="AV1133" s="249"/>
      <c r="AW1133" s="249"/>
      <c r="AX1133" s="249"/>
    </row>
    <row r="1134" ht="15.0" customHeight="1">
      <c r="A1134" s="358"/>
      <c r="B1134" s="359"/>
      <c r="C1134" s="359"/>
      <c r="D1134" s="360"/>
      <c r="E1134" s="361"/>
      <c r="F1134" s="359"/>
      <c r="G1134" s="362"/>
      <c r="H1134" s="363">
        <f t="shared" si="19"/>
        <v>0</v>
      </c>
      <c r="I1134" s="359" t="s">
        <v>3465</v>
      </c>
      <c r="J1134" s="364"/>
      <c r="K1134" s="364">
        <f t="shared" si="7"/>
        <v>0</v>
      </c>
      <c r="L1134" s="365"/>
      <c r="M1134" s="366">
        <f t="shared" si="14"/>
        <v>0</v>
      </c>
      <c r="N1134" s="366">
        <f t="shared" si="13"/>
        <v>0</v>
      </c>
      <c r="O1134" s="366">
        <f t="shared" si="5"/>
        <v>0</v>
      </c>
      <c r="P1134" s="366">
        <f t="shared" si="8"/>
        <v>0</v>
      </c>
      <c r="Q1134" s="366"/>
      <c r="R1134" s="359"/>
      <c r="S1134" s="367"/>
      <c r="T1134" s="359"/>
      <c r="U1134" s="368"/>
      <c r="V1134" s="368"/>
      <c r="W1134" s="359"/>
      <c r="X1134" s="362"/>
      <c r="Y1134" s="359"/>
      <c r="Z1134" s="369"/>
      <c r="AA1134" s="368"/>
      <c r="AB1134" s="367"/>
      <c r="AC1134" s="370"/>
      <c r="AD1134" s="371"/>
      <c r="AE1134" s="249"/>
      <c r="AF1134" s="249"/>
      <c r="AG1134" s="249"/>
      <c r="AH1134" s="249"/>
      <c r="AI1134" s="249"/>
      <c r="AJ1134" s="249"/>
      <c r="AK1134" s="249"/>
      <c r="AL1134" s="249"/>
      <c r="AM1134" s="249"/>
      <c r="AN1134" s="249"/>
      <c r="AO1134" s="249"/>
      <c r="AP1134" s="249"/>
      <c r="AQ1134" s="249"/>
      <c r="AR1134" s="249"/>
      <c r="AS1134" s="249"/>
      <c r="AT1134" s="249"/>
      <c r="AU1134" s="249"/>
      <c r="AV1134" s="249"/>
      <c r="AW1134" s="249"/>
      <c r="AX1134" s="249"/>
    </row>
    <row r="1135" ht="15.0" customHeight="1">
      <c r="A1135" s="358"/>
      <c r="B1135" s="359"/>
      <c r="C1135" s="359"/>
      <c r="D1135" s="360"/>
      <c r="E1135" s="361"/>
      <c r="F1135" s="359"/>
      <c r="G1135" s="362"/>
      <c r="H1135" s="363">
        <f t="shared" si="19"/>
        <v>0</v>
      </c>
      <c r="I1135" s="359" t="s">
        <v>3465</v>
      </c>
      <c r="J1135" s="364"/>
      <c r="K1135" s="364">
        <f t="shared" si="7"/>
        <v>0</v>
      </c>
      <c r="L1135" s="365"/>
      <c r="M1135" s="366">
        <f t="shared" si="14"/>
        <v>0</v>
      </c>
      <c r="N1135" s="366">
        <f t="shared" si="13"/>
        <v>0</v>
      </c>
      <c r="O1135" s="366">
        <f t="shared" si="5"/>
        <v>0</v>
      </c>
      <c r="P1135" s="366">
        <f t="shared" si="8"/>
        <v>0</v>
      </c>
      <c r="Q1135" s="366"/>
      <c r="R1135" s="359"/>
      <c r="S1135" s="367"/>
      <c r="T1135" s="359"/>
      <c r="U1135" s="368"/>
      <c r="V1135" s="368"/>
      <c r="W1135" s="359"/>
      <c r="X1135" s="362"/>
      <c r="Y1135" s="359"/>
      <c r="Z1135" s="369"/>
      <c r="AA1135" s="368"/>
      <c r="AB1135" s="367"/>
      <c r="AC1135" s="370"/>
      <c r="AD1135" s="371"/>
      <c r="AE1135" s="249"/>
      <c r="AF1135" s="249"/>
      <c r="AG1135" s="249"/>
      <c r="AH1135" s="249"/>
      <c r="AI1135" s="249"/>
      <c r="AJ1135" s="249"/>
      <c r="AK1135" s="249"/>
      <c r="AL1135" s="249"/>
      <c r="AM1135" s="249"/>
      <c r="AN1135" s="249"/>
      <c r="AO1135" s="249"/>
      <c r="AP1135" s="249"/>
      <c r="AQ1135" s="249"/>
      <c r="AR1135" s="249"/>
      <c r="AS1135" s="249"/>
      <c r="AT1135" s="249"/>
      <c r="AU1135" s="249"/>
      <c r="AV1135" s="249"/>
      <c r="AW1135" s="249"/>
      <c r="AX1135" s="249"/>
    </row>
    <row r="1136" ht="15.0" customHeight="1">
      <c r="A1136" s="358"/>
      <c r="B1136" s="359"/>
      <c r="C1136" s="359"/>
      <c r="D1136" s="360"/>
      <c r="E1136" s="361"/>
      <c r="F1136" s="359"/>
      <c r="G1136" s="362"/>
      <c r="H1136" s="363">
        <f t="shared" si="19"/>
        <v>0</v>
      </c>
      <c r="I1136" s="359" t="s">
        <v>3465</v>
      </c>
      <c r="J1136" s="364"/>
      <c r="K1136" s="364">
        <f t="shared" si="7"/>
        <v>0</v>
      </c>
      <c r="L1136" s="365"/>
      <c r="M1136" s="366">
        <f t="shared" si="14"/>
        <v>0</v>
      </c>
      <c r="N1136" s="366">
        <f t="shared" si="13"/>
        <v>0</v>
      </c>
      <c r="O1136" s="366">
        <f t="shared" si="5"/>
        <v>0</v>
      </c>
      <c r="P1136" s="366">
        <f t="shared" si="8"/>
        <v>0</v>
      </c>
      <c r="Q1136" s="366"/>
      <c r="R1136" s="359"/>
      <c r="S1136" s="367"/>
      <c r="T1136" s="359"/>
      <c r="U1136" s="368"/>
      <c r="V1136" s="368"/>
      <c r="W1136" s="359"/>
      <c r="X1136" s="362"/>
      <c r="Y1136" s="359"/>
      <c r="Z1136" s="369"/>
      <c r="AA1136" s="368"/>
      <c r="AB1136" s="367"/>
      <c r="AC1136" s="370"/>
      <c r="AD1136" s="371"/>
      <c r="AE1136" s="249"/>
      <c r="AF1136" s="249"/>
      <c r="AG1136" s="249"/>
      <c r="AH1136" s="249"/>
      <c r="AI1136" s="249"/>
      <c r="AJ1136" s="249"/>
      <c r="AK1136" s="249"/>
      <c r="AL1136" s="249"/>
      <c r="AM1136" s="249"/>
      <c r="AN1136" s="249"/>
      <c r="AO1136" s="249"/>
      <c r="AP1136" s="249"/>
      <c r="AQ1136" s="249"/>
      <c r="AR1136" s="249"/>
      <c r="AS1136" s="249"/>
      <c r="AT1136" s="249"/>
      <c r="AU1136" s="249"/>
      <c r="AV1136" s="249"/>
      <c r="AW1136" s="249"/>
      <c r="AX1136" s="249"/>
    </row>
    <row r="1137" ht="15.0" customHeight="1">
      <c r="A1137" s="358"/>
      <c r="B1137" s="359"/>
      <c r="C1137" s="359"/>
      <c r="D1137" s="360"/>
      <c r="E1137" s="361"/>
      <c r="F1137" s="359"/>
      <c r="G1137" s="362"/>
      <c r="H1137" s="363">
        <f t="shared" si="19"/>
        <v>0</v>
      </c>
      <c r="I1137" s="359" t="s">
        <v>3465</v>
      </c>
      <c r="J1137" s="364"/>
      <c r="K1137" s="364">
        <f t="shared" si="7"/>
        <v>0</v>
      </c>
      <c r="L1137" s="365"/>
      <c r="M1137" s="366">
        <f t="shared" si="14"/>
        <v>0</v>
      </c>
      <c r="N1137" s="366">
        <f t="shared" si="13"/>
        <v>0</v>
      </c>
      <c r="O1137" s="366">
        <f t="shared" si="5"/>
        <v>0</v>
      </c>
      <c r="P1137" s="366">
        <f t="shared" si="8"/>
        <v>0</v>
      </c>
      <c r="Q1137" s="366"/>
      <c r="R1137" s="359"/>
      <c r="S1137" s="367"/>
      <c r="T1137" s="359"/>
      <c r="U1137" s="368"/>
      <c r="V1137" s="368"/>
      <c r="W1137" s="359"/>
      <c r="X1137" s="362"/>
      <c r="Y1137" s="359"/>
      <c r="Z1137" s="369"/>
      <c r="AA1137" s="368"/>
      <c r="AB1137" s="367"/>
      <c r="AC1137" s="370"/>
      <c r="AD1137" s="371"/>
      <c r="AE1137" s="249"/>
      <c r="AF1137" s="249"/>
      <c r="AG1137" s="249"/>
      <c r="AH1137" s="249"/>
      <c r="AI1137" s="249"/>
      <c r="AJ1137" s="249"/>
      <c r="AK1137" s="249"/>
      <c r="AL1137" s="249"/>
      <c r="AM1137" s="249"/>
      <c r="AN1137" s="249"/>
      <c r="AO1137" s="249"/>
      <c r="AP1137" s="249"/>
      <c r="AQ1137" s="249"/>
      <c r="AR1137" s="249"/>
      <c r="AS1137" s="249"/>
      <c r="AT1137" s="249"/>
      <c r="AU1137" s="249"/>
      <c r="AV1137" s="249"/>
      <c r="AW1137" s="249"/>
      <c r="AX1137" s="249"/>
    </row>
    <row r="1138" ht="15.0" customHeight="1">
      <c r="A1138" s="358"/>
      <c r="B1138" s="359"/>
      <c r="C1138" s="359"/>
      <c r="D1138" s="360"/>
      <c r="E1138" s="361"/>
      <c r="F1138" s="359"/>
      <c r="G1138" s="362"/>
      <c r="H1138" s="363">
        <f t="shared" si="19"/>
        <v>0</v>
      </c>
      <c r="I1138" s="359" t="s">
        <v>3465</v>
      </c>
      <c r="J1138" s="364"/>
      <c r="K1138" s="364">
        <f t="shared" si="7"/>
        <v>0</v>
      </c>
      <c r="L1138" s="365"/>
      <c r="M1138" s="366">
        <f t="shared" si="14"/>
        <v>0</v>
      </c>
      <c r="N1138" s="366">
        <f t="shared" si="13"/>
        <v>0</v>
      </c>
      <c r="O1138" s="366">
        <f t="shared" si="5"/>
        <v>0</v>
      </c>
      <c r="P1138" s="366">
        <f t="shared" si="8"/>
        <v>0</v>
      </c>
      <c r="Q1138" s="366"/>
      <c r="R1138" s="359"/>
      <c r="S1138" s="367"/>
      <c r="T1138" s="359"/>
      <c r="U1138" s="368"/>
      <c r="V1138" s="368"/>
      <c r="W1138" s="359"/>
      <c r="X1138" s="362"/>
      <c r="Y1138" s="359"/>
      <c r="Z1138" s="369"/>
      <c r="AA1138" s="368"/>
      <c r="AB1138" s="367"/>
      <c r="AC1138" s="370"/>
      <c r="AD1138" s="371"/>
      <c r="AE1138" s="249"/>
      <c r="AF1138" s="249"/>
      <c r="AG1138" s="249"/>
      <c r="AH1138" s="249"/>
      <c r="AI1138" s="249"/>
      <c r="AJ1138" s="249"/>
      <c r="AK1138" s="249"/>
      <c r="AL1138" s="249"/>
      <c r="AM1138" s="249"/>
      <c r="AN1138" s="249"/>
      <c r="AO1138" s="249"/>
      <c r="AP1138" s="249"/>
      <c r="AQ1138" s="249"/>
      <c r="AR1138" s="249"/>
      <c r="AS1138" s="249"/>
      <c r="AT1138" s="249"/>
      <c r="AU1138" s="249"/>
      <c r="AV1138" s="249"/>
      <c r="AW1138" s="249"/>
      <c r="AX1138" s="249"/>
    </row>
    <row r="1139" ht="15.0" customHeight="1">
      <c r="A1139" s="358"/>
      <c r="B1139" s="359"/>
      <c r="C1139" s="359"/>
      <c r="D1139" s="360"/>
      <c r="E1139" s="361"/>
      <c r="F1139" s="359"/>
      <c r="G1139" s="362"/>
      <c r="H1139" s="363">
        <f t="shared" si="19"/>
        <v>0</v>
      </c>
      <c r="I1139" s="359" t="s">
        <v>3465</v>
      </c>
      <c r="J1139" s="364"/>
      <c r="K1139" s="364">
        <f t="shared" si="7"/>
        <v>0</v>
      </c>
      <c r="L1139" s="365"/>
      <c r="M1139" s="366">
        <f t="shared" si="14"/>
        <v>0</v>
      </c>
      <c r="N1139" s="366">
        <f t="shared" si="13"/>
        <v>0</v>
      </c>
      <c r="O1139" s="366">
        <f t="shared" si="5"/>
        <v>0</v>
      </c>
      <c r="P1139" s="366">
        <f t="shared" si="8"/>
        <v>0</v>
      </c>
      <c r="Q1139" s="366"/>
      <c r="R1139" s="359"/>
      <c r="S1139" s="367"/>
      <c r="T1139" s="359"/>
      <c r="U1139" s="368"/>
      <c r="V1139" s="368"/>
      <c r="W1139" s="359"/>
      <c r="X1139" s="362"/>
      <c r="Y1139" s="359"/>
      <c r="Z1139" s="369"/>
      <c r="AA1139" s="368"/>
      <c r="AB1139" s="367"/>
      <c r="AC1139" s="370"/>
      <c r="AD1139" s="371"/>
      <c r="AE1139" s="249"/>
      <c r="AF1139" s="249"/>
      <c r="AG1139" s="249"/>
      <c r="AH1139" s="249"/>
      <c r="AI1139" s="249"/>
      <c r="AJ1139" s="249"/>
      <c r="AK1139" s="249"/>
      <c r="AL1139" s="249"/>
      <c r="AM1139" s="249"/>
      <c r="AN1139" s="249"/>
      <c r="AO1139" s="249"/>
      <c r="AP1139" s="249"/>
      <c r="AQ1139" s="249"/>
      <c r="AR1139" s="249"/>
      <c r="AS1139" s="249"/>
      <c r="AT1139" s="249"/>
      <c r="AU1139" s="249"/>
      <c r="AV1139" s="249"/>
      <c r="AW1139" s="249"/>
      <c r="AX1139" s="249"/>
    </row>
    <row r="1140" ht="15.0" customHeight="1">
      <c r="A1140" s="358"/>
      <c r="B1140" s="359"/>
      <c r="C1140" s="359"/>
      <c r="D1140" s="360"/>
      <c r="E1140" s="361"/>
      <c r="F1140" s="359"/>
      <c r="G1140" s="362"/>
      <c r="H1140" s="363">
        <f t="shared" si="19"/>
        <v>0</v>
      </c>
      <c r="I1140" s="359" t="s">
        <v>3465</v>
      </c>
      <c r="J1140" s="364"/>
      <c r="K1140" s="364">
        <f t="shared" si="7"/>
        <v>0</v>
      </c>
      <c r="L1140" s="365"/>
      <c r="M1140" s="366">
        <f t="shared" si="14"/>
        <v>0</v>
      </c>
      <c r="N1140" s="366">
        <f t="shared" si="13"/>
        <v>0</v>
      </c>
      <c r="O1140" s="366">
        <f t="shared" si="5"/>
        <v>0</v>
      </c>
      <c r="P1140" s="366">
        <f t="shared" si="8"/>
        <v>0</v>
      </c>
      <c r="Q1140" s="366"/>
      <c r="R1140" s="359"/>
      <c r="S1140" s="367"/>
      <c r="T1140" s="359"/>
      <c r="U1140" s="368"/>
      <c r="V1140" s="368"/>
      <c r="W1140" s="359"/>
      <c r="X1140" s="362"/>
      <c r="Y1140" s="359"/>
      <c r="Z1140" s="369"/>
      <c r="AA1140" s="368"/>
      <c r="AB1140" s="367"/>
      <c r="AC1140" s="370"/>
      <c r="AD1140" s="371"/>
      <c r="AE1140" s="249"/>
      <c r="AF1140" s="249"/>
      <c r="AG1140" s="249"/>
      <c r="AH1140" s="249"/>
      <c r="AI1140" s="249"/>
      <c r="AJ1140" s="249"/>
      <c r="AK1140" s="249"/>
      <c r="AL1140" s="249"/>
      <c r="AM1140" s="249"/>
      <c r="AN1140" s="249"/>
      <c r="AO1140" s="249"/>
      <c r="AP1140" s="249"/>
      <c r="AQ1140" s="249"/>
      <c r="AR1140" s="249"/>
      <c r="AS1140" s="249"/>
      <c r="AT1140" s="249"/>
      <c r="AU1140" s="249"/>
      <c r="AV1140" s="249"/>
      <c r="AW1140" s="249"/>
      <c r="AX1140" s="249"/>
    </row>
    <row r="1141" ht="15.0" customHeight="1">
      <c r="A1141" s="358"/>
      <c r="B1141" s="359"/>
      <c r="C1141" s="359"/>
      <c r="D1141" s="360"/>
      <c r="E1141" s="361"/>
      <c r="F1141" s="359"/>
      <c r="G1141" s="362"/>
      <c r="H1141" s="363">
        <f t="shared" si="19"/>
        <v>0</v>
      </c>
      <c r="I1141" s="359" t="s">
        <v>3465</v>
      </c>
      <c r="J1141" s="364"/>
      <c r="K1141" s="364">
        <f t="shared" si="7"/>
        <v>0</v>
      </c>
      <c r="L1141" s="365"/>
      <c r="M1141" s="366">
        <f t="shared" si="14"/>
        <v>0</v>
      </c>
      <c r="N1141" s="366">
        <f t="shared" si="13"/>
        <v>0</v>
      </c>
      <c r="O1141" s="366">
        <f t="shared" si="5"/>
        <v>0</v>
      </c>
      <c r="P1141" s="366">
        <f t="shared" si="8"/>
        <v>0</v>
      </c>
      <c r="Q1141" s="366"/>
      <c r="R1141" s="359"/>
      <c r="S1141" s="367"/>
      <c r="T1141" s="359"/>
      <c r="U1141" s="368"/>
      <c r="V1141" s="368"/>
      <c r="W1141" s="359"/>
      <c r="X1141" s="362"/>
      <c r="Y1141" s="359"/>
      <c r="Z1141" s="369"/>
      <c r="AA1141" s="368"/>
      <c r="AB1141" s="367"/>
      <c r="AC1141" s="370"/>
      <c r="AD1141" s="371"/>
      <c r="AE1141" s="249"/>
      <c r="AF1141" s="249"/>
      <c r="AG1141" s="249"/>
      <c r="AH1141" s="249"/>
      <c r="AI1141" s="249"/>
      <c r="AJ1141" s="249"/>
      <c r="AK1141" s="249"/>
      <c r="AL1141" s="249"/>
      <c r="AM1141" s="249"/>
      <c r="AN1141" s="249"/>
      <c r="AO1141" s="249"/>
      <c r="AP1141" s="249"/>
      <c r="AQ1141" s="249"/>
      <c r="AR1141" s="249"/>
      <c r="AS1141" s="249"/>
      <c r="AT1141" s="249"/>
      <c r="AU1141" s="249"/>
      <c r="AV1141" s="249"/>
      <c r="AW1141" s="249"/>
      <c r="AX1141" s="249"/>
    </row>
    <row r="1142" ht="15.0" customHeight="1">
      <c r="A1142" s="358"/>
      <c r="B1142" s="359"/>
      <c r="C1142" s="359"/>
      <c r="D1142" s="360"/>
      <c r="E1142" s="361"/>
      <c r="F1142" s="359"/>
      <c r="G1142" s="362"/>
      <c r="H1142" s="363">
        <f t="shared" si="19"/>
        <v>0</v>
      </c>
      <c r="I1142" s="359" t="s">
        <v>3465</v>
      </c>
      <c r="J1142" s="364"/>
      <c r="K1142" s="364">
        <f t="shared" si="7"/>
        <v>0</v>
      </c>
      <c r="L1142" s="365"/>
      <c r="M1142" s="366">
        <f t="shared" si="14"/>
        <v>0</v>
      </c>
      <c r="N1142" s="366">
        <f t="shared" si="13"/>
        <v>0</v>
      </c>
      <c r="O1142" s="366">
        <f t="shared" si="5"/>
        <v>0</v>
      </c>
      <c r="P1142" s="366">
        <f t="shared" si="8"/>
        <v>0</v>
      </c>
      <c r="Q1142" s="366"/>
      <c r="R1142" s="359"/>
      <c r="S1142" s="367"/>
      <c r="T1142" s="359"/>
      <c r="U1142" s="368"/>
      <c r="V1142" s="368"/>
      <c r="W1142" s="359"/>
      <c r="X1142" s="362"/>
      <c r="Y1142" s="359"/>
      <c r="Z1142" s="369"/>
      <c r="AA1142" s="368"/>
      <c r="AB1142" s="367"/>
      <c r="AC1142" s="370"/>
      <c r="AD1142" s="371"/>
      <c r="AE1142" s="249"/>
      <c r="AF1142" s="249"/>
      <c r="AG1142" s="249"/>
      <c r="AH1142" s="249"/>
      <c r="AI1142" s="249"/>
      <c r="AJ1142" s="249"/>
      <c r="AK1142" s="249"/>
      <c r="AL1142" s="249"/>
      <c r="AM1142" s="249"/>
      <c r="AN1142" s="249"/>
      <c r="AO1142" s="249"/>
      <c r="AP1142" s="249"/>
      <c r="AQ1142" s="249"/>
      <c r="AR1142" s="249"/>
      <c r="AS1142" s="249"/>
      <c r="AT1142" s="249"/>
      <c r="AU1142" s="249"/>
      <c r="AV1142" s="249"/>
      <c r="AW1142" s="249"/>
      <c r="AX1142" s="249"/>
    </row>
    <row r="1143" ht="15.0" customHeight="1">
      <c r="A1143" s="358"/>
      <c r="B1143" s="359"/>
      <c r="C1143" s="359"/>
      <c r="D1143" s="360"/>
      <c r="E1143" s="361"/>
      <c r="F1143" s="359"/>
      <c r="G1143" s="362"/>
      <c r="H1143" s="363">
        <f t="shared" si="19"/>
        <v>0</v>
      </c>
      <c r="I1143" s="359" t="s">
        <v>3465</v>
      </c>
      <c r="J1143" s="364"/>
      <c r="K1143" s="364">
        <f t="shared" si="7"/>
        <v>0</v>
      </c>
      <c r="L1143" s="365"/>
      <c r="M1143" s="366">
        <f t="shared" si="14"/>
        <v>0</v>
      </c>
      <c r="N1143" s="366">
        <f t="shared" si="13"/>
        <v>0</v>
      </c>
      <c r="O1143" s="366">
        <f t="shared" si="5"/>
        <v>0</v>
      </c>
      <c r="P1143" s="366">
        <f t="shared" si="8"/>
        <v>0</v>
      </c>
      <c r="Q1143" s="366"/>
      <c r="R1143" s="359"/>
      <c r="S1143" s="367"/>
      <c r="T1143" s="359"/>
      <c r="U1143" s="368"/>
      <c r="V1143" s="368"/>
      <c r="W1143" s="359"/>
      <c r="X1143" s="362"/>
      <c r="Y1143" s="359"/>
      <c r="Z1143" s="369"/>
      <c r="AA1143" s="368"/>
      <c r="AB1143" s="367"/>
      <c r="AC1143" s="370"/>
      <c r="AD1143" s="371"/>
      <c r="AE1143" s="249"/>
      <c r="AF1143" s="249"/>
      <c r="AG1143" s="249"/>
      <c r="AH1143" s="249"/>
      <c r="AI1143" s="249"/>
      <c r="AJ1143" s="249"/>
      <c r="AK1143" s="249"/>
      <c r="AL1143" s="249"/>
      <c r="AM1143" s="249"/>
      <c r="AN1143" s="249"/>
      <c r="AO1143" s="249"/>
      <c r="AP1143" s="249"/>
      <c r="AQ1143" s="249"/>
      <c r="AR1143" s="249"/>
      <c r="AS1143" s="249"/>
      <c r="AT1143" s="249"/>
      <c r="AU1143" s="249"/>
      <c r="AV1143" s="249"/>
      <c r="AW1143" s="249"/>
      <c r="AX1143" s="249"/>
    </row>
    <row r="1144" ht="15.0" customHeight="1">
      <c r="A1144" s="358"/>
      <c r="B1144" s="359"/>
      <c r="C1144" s="359"/>
      <c r="D1144" s="360"/>
      <c r="E1144" s="361"/>
      <c r="F1144" s="359"/>
      <c r="G1144" s="362"/>
      <c r="H1144" s="363">
        <f t="shared" si="19"/>
        <v>0</v>
      </c>
      <c r="I1144" s="359" t="s">
        <v>3465</v>
      </c>
      <c r="J1144" s="364"/>
      <c r="K1144" s="364">
        <f t="shared" si="7"/>
        <v>0</v>
      </c>
      <c r="L1144" s="365"/>
      <c r="M1144" s="366">
        <f t="shared" si="14"/>
        <v>0</v>
      </c>
      <c r="N1144" s="366">
        <f t="shared" si="13"/>
        <v>0</v>
      </c>
      <c r="O1144" s="366">
        <f t="shared" si="5"/>
        <v>0</v>
      </c>
      <c r="P1144" s="366">
        <f t="shared" si="8"/>
        <v>0</v>
      </c>
      <c r="Q1144" s="366"/>
      <c r="R1144" s="359"/>
      <c r="S1144" s="367"/>
      <c r="T1144" s="359"/>
      <c r="U1144" s="368"/>
      <c r="V1144" s="368"/>
      <c r="W1144" s="359"/>
      <c r="X1144" s="362"/>
      <c r="Y1144" s="359"/>
      <c r="Z1144" s="369"/>
      <c r="AA1144" s="368"/>
      <c r="AB1144" s="367"/>
      <c r="AC1144" s="370"/>
      <c r="AD1144" s="371"/>
      <c r="AE1144" s="249"/>
      <c r="AF1144" s="249"/>
      <c r="AG1144" s="249"/>
      <c r="AH1144" s="249"/>
      <c r="AI1144" s="249"/>
      <c r="AJ1144" s="249"/>
      <c r="AK1144" s="249"/>
      <c r="AL1144" s="249"/>
      <c r="AM1144" s="249"/>
      <c r="AN1144" s="249"/>
      <c r="AO1144" s="249"/>
      <c r="AP1144" s="249"/>
      <c r="AQ1144" s="249"/>
      <c r="AR1144" s="249"/>
      <c r="AS1144" s="249"/>
      <c r="AT1144" s="249"/>
      <c r="AU1144" s="249"/>
      <c r="AV1144" s="249"/>
      <c r="AW1144" s="249"/>
      <c r="AX1144" s="249"/>
    </row>
    <row r="1145" ht="15.0" customHeight="1">
      <c r="A1145" s="358"/>
      <c r="B1145" s="359"/>
      <c r="C1145" s="359"/>
      <c r="D1145" s="360"/>
      <c r="E1145" s="361"/>
      <c r="F1145" s="359"/>
      <c r="G1145" s="362"/>
      <c r="H1145" s="363">
        <f t="shared" si="19"/>
        <v>0</v>
      </c>
      <c r="I1145" s="359" t="s">
        <v>3465</v>
      </c>
      <c r="J1145" s="364"/>
      <c r="K1145" s="364">
        <f t="shared" si="7"/>
        <v>0</v>
      </c>
      <c r="L1145" s="365"/>
      <c r="M1145" s="366">
        <f t="shared" si="14"/>
        <v>0</v>
      </c>
      <c r="N1145" s="366">
        <f t="shared" si="13"/>
        <v>0</v>
      </c>
      <c r="O1145" s="366">
        <f t="shared" si="5"/>
        <v>0</v>
      </c>
      <c r="P1145" s="366">
        <f t="shared" si="8"/>
        <v>0</v>
      </c>
      <c r="Q1145" s="366"/>
      <c r="R1145" s="359"/>
      <c r="S1145" s="367"/>
      <c r="T1145" s="359"/>
      <c r="U1145" s="368"/>
      <c r="V1145" s="368"/>
      <c r="W1145" s="359"/>
      <c r="X1145" s="362"/>
      <c r="Y1145" s="359"/>
      <c r="Z1145" s="369"/>
      <c r="AA1145" s="368"/>
      <c r="AB1145" s="367"/>
      <c r="AC1145" s="370"/>
      <c r="AD1145" s="371"/>
      <c r="AE1145" s="249"/>
      <c r="AF1145" s="249"/>
      <c r="AG1145" s="249"/>
      <c r="AH1145" s="249"/>
      <c r="AI1145" s="249"/>
      <c r="AJ1145" s="249"/>
      <c r="AK1145" s="249"/>
      <c r="AL1145" s="249"/>
      <c r="AM1145" s="249"/>
      <c r="AN1145" s="249"/>
      <c r="AO1145" s="249"/>
      <c r="AP1145" s="249"/>
      <c r="AQ1145" s="249"/>
      <c r="AR1145" s="249"/>
      <c r="AS1145" s="249"/>
      <c r="AT1145" s="249"/>
      <c r="AU1145" s="249"/>
      <c r="AV1145" s="249"/>
      <c r="AW1145" s="249"/>
      <c r="AX1145" s="249"/>
    </row>
    <row r="1146" ht="15.0" customHeight="1">
      <c r="A1146" s="358"/>
      <c r="B1146" s="359"/>
      <c r="C1146" s="359"/>
      <c r="D1146" s="360"/>
      <c r="E1146" s="361"/>
      <c r="F1146" s="359"/>
      <c r="G1146" s="362"/>
      <c r="H1146" s="363">
        <f t="shared" si="19"/>
        <v>0</v>
      </c>
      <c r="I1146" s="359" t="s">
        <v>3465</v>
      </c>
      <c r="J1146" s="364"/>
      <c r="K1146" s="364">
        <f t="shared" si="7"/>
        <v>0</v>
      </c>
      <c r="L1146" s="365"/>
      <c r="M1146" s="366">
        <f t="shared" si="14"/>
        <v>0</v>
      </c>
      <c r="N1146" s="366">
        <f t="shared" si="13"/>
        <v>0</v>
      </c>
      <c r="O1146" s="366">
        <f t="shared" si="5"/>
        <v>0</v>
      </c>
      <c r="P1146" s="366">
        <f t="shared" si="8"/>
        <v>0</v>
      </c>
      <c r="Q1146" s="366"/>
      <c r="R1146" s="359"/>
      <c r="S1146" s="367"/>
      <c r="T1146" s="359"/>
      <c r="U1146" s="368"/>
      <c r="V1146" s="368"/>
      <c r="W1146" s="359"/>
      <c r="X1146" s="362"/>
      <c r="Y1146" s="359"/>
      <c r="Z1146" s="369"/>
      <c r="AA1146" s="368"/>
      <c r="AB1146" s="367"/>
      <c r="AC1146" s="370"/>
      <c r="AD1146" s="371"/>
      <c r="AE1146" s="249"/>
      <c r="AF1146" s="249"/>
      <c r="AG1146" s="249"/>
      <c r="AH1146" s="249"/>
      <c r="AI1146" s="249"/>
      <c r="AJ1146" s="249"/>
      <c r="AK1146" s="249"/>
      <c r="AL1146" s="249"/>
      <c r="AM1146" s="249"/>
      <c r="AN1146" s="249"/>
      <c r="AO1146" s="249"/>
      <c r="AP1146" s="249"/>
      <c r="AQ1146" s="249"/>
      <c r="AR1146" s="249"/>
      <c r="AS1146" s="249"/>
      <c r="AT1146" s="249"/>
      <c r="AU1146" s="249"/>
      <c r="AV1146" s="249"/>
      <c r="AW1146" s="249"/>
      <c r="AX1146" s="249"/>
    </row>
    <row r="1147" ht="15.0" customHeight="1">
      <c r="A1147" s="358"/>
      <c r="B1147" s="359"/>
      <c r="C1147" s="359"/>
      <c r="D1147" s="360"/>
      <c r="E1147" s="361"/>
      <c r="F1147" s="359"/>
      <c r="G1147" s="362"/>
      <c r="H1147" s="363">
        <f t="shared" si="19"/>
        <v>0</v>
      </c>
      <c r="I1147" s="359" t="s">
        <v>3465</v>
      </c>
      <c r="J1147" s="364"/>
      <c r="K1147" s="364">
        <f t="shared" si="7"/>
        <v>0</v>
      </c>
      <c r="L1147" s="365"/>
      <c r="M1147" s="366">
        <f t="shared" si="14"/>
        <v>0</v>
      </c>
      <c r="N1147" s="366">
        <f t="shared" si="13"/>
        <v>0</v>
      </c>
      <c r="O1147" s="366">
        <f t="shared" si="5"/>
        <v>0</v>
      </c>
      <c r="P1147" s="366">
        <f t="shared" si="8"/>
        <v>0</v>
      </c>
      <c r="Q1147" s="366"/>
      <c r="R1147" s="359"/>
      <c r="S1147" s="367"/>
      <c r="T1147" s="359"/>
      <c r="U1147" s="368"/>
      <c r="V1147" s="368"/>
      <c r="W1147" s="359"/>
      <c r="X1147" s="362"/>
      <c r="Y1147" s="359"/>
      <c r="Z1147" s="369"/>
      <c r="AA1147" s="368"/>
      <c r="AB1147" s="367"/>
      <c r="AC1147" s="370"/>
      <c r="AD1147" s="371"/>
      <c r="AE1147" s="249"/>
      <c r="AF1147" s="249"/>
      <c r="AG1147" s="249"/>
      <c r="AH1147" s="249"/>
      <c r="AI1147" s="249"/>
      <c r="AJ1147" s="249"/>
      <c r="AK1147" s="249"/>
      <c r="AL1147" s="249"/>
      <c r="AM1147" s="249"/>
      <c r="AN1147" s="249"/>
      <c r="AO1147" s="249"/>
      <c r="AP1147" s="249"/>
      <c r="AQ1147" s="249"/>
      <c r="AR1147" s="249"/>
      <c r="AS1147" s="249"/>
      <c r="AT1147" s="249"/>
      <c r="AU1147" s="249"/>
      <c r="AV1147" s="249"/>
      <c r="AW1147" s="249"/>
      <c r="AX1147" s="249"/>
    </row>
    <row r="1148" ht="15.0" customHeight="1">
      <c r="A1148" s="358"/>
      <c r="B1148" s="359"/>
      <c r="C1148" s="359"/>
      <c r="D1148" s="360"/>
      <c r="E1148" s="361"/>
      <c r="F1148" s="359"/>
      <c r="G1148" s="362"/>
      <c r="H1148" s="363">
        <f t="shared" si="19"/>
        <v>0</v>
      </c>
      <c r="I1148" s="359" t="s">
        <v>3465</v>
      </c>
      <c r="J1148" s="364"/>
      <c r="K1148" s="364">
        <f t="shared" si="7"/>
        <v>0</v>
      </c>
      <c r="L1148" s="365"/>
      <c r="M1148" s="366">
        <f t="shared" si="14"/>
        <v>0</v>
      </c>
      <c r="N1148" s="366">
        <f t="shared" si="13"/>
        <v>0</v>
      </c>
      <c r="O1148" s="366">
        <f t="shared" si="5"/>
        <v>0</v>
      </c>
      <c r="P1148" s="366">
        <f t="shared" si="8"/>
        <v>0</v>
      </c>
      <c r="Q1148" s="366"/>
      <c r="R1148" s="359"/>
      <c r="S1148" s="367"/>
      <c r="T1148" s="359"/>
      <c r="U1148" s="368"/>
      <c r="V1148" s="368"/>
      <c r="W1148" s="359"/>
      <c r="X1148" s="362"/>
      <c r="Y1148" s="359"/>
      <c r="Z1148" s="369"/>
      <c r="AA1148" s="368"/>
      <c r="AB1148" s="367"/>
      <c r="AC1148" s="370"/>
      <c r="AD1148" s="371"/>
      <c r="AE1148" s="249"/>
      <c r="AF1148" s="249"/>
      <c r="AG1148" s="249"/>
      <c r="AH1148" s="249"/>
      <c r="AI1148" s="249"/>
      <c r="AJ1148" s="249"/>
      <c r="AK1148" s="249"/>
      <c r="AL1148" s="249"/>
      <c r="AM1148" s="249"/>
      <c r="AN1148" s="249"/>
      <c r="AO1148" s="249"/>
      <c r="AP1148" s="249"/>
      <c r="AQ1148" s="249"/>
      <c r="AR1148" s="249"/>
      <c r="AS1148" s="249"/>
      <c r="AT1148" s="249"/>
      <c r="AU1148" s="249"/>
      <c r="AV1148" s="249"/>
      <c r="AW1148" s="249"/>
      <c r="AX1148" s="249"/>
    </row>
    <row r="1149" ht="15.0" customHeight="1">
      <c r="A1149" s="358"/>
      <c r="B1149" s="359"/>
      <c r="C1149" s="359"/>
      <c r="D1149" s="360"/>
      <c r="E1149" s="361"/>
      <c r="F1149" s="359"/>
      <c r="G1149" s="362"/>
      <c r="H1149" s="363">
        <f t="shared" si="19"/>
        <v>0</v>
      </c>
      <c r="I1149" s="359" t="s">
        <v>3465</v>
      </c>
      <c r="J1149" s="364"/>
      <c r="K1149" s="364">
        <f t="shared" si="7"/>
        <v>0</v>
      </c>
      <c r="L1149" s="365"/>
      <c r="M1149" s="366">
        <f t="shared" si="14"/>
        <v>0</v>
      </c>
      <c r="N1149" s="366">
        <f t="shared" si="13"/>
        <v>0</v>
      </c>
      <c r="O1149" s="366">
        <f t="shared" si="5"/>
        <v>0</v>
      </c>
      <c r="P1149" s="366">
        <f t="shared" si="8"/>
        <v>0</v>
      </c>
      <c r="Q1149" s="366"/>
      <c r="R1149" s="359"/>
      <c r="S1149" s="367"/>
      <c r="T1149" s="359"/>
      <c r="U1149" s="368"/>
      <c r="V1149" s="368"/>
      <c r="W1149" s="359"/>
      <c r="X1149" s="362"/>
      <c r="Y1149" s="359"/>
      <c r="Z1149" s="369"/>
      <c r="AA1149" s="368"/>
      <c r="AB1149" s="367"/>
      <c r="AC1149" s="370"/>
      <c r="AD1149" s="371"/>
      <c r="AE1149" s="249"/>
      <c r="AF1149" s="249"/>
      <c r="AG1149" s="249"/>
      <c r="AH1149" s="249"/>
      <c r="AI1149" s="249"/>
      <c r="AJ1149" s="249"/>
      <c r="AK1149" s="249"/>
      <c r="AL1149" s="249"/>
      <c r="AM1149" s="249"/>
      <c r="AN1149" s="249"/>
      <c r="AO1149" s="249"/>
      <c r="AP1149" s="249"/>
      <c r="AQ1149" s="249"/>
      <c r="AR1149" s="249"/>
      <c r="AS1149" s="249"/>
      <c r="AT1149" s="249"/>
      <c r="AU1149" s="249"/>
      <c r="AV1149" s="249"/>
      <c r="AW1149" s="249"/>
      <c r="AX1149" s="249"/>
    </row>
    <row r="1150" ht="15.0" customHeight="1">
      <c r="A1150" s="358"/>
      <c r="B1150" s="359"/>
      <c r="C1150" s="359"/>
      <c r="D1150" s="360"/>
      <c r="E1150" s="361"/>
      <c r="F1150" s="359"/>
      <c r="G1150" s="362"/>
      <c r="H1150" s="363">
        <f t="shared" si="19"/>
        <v>0</v>
      </c>
      <c r="I1150" s="359" t="s">
        <v>3465</v>
      </c>
      <c r="J1150" s="364"/>
      <c r="K1150" s="364">
        <f t="shared" si="7"/>
        <v>0</v>
      </c>
      <c r="L1150" s="365"/>
      <c r="M1150" s="366">
        <f t="shared" si="14"/>
        <v>0</v>
      </c>
      <c r="N1150" s="366">
        <f t="shared" si="13"/>
        <v>0</v>
      </c>
      <c r="O1150" s="366">
        <f t="shared" si="5"/>
        <v>0</v>
      </c>
      <c r="P1150" s="366">
        <f t="shared" si="8"/>
        <v>0</v>
      </c>
      <c r="Q1150" s="366"/>
      <c r="R1150" s="359"/>
      <c r="S1150" s="367"/>
      <c r="T1150" s="359"/>
      <c r="U1150" s="368"/>
      <c r="V1150" s="368"/>
      <c r="W1150" s="359"/>
      <c r="X1150" s="362"/>
      <c r="Y1150" s="359"/>
      <c r="Z1150" s="369"/>
      <c r="AA1150" s="368"/>
      <c r="AB1150" s="367"/>
      <c r="AC1150" s="370"/>
      <c r="AD1150" s="371"/>
      <c r="AE1150" s="249"/>
      <c r="AF1150" s="249"/>
      <c r="AG1150" s="249"/>
      <c r="AH1150" s="249"/>
      <c r="AI1150" s="249"/>
      <c r="AJ1150" s="249"/>
      <c r="AK1150" s="249"/>
      <c r="AL1150" s="249"/>
      <c r="AM1150" s="249"/>
      <c r="AN1150" s="249"/>
      <c r="AO1150" s="249"/>
      <c r="AP1150" s="249"/>
      <c r="AQ1150" s="249"/>
      <c r="AR1150" s="249"/>
      <c r="AS1150" s="249"/>
      <c r="AT1150" s="249"/>
      <c r="AU1150" s="249"/>
      <c r="AV1150" s="249"/>
      <c r="AW1150" s="249"/>
      <c r="AX1150" s="249"/>
    </row>
    <row r="1151" ht="15.0" customHeight="1">
      <c r="A1151" s="358"/>
      <c r="B1151" s="359"/>
      <c r="C1151" s="359"/>
      <c r="D1151" s="360"/>
      <c r="E1151" s="361"/>
      <c r="F1151" s="359"/>
      <c r="G1151" s="362"/>
      <c r="H1151" s="363">
        <f t="shared" si="19"/>
        <v>0</v>
      </c>
      <c r="I1151" s="359" t="s">
        <v>3465</v>
      </c>
      <c r="J1151" s="364"/>
      <c r="K1151" s="364">
        <f t="shared" si="7"/>
        <v>0</v>
      </c>
      <c r="L1151" s="365"/>
      <c r="M1151" s="366">
        <f t="shared" si="14"/>
        <v>0</v>
      </c>
      <c r="N1151" s="366">
        <f t="shared" si="13"/>
        <v>0</v>
      </c>
      <c r="O1151" s="366">
        <f t="shared" si="5"/>
        <v>0</v>
      </c>
      <c r="P1151" s="366">
        <f t="shared" si="8"/>
        <v>0</v>
      </c>
      <c r="Q1151" s="366"/>
      <c r="R1151" s="359"/>
      <c r="S1151" s="367"/>
      <c r="T1151" s="359"/>
      <c r="U1151" s="368"/>
      <c r="V1151" s="368"/>
      <c r="W1151" s="359"/>
      <c r="X1151" s="362"/>
      <c r="Y1151" s="359"/>
      <c r="Z1151" s="369"/>
      <c r="AA1151" s="368"/>
      <c r="AB1151" s="367"/>
      <c r="AC1151" s="370"/>
      <c r="AD1151" s="371"/>
      <c r="AE1151" s="249"/>
      <c r="AF1151" s="249"/>
      <c r="AG1151" s="249"/>
      <c r="AH1151" s="249"/>
      <c r="AI1151" s="249"/>
      <c r="AJ1151" s="249"/>
      <c r="AK1151" s="249"/>
      <c r="AL1151" s="249"/>
      <c r="AM1151" s="249"/>
      <c r="AN1151" s="249"/>
      <c r="AO1151" s="249"/>
      <c r="AP1151" s="249"/>
      <c r="AQ1151" s="249"/>
      <c r="AR1151" s="249"/>
      <c r="AS1151" s="249"/>
      <c r="AT1151" s="249"/>
      <c r="AU1151" s="249"/>
      <c r="AV1151" s="249"/>
      <c r="AW1151" s="249"/>
      <c r="AX1151" s="249"/>
    </row>
    <row r="1152" ht="15.0" customHeight="1">
      <c r="A1152" s="358"/>
      <c r="B1152" s="359"/>
      <c r="C1152" s="359"/>
      <c r="D1152" s="360"/>
      <c r="E1152" s="361"/>
      <c r="F1152" s="359"/>
      <c r="G1152" s="362"/>
      <c r="H1152" s="363">
        <f t="shared" si="19"/>
        <v>0</v>
      </c>
      <c r="I1152" s="359" t="s">
        <v>3465</v>
      </c>
      <c r="J1152" s="364"/>
      <c r="K1152" s="364">
        <f t="shared" si="7"/>
        <v>0</v>
      </c>
      <c r="L1152" s="365"/>
      <c r="M1152" s="366">
        <f t="shared" si="14"/>
        <v>0</v>
      </c>
      <c r="N1152" s="366">
        <f t="shared" si="13"/>
        <v>0</v>
      </c>
      <c r="O1152" s="366">
        <f t="shared" si="5"/>
        <v>0</v>
      </c>
      <c r="P1152" s="366">
        <f t="shared" si="8"/>
        <v>0</v>
      </c>
      <c r="Q1152" s="366"/>
      <c r="R1152" s="359"/>
      <c r="S1152" s="367"/>
      <c r="T1152" s="359"/>
      <c r="U1152" s="368"/>
      <c r="V1152" s="368"/>
      <c r="W1152" s="359"/>
      <c r="X1152" s="362"/>
      <c r="Y1152" s="359"/>
      <c r="Z1152" s="369"/>
      <c r="AA1152" s="368"/>
      <c r="AB1152" s="367"/>
      <c r="AC1152" s="370"/>
      <c r="AD1152" s="371"/>
      <c r="AE1152" s="249"/>
      <c r="AF1152" s="249"/>
      <c r="AG1152" s="249"/>
      <c r="AH1152" s="249"/>
      <c r="AI1152" s="249"/>
      <c r="AJ1152" s="249"/>
      <c r="AK1152" s="249"/>
      <c r="AL1152" s="249"/>
      <c r="AM1152" s="249"/>
      <c r="AN1152" s="249"/>
      <c r="AO1152" s="249"/>
      <c r="AP1152" s="249"/>
      <c r="AQ1152" s="249"/>
      <c r="AR1152" s="249"/>
      <c r="AS1152" s="249"/>
      <c r="AT1152" s="249"/>
      <c r="AU1152" s="249"/>
      <c r="AV1152" s="249"/>
      <c r="AW1152" s="249"/>
      <c r="AX1152" s="249"/>
    </row>
    <row r="1153" ht="15.0" customHeight="1">
      <c r="A1153" s="358"/>
      <c r="B1153" s="359"/>
      <c r="C1153" s="359"/>
      <c r="D1153" s="360"/>
      <c r="E1153" s="361"/>
      <c r="F1153" s="359"/>
      <c r="G1153" s="362"/>
      <c r="H1153" s="363">
        <f t="shared" si="19"/>
        <v>0</v>
      </c>
      <c r="I1153" s="359" t="s">
        <v>3465</v>
      </c>
      <c r="J1153" s="364"/>
      <c r="K1153" s="364">
        <f t="shared" si="7"/>
        <v>0</v>
      </c>
      <c r="L1153" s="365"/>
      <c r="M1153" s="366">
        <f t="shared" si="14"/>
        <v>0</v>
      </c>
      <c r="N1153" s="366">
        <f t="shared" si="13"/>
        <v>0</v>
      </c>
      <c r="O1153" s="366">
        <f t="shared" si="5"/>
        <v>0</v>
      </c>
      <c r="P1153" s="366">
        <f t="shared" si="8"/>
        <v>0</v>
      </c>
      <c r="Q1153" s="366"/>
      <c r="R1153" s="359"/>
      <c r="S1153" s="367"/>
      <c r="T1153" s="359"/>
      <c r="U1153" s="368"/>
      <c r="V1153" s="368"/>
      <c r="W1153" s="359"/>
      <c r="X1153" s="362"/>
      <c r="Y1153" s="359"/>
      <c r="Z1153" s="369"/>
      <c r="AA1153" s="368"/>
      <c r="AB1153" s="367"/>
      <c r="AC1153" s="370"/>
      <c r="AD1153" s="371"/>
      <c r="AE1153" s="249"/>
      <c r="AF1153" s="249"/>
      <c r="AG1153" s="249"/>
      <c r="AH1153" s="249"/>
      <c r="AI1153" s="249"/>
      <c r="AJ1153" s="249"/>
      <c r="AK1153" s="249"/>
      <c r="AL1153" s="249"/>
      <c r="AM1153" s="249"/>
      <c r="AN1153" s="249"/>
      <c r="AO1153" s="249"/>
      <c r="AP1153" s="249"/>
      <c r="AQ1153" s="249"/>
      <c r="AR1153" s="249"/>
      <c r="AS1153" s="249"/>
      <c r="AT1153" s="249"/>
      <c r="AU1153" s="249"/>
      <c r="AV1153" s="249"/>
      <c r="AW1153" s="249"/>
      <c r="AX1153" s="249"/>
    </row>
    <row r="1154" ht="15.0" customHeight="1">
      <c r="A1154" s="358"/>
      <c r="B1154" s="359"/>
      <c r="C1154" s="359"/>
      <c r="D1154" s="360"/>
      <c r="E1154" s="361"/>
      <c r="F1154" s="359"/>
      <c r="G1154" s="362"/>
      <c r="H1154" s="363">
        <f t="shared" si="19"/>
        <v>0</v>
      </c>
      <c r="I1154" s="359" t="s">
        <v>3465</v>
      </c>
      <c r="J1154" s="364"/>
      <c r="K1154" s="364">
        <f t="shared" si="7"/>
        <v>0</v>
      </c>
      <c r="L1154" s="365"/>
      <c r="M1154" s="366">
        <f t="shared" si="14"/>
        <v>0</v>
      </c>
      <c r="N1154" s="366">
        <f t="shared" si="13"/>
        <v>0</v>
      </c>
      <c r="O1154" s="366">
        <f t="shared" si="5"/>
        <v>0</v>
      </c>
      <c r="P1154" s="366">
        <f t="shared" si="8"/>
        <v>0</v>
      </c>
      <c r="Q1154" s="366"/>
      <c r="R1154" s="359"/>
      <c r="S1154" s="367"/>
      <c r="T1154" s="359"/>
      <c r="U1154" s="368"/>
      <c r="V1154" s="368"/>
      <c r="W1154" s="359"/>
      <c r="X1154" s="362"/>
      <c r="Y1154" s="359"/>
      <c r="Z1154" s="369"/>
      <c r="AA1154" s="368"/>
      <c r="AB1154" s="367"/>
      <c r="AC1154" s="370"/>
      <c r="AD1154" s="371"/>
      <c r="AE1154" s="249"/>
      <c r="AF1154" s="249"/>
      <c r="AG1154" s="249"/>
      <c r="AH1154" s="249"/>
      <c r="AI1154" s="249"/>
      <c r="AJ1154" s="249"/>
      <c r="AK1154" s="249"/>
      <c r="AL1154" s="249"/>
      <c r="AM1154" s="249"/>
      <c r="AN1154" s="249"/>
      <c r="AO1154" s="249"/>
      <c r="AP1154" s="249"/>
      <c r="AQ1154" s="249"/>
      <c r="AR1154" s="249"/>
      <c r="AS1154" s="249"/>
      <c r="AT1154" s="249"/>
      <c r="AU1154" s="249"/>
      <c r="AV1154" s="249"/>
      <c r="AW1154" s="249"/>
      <c r="AX1154" s="249"/>
    </row>
    <row r="1155" ht="15.0" customHeight="1">
      <c r="A1155" s="358"/>
      <c r="B1155" s="359"/>
      <c r="C1155" s="359"/>
      <c r="D1155" s="360"/>
      <c r="E1155" s="361"/>
      <c r="F1155" s="359"/>
      <c r="G1155" s="362"/>
      <c r="H1155" s="363">
        <f t="shared" si="19"/>
        <v>0</v>
      </c>
      <c r="I1155" s="359" t="s">
        <v>3465</v>
      </c>
      <c r="J1155" s="364"/>
      <c r="K1155" s="364">
        <f t="shared" si="7"/>
        <v>0</v>
      </c>
      <c r="L1155" s="365"/>
      <c r="M1155" s="366">
        <f t="shared" si="14"/>
        <v>0</v>
      </c>
      <c r="N1155" s="366">
        <f t="shared" si="13"/>
        <v>0</v>
      </c>
      <c r="O1155" s="366">
        <f t="shared" si="5"/>
        <v>0</v>
      </c>
      <c r="P1155" s="366">
        <f t="shared" si="8"/>
        <v>0</v>
      </c>
      <c r="Q1155" s="366"/>
      <c r="R1155" s="359"/>
      <c r="S1155" s="367"/>
      <c r="T1155" s="359"/>
      <c r="U1155" s="368"/>
      <c r="V1155" s="368"/>
      <c r="W1155" s="359"/>
      <c r="X1155" s="362"/>
      <c r="Y1155" s="359"/>
      <c r="Z1155" s="369"/>
      <c r="AA1155" s="368"/>
      <c r="AB1155" s="367"/>
      <c r="AC1155" s="370"/>
      <c r="AD1155" s="371"/>
      <c r="AE1155" s="249"/>
      <c r="AF1155" s="249"/>
      <c r="AG1155" s="249"/>
      <c r="AH1155" s="249"/>
      <c r="AI1155" s="249"/>
      <c r="AJ1155" s="249"/>
      <c r="AK1155" s="249"/>
      <c r="AL1155" s="249"/>
      <c r="AM1155" s="249"/>
      <c r="AN1155" s="249"/>
      <c r="AO1155" s="249"/>
      <c r="AP1155" s="249"/>
      <c r="AQ1155" s="249"/>
      <c r="AR1155" s="249"/>
      <c r="AS1155" s="249"/>
      <c r="AT1155" s="249"/>
      <c r="AU1155" s="249"/>
      <c r="AV1155" s="249"/>
      <c r="AW1155" s="249"/>
      <c r="AX1155" s="249"/>
    </row>
    <row r="1156" ht="15.0" customHeight="1">
      <c r="A1156" s="358"/>
      <c r="B1156" s="359"/>
      <c r="C1156" s="359"/>
      <c r="D1156" s="360"/>
      <c r="E1156" s="361"/>
      <c r="F1156" s="359"/>
      <c r="G1156" s="362"/>
      <c r="H1156" s="363">
        <f t="shared" si="19"/>
        <v>0</v>
      </c>
      <c r="I1156" s="359" t="s">
        <v>3465</v>
      </c>
      <c r="J1156" s="364"/>
      <c r="K1156" s="364">
        <f t="shared" si="7"/>
        <v>0</v>
      </c>
      <c r="L1156" s="365"/>
      <c r="M1156" s="366">
        <f t="shared" si="14"/>
        <v>0</v>
      </c>
      <c r="N1156" s="366">
        <f t="shared" si="13"/>
        <v>0</v>
      </c>
      <c r="O1156" s="366">
        <f t="shared" si="5"/>
        <v>0</v>
      </c>
      <c r="P1156" s="366">
        <f t="shared" si="8"/>
        <v>0</v>
      </c>
      <c r="Q1156" s="366"/>
      <c r="R1156" s="359"/>
      <c r="S1156" s="367"/>
      <c r="T1156" s="359"/>
      <c r="U1156" s="368"/>
      <c r="V1156" s="368"/>
      <c r="W1156" s="359"/>
      <c r="X1156" s="362"/>
      <c r="Y1156" s="359"/>
      <c r="Z1156" s="369"/>
      <c r="AA1156" s="368"/>
      <c r="AB1156" s="367"/>
      <c r="AC1156" s="370"/>
      <c r="AD1156" s="371"/>
      <c r="AE1156" s="249"/>
      <c r="AF1156" s="249"/>
      <c r="AG1156" s="249"/>
      <c r="AH1156" s="249"/>
      <c r="AI1156" s="249"/>
      <c r="AJ1156" s="249"/>
      <c r="AK1156" s="249"/>
      <c r="AL1156" s="249"/>
      <c r="AM1156" s="249"/>
      <c r="AN1156" s="249"/>
      <c r="AO1156" s="249"/>
      <c r="AP1156" s="249"/>
      <c r="AQ1156" s="249"/>
      <c r="AR1156" s="249"/>
      <c r="AS1156" s="249"/>
      <c r="AT1156" s="249"/>
      <c r="AU1156" s="249"/>
      <c r="AV1156" s="249"/>
      <c r="AW1156" s="249"/>
      <c r="AX1156" s="249"/>
    </row>
    <row r="1157" ht="15.0" customHeight="1">
      <c r="A1157" s="358"/>
      <c r="B1157" s="359"/>
      <c r="C1157" s="359"/>
      <c r="D1157" s="360"/>
      <c r="E1157" s="361"/>
      <c r="F1157" s="359"/>
      <c r="G1157" s="362"/>
      <c r="H1157" s="363">
        <f t="shared" si="19"/>
        <v>0</v>
      </c>
      <c r="I1157" s="359" t="s">
        <v>3465</v>
      </c>
      <c r="J1157" s="364"/>
      <c r="K1157" s="364">
        <f t="shared" si="7"/>
        <v>0</v>
      </c>
      <c r="L1157" s="365"/>
      <c r="M1157" s="366">
        <f t="shared" si="14"/>
        <v>0</v>
      </c>
      <c r="N1157" s="366">
        <f t="shared" si="13"/>
        <v>0</v>
      </c>
      <c r="O1157" s="366">
        <f t="shared" si="5"/>
        <v>0</v>
      </c>
      <c r="P1157" s="366">
        <f t="shared" si="8"/>
        <v>0</v>
      </c>
      <c r="Q1157" s="366"/>
      <c r="R1157" s="359"/>
      <c r="S1157" s="367"/>
      <c r="T1157" s="359"/>
      <c r="U1157" s="368"/>
      <c r="V1157" s="368"/>
      <c r="W1157" s="359"/>
      <c r="X1157" s="362"/>
      <c r="Y1157" s="359"/>
      <c r="Z1157" s="369"/>
      <c r="AA1157" s="368"/>
      <c r="AB1157" s="367"/>
      <c r="AC1157" s="370"/>
      <c r="AD1157" s="371"/>
      <c r="AE1157" s="249"/>
      <c r="AF1157" s="249"/>
      <c r="AG1157" s="249"/>
      <c r="AH1157" s="249"/>
      <c r="AI1157" s="249"/>
      <c r="AJ1157" s="249"/>
      <c r="AK1157" s="249"/>
      <c r="AL1157" s="249"/>
      <c r="AM1157" s="249"/>
      <c r="AN1157" s="249"/>
      <c r="AO1157" s="249"/>
      <c r="AP1157" s="249"/>
      <c r="AQ1157" s="249"/>
      <c r="AR1157" s="249"/>
      <c r="AS1157" s="249"/>
      <c r="AT1157" s="249"/>
      <c r="AU1157" s="249"/>
      <c r="AV1157" s="249"/>
      <c r="AW1157" s="249"/>
      <c r="AX1157" s="249"/>
    </row>
    <row r="1158" ht="15.0" customHeight="1">
      <c r="A1158" s="358"/>
      <c r="B1158" s="359"/>
      <c r="C1158" s="359"/>
      <c r="D1158" s="360"/>
      <c r="E1158" s="361"/>
      <c r="F1158" s="359"/>
      <c r="G1158" s="362"/>
      <c r="H1158" s="363">
        <f t="shared" si="19"/>
        <v>0</v>
      </c>
      <c r="I1158" s="359" t="s">
        <v>3465</v>
      </c>
      <c r="J1158" s="364"/>
      <c r="K1158" s="364">
        <f t="shared" si="7"/>
        <v>0</v>
      </c>
      <c r="L1158" s="365"/>
      <c r="M1158" s="366">
        <f t="shared" si="14"/>
        <v>0</v>
      </c>
      <c r="N1158" s="366">
        <f t="shared" si="13"/>
        <v>0</v>
      </c>
      <c r="O1158" s="366">
        <f t="shared" si="5"/>
        <v>0</v>
      </c>
      <c r="P1158" s="366">
        <f t="shared" si="8"/>
        <v>0</v>
      </c>
      <c r="Q1158" s="366"/>
      <c r="R1158" s="359"/>
      <c r="S1158" s="367"/>
      <c r="T1158" s="359"/>
      <c r="U1158" s="368"/>
      <c r="V1158" s="368"/>
      <c r="W1158" s="359"/>
      <c r="X1158" s="362"/>
      <c r="Y1158" s="359"/>
      <c r="Z1158" s="369"/>
      <c r="AA1158" s="368"/>
      <c r="AB1158" s="367"/>
      <c r="AC1158" s="370"/>
      <c r="AD1158" s="371"/>
      <c r="AE1158" s="249"/>
      <c r="AF1158" s="249"/>
      <c r="AG1158" s="249"/>
      <c r="AH1158" s="249"/>
      <c r="AI1158" s="249"/>
      <c r="AJ1158" s="249"/>
      <c r="AK1158" s="249"/>
      <c r="AL1158" s="249"/>
      <c r="AM1158" s="249"/>
      <c r="AN1158" s="249"/>
      <c r="AO1158" s="249"/>
      <c r="AP1158" s="249"/>
      <c r="AQ1158" s="249"/>
      <c r="AR1158" s="249"/>
      <c r="AS1158" s="249"/>
      <c r="AT1158" s="249"/>
      <c r="AU1158" s="249"/>
      <c r="AV1158" s="249"/>
      <c r="AW1158" s="249"/>
      <c r="AX1158" s="249"/>
    </row>
    <row r="1159" ht="15.0" customHeight="1">
      <c r="A1159" s="358"/>
      <c r="B1159" s="359"/>
      <c r="C1159" s="359"/>
      <c r="D1159" s="360"/>
      <c r="E1159" s="361"/>
      <c r="F1159" s="359"/>
      <c r="G1159" s="362"/>
      <c r="H1159" s="363">
        <f t="shared" si="19"/>
        <v>0</v>
      </c>
      <c r="I1159" s="359" t="s">
        <v>3465</v>
      </c>
      <c r="J1159" s="364"/>
      <c r="K1159" s="364">
        <f t="shared" si="7"/>
        <v>0</v>
      </c>
      <c r="L1159" s="365"/>
      <c r="M1159" s="366">
        <f t="shared" si="14"/>
        <v>0</v>
      </c>
      <c r="N1159" s="366">
        <f t="shared" si="13"/>
        <v>0</v>
      </c>
      <c r="O1159" s="366">
        <f t="shared" si="5"/>
        <v>0</v>
      </c>
      <c r="P1159" s="366">
        <f t="shared" si="8"/>
        <v>0</v>
      </c>
      <c r="Q1159" s="366"/>
      <c r="R1159" s="359"/>
      <c r="S1159" s="367"/>
      <c r="T1159" s="359"/>
      <c r="U1159" s="368"/>
      <c r="V1159" s="368"/>
      <c r="W1159" s="359"/>
      <c r="X1159" s="362"/>
      <c r="Y1159" s="359"/>
      <c r="Z1159" s="369"/>
      <c r="AA1159" s="368"/>
      <c r="AB1159" s="367"/>
      <c r="AC1159" s="370"/>
      <c r="AD1159" s="371"/>
      <c r="AE1159" s="249"/>
      <c r="AF1159" s="249"/>
      <c r="AG1159" s="249"/>
      <c r="AH1159" s="249"/>
      <c r="AI1159" s="249"/>
      <c r="AJ1159" s="249"/>
      <c r="AK1159" s="249"/>
      <c r="AL1159" s="249"/>
      <c r="AM1159" s="249"/>
      <c r="AN1159" s="249"/>
      <c r="AO1159" s="249"/>
      <c r="AP1159" s="249"/>
      <c r="AQ1159" s="249"/>
      <c r="AR1159" s="249"/>
      <c r="AS1159" s="249"/>
      <c r="AT1159" s="249"/>
      <c r="AU1159" s="249"/>
      <c r="AV1159" s="249"/>
      <c r="AW1159" s="249"/>
      <c r="AX1159" s="249"/>
    </row>
    <row r="1160" ht="15.0" customHeight="1">
      <c r="A1160" s="358"/>
      <c r="B1160" s="359"/>
      <c r="C1160" s="359"/>
      <c r="D1160" s="360"/>
      <c r="E1160" s="361"/>
      <c r="F1160" s="359"/>
      <c r="G1160" s="362"/>
      <c r="H1160" s="363">
        <f t="shared" si="19"/>
        <v>0</v>
      </c>
      <c r="I1160" s="359" t="s">
        <v>3465</v>
      </c>
      <c r="J1160" s="364"/>
      <c r="K1160" s="364">
        <f t="shared" si="7"/>
        <v>0</v>
      </c>
      <c r="L1160" s="365"/>
      <c r="M1160" s="366">
        <f t="shared" si="14"/>
        <v>0</v>
      </c>
      <c r="N1160" s="366">
        <f t="shared" si="13"/>
        <v>0</v>
      </c>
      <c r="O1160" s="366">
        <f t="shared" si="5"/>
        <v>0</v>
      </c>
      <c r="P1160" s="366">
        <f t="shared" si="8"/>
        <v>0</v>
      </c>
      <c r="Q1160" s="366"/>
      <c r="R1160" s="359"/>
      <c r="S1160" s="367"/>
      <c r="T1160" s="359"/>
      <c r="U1160" s="368"/>
      <c r="V1160" s="368"/>
      <c r="W1160" s="359"/>
      <c r="X1160" s="362"/>
      <c r="Y1160" s="359"/>
      <c r="Z1160" s="369"/>
      <c r="AA1160" s="368"/>
      <c r="AB1160" s="367"/>
      <c r="AC1160" s="370"/>
      <c r="AD1160" s="371"/>
      <c r="AE1160" s="249"/>
      <c r="AF1160" s="249"/>
      <c r="AG1160" s="249"/>
      <c r="AH1160" s="249"/>
      <c r="AI1160" s="249"/>
      <c r="AJ1160" s="249"/>
      <c r="AK1160" s="249"/>
      <c r="AL1160" s="249"/>
      <c r="AM1160" s="249"/>
      <c r="AN1160" s="249"/>
      <c r="AO1160" s="249"/>
      <c r="AP1160" s="249"/>
      <c r="AQ1160" s="249"/>
      <c r="AR1160" s="249"/>
      <c r="AS1160" s="249"/>
      <c r="AT1160" s="249"/>
      <c r="AU1160" s="249"/>
      <c r="AV1160" s="249"/>
      <c r="AW1160" s="249"/>
      <c r="AX1160" s="249"/>
    </row>
    <row r="1161" ht="15.0" customHeight="1">
      <c r="A1161" s="358"/>
      <c r="B1161" s="359"/>
      <c r="C1161" s="359"/>
      <c r="D1161" s="360"/>
      <c r="E1161" s="361"/>
      <c r="F1161" s="359"/>
      <c r="G1161" s="362"/>
      <c r="H1161" s="363">
        <f t="shared" si="19"/>
        <v>0</v>
      </c>
      <c r="I1161" s="359" t="s">
        <v>3465</v>
      </c>
      <c r="J1161" s="364"/>
      <c r="K1161" s="364">
        <f t="shared" si="7"/>
        <v>0</v>
      </c>
      <c r="L1161" s="365"/>
      <c r="M1161" s="366">
        <f t="shared" si="14"/>
        <v>0</v>
      </c>
      <c r="N1161" s="366">
        <f t="shared" si="13"/>
        <v>0</v>
      </c>
      <c r="O1161" s="366">
        <f t="shared" si="5"/>
        <v>0</v>
      </c>
      <c r="P1161" s="366">
        <f t="shared" si="8"/>
        <v>0</v>
      </c>
      <c r="Q1161" s="366"/>
      <c r="R1161" s="359"/>
      <c r="S1161" s="367"/>
      <c r="T1161" s="359"/>
      <c r="U1161" s="368"/>
      <c r="V1161" s="368"/>
      <c r="W1161" s="359"/>
      <c r="X1161" s="362"/>
      <c r="Y1161" s="359"/>
      <c r="Z1161" s="369"/>
      <c r="AA1161" s="368"/>
      <c r="AB1161" s="367"/>
      <c r="AC1161" s="370"/>
      <c r="AD1161" s="371"/>
      <c r="AE1161" s="249"/>
      <c r="AF1161" s="249"/>
      <c r="AG1161" s="249"/>
      <c r="AH1161" s="249"/>
      <c r="AI1161" s="249"/>
      <c r="AJ1161" s="249"/>
      <c r="AK1161" s="249"/>
      <c r="AL1161" s="249"/>
      <c r="AM1161" s="249"/>
      <c r="AN1161" s="249"/>
      <c r="AO1161" s="249"/>
      <c r="AP1161" s="249"/>
      <c r="AQ1161" s="249"/>
      <c r="AR1161" s="249"/>
      <c r="AS1161" s="249"/>
      <c r="AT1161" s="249"/>
      <c r="AU1161" s="249"/>
      <c r="AV1161" s="249"/>
      <c r="AW1161" s="249"/>
      <c r="AX1161" s="249"/>
    </row>
    <row r="1162" ht="15.0" customHeight="1">
      <c r="A1162" s="358"/>
      <c r="B1162" s="359"/>
      <c r="C1162" s="359"/>
      <c r="D1162" s="360"/>
      <c r="E1162" s="361"/>
      <c r="F1162" s="359"/>
      <c r="G1162" s="362"/>
      <c r="H1162" s="363">
        <f t="shared" si="19"/>
        <v>0</v>
      </c>
      <c r="I1162" s="359" t="s">
        <v>3465</v>
      </c>
      <c r="J1162" s="364"/>
      <c r="K1162" s="364">
        <f t="shared" si="7"/>
        <v>0</v>
      </c>
      <c r="L1162" s="365"/>
      <c r="M1162" s="366">
        <f t="shared" si="14"/>
        <v>0</v>
      </c>
      <c r="N1162" s="366">
        <f t="shared" si="13"/>
        <v>0</v>
      </c>
      <c r="O1162" s="366">
        <f t="shared" si="5"/>
        <v>0</v>
      </c>
      <c r="P1162" s="366">
        <f t="shared" si="8"/>
        <v>0</v>
      </c>
      <c r="Q1162" s="366"/>
      <c r="R1162" s="359"/>
      <c r="S1162" s="367"/>
      <c r="T1162" s="359"/>
      <c r="U1162" s="368"/>
      <c r="V1162" s="368"/>
      <c r="W1162" s="359"/>
      <c r="X1162" s="362"/>
      <c r="Y1162" s="359"/>
      <c r="Z1162" s="369"/>
      <c r="AA1162" s="368"/>
      <c r="AB1162" s="367"/>
      <c r="AC1162" s="370"/>
      <c r="AD1162" s="371"/>
      <c r="AE1162" s="249"/>
      <c r="AF1162" s="249"/>
      <c r="AG1162" s="249"/>
      <c r="AH1162" s="249"/>
      <c r="AI1162" s="249"/>
      <c r="AJ1162" s="249"/>
      <c r="AK1162" s="249"/>
      <c r="AL1162" s="249"/>
      <c r="AM1162" s="249"/>
      <c r="AN1162" s="249"/>
      <c r="AO1162" s="249"/>
      <c r="AP1162" s="249"/>
      <c r="AQ1162" s="249"/>
      <c r="AR1162" s="249"/>
      <c r="AS1162" s="249"/>
      <c r="AT1162" s="249"/>
      <c r="AU1162" s="249"/>
      <c r="AV1162" s="249"/>
      <c r="AW1162" s="249"/>
      <c r="AX1162" s="249"/>
    </row>
    <row r="1163" ht="15.0" customHeight="1">
      <c r="A1163" s="358"/>
      <c r="B1163" s="359"/>
      <c r="C1163" s="359"/>
      <c r="D1163" s="360"/>
      <c r="E1163" s="361"/>
      <c r="F1163" s="359"/>
      <c r="G1163" s="362"/>
      <c r="H1163" s="363">
        <f t="shared" si="19"/>
        <v>0</v>
      </c>
      <c r="I1163" s="359" t="s">
        <v>3465</v>
      </c>
      <c r="J1163" s="364"/>
      <c r="K1163" s="364">
        <f t="shared" si="7"/>
        <v>0</v>
      </c>
      <c r="L1163" s="365"/>
      <c r="M1163" s="366">
        <f t="shared" si="14"/>
        <v>0</v>
      </c>
      <c r="N1163" s="366">
        <f t="shared" si="13"/>
        <v>0</v>
      </c>
      <c r="O1163" s="366">
        <f t="shared" si="5"/>
        <v>0</v>
      </c>
      <c r="P1163" s="366">
        <f t="shared" si="8"/>
        <v>0</v>
      </c>
      <c r="Q1163" s="366"/>
      <c r="R1163" s="359"/>
      <c r="S1163" s="367"/>
      <c r="T1163" s="359"/>
      <c r="U1163" s="368"/>
      <c r="V1163" s="368"/>
      <c r="W1163" s="359"/>
      <c r="X1163" s="362"/>
      <c r="Y1163" s="359"/>
      <c r="Z1163" s="369"/>
      <c r="AA1163" s="368"/>
      <c r="AB1163" s="367"/>
      <c r="AC1163" s="370"/>
      <c r="AD1163" s="371"/>
      <c r="AE1163" s="249"/>
      <c r="AF1163" s="249"/>
      <c r="AG1163" s="249"/>
      <c r="AH1163" s="249"/>
      <c r="AI1163" s="249"/>
      <c r="AJ1163" s="249"/>
      <c r="AK1163" s="249"/>
      <c r="AL1163" s="249"/>
      <c r="AM1163" s="249"/>
      <c r="AN1163" s="249"/>
      <c r="AO1163" s="249"/>
      <c r="AP1163" s="249"/>
      <c r="AQ1163" s="249"/>
      <c r="AR1163" s="249"/>
      <c r="AS1163" s="249"/>
      <c r="AT1163" s="249"/>
      <c r="AU1163" s="249"/>
      <c r="AV1163" s="249"/>
      <c r="AW1163" s="249"/>
      <c r="AX1163" s="249"/>
    </row>
    <row r="1164" ht="15.0" customHeight="1">
      <c r="A1164" s="358"/>
      <c r="B1164" s="359"/>
      <c r="C1164" s="359"/>
      <c r="D1164" s="360"/>
      <c r="E1164" s="361"/>
      <c r="F1164" s="359"/>
      <c r="G1164" s="362"/>
      <c r="H1164" s="363">
        <f t="shared" si="19"/>
        <v>0</v>
      </c>
      <c r="I1164" s="359" t="s">
        <v>3465</v>
      </c>
      <c r="J1164" s="364"/>
      <c r="K1164" s="364">
        <f t="shared" si="7"/>
        <v>0</v>
      </c>
      <c r="L1164" s="365"/>
      <c r="M1164" s="366">
        <f t="shared" si="14"/>
        <v>0</v>
      </c>
      <c r="N1164" s="366">
        <f t="shared" si="13"/>
        <v>0</v>
      </c>
      <c r="O1164" s="366">
        <f t="shared" si="5"/>
        <v>0</v>
      </c>
      <c r="P1164" s="366">
        <f t="shared" si="8"/>
        <v>0</v>
      </c>
      <c r="Q1164" s="366"/>
      <c r="R1164" s="359"/>
      <c r="S1164" s="367"/>
      <c r="T1164" s="359"/>
      <c r="U1164" s="368"/>
      <c r="V1164" s="368"/>
      <c r="W1164" s="359"/>
      <c r="X1164" s="362"/>
      <c r="Y1164" s="359"/>
      <c r="Z1164" s="369"/>
      <c r="AA1164" s="368"/>
      <c r="AB1164" s="367"/>
      <c r="AC1164" s="370"/>
      <c r="AD1164" s="371"/>
      <c r="AE1164" s="249"/>
      <c r="AF1164" s="249"/>
      <c r="AG1164" s="249"/>
      <c r="AH1164" s="249"/>
      <c r="AI1164" s="249"/>
      <c r="AJ1164" s="249"/>
      <c r="AK1164" s="249"/>
      <c r="AL1164" s="249"/>
      <c r="AM1164" s="249"/>
      <c r="AN1164" s="249"/>
      <c r="AO1164" s="249"/>
      <c r="AP1164" s="249"/>
      <c r="AQ1164" s="249"/>
      <c r="AR1164" s="249"/>
      <c r="AS1164" s="249"/>
      <c r="AT1164" s="249"/>
      <c r="AU1164" s="249"/>
      <c r="AV1164" s="249"/>
      <c r="AW1164" s="249"/>
      <c r="AX1164" s="249"/>
    </row>
    <row r="1165" ht="15.0" customHeight="1">
      <c r="A1165" s="358"/>
      <c r="B1165" s="359"/>
      <c r="C1165" s="359"/>
      <c r="D1165" s="360"/>
      <c r="E1165" s="361"/>
      <c r="F1165" s="359"/>
      <c r="G1165" s="362"/>
      <c r="H1165" s="363">
        <f t="shared" si="19"/>
        <v>0</v>
      </c>
      <c r="I1165" s="359" t="s">
        <v>3465</v>
      </c>
      <c r="J1165" s="364"/>
      <c r="K1165" s="364">
        <f t="shared" si="7"/>
        <v>0</v>
      </c>
      <c r="L1165" s="365"/>
      <c r="M1165" s="366">
        <f t="shared" si="14"/>
        <v>0</v>
      </c>
      <c r="N1165" s="366">
        <f t="shared" si="13"/>
        <v>0</v>
      </c>
      <c r="O1165" s="366">
        <f t="shared" si="5"/>
        <v>0</v>
      </c>
      <c r="P1165" s="366">
        <f t="shared" si="8"/>
        <v>0</v>
      </c>
      <c r="Q1165" s="366"/>
      <c r="R1165" s="359"/>
      <c r="S1165" s="367"/>
      <c r="T1165" s="359"/>
      <c r="U1165" s="368"/>
      <c r="V1165" s="368"/>
      <c r="W1165" s="359"/>
      <c r="X1165" s="362"/>
      <c r="Y1165" s="359"/>
      <c r="Z1165" s="369"/>
      <c r="AA1165" s="368"/>
      <c r="AB1165" s="367"/>
      <c r="AC1165" s="370"/>
      <c r="AD1165" s="371"/>
      <c r="AE1165" s="249"/>
      <c r="AF1165" s="249"/>
      <c r="AG1165" s="249"/>
      <c r="AH1165" s="249"/>
      <c r="AI1165" s="249"/>
      <c r="AJ1165" s="249"/>
      <c r="AK1165" s="249"/>
      <c r="AL1165" s="249"/>
      <c r="AM1165" s="249"/>
      <c r="AN1165" s="249"/>
      <c r="AO1165" s="249"/>
      <c r="AP1165" s="249"/>
      <c r="AQ1165" s="249"/>
      <c r="AR1165" s="249"/>
      <c r="AS1165" s="249"/>
      <c r="AT1165" s="249"/>
      <c r="AU1165" s="249"/>
      <c r="AV1165" s="249"/>
      <c r="AW1165" s="249"/>
      <c r="AX1165" s="249"/>
    </row>
    <row r="1166" ht="15.0" customHeight="1">
      <c r="A1166" s="358"/>
      <c r="B1166" s="359"/>
      <c r="C1166" s="359"/>
      <c r="D1166" s="360"/>
      <c r="E1166" s="361"/>
      <c r="F1166" s="359"/>
      <c r="G1166" s="362"/>
      <c r="H1166" s="363">
        <f t="shared" si="19"/>
        <v>0</v>
      </c>
      <c r="I1166" s="359" t="s">
        <v>3465</v>
      </c>
      <c r="J1166" s="364"/>
      <c r="K1166" s="364">
        <f t="shared" si="7"/>
        <v>0</v>
      </c>
      <c r="L1166" s="365"/>
      <c r="M1166" s="366">
        <f t="shared" si="14"/>
        <v>0</v>
      </c>
      <c r="N1166" s="366">
        <f t="shared" si="13"/>
        <v>0</v>
      </c>
      <c r="O1166" s="366">
        <f t="shared" si="5"/>
        <v>0</v>
      </c>
      <c r="P1166" s="366">
        <f t="shared" si="8"/>
        <v>0</v>
      </c>
      <c r="Q1166" s="366"/>
      <c r="R1166" s="359"/>
      <c r="S1166" s="367"/>
      <c r="T1166" s="359"/>
      <c r="U1166" s="368"/>
      <c r="V1166" s="368"/>
      <c r="W1166" s="359"/>
      <c r="X1166" s="362"/>
      <c r="Y1166" s="359"/>
      <c r="Z1166" s="369"/>
      <c r="AA1166" s="368"/>
      <c r="AB1166" s="367"/>
      <c r="AC1166" s="370"/>
      <c r="AD1166" s="371"/>
      <c r="AE1166" s="249"/>
      <c r="AF1166" s="249"/>
      <c r="AG1166" s="249"/>
      <c r="AH1166" s="249"/>
      <c r="AI1166" s="249"/>
      <c r="AJ1166" s="249"/>
      <c r="AK1166" s="249"/>
      <c r="AL1166" s="249"/>
      <c r="AM1166" s="249"/>
      <c r="AN1166" s="249"/>
      <c r="AO1166" s="249"/>
      <c r="AP1166" s="249"/>
      <c r="AQ1166" s="249"/>
      <c r="AR1166" s="249"/>
      <c r="AS1166" s="249"/>
      <c r="AT1166" s="249"/>
      <c r="AU1166" s="249"/>
      <c r="AV1166" s="249"/>
      <c r="AW1166" s="249"/>
      <c r="AX1166" s="249"/>
    </row>
    <row r="1167" ht="15.0" customHeight="1">
      <c r="A1167" s="358"/>
      <c r="B1167" s="359"/>
      <c r="C1167" s="359"/>
      <c r="D1167" s="360"/>
      <c r="E1167" s="361"/>
      <c r="F1167" s="359"/>
      <c r="G1167" s="362"/>
      <c r="H1167" s="363">
        <f t="shared" si="19"/>
        <v>0</v>
      </c>
      <c r="I1167" s="359" t="s">
        <v>3465</v>
      </c>
      <c r="J1167" s="364"/>
      <c r="K1167" s="364">
        <f t="shared" si="7"/>
        <v>0</v>
      </c>
      <c r="L1167" s="365"/>
      <c r="M1167" s="366">
        <f t="shared" si="14"/>
        <v>0</v>
      </c>
      <c r="N1167" s="366">
        <f t="shared" si="13"/>
        <v>0</v>
      </c>
      <c r="O1167" s="366">
        <f t="shared" si="5"/>
        <v>0</v>
      </c>
      <c r="P1167" s="366">
        <f t="shared" si="8"/>
        <v>0</v>
      </c>
      <c r="Q1167" s="366"/>
      <c r="R1167" s="359"/>
      <c r="S1167" s="367"/>
      <c r="T1167" s="359"/>
      <c r="U1167" s="368"/>
      <c r="V1167" s="368"/>
      <c r="W1167" s="359"/>
      <c r="X1167" s="362"/>
      <c r="Y1167" s="359"/>
      <c r="Z1167" s="369"/>
      <c r="AA1167" s="368"/>
      <c r="AB1167" s="367"/>
      <c r="AC1167" s="370"/>
      <c r="AD1167" s="371"/>
      <c r="AE1167" s="249"/>
      <c r="AF1167" s="249"/>
      <c r="AG1167" s="249"/>
      <c r="AH1167" s="249"/>
      <c r="AI1167" s="249"/>
      <c r="AJ1167" s="249"/>
      <c r="AK1167" s="249"/>
      <c r="AL1167" s="249"/>
      <c r="AM1167" s="249"/>
      <c r="AN1167" s="249"/>
      <c r="AO1167" s="249"/>
      <c r="AP1167" s="249"/>
      <c r="AQ1167" s="249"/>
      <c r="AR1167" s="249"/>
      <c r="AS1167" s="249"/>
      <c r="AT1167" s="249"/>
      <c r="AU1167" s="249"/>
      <c r="AV1167" s="249"/>
      <c r="AW1167" s="249"/>
      <c r="AX1167" s="249"/>
    </row>
    <row r="1168" ht="15.0" customHeight="1">
      <c r="A1168" s="358"/>
      <c r="B1168" s="359"/>
      <c r="C1168" s="359"/>
      <c r="D1168" s="360"/>
      <c r="E1168" s="361"/>
      <c r="F1168" s="359"/>
      <c r="G1168" s="362"/>
      <c r="H1168" s="363">
        <f t="shared" si="19"/>
        <v>0</v>
      </c>
      <c r="I1168" s="359" t="s">
        <v>3465</v>
      </c>
      <c r="J1168" s="364"/>
      <c r="K1168" s="364">
        <f t="shared" si="7"/>
        <v>0</v>
      </c>
      <c r="L1168" s="365"/>
      <c r="M1168" s="366">
        <f t="shared" si="14"/>
        <v>0</v>
      </c>
      <c r="N1168" s="366">
        <f t="shared" si="13"/>
        <v>0</v>
      </c>
      <c r="O1168" s="366">
        <f t="shared" si="5"/>
        <v>0</v>
      </c>
      <c r="P1168" s="366">
        <f t="shared" si="8"/>
        <v>0</v>
      </c>
      <c r="Q1168" s="366"/>
      <c r="R1168" s="359"/>
      <c r="S1168" s="367"/>
      <c r="T1168" s="359"/>
      <c r="U1168" s="368"/>
      <c r="V1168" s="368"/>
      <c r="W1168" s="359"/>
      <c r="X1168" s="362"/>
      <c r="Y1168" s="359"/>
      <c r="Z1168" s="369"/>
      <c r="AA1168" s="368"/>
      <c r="AB1168" s="367"/>
      <c r="AC1168" s="370"/>
      <c r="AD1168" s="371"/>
      <c r="AE1168" s="249"/>
      <c r="AF1168" s="249"/>
      <c r="AG1168" s="249"/>
      <c r="AH1168" s="249"/>
      <c r="AI1168" s="249"/>
      <c r="AJ1168" s="249"/>
      <c r="AK1168" s="249"/>
      <c r="AL1168" s="249"/>
      <c r="AM1168" s="249"/>
      <c r="AN1168" s="249"/>
      <c r="AO1168" s="249"/>
      <c r="AP1168" s="249"/>
      <c r="AQ1168" s="249"/>
      <c r="AR1168" s="249"/>
      <c r="AS1168" s="249"/>
      <c r="AT1168" s="249"/>
      <c r="AU1168" s="249"/>
      <c r="AV1168" s="249"/>
      <c r="AW1168" s="249"/>
      <c r="AX1168" s="249"/>
    </row>
    <row r="1169" ht="15.0" customHeight="1">
      <c r="A1169" s="358"/>
      <c r="B1169" s="359"/>
      <c r="C1169" s="359"/>
      <c r="D1169" s="360"/>
      <c r="E1169" s="361"/>
      <c r="F1169" s="359"/>
      <c r="G1169" s="362"/>
      <c r="H1169" s="363">
        <f t="shared" si="19"/>
        <v>0</v>
      </c>
      <c r="I1169" s="359" t="s">
        <v>3465</v>
      </c>
      <c r="J1169" s="364"/>
      <c r="K1169" s="364">
        <f t="shared" si="7"/>
        <v>0</v>
      </c>
      <c r="L1169" s="365"/>
      <c r="M1169" s="366">
        <f t="shared" si="14"/>
        <v>0</v>
      </c>
      <c r="N1169" s="366">
        <f t="shared" si="13"/>
        <v>0</v>
      </c>
      <c r="O1169" s="366">
        <f t="shared" si="5"/>
        <v>0</v>
      </c>
      <c r="P1169" s="366">
        <f t="shared" si="8"/>
        <v>0</v>
      </c>
      <c r="Q1169" s="366"/>
      <c r="R1169" s="359"/>
      <c r="S1169" s="367"/>
      <c r="T1169" s="359"/>
      <c r="U1169" s="368"/>
      <c r="V1169" s="368"/>
      <c r="W1169" s="359"/>
      <c r="X1169" s="362"/>
      <c r="Y1169" s="359"/>
      <c r="Z1169" s="369"/>
      <c r="AA1169" s="368"/>
      <c r="AB1169" s="367"/>
      <c r="AC1169" s="370"/>
      <c r="AD1169" s="371"/>
      <c r="AE1169" s="249"/>
      <c r="AF1169" s="249"/>
      <c r="AG1169" s="249"/>
      <c r="AH1169" s="249"/>
      <c r="AI1169" s="249"/>
      <c r="AJ1169" s="249"/>
      <c r="AK1169" s="249"/>
      <c r="AL1169" s="249"/>
      <c r="AM1169" s="249"/>
      <c r="AN1169" s="249"/>
      <c r="AO1169" s="249"/>
      <c r="AP1169" s="249"/>
      <c r="AQ1169" s="249"/>
      <c r="AR1169" s="249"/>
      <c r="AS1169" s="249"/>
      <c r="AT1169" s="249"/>
      <c r="AU1169" s="249"/>
      <c r="AV1169" s="249"/>
      <c r="AW1169" s="249"/>
      <c r="AX1169" s="249"/>
    </row>
    <row r="1170" ht="15.0" customHeight="1">
      <c r="A1170" s="358"/>
      <c r="B1170" s="359"/>
      <c r="C1170" s="359"/>
      <c r="D1170" s="360"/>
      <c r="E1170" s="361"/>
      <c r="F1170" s="359"/>
      <c r="G1170" s="362"/>
      <c r="H1170" s="363">
        <f t="shared" si="19"/>
        <v>0</v>
      </c>
      <c r="I1170" s="359" t="s">
        <v>3465</v>
      </c>
      <c r="J1170" s="364"/>
      <c r="K1170" s="364">
        <f t="shared" si="7"/>
        <v>0</v>
      </c>
      <c r="L1170" s="365"/>
      <c r="M1170" s="366">
        <f t="shared" si="14"/>
        <v>0</v>
      </c>
      <c r="N1170" s="366">
        <f t="shared" si="13"/>
        <v>0</v>
      </c>
      <c r="O1170" s="366">
        <f t="shared" si="5"/>
        <v>0</v>
      </c>
      <c r="P1170" s="366">
        <f t="shared" si="8"/>
        <v>0</v>
      </c>
      <c r="Q1170" s="366"/>
      <c r="R1170" s="359"/>
      <c r="S1170" s="367"/>
      <c r="T1170" s="359"/>
      <c r="U1170" s="368"/>
      <c r="V1170" s="368"/>
      <c r="W1170" s="359"/>
      <c r="X1170" s="362"/>
      <c r="Y1170" s="359"/>
      <c r="Z1170" s="369"/>
      <c r="AA1170" s="368"/>
      <c r="AB1170" s="367"/>
      <c r="AC1170" s="370"/>
      <c r="AD1170" s="371"/>
      <c r="AE1170" s="249"/>
      <c r="AF1170" s="249"/>
      <c r="AG1170" s="249"/>
      <c r="AH1170" s="249"/>
      <c r="AI1170" s="249"/>
      <c r="AJ1170" s="249"/>
      <c r="AK1170" s="249"/>
      <c r="AL1170" s="249"/>
      <c r="AM1170" s="249"/>
      <c r="AN1170" s="249"/>
      <c r="AO1170" s="249"/>
      <c r="AP1170" s="249"/>
      <c r="AQ1170" s="249"/>
      <c r="AR1170" s="249"/>
      <c r="AS1170" s="249"/>
      <c r="AT1170" s="249"/>
      <c r="AU1170" s="249"/>
      <c r="AV1170" s="249"/>
      <c r="AW1170" s="249"/>
      <c r="AX1170" s="249"/>
    </row>
    <row r="1171" ht="15.0" customHeight="1">
      <c r="A1171" s="358"/>
      <c r="B1171" s="359"/>
      <c r="C1171" s="359"/>
      <c r="D1171" s="360"/>
      <c r="E1171" s="361"/>
      <c r="F1171" s="359"/>
      <c r="G1171" s="362"/>
      <c r="H1171" s="363">
        <f t="shared" si="19"/>
        <v>0</v>
      </c>
      <c r="I1171" s="359" t="s">
        <v>3465</v>
      </c>
      <c r="J1171" s="364"/>
      <c r="K1171" s="364">
        <f t="shared" si="7"/>
        <v>0</v>
      </c>
      <c r="L1171" s="365"/>
      <c r="M1171" s="366">
        <f t="shared" si="14"/>
        <v>0</v>
      </c>
      <c r="N1171" s="366">
        <f t="shared" si="13"/>
        <v>0</v>
      </c>
      <c r="O1171" s="366">
        <f t="shared" si="5"/>
        <v>0</v>
      </c>
      <c r="P1171" s="366">
        <f t="shared" si="8"/>
        <v>0</v>
      </c>
      <c r="Q1171" s="366"/>
      <c r="R1171" s="359"/>
      <c r="S1171" s="367"/>
      <c r="T1171" s="359"/>
      <c r="U1171" s="368"/>
      <c r="V1171" s="368"/>
      <c r="W1171" s="359"/>
      <c r="X1171" s="362"/>
      <c r="Y1171" s="359"/>
      <c r="Z1171" s="369"/>
      <c r="AA1171" s="368"/>
      <c r="AB1171" s="367"/>
      <c r="AC1171" s="370"/>
      <c r="AD1171" s="371"/>
      <c r="AE1171" s="249"/>
      <c r="AF1171" s="249"/>
      <c r="AG1171" s="249"/>
      <c r="AH1171" s="249"/>
      <c r="AI1171" s="249"/>
      <c r="AJ1171" s="249"/>
      <c r="AK1171" s="249"/>
      <c r="AL1171" s="249"/>
      <c r="AM1171" s="249"/>
      <c r="AN1171" s="249"/>
      <c r="AO1171" s="249"/>
      <c r="AP1171" s="249"/>
      <c r="AQ1171" s="249"/>
      <c r="AR1171" s="249"/>
      <c r="AS1171" s="249"/>
      <c r="AT1171" s="249"/>
      <c r="AU1171" s="249"/>
      <c r="AV1171" s="249"/>
      <c r="AW1171" s="249"/>
      <c r="AX1171" s="249"/>
    </row>
    <row r="1172" ht="15.0" customHeight="1">
      <c r="A1172" s="358"/>
      <c r="B1172" s="359"/>
      <c r="C1172" s="359"/>
      <c r="D1172" s="360"/>
      <c r="E1172" s="361"/>
      <c r="F1172" s="359"/>
      <c r="G1172" s="362"/>
      <c r="H1172" s="363">
        <f t="shared" si="19"/>
        <v>0</v>
      </c>
      <c r="I1172" s="359" t="s">
        <v>3465</v>
      </c>
      <c r="J1172" s="364"/>
      <c r="K1172" s="364">
        <f t="shared" si="7"/>
        <v>0</v>
      </c>
      <c r="L1172" s="365"/>
      <c r="M1172" s="366">
        <f t="shared" si="14"/>
        <v>0</v>
      </c>
      <c r="N1172" s="366">
        <f t="shared" si="13"/>
        <v>0</v>
      </c>
      <c r="O1172" s="366">
        <f t="shared" si="5"/>
        <v>0</v>
      </c>
      <c r="P1172" s="366">
        <f t="shared" si="8"/>
        <v>0</v>
      </c>
      <c r="Q1172" s="366"/>
      <c r="R1172" s="359"/>
      <c r="S1172" s="367"/>
      <c r="T1172" s="359"/>
      <c r="U1172" s="368"/>
      <c r="V1172" s="368"/>
      <c r="W1172" s="359"/>
      <c r="X1172" s="362"/>
      <c r="Y1172" s="359"/>
      <c r="Z1172" s="369"/>
      <c r="AA1172" s="368"/>
      <c r="AB1172" s="367"/>
      <c r="AC1172" s="370"/>
      <c r="AD1172" s="371"/>
      <c r="AE1172" s="249"/>
      <c r="AF1172" s="249"/>
      <c r="AG1172" s="249"/>
      <c r="AH1172" s="249"/>
      <c r="AI1172" s="249"/>
      <c r="AJ1172" s="249"/>
      <c r="AK1172" s="249"/>
      <c r="AL1172" s="249"/>
      <c r="AM1172" s="249"/>
      <c r="AN1172" s="249"/>
      <c r="AO1172" s="249"/>
      <c r="AP1172" s="249"/>
      <c r="AQ1172" s="249"/>
      <c r="AR1172" s="249"/>
      <c r="AS1172" s="249"/>
      <c r="AT1172" s="249"/>
      <c r="AU1172" s="249"/>
      <c r="AV1172" s="249"/>
      <c r="AW1172" s="249"/>
      <c r="AX1172" s="249"/>
    </row>
    <row r="1173" ht="15.0" customHeight="1">
      <c r="A1173" s="358"/>
      <c r="B1173" s="359"/>
      <c r="C1173" s="359"/>
      <c r="D1173" s="360"/>
      <c r="E1173" s="361"/>
      <c r="F1173" s="359"/>
      <c r="G1173" s="362"/>
      <c r="H1173" s="363">
        <f t="shared" si="19"/>
        <v>0</v>
      </c>
      <c r="I1173" s="359" t="s">
        <v>3465</v>
      </c>
      <c r="J1173" s="364"/>
      <c r="K1173" s="364">
        <f t="shared" si="7"/>
        <v>0</v>
      </c>
      <c r="L1173" s="365"/>
      <c r="M1173" s="366">
        <f t="shared" si="14"/>
        <v>0</v>
      </c>
      <c r="N1173" s="366">
        <f t="shared" si="13"/>
        <v>0</v>
      </c>
      <c r="O1173" s="366">
        <f t="shared" si="5"/>
        <v>0</v>
      </c>
      <c r="P1173" s="366">
        <f t="shared" si="8"/>
        <v>0</v>
      </c>
      <c r="Q1173" s="366"/>
      <c r="R1173" s="359"/>
      <c r="S1173" s="367"/>
      <c r="T1173" s="359"/>
      <c r="U1173" s="368"/>
      <c r="V1173" s="368"/>
      <c r="W1173" s="359"/>
      <c r="X1173" s="362"/>
      <c r="Y1173" s="359"/>
      <c r="Z1173" s="369"/>
      <c r="AA1173" s="368"/>
      <c r="AB1173" s="367"/>
      <c r="AC1173" s="370"/>
      <c r="AD1173" s="371"/>
      <c r="AE1173" s="249"/>
      <c r="AF1173" s="249"/>
      <c r="AG1173" s="249"/>
      <c r="AH1173" s="249"/>
      <c r="AI1173" s="249"/>
      <c r="AJ1173" s="249"/>
      <c r="AK1173" s="249"/>
      <c r="AL1173" s="249"/>
      <c r="AM1173" s="249"/>
      <c r="AN1173" s="249"/>
      <c r="AO1173" s="249"/>
      <c r="AP1173" s="249"/>
      <c r="AQ1173" s="249"/>
      <c r="AR1173" s="249"/>
      <c r="AS1173" s="249"/>
      <c r="AT1173" s="249"/>
      <c r="AU1173" s="249"/>
      <c r="AV1173" s="249"/>
      <c r="AW1173" s="249"/>
      <c r="AX1173" s="249"/>
    </row>
    <row r="1174" ht="15.0" customHeight="1">
      <c r="A1174" s="358"/>
      <c r="B1174" s="359"/>
      <c r="C1174" s="359"/>
      <c r="D1174" s="360"/>
      <c r="E1174" s="361"/>
      <c r="F1174" s="359"/>
      <c r="G1174" s="362"/>
      <c r="H1174" s="363">
        <f t="shared" si="19"/>
        <v>0</v>
      </c>
      <c r="I1174" s="359" t="s">
        <v>3465</v>
      </c>
      <c r="J1174" s="364"/>
      <c r="K1174" s="364">
        <f t="shared" si="7"/>
        <v>0</v>
      </c>
      <c r="L1174" s="365"/>
      <c r="M1174" s="366">
        <f t="shared" si="14"/>
        <v>0</v>
      </c>
      <c r="N1174" s="366">
        <f t="shared" si="13"/>
        <v>0</v>
      </c>
      <c r="O1174" s="366">
        <f t="shared" si="5"/>
        <v>0</v>
      </c>
      <c r="P1174" s="366">
        <f t="shared" si="8"/>
        <v>0</v>
      </c>
      <c r="Q1174" s="366"/>
      <c r="R1174" s="359"/>
      <c r="S1174" s="367"/>
      <c r="T1174" s="359"/>
      <c r="U1174" s="368"/>
      <c r="V1174" s="368"/>
      <c r="W1174" s="359"/>
      <c r="X1174" s="362"/>
      <c r="Y1174" s="359"/>
      <c r="Z1174" s="369"/>
      <c r="AA1174" s="368"/>
      <c r="AB1174" s="367"/>
      <c r="AC1174" s="370"/>
      <c r="AD1174" s="371"/>
      <c r="AE1174" s="249"/>
      <c r="AF1174" s="249"/>
      <c r="AG1174" s="249"/>
      <c r="AH1174" s="249"/>
      <c r="AI1174" s="249"/>
      <c r="AJ1174" s="249"/>
      <c r="AK1174" s="249"/>
      <c r="AL1174" s="249"/>
      <c r="AM1174" s="249"/>
      <c r="AN1174" s="249"/>
      <c r="AO1174" s="249"/>
      <c r="AP1174" s="249"/>
      <c r="AQ1174" s="249"/>
      <c r="AR1174" s="249"/>
      <c r="AS1174" s="249"/>
      <c r="AT1174" s="249"/>
      <c r="AU1174" s="249"/>
      <c r="AV1174" s="249"/>
      <c r="AW1174" s="249"/>
      <c r="AX1174" s="249"/>
    </row>
    <row r="1175" ht="15.0" customHeight="1">
      <c r="A1175" s="358"/>
      <c r="B1175" s="359"/>
      <c r="C1175" s="359"/>
      <c r="D1175" s="360"/>
      <c r="E1175" s="361"/>
      <c r="F1175" s="359"/>
      <c r="G1175" s="362"/>
      <c r="H1175" s="363">
        <f t="shared" si="19"/>
        <v>0</v>
      </c>
      <c r="I1175" s="359" t="s">
        <v>3465</v>
      </c>
      <c r="J1175" s="364"/>
      <c r="K1175" s="364">
        <f t="shared" si="7"/>
        <v>0</v>
      </c>
      <c r="L1175" s="365"/>
      <c r="M1175" s="366">
        <f t="shared" si="14"/>
        <v>0</v>
      </c>
      <c r="N1175" s="366">
        <f t="shared" si="13"/>
        <v>0</v>
      </c>
      <c r="O1175" s="366">
        <f t="shared" si="5"/>
        <v>0</v>
      </c>
      <c r="P1175" s="366">
        <f t="shared" si="8"/>
        <v>0</v>
      </c>
      <c r="Q1175" s="366"/>
      <c r="R1175" s="359"/>
      <c r="S1175" s="367"/>
      <c r="T1175" s="359"/>
      <c r="U1175" s="368"/>
      <c r="V1175" s="368"/>
      <c r="W1175" s="359"/>
      <c r="X1175" s="362"/>
      <c r="Y1175" s="359"/>
      <c r="Z1175" s="369"/>
      <c r="AA1175" s="368"/>
      <c r="AB1175" s="367"/>
      <c r="AC1175" s="370"/>
      <c r="AD1175" s="371"/>
      <c r="AE1175" s="249"/>
      <c r="AF1175" s="249"/>
      <c r="AG1175" s="249"/>
      <c r="AH1175" s="249"/>
      <c r="AI1175" s="249"/>
      <c r="AJ1175" s="249"/>
      <c r="AK1175" s="249"/>
      <c r="AL1175" s="249"/>
      <c r="AM1175" s="249"/>
      <c r="AN1175" s="249"/>
      <c r="AO1175" s="249"/>
      <c r="AP1175" s="249"/>
      <c r="AQ1175" s="249"/>
      <c r="AR1175" s="249"/>
      <c r="AS1175" s="249"/>
      <c r="AT1175" s="249"/>
      <c r="AU1175" s="249"/>
      <c r="AV1175" s="249"/>
      <c r="AW1175" s="249"/>
      <c r="AX1175" s="249"/>
    </row>
    <row r="1176" ht="15.0" customHeight="1">
      <c r="A1176" s="358"/>
      <c r="B1176" s="359"/>
      <c r="C1176" s="359"/>
      <c r="D1176" s="360"/>
      <c r="E1176" s="361"/>
      <c r="F1176" s="359"/>
      <c r="G1176" s="362"/>
      <c r="H1176" s="363">
        <f t="shared" si="19"/>
        <v>0</v>
      </c>
      <c r="I1176" s="359" t="s">
        <v>3465</v>
      </c>
      <c r="J1176" s="364"/>
      <c r="K1176" s="364">
        <f t="shared" si="7"/>
        <v>0</v>
      </c>
      <c r="L1176" s="365"/>
      <c r="M1176" s="366">
        <f t="shared" si="14"/>
        <v>0</v>
      </c>
      <c r="N1176" s="366">
        <f t="shared" si="13"/>
        <v>0</v>
      </c>
      <c r="O1176" s="366">
        <f t="shared" si="5"/>
        <v>0</v>
      </c>
      <c r="P1176" s="366">
        <f t="shared" si="8"/>
        <v>0</v>
      </c>
      <c r="Q1176" s="366"/>
      <c r="R1176" s="359"/>
      <c r="S1176" s="367"/>
      <c r="T1176" s="359"/>
      <c r="U1176" s="368"/>
      <c r="V1176" s="368"/>
      <c r="W1176" s="359"/>
      <c r="X1176" s="362"/>
      <c r="Y1176" s="359"/>
      <c r="Z1176" s="369"/>
      <c r="AA1176" s="368"/>
      <c r="AB1176" s="367"/>
      <c r="AC1176" s="370"/>
      <c r="AD1176" s="371"/>
      <c r="AE1176" s="249"/>
      <c r="AF1176" s="249"/>
      <c r="AG1176" s="249"/>
      <c r="AH1176" s="249"/>
      <c r="AI1176" s="249"/>
      <c r="AJ1176" s="249"/>
      <c r="AK1176" s="249"/>
      <c r="AL1176" s="249"/>
      <c r="AM1176" s="249"/>
      <c r="AN1176" s="249"/>
      <c r="AO1176" s="249"/>
      <c r="AP1176" s="249"/>
      <c r="AQ1176" s="249"/>
      <c r="AR1176" s="249"/>
      <c r="AS1176" s="249"/>
      <c r="AT1176" s="249"/>
      <c r="AU1176" s="249"/>
      <c r="AV1176" s="249"/>
      <c r="AW1176" s="249"/>
      <c r="AX1176" s="249"/>
    </row>
    <row r="1177" ht="15.0" customHeight="1">
      <c r="A1177" s="358"/>
      <c r="B1177" s="359"/>
      <c r="C1177" s="359"/>
      <c r="D1177" s="360"/>
      <c r="E1177" s="361"/>
      <c r="F1177" s="359"/>
      <c r="G1177" s="362"/>
      <c r="H1177" s="363">
        <f t="shared" si="19"/>
        <v>0</v>
      </c>
      <c r="I1177" s="359" t="s">
        <v>3465</v>
      </c>
      <c r="J1177" s="364"/>
      <c r="K1177" s="364">
        <f t="shared" si="7"/>
        <v>0</v>
      </c>
      <c r="L1177" s="365"/>
      <c r="M1177" s="366">
        <f t="shared" si="14"/>
        <v>0</v>
      </c>
      <c r="N1177" s="366">
        <f t="shared" si="13"/>
        <v>0</v>
      </c>
      <c r="O1177" s="366">
        <f t="shared" si="5"/>
        <v>0</v>
      </c>
      <c r="P1177" s="366">
        <f t="shared" si="8"/>
        <v>0</v>
      </c>
      <c r="Q1177" s="366"/>
      <c r="R1177" s="359"/>
      <c r="S1177" s="367"/>
      <c r="T1177" s="359"/>
      <c r="U1177" s="368"/>
      <c r="V1177" s="368"/>
      <c r="W1177" s="359"/>
      <c r="X1177" s="362"/>
      <c r="Y1177" s="359"/>
      <c r="Z1177" s="369"/>
      <c r="AA1177" s="368"/>
      <c r="AB1177" s="367"/>
      <c r="AC1177" s="370"/>
      <c r="AD1177" s="371"/>
      <c r="AE1177" s="249"/>
      <c r="AF1177" s="249"/>
      <c r="AG1177" s="249"/>
      <c r="AH1177" s="249"/>
      <c r="AI1177" s="249"/>
      <c r="AJ1177" s="249"/>
      <c r="AK1177" s="249"/>
      <c r="AL1177" s="249"/>
      <c r="AM1177" s="249"/>
      <c r="AN1177" s="249"/>
      <c r="AO1177" s="249"/>
      <c r="AP1177" s="249"/>
      <c r="AQ1177" s="249"/>
      <c r="AR1177" s="249"/>
      <c r="AS1177" s="249"/>
      <c r="AT1177" s="249"/>
      <c r="AU1177" s="249"/>
      <c r="AV1177" s="249"/>
      <c r="AW1177" s="249"/>
      <c r="AX1177" s="249"/>
    </row>
    <row r="1178" ht="15.0" customHeight="1">
      <c r="A1178" s="358"/>
      <c r="B1178" s="359"/>
      <c r="C1178" s="359"/>
      <c r="D1178" s="360"/>
      <c r="E1178" s="361"/>
      <c r="F1178" s="359"/>
      <c r="G1178" s="362"/>
      <c r="H1178" s="363">
        <f t="shared" si="19"/>
        <v>0</v>
      </c>
      <c r="I1178" s="359" t="s">
        <v>3465</v>
      </c>
      <c r="J1178" s="364"/>
      <c r="K1178" s="364">
        <f t="shared" si="7"/>
        <v>0</v>
      </c>
      <c r="L1178" s="365"/>
      <c r="M1178" s="366">
        <f t="shared" si="14"/>
        <v>0</v>
      </c>
      <c r="N1178" s="366">
        <f t="shared" si="13"/>
        <v>0</v>
      </c>
      <c r="O1178" s="366">
        <f t="shared" si="5"/>
        <v>0</v>
      </c>
      <c r="P1178" s="366">
        <f t="shared" si="8"/>
        <v>0</v>
      </c>
      <c r="Q1178" s="366"/>
      <c r="R1178" s="359"/>
      <c r="S1178" s="367"/>
      <c r="T1178" s="359"/>
      <c r="U1178" s="368"/>
      <c r="V1178" s="368"/>
      <c r="W1178" s="359"/>
      <c r="X1178" s="362"/>
      <c r="Y1178" s="359"/>
      <c r="Z1178" s="369"/>
      <c r="AA1178" s="368"/>
      <c r="AB1178" s="367"/>
      <c r="AC1178" s="370"/>
      <c r="AD1178" s="371"/>
      <c r="AE1178" s="249"/>
      <c r="AF1178" s="249"/>
      <c r="AG1178" s="249"/>
      <c r="AH1178" s="249"/>
      <c r="AI1178" s="249"/>
      <c r="AJ1178" s="249"/>
      <c r="AK1178" s="249"/>
      <c r="AL1178" s="249"/>
      <c r="AM1178" s="249"/>
      <c r="AN1178" s="249"/>
      <c r="AO1178" s="249"/>
      <c r="AP1178" s="249"/>
      <c r="AQ1178" s="249"/>
      <c r="AR1178" s="249"/>
      <c r="AS1178" s="249"/>
      <c r="AT1178" s="249"/>
      <c r="AU1178" s="249"/>
      <c r="AV1178" s="249"/>
      <c r="AW1178" s="249"/>
      <c r="AX1178" s="249"/>
    </row>
    <row r="1179" ht="15.0" customHeight="1">
      <c r="A1179" s="358"/>
      <c r="B1179" s="359"/>
      <c r="C1179" s="359"/>
      <c r="D1179" s="360"/>
      <c r="E1179" s="361"/>
      <c r="F1179" s="359"/>
      <c r="G1179" s="362"/>
      <c r="H1179" s="363">
        <f t="shared" si="19"/>
        <v>0</v>
      </c>
      <c r="I1179" s="359" t="s">
        <v>3465</v>
      </c>
      <c r="J1179" s="364"/>
      <c r="K1179" s="364">
        <f t="shared" si="7"/>
        <v>0</v>
      </c>
      <c r="L1179" s="365"/>
      <c r="M1179" s="366">
        <f t="shared" si="14"/>
        <v>0</v>
      </c>
      <c r="N1179" s="366">
        <f t="shared" si="13"/>
        <v>0</v>
      </c>
      <c r="O1179" s="366">
        <f t="shared" si="5"/>
        <v>0</v>
      </c>
      <c r="P1179" s="366">
        <f t="shared" si="8"/>
        <v>0</v>
      </c>
      <c r="Q1179" s="366"/>
      <c r="R1179" s="359"/>
      <c r="S1179" s="367"/>
      <c r="T1179" s="359"/>
      <c r="U1179" s="368"/>
      <c r="V1179" s="368"/>
      <c r="W1179" s="359"/>
      <c r="X1179" s="362"/>
      <c r="Y1179" s="359"/>
      <c r="Z1179" s="369"/>
      <c r="AA1179" s="368"/>
      <c r="AB1179" s="367"/>
      <c r="AC1179" s="370"/>
      <c r="AD1179" s="371"/>
      <c r="AE1179" s="249"/>
      <c r="AF1179" s="249"/>
      <c r="AG1179" s="249"/>
      <c r="AH1179" s="249"/>
      <c r="AI1179" s="249"/>
      <c r="AJ1179" s="249"/>
      <c r="AK1179" s="249"/>
      <c r="AL1179" s="249"/>
      <c r="AM1179" s="249"/>
      <c r="AN1179" s="249"/>
      <c r="AO1179" s="249"/>
      <c r="AP1179" s="249"/>
      <c r="AQ1179" s="249"/>
      <c r="AR1179" s="249"/>
      <c r="AS1179" s="249"/>
      <c r="AT1179" s="249"/>
      <c r="AU1179" s="249"/>
      <c r="AV1179" s="249"/>
      <c r="AW1179" s="249"/>
      <c r="AX1179" s="249"/>
    </row>
    <row r="1180" ht="15.0" customHeight="1">
      <c r="A1180" s="358"/>
      <c r="B1180" s="359"/>
      <c r="C1180" s="359"/>
      <c r="D1180" s="360"/>
      <c r="E1180" s="361"/>
      <c r="F1180" s="359"/>
      <c r="G1180" s="362"/>
      <c r="H1180" s="363">
        <f t="shared" si="19"/>
        <v>0</v>
      </c>
      <c r="I1180" s="359" t="s">
        <v>3465</v>
      </c>
      <c r="J1180" s="364"/>
      <c r="K1180" s="364">
        <f t="shared" si="7"/>
        <v>0</v>
      </c>
      <c r="L1180" s="365"/>
      <c r="M1180" s="366">
        <f t="shared" si="14"/>
        <v>0</v>
      </c>
      <c r="N1180" s="366">
        <f t="shared" si="13"/>
        <v>0</v>
      </c>
      <c r="O1180" s="366">
        <f t="shared" si="5"/>
        <v>0</v>
      </c>
      <c r="P1180" s="366">
        <f t="shared" si="8"/>
        <v>0</v>
      </c>
      <c r="Q1180" s="366"/>
      <c r="R1180" s="359"/>
      <c r="S1180" s="367"/>
      <c r="T1180" s="359"/>
      <c r="U1180" s="368"/>
      <c r="V1180" s="368"/>
      <c r="W1180" s="359"/>
      <c r="X1180" s="362"/>
      <c r="Y1180" s="359"/>
      <c r="Z1180" s="369"/>
      <c r="AA1180" s="368"/>
      <c r="AB1180" s="367"/>
      <c r="AC1180" s="370"/>
      <c r="AD1180" s="371"/>
      <c r="AE1180" s="249"/>
      <c r="AF1180" s="249"/>
      <c r="AG1180" s="249"/>
      <c r="AH1180" s="249"/>
      <c r="AI1180" s="249"/>
      <c r="AJ1180" s="249"/>
      <c r="AK1180" s="249"/>
      <c r="AL1180" s="249"/>
      <c r="AM1180" s="249"/>
      <c r="AN1180" s="249"/>
      <c r="AO1180" s="249"/>
      <c r="AP1180" s="249"/>
      <c r="AQ1180" s="249"/>
      <c r="AR1180" s="249"/>
      <c r="AS1180" s="249"/>
      <c r="AT1180" s="249"/>
      <c r="AU1180" s="249"/>
      <c r="AV1180" s="249"/>
      <c r="AW1180" s="249"/>
      <c r="AX1180" s="249"/>
    </row>
    <row r="1181" ht="15.0" customHeight="1">
      <c r="A1181" s="358"/>
      <c r="B1181" s="359"/>
      <c r="C1181" s="359"/>
      <c r="D1181" s="360"/>
      <c r="E1181" s="361"/>
      <c r="F1181" s="359"/>
      <c r="G1181" s="362"/>
      <c r="H1181" s="363">
        <f t="shared" si="19"/>
        <v>0</v>
      </c>
      <c r="I1181" s="359" t="s">
        <v>3465</v>
      </c>
      <c r="J1181" s="364"/>
      <c r="K1181" s="364">
        <f t="shared" si="7"/>
        <v>0</v>
      </c>
      <c r="L1181" s="365"/>
      <c r="M1181" s="366">
        <f t="shared" si="14"/>
        <v>0</v>
      </c>
      <c r="N1181" s="366">
        <f t="shared" si="13"/>
        <v>0</v>
      </c>
      <c r="O1181" s="366">
        <f t="shared" si="5"/>
        <v>0</v>
      </c>
      <c r="P1181" s="366">
        <f t="shared" si="8"/>
        <v>0</v>
      </c>
      <c r="Q1181" s="366"/>
      <c r="R1181" s="359"/>
      <c r="S1181" s="367"/>
      <c r="T1181" s="359"/>
      <c r="U1181" s="368"/>
      <c r="V1181" s="368"/>
      <c r="W1181" s="359"/>
      <c r="X1181" s="362"/>
      <c r="Y1181" s="359"/>
      <c r="Z1181" s="369"/>
      <c r="AA1181" s="368"/>
      <c r="AB1181" s="367"/>
      <c r="AC1181" s="370"/>
      <c r="AD1181" s="371"/>
      <c r="AE1181" s="249"/>
      <c r="AF1181" s="249"/>
      <c r="AG1181" s="249"/>
      <c r="AH1181" s="249"/>
      <c r="AI1181" s="249"/>
      <c r="AJ1181" s="249"/>
      <c r="AK1181" s="249"/>
      <c r="AL1181" s="249"/>
      <c r="AM1181" s="249"/>
      <c r="AN1181" s="249"/>
      <c r="AO1181" s="249"/>
      <c r="AP1181" s="249"/>
      <c r="AQ1181" s="249"/>
      <c r="AR1181" s="249"/>
      <c r="AS1181" s="249"/>
      <c r="AT1181" s="249"/>
      <c r="AU1181" s="249"/>
      <c r="AV1181" s="249"/>
      <c r="AW1181" s="249"/>
      <c r="AX1181" s="249"/>
    </row>
    <row r="1182" ht="15.0" customHeight="1">
      <c r="A1182" s="358"/>
      <c r="B1182" s="359"/>
      <c r="C1182" s="359"/>
      <c r="D1182" s="360"/>
      <c r="E1182" s="361"/>
      <c r="F1182" s="359"/>
      <c r="G1182" s="362"/>
      <c r="H1182" s="363">
        <f t="shared" si="19"/>
        <v>0</v>
      </c>
      <c r="I1182" s="359" t="s">
        <v>3465</v>
      </c>
      <c r="J1182" s="364"/>
      <c r="K1182" s="364">
        <f t="shared" si="7"/>
        <v>0</v>
      </c>
      <c r="L1182" s="365"/>
      <c r="M1182" s="366">
        <f t="shared" si="14"/>
        <v>0</v>
      </c>
      <c r="N1182" s="366">
        <f t="shared" si="13"/>
        <v>0</v>
      </c>
      <c r="O1182" s="366">
        <f t="shared" si="5"/>
        <v>0</v>
      </c>
      <c r="P1182" s="366">
        <f t="shared" si="8"/>
        <v>0</v>
      </c>
      <c r="Q1182" s="366"/>
      <c r="R1182" s="359"/>
      <c r="S1182" s="367"/>
      <c r="T1182" s="359"/>
      <c r="U1182" s="368"/>
      <c r="V1182" s="368"/>
      <c r="W1182" s="359"/>
      <c r="X1182" s="362"/>
      <c r="Y1182" s="359"/>
      <c r="Z1182" s="369"/>
      <c r="AA1182" s="368"/>
      <c r="AB1182" s="367"/>
      <c r="AC1182" s="370"/>
      <c r="AD1182" s="371"/>
      <c r="AE1182" s="249"/>
      <c r="AF1182" s="249"/>
      <c r="AG1182" s="249"/>
      <c r="AH1182" s="249"/>
      <c r="AI1182" s="249"/>
      <c r="AJ1182" s="249"/>
      <c r="AK1182" s="249"/>
      <c r="AL1182" s="249"/>
      <c r="AM1182" s="249"/>
      <c r="AN1182" s="249"/>
      <c r="AO1182" s="249"/>
      <c r="AP1182" s="249"/>
      <c r="AQ1182" s="249"/>
      <c r="AR1182" s="249"/>
      <c r="AS1182" s="249"/>
      <c r="AT1182" s="249"/>
      <c r="AU1182" s="249"/>
      <c r="AV1182" s="249"/>
      <c r="AW1182" s="249"/>
      <c r="AX1182" s="249"/>
    </row>
    <row r="1183" ht="15.0" customHeight="1">
      <c r="A1183" s="358"/>
      <c r="B1183" s="359"/>
      <c r="C1183" s="359"/>
      <c r="D1183" s="360"/>
      <c r="E1183" s="361"/>
      <c r="F1183" s="359"/>
      <c r="G1183" s="362"/>
      <c r="H1183" s="363">
        <f t="shared" si="19"/>
        <v>0</v>
      </c>
      <c r="I1183" s="359" t="s">
        <v>3465</v>
      </c>
      <c r="J1183" s="364"/>
      <c r="K1183" s="364">
        <f t="shared" si="7"/>
        <v>0</v>
      </c>
      <c r="L1183" s="365"/>
      <c r="M1183" s="366">
        <f t="shared" si="14"/>
        <v>0</v>
      </c>
      <c r="N1183" s="366">
        <f t="shared" si="13"/>
        <v>0</v>
      </c>
      <c r="O1183" s="366">
        <f t="shared" si="5"/>
        <v>0</v>
      </c>
      <c r="P1183" s="366">
        <f t="shared" si="8"/>
        <v>0</v>
      </c>
      <c r="Q1183" s="366"/>
      <c r="R1183" s="359"/>
      <c r="S1183" s="367"/>
      <c r="T1183" s="359"/>
      <c r="U1183" s="368"/>
      <c r="V1183" s="368"/>
      <c r="W1183" s="359"/>
      <c r="X1183" s="362"/>
      <c r="Y1183" s="359"/>
      <c r="Z1183" s="369"/>
      <c r="AA1183" s="368"/>
      <c r="AB1183" s="367"/>
      <c r="AC1183" s="370"/>
      <c r="AD1183" s="371"/>
      <c r="AE1183" s="249"/>
      <c r="AF1183" s="249"/>
      <c r="AG1183" s="249"/>
      <c r="AH1183" s="249"/>
      <c r="AI1183" s="249"/>
      <c r="AJ1183" s="249"/>
      <c r="AK1183" s="249"/>
      <c r="AL1183" s="249"/>
      <c r="AM1183" s="249"/>
      <c r="AN1183" s="249"/>
      <c r="AO1183" s="249"/>
      <c r="AP1183" s="249"/>
      <c r="AQ1183" s="249"/>
      <c r="AR1183" s="249"/>
      <c r="AS1183" s="249"/>
      <c r="AT1183" s="249"/>
      <c r="AU1183" s="249"/>
      <c r="AV1183" s="249"/>
      <c r="AW1183" s="249"/>
      <c r="AX1183" s="249"/>
    </row>
    <row r="1184" ht="15.0" customHeight="1">
      <c r="A1184" s="358"/>
      <c r="B1184" s="359"/>
      <c r="C1184" s="359"/>
      <c r="D1184" s="360"/>
      <c r="E1184" s="361"/>
      <c r="F1184" s="359"/>
      <c r="G1184" s="362"/>
      <c r="H1184" s="363">
        <f t="shared" si="19"/>
        <v>0</v>
      </c>
      <c r="I1184" s="359" t="s">
        <v>3465</v>
      </c>
      <c r="J1184" s="364"/>
      <c r="K1184" s="364">
        <f t="shared" si="7"/>
        <v>0</v>
      </c>
      <c r="L1184" s="365"/>
      <c r="M1184" s="366">
        <f t="shared" si="14"/>
        <v>0</v>
      </c>
      <c r="N1184" s="366">
        <f t="shared" si="13"/>
        <v>0</v>
      </c>
      <c r="O1184" s="366">
        <f t="shared" si="5"/>
        <v>0</v>
      </c>
      <c r="P1184" s="366">
        <f t="shared" si="8"/>
        <v>0</v>
      </c>
      <c r="Q1184" s="366"/>
      <c r="R1184" s="359"/>
      <c r="S1184" s="367"/>
      <c r="T1184" s="359"/>
      <c r="U1184" s="368"/>
      <c r="V1184" s="368"/>
      <c r="W1184" s="359"/>
      <c r="X1184" s="362"/>
      <c r="Y1184" s="359"/>
      <c r="Z1184" s="369"/>
      <c r="AA1184" s="368"/>
      <c r="AB1184" s="367"/>
      <c r="AC1184" s="370"/>
      <c r="AD1184" s="371"/>
      <c r="AE1184" s="249"/>
      <c r="AF1184" s="249"/>
      <c r="AG1184" s="249"/>
      <c r="AH1184" s="249"/>
      <c r="AI1184" s="249"/>
      <c r="AJ1184" s="249"/>
      <c r="AK1184" s="249"/>
      <c r="AL1184" s="249"/>
      <c r="AM1184" s="249"/>
      <c r="AN1184" s="249"/>
      <c r="AO1184" s="249"/>
      <c r="AP1184" s="249"/>
      <c r="AQ1184" s="249"/>
      <c r="AR1184" s="249"/>
      <c r="AS1184" s="249"/>
      <c r="AT1184" s="249"/>
      <c r="AU1184" s="249"/>
      <c r="AV1184" s="249"/>
      <c r="AW1184" s="249"/>
      <c r="AX1184" s="249"/>
    </row>
    <row r="1185" ht="15.0" customHeight="1">
      <c r="A1185" s="358"/>
      <c r="B1185" s="359"/>
      <c r="C1185" s="359"/>
      <c r="D1185" s="360"/>
      <c r="E1185" s="361"/>
      <c r="F1185" s="359"/>
      <c r="G1185" s="362"/>
      <c r="H1185" s="363">
        <f t="shared" si="19"/>
        <v>0</v>
      </c>
      <c r="I1185" s="359" t="s">
        <v>3465</v>
      </c>
      <c r="J1185" s="364"/>
      <c r="K1185" s="364">
        <f t="shared" si="7"/>
        <v>0</v>
      </c>
      <c r="L1185" s="365"/>
      <c r="M1185" s="366">
        <f t="shared" si="14"/>
        <v>0</v>
      </c>
      <c r="N1185" s="366">
        <f t="shared" si="13"/>
        <v>0</v>
      </c>
      <c r="O1185" s="366">
        <f t="shared" si="5"/>
        <v>0</v>
      </c>
      <c r="P1185" s="366">
        <f t="shared" si="8"/>
        <v>0</v>
      </c>
      <c r="Q1185" s="366"/>
      <c r="R1185" s="359"/>
      <c r="S1185" s="367"/>
      <c r="T1185" s="359"/>
      <c r="U1185" s="368"/>
      <c r="V1185" s="368"/>
      <c r="W1185" s="359"/>
      <c r="X1185" s="362"/>
      <c r="Y1185" s="359"/>
      <c r="Z1185" s="369"/>
      <c r="AA1185" s="368"/>
      <c r="AB1185" s="367"/>
      <c r="AC1185" s="370"/>
      <c r="AD1185" s="371"/>
      <c r="AE1185" s="249"/>
      <c r="AF1185" s="249"/>
      <c r="AG1185" s="249"/>
      <c r="AH1185" s="249"/>
      <c r="AI1185" s="249"/>
      <c r="AJ1185" s="249"/>
      <c r="AK1185" s="249"/>
      <c r="AL1185" s="249"/>
      <c r="AM1185" s="249"/>
      <c r="AN1185" s="249"/>
      <c r="AO1185" s="249"/>
      <c r="AP1185" s="249"/>
      <c r="AQ1185" s="249"/>
      <c r="AR1185" s="249"/>
      <c r="AS1185" s="249"/>
      <c r="AT1185" s="249"/>
      <c r="AU1185" s="249"/>
      <c r="AV1185" s="249"/>
      <c r="AW1185" s="249"/>
      <c r="AX1185" s="249"/>
    </row>
    <row r="1186" ht="15.0" customHeight="1">
      <c r="A1186" s="358"/>
      <c r="B1186" s="359"/>
      <c r="C1186" s="359"/>
      <c r="D1186" s="360"/>
      <c r="E1186" s="361"/>
      <c r="F1186" s="359"/>
      <c r="G1186" s="362"/>
      <c r="H1186" s="363">
        <f t="shared" si="19"/>
        <v>0</v>
      </c>
      <c r="I1186" s="359" t="s">
        <v>3465</v>
      </c>
      <c r="J1186" s="364"/>
      <c r="K1186" s="364">
        <f t="shared" si="7"/>
        <v>0</v>
      </c>
      <c r="L1186" s="365"/>
      <c r="M1186" s="366">
        <f t="shared" si="14"/>
        <v>0</v>
      </c>
      <c r="N1186" s="366">
        <f t="shared" si="13"/>
        <v>0</v>
      </c>
      <c r="O1186" s="366">
        <f t="shared" si="5"/>
        <v>0</v>
      </c>
      <c r="P1186" s="366">
        <f t="shared" si="8"/>
        <v>0</v>
      </c>
      <c r="Q1186" s="366"/>
      <c r="R1186" s="359"/>
      <c r="S1186" s="367"/>
      <c r="T1186" s="359"/>
      <c r="U1186" s="368"/>
      <c r="V1186" s="368"/>
      <c r="W1186" s="359"/>
      <c r="X1186" s="362"/>
      <c r="Y1186" s="359"/>
      <c r="Z1186" s="369"/>
      <c r="AA1186" s="368"/>
      <c r="AB1186" s="367"/>
      <c r="AC1186" s="370"/>
      <c r="AD1186" s="371"/>
      <c r="AE1186" s="249"/>
      <c r="AF1186" s="249"/>
      <c r="AG1186" s="249"/>
      <c r="AH1186" s="249"/>
      <c r="AI1186" s="249"/>
      <c r="AJ1186" s="249"/>
      <c r="AK1186" s="249"/>
      <c r="AL1186" s="249"/>
      <c r="AM1186" s="249"/>
      <c r="AN1186" s="249"/>
      <c r="AO1186" s="249"/>
      <c r="AP1186" s="249"/>
      <c r="AQ1186" s="249"/>
      <c r="AR1186" s="249"/>
      <c r="AS1186" s="249"/>
      <c r="AT1186" s="249"/>
      <c r="AU1186" s="249"/>
      <c r="AV1186" s="249"/>
      <c r="AW1186" s="249"/>
      <c r="AX1186" s="249"/>
    </row>
    <row r="1187" ht="15.0" customHeight="1">
      <c r="A1187" s="358"/>
      <c r="B1187" s="359"/>
      <c r="C1187" s="359"/>
      <c r="D1187" s="360"/>
      <c r="E1187" s="361"/>
      <c r="F1187" s="359"/>
      <c r="G1187" s="362"/>
      <c r="H1187" s="363">
        <f t="shared" si="19"/>
        <v>0</v>
      </c>
      <c r="I1187" s="359" t="s">
        <v>3465</v>
      </c>
      <c r="J1187" s="364"/>
      <c r="K1187" s="364">
        <f t="shared" si="7"/>
        <v>0</v>
      </c>
      <c r="L1187" s="365"/>
      <c r="M1187" s="366">
        <f t="shared" si="14"/>
        <v>0</v>
      </c>
      <c r="N1187" s="366">
        <f t="shared" si="13"/>
        <v>0</v>
      </c>
      <c r="O1187" s="366">
        <f t="shared" si="5"/>
        <v>0</v>
      </c>
      <c r="P1187" s="366">
        <f t="shared" si="8"/>
        <v>0</v>
      </c>
      <c r="Q1187" s="366"/>
      <c r="R1187" s="359"/>
      <c r="S1187" s="367"/>
      <c r="T1187" s="359"/>
      <c r="U1187" s="368"/>
      <c r="V1187" s="368"/>
      <c r="W1187" s="359"/>
      <c r="X1187" s="362"/>
      <c r="Y1187" s="359"/>
      <c r="Z1187" s="369"/>
      <c r="AA1187" s="368"/>
      <c r="AB1187" s="367"/>
      <c r="AC1187" s="370"/>
      <c r="AD1187" s="371"/>
      <c r="AE1187" s="249"/>
      <c r="AF1187" s="249"/>
      <c r="AG1187" s="249"/>
      <c r="AH1187" s="249"/>
      <c r="AI1187" s="249"/>
      <c r="AJ1187" s="249"/>
      <c r="AK1187" s="249"/>
      <c r="AL1187" s="249"/>
      <c r="AM1187" s="249"/>
      <c r="AN1187" s="249"/>
      <c r="AO1187" s="249"/>
      <c r="AP1187" s="249"/>
      <c r="AQ1187" s="249"/>
      <c r="AR1187" s="249"/>
      <c r="AS1187" s="249"/>
      <c r="AT1187" s="249"/>
      <c r="AU1187" s="249"/>
      <c r="AV1187" s="249"/>
      <c r="AW1187" s="249"/>
      <c r="AX1187" s="249"/>
    </row>
    <row r="1188" ht="15.0" customHeight="1">
      <c r="A1188" s="358"/>
      <c r="B1188" s="359"/>
      <c r="C1188" s="359"/>
      <c r="D1188" s="360"/>
      <c r="E1188" s="361"/>
      <c r="F1188" s="359"/>
      <c r="G1188" s="362"/>
      <c r="H1188" s="363">
        <f t="shared" si="19"/>
        <v>0</v>
      </c>
      <c r="I1188" s="359" t="s">
        <v>3465</v>
      </c>
      <c r="J1188" s="364"/>
      <c r="K1188" s="364">
        <f t="shared" si="7"/>
        <v>0</v>
      </c>
      <c r="L1188" s="365"/>
      <c r="M1188" s="366">
        <f t="shared" si="14"/>
        <v>0</v>
      </c>
      <c r="N1188" s="366">
        <f t="shared" si="13"/>
        <v>0</v>
      </c>
      <c r="O1188" s="366">
        <f t="shared" si="5"/>
        <v>0</v>
      </c>
      <c r="P1188" s="366">
        <f t="shared" si="8"/>
        <v>0</v>
      </c>
      <c r="Q1188" s="366"/>
      <c r="R1188" s="359"/>
      <c r="S1188" s="367"/>
      <c r="T1188" s="359"/>
      <c r="U1188" s="368"/>
      <c r="V1188" s="368"/>
      <c r="W1188" s="359"/>
      <c r="X1188" s="362"/>
      <c r="Y1188" s="359"/>
      <c r="Z1188" s="369"/>
      <c r="AA1188" s="368"/>
      <c r="AB1188" s="367"/>
      <c r="AC1188" s="370"/>
      <c r="AD1188" s="371"/>
      <c r="AE1188" s="249"/>
      <c r="AF1188" s="249"/>
      <c r="AG1188" s="249"/>
      <c r="AH1188" s="249"/>
      <c r="AI1188" s="249"/>
      <c r="AJ1188" s="249"/>
      <c r="AK1188" s="249"/>
      <c r="AL1188" s="249"/>
      <c r="AM1188" s="249"/>
      <c r="AN1188" s="249"/>
      <c r="AO1188" s="249"/>
      <c r="AP1188" s="249"/>
      <c r="AQ1188" s="249"/>
      <c r="AR1188" s="249"/>
      <c r="AS1188" s="249"/>
      <c r="AT1188" s="249"/>
      <c r="AU1188" s="249"/>
      <c r="AV1188" s="249"/>
      <c r="AW1188" s="249"/>
      <c r="AX1188" s="249"/>
    </row>
    <row r="1189" ht="15.0" customHeight="1">
      <c r="A1189" s="358"/>
      <c r="B1189" s="359"/>
      <c r="C1189" s="359"/>
      <c r="D1189" s="360"/>
      <c r="E1189" s="361"/>
      <c r="F1189" s="359"/>
      <c r="G1189" s="362"/>
      <c r="H1189" s="363">
        <f t="shared" si="19"/>
        <v>0</v>
      </c>
      <c r="I1189" s="359" t="s">
        <v>3465</v>
      </c>
      <c r="J1189" s="364"/>
      <c r="K1189" s="364">
        <f t="shared" si="7"/>
        <v>0</v>
      </c>
      <c r="L1189" s="365"/>
      <c r="M1189" s="366">
        <f t="shared" si="14"/>
        <v>0</v>
      </c>
      <c r="N1189" s="366">
        <f t="shared" si="13"/>
        <v>0</v>
      </c>
      <c r="O1189" s="366">
        <f t="shared" si="5"/>
        <v>0</v>
      </c>
      <c r="P1189" s="366">
        <f t="shared" si="8"/>
        <v>0</v>
      </c>
      <c r="Q1189" s="366"/>
      <c r="R1189" s="359"/>
      <c r="S1189" s="367"/>
      <c r="T1189" s="359"/>
      <c r="U1189" s="368"/>
      <c r="V1189" s="368"/>
      <c r="W1189" s="359"/>
      <c r="X1189" s="362"/>
      <c r="Y1189" s="359"/>
      <c r="Z1189" s="369"/>
      <c r="AA1189" s="368"/>
      <c r="AB1189" s="367"/>
      <c r="AC1189" s="370"/>
      <c r="AD1189" s="371"/>
      <c r="AE1189" s="249"/>
      <c r="AF1189" s="249"/>
      <c r="AG1189" s="249"/>
      <c r="AH1189" s="249"/>
      <c r="AI1189" s="249"/>
      <c r="AJ1189" s="249"/>
      <c r="AK1189" s="249"/>
      <c r="AL1189" s="249"/>
      <c r="AM1189" s="249"/>
      <c r="AN1189" s="249"/>
      <c r="AO1189" s="249"/>
      <c r="AP1189" s="249"/>
      <c r="AQ1189" s="249"/>
      <c r="AR1189" s="249"/>
      <c r="AS1189" s="249"/>
      <c r="AT1189" s="249"/>
      <c r="AU1189" s="249"/>
      <c r="AV1189" s="249"/>
      <c r="AW1189" s="249"/>
      <c r="AX1189" s="249"/>
    </row>
    <row r="1190" ht="15.0" customHeight="1">
      <c r="A1190" s="358"/>
      <c r="B1190" s="359"/>
      <c r="C1190" s="359"/>
      <c r="D1190" s="360"/>
      <c r="E1190" s="361"/>
      <c r="F1190" s="359"/>
      <c r="G1190" s="362"/>
      <c r="H1190" s="363">
        <f t="shared" si="19"/>
        <v>0</v>
      </c>
      <c r="I1190" s="359" t="s">
        <v>3465</v>
      </c>
      <c r="J1190" s="364"/>
      <c r="K1190" s="364">
        <f t="shared" si="7"/>
        <v>0</v>
      </c>
      <c r="L1190" s="365"/>
      <c r="M1190" s="366">
        <f t="shared" si="14"/>
        <v>0</v>
      </c>
      <c r="N1190" s="366">
        <f t="shared" si="13"/>
        <v>0</v>
      </c>
      <c r="O1190" s="366">
        <f t="shared" si="5"/>
        <v>0</v>
      </c>
      <c r="P1190" s="366">
        <f t="shared" si="8"/>
        <v>0</v>
      </c>
      <c r="Q1190" s="366"/>
      <c r="R1190" s="359"/>
      <c r="S1190" s="367"/>
      <c r="T1190" s="359"/>
      <c r="U1190" s="368"/>
      <c r="V1190" s="368"/>
      <c r="W1190" s="359"/>
      <c r="X1190" s="362"/>
      <c r="Y1190" s="359"/>
      <c r="Z1190" s="369"/>
      <c r="AA1190" s="368"/>
      <c r="AB1190" s="367"/>
      <c r="AC1190" s="370"/>
      <c r="AD1190" s="371"/>
      <c r="AE1190" s="249"/>
      <c r="AF1190" s="249"/>
      <c r="AG1190" s="249"/>
      <c r="AH1190" s="249"/>
      <c r="AI1190" s="249"/>
      <c r="AJ1190" s="249"/>
      <c r="AK1190" s="249"/>
      <c r="AL1190" s="249"/>
      <c r="AM1190" s="249"/>
      <c r="AN1190" s="249"/>
      <c r="AO1190" s="249"/>
      <c r="AP1190" s="249"/>
      <c r="AQ1190" s="249"/>
      <c r="AR1190" s="249"/>
      <c r="AS1190" s="249"/>
      <c r="AT1190" s="249"/>
      <c r="AU1190" s="249"/>
      <c r="AV1190" s="249"/>
      <c r="AW1190" s="249"/>
      <c r="AX1190" s="249"/>
    </row>
    <row r="1191" ht="15.0" customHeight="1">
      <c r="A1191" s="358"/>
      <c r="B1191" s="359"/>
      <c r="C1191" s="359"/>
      <c r="D1191" s="360"/>
      <c r="E1191" s="361"/>
      <c r="F1191" s="359"/>
      <c r="G1191" s="362"/>
      <c r="H1191" s="363">
        <f t="shared" si="19"/>
        <v>0</v>
      </c>
      <c r="I1191" s="359" t="s">
        <v>3465</v>
      </c>
      <c r="J1191" s="364"/>
      <c r="K1191" s="364">
        <f t="shared" si="7"/>
        <v>0</v>
      </c>
      <c r="L1191" s="365"/>
      <c r="M1191" s="366">
        <f t="shared" si="14"/>
        <v>0</v>
      </c>
      <c r="N1191" s="366">
        <f t="shared" si="13"/>
        <v>0</v>
      </c>
      <c r="O1191" s="366">
        <f t="shared" si="5"/>
        <v>0</v>
      </c>
      <c r="P1191" s="366">
        <f t="shared" si="8"/>
        <v>0</v>
      </c>
      <c r="Q1191" s="366"/>
      <c r="R1191" s="359"/>
      <c r="S1191" s="367"/>
      <c r="T1191" s="359"/>
      <c r="U1191" s="368"/>
      <c r="V1191" s="368"/>
      <c r="W1191" s="359"/>
      <c r="X1191" s="362"/>
      <c r="Y1191" s="359"/>
      <c r="Z1191" s="369"/>
      <c r="AA1191" s="368"/>
      <c r="AB1191" s="367"/>
      <c r="AC1191" s="370"/>
      <c r="AD1191" s="371"/>
      <c r="AE1191" s="249"/>
      <c r="AF1191" s="249"/>
      <c r="AG1191" s="249"/>
      <c r="AH1191" s="249"/>
      <c r="AI1191" s="249"/>
      <c r="AJ1191" s="249"/>
      <c r="AK1191" s="249"/>
      <c r="AL1191" s="249"/>
      <c r="AM1191" s="249"/>
      <c r="AN1191" s="249"/>
      <c r="AO1191" s="249"/>
      <c r="AP1191" s="249"/>
      <c r="AQ1191" s="249"/>
      <c r="AR1191" s="249"/>
      <c r="AS1191" s="249"/>
      <c r="AT1191" s="249"/>
      <c r="AU1191" s="249"/>
      <c r="AV1191" s="249"/>
      <c r="AW1191" s="249"/>
      <c r="AX1191" s="249"/>
    </row>
    <row r="1192" ht="15.0" customHeight="1">
      <c r="A1192" s="358"/>
      <c r="B1192" s="359"/>
      <c r="C1192" s="359"/>
      <c r="D1192" s="360"/>
      <c r="E1192" s="361"/>
      <c r="F1192" s="359"/>
      <c r="G1192" s="362"/>
      <c r="H1192" s="363">
        <f t="shared" si="19"/>
        <v>0</v>
      </c>
      <c r="I1192" s="359" t="s">
        <v>3465</v>
      </c>
      <c r="J1192" s="364"/>
      <c r="K1192" s="364">
        <f t="shared" si="7"/>
        <v>0</v>
      </c>
      <c r="L1192" s="365"/>
      <c r="M1192" s="366">
        <f t="shared" si="14"/>
        <v>0</v>
      </c>
      <c r="N1192" s="366">
        <f t="shared" si="13"/>
        <v>0</v>
      </c>
      <c r="O1192" s="366">
        <f t="shared" si="5"/>
        <v>0</v>
      </c>
      <c r="P1192" s="366">
        <f t="shared" si="8"/>
        <v>0</v>
      </c>
      <c r="Q1192" s="366"/>
      <c r="R1192" s="359"/>
      <c r="S1192" s="367"/>
      <c r="T1192" s="359"/>
      <c r="U1192" s="368"/>
      <c r="V1192" s="368"/>
      <c r="W1192" s="359"/>
      <c r="X1192" s="362"/>
      <c r="Y1192" s="359"/>
      <c r="Z1192" s="369"/>
      <c r="AA1192" s="368"/>
      <c r="AB1192" s="367"/>
      <c r="AC1192" s="370"/>
      <c r="AD1192" s="371"/>
      <c r="AE1192" s="249"/>
      <c r="AF1192" s="249"/>
      <c r="AG1192" s="249"/>
      <c r="AH1192" s="249"/>
      <c r="AI1192" s="249"/>
      <c r="AJ1192" s="249"/>
      <c r="AK1192" s="249"/>
      <c r="AL1192" s="249"/>
      <c r="AM1192" s="249"/>
      <c r="AN1192" s="249"/>
      <c r="AO1192" s="249"/>
      <c r="AP1192" s="249"/>
      <c r="AQ1192" s="249"/>
      <c r="AR1192" s="249"/>
      <c r="AS1192" s="249"/>
      <c r="AT1192" s="249"/>
      <c r="AU1192" s="249"/>
      <c r="AV1192" s="249"/>
      <c r="AW1192" s="249"/>
      <c r="AX1192" s="249"/>
    </row>
    <row r="1193" ht="15.0" customHeight="1">
      <c r="A1193" s="358"/>
      <c r="B1193" s="359"/>
      <c r="C1193" s="359"/>
      <c r="D1193" s="360"/>
      <c r="E1193" s="361"/>
      <c r="F1193" s="359"/>
      <c r="G1193" s="362"/>
      <c r="H1193" s="363">
        <f t="shared" si="19"/>
        <v>0</v>
      </c>
      <c r="I1193" s="359" t="s">
        <v>3465</v>
      </c>
      <c r="J1193" s="364"/>
      <c r="K1193" s="364">
        <f t="shared" si="7"/>
        <v>0</v>
      </c>
      <c r="L1193" s="365"/>
      <c r="M1193" s="366">
        <f t="shared" si="14"/>
        <v>0</v>
      </c>
      <c r="N1193" s="366">
        <f t="shared" si="13"/>
        <v>0</v>
      </c>
      <c r="O1193" s="366">
        <f t="shared" si="5"/>
        <v>0</v>
      </c>
      <c r="P1193" s="366">
        <f t="shared" si="8"/>
        <v>0</v>
      </c>
      <c r="Q1193" s="366"/>
      <c r="R1193" s="359"/>
      <c r="S1193" s="367"/>
      <c r="T1193" s="359"/>
      <c r="U1193" s="368"/>
      <c r="V1193" s="368"/>
      <c r="W1193" s="359"/>
      <c r="X1193" s="362"/>
      <c r="Y1193" s="359"/>
      <c r="Z1193" s="369"/>
      <c r="AA1193" s="368"/>
      <c r="AB1193" s="367"/>
      <c r="AC1193" s="370"/>
      <c r="AD1193" s="371"/>
      <c r="AE1193" s="249"/>
      <c r="AF1193" s="249"/>
      <c r="AG1193" s="249"/>
      <c r="AH1193" s="249"/>
      <c r="AI1193" s="249"/>
      <c r="AJ1193" s="249"/>
      <c r="AK1193" s="249"/>
      <c r="AL1193" s="249"/>
      <c r="AM1193" s="249"/>
      <c r="AN1193" s="249"/>
      <c r="AO1193" s="249"/>
      <c r="AP1193" s="249"/>
      <c r="AQ1193" s="249"/>
      <c r="AR1193" s="249"/>
      <c r="AS1193" s="249"/>
      <c r="AT1193" s="249"/>
      <c r="AU1193" s="249"/>
      <c r="AV1193" s="249"/>
      <c r="AW1193" s="249"/>
      <c r="AX1193" s="249"/>
    </row>
    <row r="1194" ht="15.0" customHeight="1">
      <c r="A1194" s="358"/>
      <c r="B1194" s="359"/>
      <c r="C1194" s="359"/>
      <c r="D1194" s="360"/>
      <c r="E1194" s="361"/>
      <c r="F1194" s="359"/>
      <c r="G1194" s="362"/>
      <c r="H1194" s="363">
        <f t="shared" si="19"/>
        <v>0</v>
      </c>
      <c r="I1194" s="359" t="s">
        <v>3465</v>
      </c>
      <c r="J1194" s="364"/>
      <c r="K1194" s="364">
        <f t="shared" si="7"/>
        <v>0</v>
      </c>
      <c r="L1194" s="365"/>
      <c r="M1194" s="366">
        <f t="shared" si="14"/>
        <v>0</v>
      </c>
      <c r="N1194" s="366">
        <f t="shared" si="13"/>
        <v>0</v>
      </c>
      <c r="O1194" s="366">
        <f t="shared" si="5"/>
        <v>0</v>
      </c>
      <c r="P1194" s="366">
        <f t="shared" si="8"/>
        <v>0</v>
      </c>
      <c r="Q1194" s="366"/>
      <c r="R1194" s="359"/>
      <c r="S1194" s="367"/>
      <c r="T1194" s="359"/>
      <c r="U1194" s="368"/>
      <c r="V1194" s="368"/>
      <c r="W1194" s="359"/>
      <c r="X1194" s="362"/>
      <c r="Y1194" s="359"/>
      <c r="Z1194" s="369"/>
      <c r="AA1194" s="368"/>
      <c r="AB1194" s="367"/>
      <c r="AC1194" s="370"/>
      <c r="AD1194" s="371"/>
      <c r="AE1194" s="249"/>
      <c r="AF1194" s="249"/>
      <c r="AG1194" s="249"/>
      <c r="AH1194" s="249"/>
      <c r="AI1194" s="249"/>
      <c r="AJ1194" s="249"/>
      <c r="AK1194" s="249"/>
      <c r="AL1194" s="249"/>
      <c r="AM1194" s="249"/>
      <c r="AN1194" s="249"/>
      <c r="AO1194" s="249"/>
      <c r="AP1194" s="249"/>
      <c r="AQ1194" s="249"/>
      <c r="AR1194" s="249"/>
      <c r="AS1194" s="249"/>
      <c r="AT1194" s="249"/>
      <c r="AU1194" s="249"/>
      <c r="AV1194" s="249"/>
      <c r="AW1194" s="249"/>
      <c r="AX1194" s="249"/>
    </row>
    <row r="1195" ht="15.0" customHeight="1">
      <c r="A1195" s="358"/>
      <c r="B1195" s="359"/>
      <c r="C1195" s="359"/>
      <c r="D1195" s="360"/>
      <c r="E1195" s="361"/>
      <c r="F1195" s="359"/>
      <c r="G1195" s="362"/>
      <c r="H1195" s="363">
        <f t="shared" si="19"/>
        <v>0</v>
      </c>
      <c r="I1195" s="359" t="s">
        <v>3465</v>
      </c>
      <c r="J1195" s="364"/>
      <c r="K1195" s="364">
        <f t="shared" si="7"/>
        <v>0</v>
      </c>
      <c r="L1195" s="365"/>
      <c r="M1195" s="366">
        <f t="shared" si="14"/>
        <v>0</v>
      </c>
      <c r="N1195" s="366">
        <f t="shared" si="13"/>
        <v>0</v>
      </c>
      <c r="O1195" s="366">
        <f t="shared" si="5"/>
        <v>0</v>
      </c>
      <c r="P1195" s="366">
        <f t="shared" si="8"/>
        <v>0</v>
      </c>
      <c r="Q1195" s="366"/>
      <c r="R1195" s="359"/>
      <c r="S1195" s="367"/>
      <c r="T1195" s="359"/>
      <c r="U1195" s="368"/>
      <c r="V1195" s="368"/>
      <c r="W1195" s="359"/>
      <c r="X1195" s="362"/>
      <c r="Y1195" s="359"/>
      <c r="Z1195" s="369"/>
      <c r="AA1195" s="368"/>
      <c r="AB1195" s="367"/>
      <c r="AC1195" s="370"/>
      <c r="AD1195" s="371"/>
      <c r="AE1195" s="249"/>
      <c r="AF1195" s="249"/>
      <c r="AG1195" s="249"/>
      <c r="AH1195" s="249"/>
      <c r="AI1195" s="249"/>
      <c r="AJ1195" s="249"/>
      <c r="AK1195" s="249"/>
      <c r="AL1195" s="249"/>
      <c r="AM1195" s="249"/>
      <c r="AN1195" s="249"/>
      <c r="AO1195" s="249"/>
      <c r="AP1195" s="249"/>
      <c r="AQ1195" s="249"/>
      <c r="AR1195" s="249"/>
      <c r="AS1195" s="249"/>
      <c r="AT1195" s="249"/>
      <c r="AU1195" s="249"/>
      <c r="AV1195" s="249"/>
      <c r="AW1195" s="249"/>
      <c r="AX1195" s="249"/>
    </row>
    <row r="1196" ht="15.0" customHeight="1">
      <c r="A1196" s="358"/>
      <c r="B1196" s="359"/>
      <c r="C1196" s="359"/>
      <c r="D1196" s="360"/>
      <c r="E1196" s="361"/>
      <c r="F1196" s="359"/>
      <c r="G1196" s="362"/>
      <c r="H1196" s="363">
        <f t="shared" si="19"/>
        <v>0</v>
      </c>
      <c r="I1196" s="359" t="s">
        <v>3465</v>
      </c>
      <c r="J1196" s="364"/>
      <c r="K1196" s="364">
        <f t="shared" si="7"/>
        <v>0</v>
      </c>
      <c r="L1196" s="365"/>
      <c r="M1196" s="366">
        <f t="shared" si="14"/>
        <v>0</v>
      </c>
      <c r="N1196" s="366">
        <f t="shared" si="13"/>
        <v>0</v>
      </c>
      <c r="O1196" s="366">
        <f t="shared" si="5"/>
        <v>0</v>
      </c>
      <c r="P1196" s="366">
        <f t="shared" si="8"/>
        <v>0</v>
      </c>
      <c r="Q1196" s="366"/>
      <c r="R1196" s="359"/>
      <c r="S1196" s="367"/>
      <c r="T1196" s="359"/>
      <c r="U1196" s="368"/>
      <c r="V1196" s="368"/>
      <c r="W1196" s="359"/>
      <c r="X1196" s="362"/>
      <c r="Y1196" s="359"/>
      <c r="Z1196" s="369"/>
      <c r="AA1196" s="368"/>
      <c r="AB1196" s="367"/>
      <c r="AC1196" s="370"/>
      <c r="AD1196" s="371"/>
      <c r="AE1196" s="249"/>
      <c r="AF1196" s="249"/>
      <c r="AG1196" s="249"/>
      <c r="AH1196" s="249"/>
      <c r="AI1196" s="249"/>
      <c r="AJ1196" s="249"/>
      <c r="AK1196" s="249"/>
      <c r="AL1196" s="249"/>
      <c r="AM1196" s="249"/>
      <c r="AN1196" s="249"/>
      <c r="AO1196" s="249"/>
      <c r="AP1196" s="249"/>
      <c r="AQ1196" s="249"/>
      <c r="AR1196" s="249"/>
      <c r="AS1196" s="249"/>
      <c r="AT1196" s="249"/>
      <c r="AU1196" s="249"/>
      <c r="AV1196" s="249"/>
      <c r="AW1196" s="249"/>
      <c r="AX1196" s="249"/>
    </row>
    <row r="1197" ht="15.0" customHeight="1">
      <c r="A1197" s="358"/>
      <c r="B1197" s="359"/>
      <c r="C1197" s="359"/>
      <c r="D1197" s="360"/>
      <c r="E1197" s="361"/>
      <c r="F1197" s="359"/>
      <c r="G1197" s="362"/>
      <c r="H1197" s="363">
        <f t="shared" si="19"/>
        <v>0</v>
      </c>
      <c r="I1197" s="359" t="s">
        <v>3465</v>
      </c>
      <c r="J1197" s="364"/>
      <c r="K1197" s="364">
        <f t="shared" si="7"/>
        <v>0</v>
      </c>
      <c r="L1197" s="365"/>
      <c r="M1197" s="366">
        <f t="shared" si="14"/>
        <v>0</v>
      </c>
      <c r="N1197" s="366">
        <f t="shared" si="13"/>
        <v>0</v>
      </c>
      <c r="O1197" s="366">
        <f t="shared" si="5"/>
        <v>0</v>
      </c>
      <c r="P1197" s="366">
        <f t="shared" si="8"/>
        <v>0</v>
      </c>
      <c r="Q1197" s="366"/>
      <c r="R1197" s="359"/>
      <c r="S1197" s="367"/>
      <c r="T1197" s="359"/>
      <c r="U1197" s="368"/>
      <c r="V1197" s="368"/>
      <c r="W1197" s="359"/>
      <c r="X1197" s="362"/>
      <c r="Y1197" s="359"/>
      <c r="Z1197" s="369"/>
      <c r="AA1197" s="368"/>
      <c r="AB1197" s="367"/>
      <c r="AC1197" s="370"/>
      <c r="AD1197" s="371"/>
      <c r="AE1197" s="249"/>
      <c r="AF1197" s="249"/>
      <c r="AG1197" s="249"/>
      <c r="AH1197" s="249"/>
      <c r="AI1197" s="249"/>
      <c r="AJ1197" s="249"/>
      <c r="AK1197" s="249"/>
      <c r="AL1197" s="249"/>
      <c r="AM1197" s="249"/>
      <c r="AN1197" s="249"/>
      <c r="AO1197" s="249"/>
      <c r="AP1197" s="249"/>
      <c r="AQ1197" s="249"/>
      <c r="AR1197" s="249"/>
      <c r="AS1197" s="249"/>
      <c r="AT1197" s="249"/>
      <c r="AU1197" s="249"/>
      <c r="AV1197" s="249"/>
      <c r="AW1197" s="249"/>
      <c r="AX1197" s="249"/>
    </row>
    <row r="1198" ht="15.0" customHeight="1">
      <c r="A1198" s="358"/>
      <c r="B1198" s="359"/>
      <c r="C1198" s="359"/>
      <c r="D1198" s="360"/>
      <c r="E1198" s="361"/>
      <c r="F1198" s="359"/>
      <c r="G1198" s="362"/>
      <c r="H1198" s="363">
        <f t="shared" si="19"/>
        <v>0</v>
      </c>
      <c r="I1198" s="359" t="s">
        <v>3465</v>
      </c>
      <c r="J1198" s="364"/>
      <c r="K1198" s="364">
        <f t="shared" si="7"/>
        <v>0</v>
      </c>
      <c r="L1198" s="365"/>
      <c r="M1198" s="366">
        <f t="shared" si="14"/>
        <v>0</v>
      </c>
      <c r="N1198" s="366">
        <f t="shared" si="13"/>
        <v>0</v>
      </c>
      <c r="O1198" s="366">
        <f t="shared" si="5"/>
        <v>0</v>
      </c>
      <c r="P1198" s="366">
        <f t="shared" si="8"/>
        <v>0</v>
      </c>
      <c r="Q1198" s="366"/>
      <c r="R1198" s="359"/>
      <c r="S1198" s="367"/>
      <c r="T1198" s="359"/>
      <c r="U1198" s="368"/>
      <c r="V1198" s="368"/>
      <c r="W1198" s="359"/>
      <c r="X1198" s="362"/>
      <c r="Y1198" s="359"/>
      <c r="Z1198" s="369"/>
      <c r="AA1198" s="368"/>
      <c r="AB1198" s="367"/>
      <c r="AC1198" s="370"/>
      <c r="AD1198" s="371"/>
      <c r="AE1198" s="249"/>
      <c r="AF1198" s="249"/>
      <c r="AG1198" s="249"/>
      <c r="AH1198" s="249"/>
      <c r="AI1198" s="249"/>
      <c r="AJ1198" s="249"/>
      <c r="AK1198" s="249"/>
      <c r="AL1198" s="249"/>
      <c r="AM1198" s="249"/>
      <c r="AN1198" s="249"/>
      <c r="AO1198" s="249"/>
      <c r="AP1198" s="249"/>
      <c r="AQ1198" s="249"/>
      <c r="AR1198" s="249"/>
      <c r="AS1198" s="249"/>
      <c r="AT1198" s="249"/>
      <c r="AU1198" s="249"/>
      <c r="AV1198" s="249"/>
      <c r="AW1198" s="249"/>
      <c r="AX1198" s="249"/>
    </row>
    <row r="1199" ht="15.0" customHeight="1">
      <c r="A1199" s="358"/>
      <c r="B1199" s="359"/>
      <c r="C1199" s="359"/>
      <c r="D1199" s="360"/>
      <c r="E1199" s="361"/>
      <c r="F1199" s="359"/>
      <c r="G1199" s="362"/>
      <c r="H1199" s="363">
        <f t="shared" si="19"/>
        <v>0</v>
      </c>
      <c r="I1199" s="359" t="s">
        <v>3465</v>
      </c>
      <c r="J1199" s="364"/>
      <c r="K1199" s="364">
        <f t="shared" si="7"/>
        <v>0</v>
      </c>
      <c r="L1199" s="365"/>
      <c r="M1199" s="366">
        <f t="shared" si="14"/>
        <v>0</v>
      </c>
      <c r="N1199" s="366">
        <f t="shared" si="13"/>
        <v>0</v>
      </c>
      <c r="O1199" s="366">
        <f t="shared" si="5"/>
        <v>0</v>
      </c>
      <c r="P1199" s="366">
        <f t="shared" si="8"/>
        <v>0</v>
      </c>
      <c r="Q1199" s="366"/>
      <c r="R1199" s="359"/>
      <c r="S1199" s="367"/>
      <c r="T1199" s="359"/>
      <c r="U1199" s="368"/>
      <c r="V1199" s="368"/>
      <c r="W1199" s="359"/>
      <c r="X1199" s="362"/>
      <c r="Y1199" s="359"/>
      <c r="Z1199" s="369"/>
      <c r="AA1199" s="368"/>
      <c r="AB1199" s="367"/>
      <c r="AC1199" s="370"/>
      <c r="AD1199" s="371"/>
      <c r="AE1199" s="249"/>
      <c r="AF1199" s="249"/>
      <c r="AG1199" s="249"/>
      <c r="AH1199" s="249"/>
      <c r="AI1199" s="249"/>
      <c r="AJ1199" s="249"/>
      <c r="AK1199" s="249"/>
      <c r="AL1199" s="249"/>
      <c r="AM1199" s="249"/>
      <c r="AN1199" s="249"/>
      <c r="AO1199" s="249"/>
      <c r="AP1199" s="249"/>
      <c r="AQ1199" s="249"/>
      <c r="AR1199" s="249"/>
      <c r="AS1199" s="249"/>
      <c r="AT1199" s="249"/>
      <c r="AU1199" s="249"/>
      <c r="AV1199" s="249"/>
      <c r="AW1199" s="249"/>
      <c r="AX1199" s="249"/>
    </row>
    <row r="1200" ht="15.0" customHeight="1">
      <c r="A1200" s="358"/>
      <c r="B1200" s="359"/>
      <c r="C1200" s="359"/>
      <c r="D1200" s="360"/>
      <c r="E1200" s="361"/>
      <c r="F1200" s="359"/>
      <c r="G1200" s="362"/>
      <c r="H1200" s="363">
        <f t="shared" si="19"/>
        <v>0</v>
      </c>
      <c r="I1200" s="359" t="s">
        <v>3465</v>
      </c>
      <c r="J1200" s="364"/>
      <c r="K1200" s="364">
        <f t="shared" si="7"/>
        <v>0</v>
      </c>
      <c r="L1200" s="365"/>
      <c r="M1200" s="366">
        <f t="shared" si="14"/>
        <v>0</v>
      </c>
      <c r="N1200" s="366">
        <f t="shared" si="13"/>
        <v>0</v>
      </c>
      <c r="O1200" s="366">
        <f t="shared" si="5"/>
        <v>0</v>
      </c>
      <c r="P1200" s="366">
        <f t="shared" si="8"/>
        <v>0</v>
      </c>
      <c r="Q1200" s="366"/>
      <c r="R1200" s="359"/>
      <c r="S1200" s="367"/>
      <c r="T1200" s="359"/>
      <c r="U1200" s="368"/>
      <c r="V1200" s="368"/>
      <c r="W1200" s="359"/>
      <c r="X1200" s="362"/>
      <c r="Y1200" s="359"/>
      <c r="Z1200" s="369"/>
      <c r="AA1200" s="368"/>
      <c r="AB1200" s="367"/>
      <c r="AC1200" s="370"/>
      <c r="AD1200" s="371"/>
      <c r="AE1200" s="249"/>
      <c r="AF1200" s="249"/>
      <c r="AG1200" s="249"/>
      <c r="AH1200" s="249"/>
      <c r="AI1200" s="249"/>
      <c r="AJ1200" s="249"/>
      <c r="AK1200" s="249"/>
      <c r="AL1200" s="249"/>
      <c r="AM1200" s="249"/>
      <c r="AN1200" s="249"/>
      <c r="AO1200" s="249"/>
      <c r="AP1200" s="249"/>
      <c r="AQ1200" s="249"/>
      <c r="AR1200" s="249"/>
      <c r="AS1200" s="249"/>
      <c r="AT1200" s="249"/>
      <c r="AU1200" s="249"/>
      <c r="AV1200" s="249"/>
      <c r="AW1200" s="249"/>
      <c r="AX1200" s="249"/>
    </row>
    <row r="1201" ht="15.0" customHeight="1">
      <c r="A1201" s="358"/>
      <c r="B1201" s="359"/>
      <c r="C1201" s="359"/>
      <c r="D1201" s="360"/>
      <c r="E1201" s="361"/>
      <c r="F1201" s="359"/>
      <c r="G1201" s="362"/>
      <c r="H1201" s="363">
        <f t="shared" si="19"/>
        <v>0</v>
      </c>
      <c r="I1201" s="359" t="s">
        <v>3465</v>
      </c>
      <c r="J1201" s="364"/>
      <c r="K1201" s="364">
        <f t="shared" si="7"/>
        <v>0</v>
      </c>
      <c r="L1201" s="365"/>
      <c r="M1201" s="366">
        <f t="shared" si="14"/>
        <v>0</v>
      </c>
      <c r="N1201" s="366">
        <f t="shared" si="13"/>
        <v>0</v>
      </c>
      <c r="O1201" s="366">
        <f t="shared" si="5"/>
        <v>0</v>
      </c>
      <c r="P1201" s="366">
        <f t="shared" si="8"/>
        <v>0</v>
      </c>
      <c r="Q1201" s="366"/>
      <c r="R1201" s="359"/>
      <c r="S1201" s="367"/>
      <c r="T1201" s="359"/>
      <c r="U1201" s="368"/>
      <c r="V1201" s="368"/>
      <c r="W1201" s="359"/>
      <c r="X1201" s="362"/>
      <c r="Y1201" s="359"/>
      <c r="Z1201" s="369"/>
      <c r="AA1201" s="368"/>
      <c r="AB1201" s="367"/>
      <c r="AC1201" s="370"/>
      <c r="AD1201" s="371"/>
      <c r="AE1201" s="249"/>
      <c r="AF1201" s="249"/>
      <c r="AG1201" s="249"/>
      <c r="AH1201" s="249"/>
      <c r="AI1201" s="249"/>
      <c r="AJ1201" s="249"/>
      <c r="AK1201" s="249"/>
      <c r="AL1201" s="249"/>
      <c r="AM1201" s="249"/>
      <c r="AN1201" s="249"/>
      <c r="AO1201" s="249"/>
      <c r="AP1201" s="249"/>
      <c r="AQ1201" s="249"/>
      <c r="AR1201" s="249"/>
      <c r="AS1201" s="249"/>
      <c r="AT1201" s="249"/>
      <c r="AU1201" s="249"/>
      <c r="AV1201" s="249"/>
      <c r="AW1201" s="249"/>
      <c r="AX1201" s="249"/>
    </row>
    <row r="1202" ht="15.0" customHeight="1">
      <c r="A1202" s="358"/>
      <c r="B1202" s="359"/>
      <c r="C1202" s="359"/>
      <c r="D1202" s="360"/>
      <c r="E1202" s="361"/>
      <c r="F1202" s="359"/>
      <c r="G1202" s="362"/>
      <c r="H1202" s="363">
        <f t="shared" si="19"/>
        <v>0</v>
      </c>
      <c r="I1202" s="359" t="s">
        <v>3465</v>
      </c>
      <c r="J1202" s="364"/>
      <c r="K1202" s="364">
        <f t="shared" si="7"/>
        <v>0</v>
      </c>
      <c r="L1202" s="365"/>
      <c r="M1202" s="366">
        <f t="shared" si="14"/>
        <v>0</v>
      </c>
      <c r="N1202" s="366">
        <f t="shared" si="13"/>
        <v>0</v>
      </c>
      <c r="O1202" s="366">
        <f t="shared" si="5"/>
        <v>0</v>
      </c>
      <c r="P1202" s="366">
        <f t="shared" si="8"/>
        <v>0</v>
      </c>
      <c r="Q1202" s="366"/>
      <c r="R1202" s="359"/>
      <c r="S1202" s="367"/>
      <c r="T1202" s="359"/>
      <c r="U1202" s="368"/>
      <c r="V1202" s="368"/>
      <c r="W1202" s="359"/>
      <c r="X1202" s="362"/>
      <c r="Y1202" s="359"/>
      <c r="Z1202" s="369"/>
      <c r="AA1202" s="368"/>
      <c r="AB1202" s="367"/>
      <c r="AC1202" s="370"/>
      <c r="AD1202" s="371"/>
      <c r="AE1202" s="249"/>
      <c r="AF1202" s="249"/>
      <c r="AG1202" s="249"/>
      <c r="AH1202" s="249"/>
      <c r="AI1202" s="249"/>
      <c r="AJ1202" s="249"/>
      <c r="AK1202" s="249"/>
      <c r="AL1202" s="249"/>
      <c r="AM1202" s="249"/>
      <c r="AN1202" s="249"/>
      <c r="AO1202" s="249"/>
      <c r="AP1202" s="249"/>
      <c r="AQ1202" s="249"/>
      <c r="AR1202" s="249"/>
      <c r="AS1202" s="249"/>
      <c r="AT1202" s="249"/>
      <c r="AU1202" s="249"/>
      <c r="AV1202" s="249"/>
      <c r="AW1202" s="249"/>
      <c r="AX1202" s="249"/>
    </row>
    <row r="1203" ht="15.0" customHeight="1">
      <c r="A1203" s="358"/>
      <c r="B1203" s="359"/>
      <c r="C1203" s="359"/>
      <c r="D1203" s="360"/>
      <c r="E1203" s="361"/>
      <c r="F1203" s="359"/>
      <c r="G1203" s="362"/>
      <c r="H1203" s="363">
        <f t="shared" si="19"/>
        <v>0</v>
      </c>
      <c r="I1203" s="359" t="s">
        <v>3465</v>
      </c>
      <c r="J1203" s="364"/>
      <c r="K1203" s="364">
        <f t="shared" si="7"/>
        <v>0</v>
      </c>
      <c r="L1203" s="365"/>
      <c r="M1203" s="366">
        <f t="shared" si="14"/>
        <v>0</v>
      </c>
      <c r="N1203" s="366">
        <f t="shared" si="13"/>
        <v>0</v>
      </c>
      <c r="O1203" s="366">
        <f t="shared" si="5"/>
        <v>0</v>
      </c>
      <c r="P1203" s="366">
        <f t="shared" si="8"/>
        <v>0</v>
      </c>
      <c r="Q1203" s="366"/>
      <c r="R1203" s="359"/>
      <c r="S1203" s="367"/>
      <c r="T1203" s="359"/>
      <c r="U1203" s="368"/>
      <c r="V1203" s="368"/>
      <c r="W1203" s="359"/>
      <c r="X1203" s="362"/>
      <c r="Y1203" s="359"/>
      <c r="Z1203" s="369"/>
      <c r="AA1203" s="368"/>
      <c r="AB1203" s="367"/>
      <c r="AC1203" s="370"/>
      <c r="AD1203" s="371"/>
      <c r="AE1203" s="249"/>
      <c r="AF1203" s="249"/>
      <c r="AG1203" s="249"/>
      <c r="AH1203" s="249"/>
      <c r="AI1203" s="249"/>
      <c r="AJ1203" s="249"/>
      <c r="AK1203" s="249"/>
      <c r="AL1203" s="249"/>
      <c r="AM1203" s="249"/>
      <c r="AN1203" s="249"/>
      <c r="AO1203" s="249"/>
      <c r="AP1203" s="249"/>
      <c r="AQ1203" s="249"/>
      <c r="AR1203" s="249"/>
      <c r="AS1203" s="249"/>
      <c r="AT1203" s="249"/>
      <c r="AU1203" s="249"/>
      <c r="AV1203" s="249"/>
      <c r="AW1203" s="249"/>
      <c r="AX1203" s="249"/>
    </row>
    <row r="1204" ht="15.0" customHeight="1">
      <c r="A1204" s="358"/>
      <c r="B1204" s="359"/>
      <c r="C1204" s="359"/>
      <c r="D1204" s="360"/>
      <c r="E1204" s="361"/>
      <c r="F1204" s="359"/>
      <c r="G1204" s="362"/>
      <c r="H1204" s="363">
        <f t="shared" si="19"/>
        <v>0</v>
      </c>
      <c r="I1204" s="359" t="s">
        <v>3465</v>
      </c>
      <c r="J1204" s="364"/>
      <c r="K1204" s="364">
        <f t="shared" si="7"/>
        <v>0</v>
      </c>
      <c r="L1204" s="365"/>
      <c r="M1204" s="366">
        <f t="shared" si="14"/>
        <v>0</v>
      </c>
      <c r="N1204" s="366">
        <f t="shared" si="13"/>
        <v>0</v>
      </c>
      <c r="O1204" s="366">
        <f t="shared" si="5"/>
        <v>0</v>
      </c>
      <c r="P1204" s="366">
        <f t="shared" si="8"/>
        <v>0</v>
      </c>
      <c r="Q1204" s="366"/>
      <c r="R1204" s="359"/>
      <c r="S1204" s="367"/>
      <c r="T1204" s="359"/>
      <c r="U1204" s="368"/>
      <c r="V1204" s="368"/>
      <c r="W1204" s="359"/>
      <c r="X1204" s="362"/>
      <c r="Y1204" s="359"/>
      <c r="Z1204" s="369"/>
      <c r="AA1204" s="368"/>
      <c r="AB1204" s="367"/>
      <c r="AC1204" s="370"/>
      <c r="AD1204" s="371"/>
      <c r="AE1204" s="249"/>
      <c r="AF1204" s="249"/>
      <c r="AG1204" s="249"/>
      <c r="AH1204" s="249"/>
      <c r="AI1204" s="249"/>
      <c r="AJ1204" s="249"/>
      <c r="AK1204" s="249"/>
      <c r="AL1204" s="249"/>
      <c r="AM1204" s="249"/>
      <c r="AN1204" s="249"/>
      <c r="AO1204" s="249"/>
      <c r="AP1204" s="249"/>
      <c r="AQ1204" s="249"/>
      <c r="AR1204" s="249"/>
      <c r="AS1204" s="249"/>
      <c r="AT1204" s="249"/>
      <c r="AU1204" s="249"/>
      <c r="AV1204" s="249"/>
      <c r="AW1204" s="249"/>
      <c r="AX1204" s="249"/>
    </row>
    <row r="1205" ht="15.0" customHeight="1">
      <c r="A1205" s="358"/>
      <c r="B1205" s="359"/>
      <c r="C1205" s="359"/>
      <c r="D1205" s="360"/>
      <c r="E1205" s="361"/>
      <c r="F1205" s="359"/>
      <c r="G1205" s="362"/>
      <c r="H1205" s="363">
        <f t="shared" si="19"/>
        <v>0</v>
      </c>
      <c r="I1205" s="359" t="s">
        <v>3465</v>
      </c>
      <c r="J1205" s="364"/>
      <c r="K1205" s="364">
        <f t="shared" si="7"/>
        <v>0</v>
      </c>
      <c r="L1205" s="365"/>
      <c r="M1205" s="366">
        <f t="shared" si="14"/>
        <v>0</v>
      </c>
      <c r="N1205" s="366">
        <f t="shared" si="13"/>
        <v>0</v>
      </c>
      <c r="O1205" s="366">
        <f t="shared" si="5"/>
        <v>0</v>
      </c>
      <c r="P1205" s="366">
        <f t="shared" si="8"/>
        <v>0</v>
      </c>
      <c r="Q1205" s="366"/>
      <c r="R1205" s="359"/>
      <c r="S1205" s="367"/>
      <c r="T1205" s="359"/>
      <c r="U1205" s="368"/>
      <c r="V1205" s="368"/>
      <c r="W1205" s="359"/>
      <c r="X1205" s="362"/>
      <c r="Y1205" s="359"/>
      <c r="Z1205" s="369"/>
      <c r="AA1205" s="368"/>
      <c r="AB1205" s="367"/>
      <c r="AC1205" s="370"/>
      <c r="AD1205" s="371"/>
      <c r="AE1205" s="249"/>
      <c r="AF1205" s="249"/>
      <c r="AG1205" s="249"/>
      <c r="AH1205" s="249"/>
      <c r="AI1205" s="249"/>
      <c r="AJ1205" s="249"/>
      <c r="AK1205" s="249"/>
      <c r="AL1205" s="249"/>
      <c r="AM1205" s="249"/>
      <c r="AN1205" s="249"/>
      <c r="AO1205" s="249"/>
      <c r="AP1205" s="249"/>
      <c r="AQ1205" s="249"/>
      <c r="AR1205" s="249"/>
      <c r="AS1205" s="249"/>
      <c r="AT1205" s="249"/>
      <c r="AU1205" s="249"/>
      <c r="AV1205" s="249"/>
      <c r="AW1205" s="249"/>
      <c r="AX1205" s="249"/>
    </row>
    <row r="1206" ht="15.0" customHeight="1">
      <c r="A1206" s="358"/>
      <c r="B1206" s="359"/>
      <c r="C1206" s="359"/>
      <c r="D1206" s="360"/>
      <c r="E1206" s="361"/>
      <c r="F1206" s="359"/>
      <c r="G1206" s="362"/>
      <c r="H1206" s="363">
        <f t="shared" si="19"/>
        <v>0</v>
      </c>
      <c r="I1206" s="359" t="s">
        <v>3465</v>
      </c>
      <c r="J1206" s="364"/>
      <c r="K1206" s="364">
        <f t="shared" si="7"/>
        <v>0</v>
      </c>
      <c r="L1206" s="365"/>
      <c r="M1206" s="366">
        <f t="shared" si="14"/>
        <v>0</v>
      </c>
      <c r="N1206" s="366">
        <f t="shared" si="13"/>
        <v>0</v>
      </c>
      <c r="O1206" s="366">
        <f t="shared" si="5"/>
        <v>0</v>
      </c>
      <c r="P1206" s="366">
        <f t="shared" si="8"/>
        <v>0</v>
      </c>
      <c r="Q1206" s="366"/>
      <c r="R1206" s="359"/>
      <c r="S1206" s="367"/>
      <c r="T1206" s="359"/>
      <c r="U1206" s="368"/>
      <c r="V1206" s="368"/>
      <c r="W1206" s="359"/>
      <c r="X1206" s="362"/>
      <c r="Y1206" s="359"/>
      <c r="Z1206" s="369"/>
      <c r="AA1206" s="368"/>
      <c r="AB1206" s="367"/>
      <c r="AC1206" s="370"/>
      <c r="AD1206" s="371"/>
      <c r="AE1206" s="249"/>
      <c r="AF1206" s="249"/>
      <c r="AG1206" s="249"/>
      <c r="AH1206" s="249"/>
      <c r="AI1206" s="249"/>
      <c r="AJ1206" s="249"/>
      <c r="AK1206" s="249"/>
      <c r="AL1206" s="249"/>
      <c r="AM1206" s="249"/>
      <c r="AN1206" s="249"/>
      <c r="AO1206" s="249"/>
      <c r="AP1206" s="249"/>
      <c r="AQ1206" s="249"/>
      <c r="AR1206" s="249"/>
      <c r="AS1206" s="249"/>
      <c r="AT1206" s="249"/>
      <c r="AU1206" s="249"/>
      <c r="AV1206" s="249"/>
      <c r="AW1206" s="249"/>
      <c r="AX1206" s="249"/>
    </row>
    <row r="1207" ht="15.0" customHeight="1">
      <c r="A1207" s="358"/>
      <c r="B1207" s="359"/>
      <c r="C1207" s="359"/>
      <c r="D1207" s="360"/>
      <c r="E1207" s="361"/>
      <c r="F1207" s="359"/>
      <c r="G1207" s="362"/>
      <c r="H1207" s="363">
        <f t="shared" si="19"/>
        <v>0</v>
      </c>
      <c r="I1207" s="359" t="s">
        <v>3465</v>
      </c>
      <c r="J1207" s="364"/>
      <c r="K1207" s="364">
        <f t="shared" si="7"/>
        <v>0</v>
      </c>
      <c r="L1207" s="365"/>
      <c r="M1207" s="366">
        <f t="shared" si="14"/>
        <v>0</v>
      </c>
      <c r="N1207" s="366">
        <f t="shared" si="13"/>
        <v>0</v>
      </c>
      <c r="O1207" s="366">
        <f t="shared" si="5"/>
        <v>0</v>
      </c>
      <c r="P1207" s="366">
        <f t="shared" si="8"/>
        <v>0</v>
      </c>
      <c r="Q1207" s="366"/>
      <c r="R1207" s="359"/>
      <c r="S1207" s="367"/>
      <c r="T1207" s="359"/>
      <c r="U1207" s="368"/>
      <c r="V1207" s="368"/>
      <c r="W1207" s="359"/>
      <c r="X1207" s="362"/>
      <c r="Y1207" s="359"/>
      <c r="Z1207" s="369"/>
      <c r="AA1207" s="368"/>
      <c r="AB1207" s="367"/>
      <c r="AC1207" s="370"/>
      <c r="AD1207" s="371"/>
      <c r="AE1207" s="249"/>
      <c r="AF1207" s="249"/>
      <c r="AG1207" s="249"/>
      <c r="AH1207" s="249"/>
      <c r="AI1207" s="249"/>
      <c r="AJ1207" s="249"/>
      <c r="AK1207" s="249"/>
      <c r="AL1207" s="249"/>
      <c r="AM1207" s="249"/>
      <c r="AN1207" s="249"/>
      <c r="AO1207" s="249"/>
      <c r="AP1207" s="249"/>
      <c r="AQ1207" s="249"/>
      <c r="AR1207" s="249"/>
      <c r="AS1207" s="249"/>
      <c r="AT1207" s="249"/>
      <c r="AU1207" s="249"/>
      <c r="AV1207" s="249"/>
      <c r="AW1207" s="249"/>
      <c r="AX1207" s="249"/>
    </row>
    <row r="1208" ht="15.0" customHeight="1">
      <c r="A1208" s="358"/>
      <c r="B1208" s="359"/>
      <c r="C1208" s="359"/>
      <c r="D1208" s="360"/>
      <c r="E1208" s="361"/>
      <c r="F1208" s="359"/>
      <c r="G1208" s="362"/>
      <c r="H1208" s="363">
        <f t="shared" si="19"/>
        <v>0</v>
      </c>
      <c r="I1208" s="359" t="s">
        <v>3465</v>
      </c>
      <c r="J1208" s="364"/>
      <c r="K1208" s="364">
        <f t="shared" si="7"/>
        <v>0</v>
      </c>
      <c r="L1208" s="365"/>
      <c r="M1208" s="366">
        <f t="shared" si="14"/>
        <v>0</v>
      </c>
      <c r="N1208" s="366">
        <f t="shared" si="13"/>
        <v>0</v>
      </c>
      <c r="O1208" s="366">
        <f t="shared" si="5"/>
        <v>0</v>
      </c>
      <c r="P1208" s="366">
        <f t="shared" si="8"/>
        <v>0</v>
      </c>
      <c r="Q1208" s="366"/>
      <c r="R1208" s="359"/>
      <c r="S1208" s="367"/>
      <c r="T1208" s="359"/>
      <c r="U1208" s="368"/>
      <c r="V1208" s="368"/>
      <c r="W1208" s="359"/>
      <c r="X1208" s="362"/>
      <c r="Y1208" s="359"/>
      <c r="Z1208" s="369"/>
      <c r="AA1208" s="368"/>
      <c r="AB1208" s="367"/>
      <c r="AC1208" s="370"/>
      <c r="AD1208" s="371"/>
      <c r="AE1208" s="249"/>
      <c r="AF1208" s="249"/>
      <c r="AG1208" s="249"/>
      <c r="AH1208" s="249"/>
      <c r="AI1208" s="249"/>
      <c r="AJ1208" s="249"/>
      <c r="AK1208" s="249"/>
      <c r="AL1208" s="249"/>
      <c r="AM1208" s="249"/>
      <c r="AN1208" s="249"/>
      <c r="AO1208" s="249"/>
      <c r="AP1208" s="249"/>
      <c r="AQ1208" s="249"/>
      <c r="AR1208" s="249"/>
      <c r="AS1208" s="249"/>
      <c r="AT1208" s="249"/>
      <c r="AU1208" s="249"/>
      <c r="AV1208" s="249"/>
      <c r="AW1208" s="249"/>
      <c r="AX1208" s="249"/>
    </row>
    <row r="1209" ht="15.0" customHeight="1">
      <c r="A1209" s="358"/>
      <c r="B1209" s="359"/>
      <c r="C1209" s="359"/>
      <c r="D1209" s="360"/>
      <c r="E1209" s="361"/>
      <c r="F1209" s="359"/>
      <c r="G1209" s="362"/>
      <c r="H1209" s="363">
        <f t="shared" si="19"/>
        <v>0</v>
      </c>
      <c r="I1209" s="359" t="s">
        <v>3465</v>
      </c>
      <c r="J1209" s="364"/>
      <c r="K1209" s="364">
        <f t="shared" si="7"/>
        <v>0</v>
      </c>
      <c r="L1209" s="365"/>
      <c r="M1209" s="366">
        <f t="shared" si="14"/>
        <v>0</v>
      </c>
      <c r="N1209" s="366">
        <f t="shared" si="13"/>
        <v>0</v>
      </c>
      <c r="O1209" s="366">
        <f t="shared" si="5"/>
        <v>0</v>
      </c>
      <c r="P1209" s="366">
        <f t="shared" si="8"/>
        <v>0</v>
      </c>
      <c r="Q1209" s="366"/>
      <c r="R1209" s="359"/>
      <c r="S1209" s="367"/>
      <c r="T1209" s="359"/>
      <c r="U1209" s="368"/>
      <c r="V1209" s="368"/>
      <c r="W1209" s="359"/>
      <c r="X1209" s="362"/>
      <c r="Y1209" s="359"/>
      <c r="Z1209" s="369"/>
      <c r="AA1209" s="368"/>
      <c r="AB1209" s="367"/>
      <c r="AC1209" s="370"/>
      <c r="AD1209" s="371"/>
      <c r="AE1209" s="249"/>
      <c r="AF1209" s="249"/>
      <c r="AG1209" s="249"/>
      <c r="AH1209" s="249"/>
      <c r="AI1209" s="249"/>
      <c r="AJ1209" s="249"/>
      <c r="AK1209" s="249"/>
      <c r="AL1209" s="249"/>
      <c r="AM1209" s="249"/>
      <c r="AN1209" s="249"/>
      <c r="AO1209" s="249"/>
      <c r="AP1209" s="249"/>
      <c r="AQ1209" s="249"/>
      <c r="AR1209" s="249"/>
      <c r="AS1209" s="249"/>
      <c r="AT1209" s="249"/>
      <c r="AU1209" s="249"/>
      <c r="AV1209" s="249"/>
      <c r="AW1209" s="249"/>
      <c r="AX1209" s="249"/>
    </row>
    <row r="1210" ht="15.0" customHeight="1">
      <c r="A1210" s="358"/>
      <c r="B1210" s="359"/>
      <c r="C1210" s="359"/>
      <c r="D1210" s="360"/>
      <c r="E1210" s="361"/>
      <c r="F1210" s="359"/>
      <c r="G1210" s="362"/>
      <c r="H1210" s="363">
        <f t="shared" si="19"/>
        <v>0</v>
      </c>
      <c r="I1210" s="359" t="s">
        <v>3465</v>
      </c>
      <c r="J1210" s="364"/>
      <c r="K1210" s="364">
        <f t="shared" si="7"/>
        <v>0</v>
      </c>
      <c r="L1210" s="365"/>
      <c r="M1210" s="366">
        <f t="shared" si="14"/>
        <v>0</v>
      </c>
      <c r="N1210" s="366">
        <f t="shared" si="13"/>
        <v>0</v>
      </c>
      <c r="O1210" s="366">
        <f t="shared" si="5"/>
        <v>0</v>
      </c>
      <c r="P1210" s="366">
        <f t="shared" si="8"/>
        <v>0</v>
      </c>
      <c r="Q1210" s="366"/>
      <c r="R1210" s="359"/>
      <c r="S1210" s="367"/>
      <c r="T1210" s="359"/>
      <c r="U1210" s="368"/>
      <c r="V1210" s="368"/>
      <c r="W1210" s="359"/>
      <c r="X1210" s="362"/>
      <c r="Y1210" s="359"/>
      <c r="Z1210" s="369"/>
      <c r="AA1210" s="368"/>
      <c r="AB1210" s="367"/>
      <c r="AC1210" s="370"/>
      <c r="AD1210" s="371"/>
      <c r="AE1210" s="249"/>
      <c r="AF1210" s="249"/>
      <c r="AG1210" s="249"/>
      <c r="AH1210" s="249"/>
      <c r="AI1210" s="249"/>
      <c r="AJ1210" s="249"/>
      <c r="AK1210" s="249"/>
      <c r="AL1210" s="249"/>
      <c r="AM1210" s="249"/>
      <c r="AN1210" s="249"/>
      <c r="AO1210" s="249"/>
      <c r="AP1210" s="249"/>
      <c r="AQ1210" s="249"/>
      <c r="AR1210" s="249"/>
      <c r="AS1210" s="249"/>
      <c r="AT1210" s="249"/>
      <c r="AU1210" s="249"/>
      <c r="AV1210" s="249"/>
      <c r="AW1210" s="249"/>
      <c r="AX1210" s="249"/>
    </row>
    <row r="1211" ht="15.0" customHeight="1">
      <c r="A1211" s="358"/>
      <c r="B1211" s="359"/>
      <c r="C1211" s="359"/>
      <c r="D1211" s="360"/>
      <c r="E1211" s="361"/>
      <c r="F1211" s="359"/>
      <c r="G1211" s="362"/>
      <c r="H1211" s="363">
        <f t="shared" si="19"/>
        <v>0</v>
      </c>
      <c r="I1211" s="359" t="s">
        <v>3465</v>
      </c>
      <c r="J1211" s="364"/>
      <c r="K1211" s="364">
        <f t="shared" si="7"/>
        <v>0</v>
      </c>
      <c r="L1211" s="365"/>
      <c r="M1211" s="366">
        <f t="shared" si="14"/>
        <v>0</v>
      </c>
      <c r="N1211" s="366">
        <f t="shared" si="13"/>
        <v>0</v>
      </c>
      <c r="O1211" s="366">
        <f t="shared" si="5"/>
        <v>0</v>
      </c>
      <c r="P1211" s="366">
        <f t="shared" si="8"/>
        <v>0</v>
      </c>
      <c r="Q1211" s="366"/>
      <c r="R1211" s="359"/>
      <c r="S1211" s="367"/>
      <c r="T1211" s="359"/>
      <c r="U1211" s="368"/>
      <c r="V1211" s="368"/>
      <c r="W1211" s="359"/>
      <c r="X1211" s="362"/>
      <c r="Y1211" s="359"/>
      <c r="Z1211" s="369"/>
      <c r="AA1211" s="368"/>
      <c r="AB1211" s="367"/>
      <c r="AC1211" s="370"/>
      <c r="AD1211" s="371"/>
      <c r="AE1211" s="249"/>
      <c r="AF1211" s="249"/>
      <c r="AG1211" s="249"/>
      <c r="AH1211" s="249"/>
      <c r="AI1211" s="249"/>
      <c r="AJ1211" s="249"/>
      <c r="AK1211" s="249"/>
      <c r="AL1211" s="249"/>
      <c r="AM1211" s="249"/>
      <c r="AN1211" s="249"/>
      <c r="AO1211" s="249"/>
      <c r="AP1211" s="249"/>
      <c r="AQ1211" s="249"/>
      <c r="AR1211" s="249"/>
      <c r="AS1211" s="249"/>
      <c r="AT1211" s="249"/>
      <c r="AU1211" s="249"/>
      <c r="AV1211" s="249"/>
      <c r="AW1211" s="249"/>
      <c r="AX1211" s="249"/>
    </row>
    <row r="1212" ht="15.0" customHeight="1">
      <c r="A1212" s="358"/>
      <c r="B1212" s="359"/>
      <c r="C1212" s="359"/>
      <c r="D1212" s="360"/>
      <c r="E1212" s="361"/>
      <c r="F1212" s="359"/>
      <c r="G1212" s="362"/>
      <c r="H1212" s="363">
        <f t="shared" si="19"/>
        <v>0</v>
      </c>
      <c r="I1212" s="359" t="s">
        <v>3465</v>
      </c>
      <c r="J1212" s="364"/>
      <c r="K1212" s="364">
        <f t="shared" si="7"/>
        <v>0</v>
      </c>
      <c r="L1212" s="365"/>
      <c r="M1212" s="366">
        <f t="shared" si="14"/>
        <v>0</v>
      </c>
      <c r="N1212" s="366">
        <f t="shared" si="13"/>
        <v>0</v>
      </c>
      <c r="O1212" s="366">
        <f t="shared" si="5"/>
        <v>0</v>
      </c>
      <c r="P1212" s="366">
        <f t="shared" si="8"/>
        <v>0</v>
      </c>
      <c r="Q1212" s="366"/>
      <c r="R1212" s="359"/>
      <c r="S1212" s="367"/>
      <c r="T1212" s="359"/>
      <c r="U1212" s="368"/>
      <c r="V1212" s="368"/>
      <c r="W1212" s="359"/>
      <c r="X1212" s="362"/>
      <c r="Y1212" s="359"/>
      <c r="Z1212" s="369"/>
      <c r="AA1212" s="368"/>
      <c r="AB1212" s="367"/>
      <c r="AC1212" s="370"/>
      <c r="AD1212" s="371"/>
      <c r="AE1212" s="249"/>
      <c r="AF1212" s="249"/>
      <c r="AG1212" s="249"/>
      <c r="AH1212" s="249"/>
      <c r="AI1212" s="249"/>
      <c r="AJ1212" s="249"/>
      <c r="AK1212" s="249"/>
      <c r="AL1212" s="249"/>
      <c r="AM1212" s="249"/>
      <c r="AN1212" s="249"/>
      <c r="AO1212" s="249"/>
      <c r="AP1212" s="249"/>
      <c r="AQ1212" s="249"/>
      <c r="AR1212" s="249"/>
      <c r="AS1212" s="249"/>
      <c r="AT1212" s="249"/>
      <c r="AU1212" s="249"/>
      <c r="AV1212" s="249"/>
      <c r="AW1212" s="249"/>
      <c r="AX1212" s="249"/>
    </row>
    <row r="1213" ht="15.0" customHeight="1">
      <c r="A1213" s="358"/>
      <c r="B1213" s="359"/>
      <c r="C1213" s="359"/>
      <c r="D1213" s="360"/>
      <c r="E1213" s="361"/>
      <c r="F1213" s="359"/>
      <c r="G1213" s="362"/>
      <c r="H1213" s="363">
        <f t="shared" si="19"/>
        <v>0</v>
      </c>
      <c r="I1213" s="359" t="s">
        <v>3465</v>
      </c>
      <c r="J1213" s="364"/>
      <c r="K1213" s="364">
        <f t="shared" si="7"/>
        <v>0</v>
      </c>
      <c r="L1213" s="365"/>
      <c r="M1213" s="366">
        <f t="shared" si="14"/>
        <v>0</v>
      </c>
      <c r="N1213" s="366">
        <f t="shared" si="13"/>
        <v>0</v>
      </c>
      <c r="O1213" s="366">
        <f t="shared" si="5"/>
        <v>0</v>
      </c>
      <c r="P1213" s="366">
        <f t="shared" si="8"/>
        <v>0</v>
      </c>
      <c r="Q1213" s="366"/>
      <c r="R1213" s="359"/>
      <c r="S1213" s="367"/>
      <c r="T1213" s="359"/>
      <c r="U1213" s="368"/>
      <c r="V1213" s="368"/>
      <c r="W1213" s="359"/>
      <c r="X1213" s="362"/>
      <c r="Y1213" s="359"/>
      <c r="Z1213" s="369"/>
      <c r="AA1213" s="368"/>
      <c r="AB1213" s="367"/>
      <c r="AC1213" s="370"/>
      <c r="AD1213" s="371"/>
      <c r="AE1213" s="249"/>
      <c r="AF1213" s="249"/>
      <c r="AG1213" s="249"/>
      <c r="AH1213" s="249"/>
      <c r="AI1213" s="249"/>
      <c r="AJ1213" s="249"/>
      <c r="AK1213" s="249"/>
      <c r="AL1213" s="249"/>
      <c r="AM1213" s="249"/>
      <c r="AN1213" s="249"/>
      <c r="AO1213" s="249"/>
      <c r="AP1213" s="249"/>
      <c r="AQ1213" s="249"/>
      <c r="AR1213" s="249"/>
      <c r="AS1213" s="249"/>
      <c r="AT1213" s="249"/>
      <c r="AU1213" s="249"/>
      <c r="AV1213" s="249"/>
      <c r="AW1213" s="249"/>
      <c r="AX1213" s="249"/>
    </row>
    <row r="1214" ht="15.0" customHeight="1">
      <c r="A1214" s="358"/>
      <c r="B1214" s="359"/>
      <c r="C1214" s="359"/>
      <c r="D1214" s="360"/>
      <c r="E1214" s="361"/>
      <c r="F1214" s="359"/>
      <c r="G1214" s="362"/>
      <c r="H1214" s="363">
        <f t="shared" si="19"/>
        <v>0</v>
      </c>
      <c r="I1214" s="359" t="s">
        <v>3465</v>
      </c>
      <c r="J1214" s="364"/>
      <c r="K1214" s="364">
        <f t="shared" si="7"/>
        <v>0</v>
      </c>
      <c r="L1214" s="365"/>
      <c r="M1214" s="366">
        <f t="shared" si="14"/>
        <v>0</v>
      </c>
      <c r="N1214" s="366">
        <f t="shared" si="13"/>
        <v>0</v>
      </c>
      <c r="O1214" s="366">
        <f t="shared" si="5"/>
        <v>0</v>
      </c>
      <c r="P1214" s="366">
        <f t="shared" si="8"/>
        <v>0</v>
      </c>
      <c r="Q1214" s="366"/>
      <c r="R1214" s="359"/>
      <c r="S1214" s="367"/>
      <c r="T1214" s="359"/>
      <c r="U1214" s="368"/>
      <c r="V1214" s="368"/>
      <c r="W1214" s="359"/>
      <c r="X1214" s="362"/>
      <c r="Y1214" s="359"/>
      <c r="Z1214" s="369"/>
      <c r="AA1214" s="368"/>
      <c r="AB1214" s="367"/>
      <c r="AC1214" s="370"/>
      <c r="AD1214" s="371"/>
      <c r="AE1214" s="249"/>
      <c r="AF1214" s="249"/>
      <c r="AG1214" s="249"/>
      <c r="AH1214" s="249"/>
      <c r="AI1214" s="249"/>
      <c r="AJ1214" s="249"/>
      <c r="AK1214" s="249"/>
      <c r="AL1214" s="249"/>
      <c r="AM1214" s="249"/>
      <c r="AN1214" s="249"/>
      <c r="AO1214" s="249"/>
      <c r="AP1214" s="249"/>
      <c r="AQ1214" s="249"/>
      <c r="AR1214" s="249"/>
      <c r="AS1214" s="249"/>
      <c r="AT1214" s="249"/>
      <c r="AU1214" s="249"/>
      <c r="AV1214" s="249"/>
      <c r="AW1214" s="249"/>
      <c r="AX1214" s="249"/>
    </row>
    <row r="1215" ht="15.0" customHeight="1">
      <c r="A1215" s="358"/>
      <c r="B1215" s="359"/>
      <c r="C1215" s="359"/>
      <c r="D1215" s="360"/>
      <c r="E1215" s="361"/>
      <c r="F1215" s="359"/>
      <c r="G1215" s="362"/>
      <c r="H1215" s="363">
        <f t="shared" si="19"/>
        <v>0</v>
      </c>
      <c r="I1215" s="359" t="s">
        <v>3465</v>
      </c>
      <c r="J1215" s="364"/>
      <c r="K1215" s="364">
        <f t="shared" si="7"/>
        <v>0</v>
      </c>
      <c r="L1215" s="365"/>
      <c r="M1215" s="366">
        <f t="shared" si="14"/>
        <v>0</v>
      </c>
      <c r="N1215" s="366">
        <f t="shared" si="13"/>
        <v>0</v>
      </c>
      <c r="O1215" s="366">
        <f t="shared" si="5"/>
        <v>0</v>
      </c>
      <c r="P1215" s="366">
        <f t="shared" si="8"/>
        <v>0</v>
      </c>
      <c r="Q1215" s="366"/>
      <c r="R1215" s="359"/>
      <c r="S1215" s="367"/>
      <c r="T1215" s="359"/>
      <c r="U1215" s="368"/>
      <c r="V1215" s="368"/>
      <c r="W1215" s="359"/>
      <c r="X1215" s="362"/>
      <c r="Y1215" s="359"/>
      <c r="Z1215" s="369"/>
      <c r="AA1215" s="368"/>
      <c r="AB1215" s="367"/>
      <c r="AC1215" s="370"/>
      <c r="AD1215" s="371"/>
      <c r="AE1215" s="249"/>
      <c r="AF1215" s="249"/>
      <c r="AG1215" s="249"/>
      <c r="AH1215" s="249"/>
      <c r="AI1215" s="249"/>
      <c r="AJ1215" s="249"/>
      <c r="AK1215" s="249"/>
      <c r="AL1215" s="249"/>
      <c r="AM1215" s="249"/>
      <c r="AN1215" s="249"/>
      <c r="AO1215" s="249"/>
      <c r="AP1215" s="249"/>
      <c r="AQ1215" s="249"/>
      <c r="AR1215" s="249"/>
      <c r="AS1215" s="249"/>
      <c r="AT1215" s="249"/>
      <c r="AU1215" s="249"/>
      <c r="AV1215" s="249"/>
      <c r="AW1215" s="249"/>
      <c r="AX1215" s="249"/>
    </row>
    <row r="1216" ht="15.0" customHeight="1">
      <c r="A1216" s="358"/>
      <c r="B1216" s="359"/>
      <c r="C1216" s="359"/>
      <c r="D1216" s="360"/>
      <c r="E1216" s="361"/>
      <c r="F1216" s="359"/>
      <c r="G1216" s="362"/>
      <c r="H1216" s="363">
        <f t="shared" si="19"/>
        <v>0</v>
      </c>
      <c r="I1216" s="359" t="s">
        <v>3465</v>
      </c>
      <c r="J1216" s="364"/>
      <c r="K1216" s="364">
        <f t="shared" si="7"/>
        <v>0</v>
      </c>
      <c r="L1216" s="365"/>
      <c r="M1216" s="366">
        <f t="shared" si="14"/>
        <v>0</v>
      </c>
      <c r="N1216" s="366">
        <f t="shared" si="13"/>
        <v>0</v>
      </c>
      <c r="O1216" s="366">
        <f t="shared" si="5"/>
        <v>0</v>
      </c>
      <c r="P1216" s="366">
        <f t="shared" si="8"/>
        <v>0</v>
      </c>
      <c r="Q1216" s="366"/>
      <c r="R1216" s="359"/>
      <c r="S1216" s="367"/>
      <c r="T1216" s="359"/>
      <c r="U1216" s="368"/>
      <c r="V1216" s="368"/>
      <c r="W1216" s="359"/>
      <c r="X1216" s="362"/>
      <c r="Y1216" s="359"/>
      <c r="Z1216" s="369"/>
      <c r="AA1216" s="368"/>
      <c r="AB1216" s="367"/>
      <c r="AC1216" s="370"/>
      <c r="AD1216" s="371"/>
      <c r="AE1216" s="249"/>
      <c r="AF1216" s="249"/>
      <c r="AG1216" s="249"/>
      <c r="AH1216" s="249"/>
      <c r="AI1216" s="249"/>
      <c r="AJ1216" s="249"/>
      <c r="AK1216" s="249"/>
      <c r="AL1216" s="249"/>
      <c r="AM1216" s="249"/>
      <c r="AN1216" s="249"/>
      <c r="AO1216" s="249"/>
      <c r="AP1216" s="249"/>
      <c r="AQ1216" s="249"/>
      <c r="AR1216" s="249"/>
      <c r="AS1216" s="249"/>
      <c r="AT1216" s="249"/>
      <c r="AU1216" s="249"/>
      <c r="AV1216" s="249"/>
      <c r="AW1216" s="249"/>
      <c r="AX1216" s="249"/>
    </row>
    <row r="1217" ht="15.0" customHeight="1">
      <c r="A1217" s="358"/>
      <c r="B1217" s="359"/>
      <c r="C1217" s="359"/>
      <c r="D1217" s="360"/>
      <c r="E1217" s="361"/>
      <c r="F1217" s="359"/>
      <c r="G1217" s="362"/>
      <c r="H1217" s="363">
        <f t="shared" si="19"/>
        <v>0</v>
      </c>
      <c r="I1217" s="359" t="s">
        <v>3465</v>
      </c>
      <c r="J1217" s="364"/>
      <c r="K1217" s="364">
        <f t="shared" si="7"/>
        <v>0</v>
      </c>
      <c r="L1217" s="365"/>
      <c r="M1217" s="366">
        <f t="shared" si="14"/>
        <v>0</v>
      </c>
      <c r="N1217" s="366">
        <f t="shared" si="13"/>
        <v>0</v>
      </c>
      <c r="O1217" s="366">
        <f t="shared" si="5"/>
        <v>0</v>
      </c>
      <c r="P1217" s="366">
        <f t="shared" si="8"/>
        <v>0</v>
      </c>
      <c r="Q1217" s="366"/>
      <c r="R1217" s="359"/>
      <c r="S1217" s="367"/>
      <c r="T1217" s="359"/>
      <c r="U1217" s="368"/>
      <c r="V1217" s="368"/>
      <c r="W1217" s="359"/>
      <c r="X1217" s="362"/>
      <c r="Y1217" s="359"/>
      <c r="Z1217" s="369"/>
      <c r="AA1217" s="368"/>
      <c r="AB1217" s="367"/>
      <c r="AC1217" s="370"/>
      <c r="AD1217" s="371"/>
      <c r="AE1217" s="249"/>
      <c r="AF1217" s="249"/>
      <c r="AG1217" s="249"/>
      <c r="AH1217" s="249"/>
      <c r="AI1217" s="249"/>
      <c r="AJ1217" s="249"/>
      <c r="AK1217" s="249"/>
      <c r="AL1217" s="249"/>
      <c r="AM1217" s="249"/>
      <c r="AN1217" s="249"/>
      <c r="AO1217" s="249"/>
      <c r="AP1217" s="249"/>
      <c r="AQ1217" s="249"/>
      <c r="AR1217" s="249"/>
      <c r="AS1217" s="249"/>
      <c r="AT1217" s="249"/>
      <c r="AU1217" s="249"/>
      <c r="AV1217" s="249"/>
      <c r="AW1217" s="249"/>
      <c r="AX1217" s="249"/>
    </row>
    <row r="1218" ht="15.0" customHeight="1">
      <c r="A1218" s="358"/>
      <c r="B1218" s="359"/>
      <c r="C1218" s="359"/>
      <c r="D1218" s="360"/>
      <c r="E1218" s="361"/>
      <c r="F1218" s="359"/>
      <c r="G1218" s="362"/>
      <c r="H1218" s="363">
        <f t="shared" si="19"/>
        <v>0</v>
      </c>
      <c r="I1218" s="359" t="s">
        <v>3465</v>
      </c>
      <c r="J1218" s="364"/>
      <c r="K1218" s="364">
        <f t="shared" si="7"/>
        <v>0</v>
      </c>
      <c r="L1218" s="365"/>
      <c r="M1218" s="366">
        <f t="shared" si="14"/>
        <v>0</v>
      </c>
      <c r="N1218" s="366">
        <f t="shared" si="13"/>
        <v>0</v>
      </c>
      <c r="O1218" s="366">
        <f t="shared" si="5"/>
        <v>0</v>
      </c>
      <c r="P1218" s="366">
        <f t="shared" si="8"/>
        <v>0</v>
      </c>
      <c r="Q1218" s="366"/>
      <c r="R1218" s="359"/>
      <c r="S1218" s="367"/>
      <c r="T1218" s="359"/>
      <c r="U1218" s="368"/>
      <c r="V1218" s="368"/>
      <c r="W1218" s="359"/>
      <c r="X1218" s="362"/>
      <c r="Y1218" s="359"/>
      <c r="Z1218" s="369"/>
      <c r="AA1218" s="368"/>
      <c r="AB1218" s="367"/>
      <c r="AC1218" s="370"/>
      <c r="AD1218" s="371"/>
      <c r="AE1218" s="249"/>
      <c r="AF1218" s="249"/>
      <c r="AG1218" s="249"/>
      <c r="AH1218" s="249"/>
      <c r="AI1218" s="249"/>
      <c r="AJ1218" s="249"/>
      <c r="AK1218" s="249"/>
      <c r="AL1218" s="249"/>
      <c r="AM1218" s="249"/>
      <c r="AN1218" s="249"/>
      <c r="AO1218" s="249"/>
      <c r="AP1218" s="249"/>
      <c r="AQ1218" s="249"/>
      <c r="AR1218" s="249"/>
      <c r="AS1218" s="249"/>
      <c r="AT1218" s="249"/>
      <c r="AU1218" s="249"/>
      <c r="AV1218" s="249"/>
      <c r="AW1218" s="249"/>
      <c r="AX1218" s="249"/>
    </row>
    <row r="1219" ht="15.0" customHeight="1">
      <c r="A1219" s="358"/>
      <c r="B1219" s="359"/>
      <c r="C1219" s="359"/>
      <c r="D1219" s="360"/>
      <c r="E1219" s="361"/>
      <c r="F1219" s="359"/>
      <c r="G1219" s="362"/>
      <c r="H1219" s="363">
        <f t="shared" si="19"/>
        <v>0</v>
      </c>
      <c r="I1219" s="359" t="s">
        <v>3465</v>
      </c>
      <c r="J1219" s="364"/>
      <c r="K1219" s="364">
        <f t="shared" si="7"/>
        <v>0</v>
      </c>
      <c r="L1219" s="365"/>
      <c r="M1219" s="366">
        <f t="shared" si="14"/>
        <v>0</v>
      </c>
      <c r="N1219" s="366">
        <f t="shared" si="13"/>
        <v>0</v>
      </c>
      <c r="O1219" s="366">
        <f t="shared" si="5"/>
        <v>0</v>
      </c>
      <c r="P1219" s="366">
        <f t="shared" si="8"/>
        <v>0</v>
      </c>
      <c r="Q1219" s="366"/>
      <c r="R1219" s="359"/>
      <c r="S1219" s="367"/>
      <c r="T1219" s="359"/>
      <c r="U1219" s="368"/>
      <c r="V1219" s="368"/>
      <c r="W1219" s="359"/>
      <c r="X1219" s="362"/>
      <c r="Y1219" s="359"/>
      <c r="Z1219" s="369"/>
      <c r="AA1219" s="368"/>
      <c r="AB1219" s="367"/>
      <c r="AC1219" s="370"/>
      <c r="AD1219" s="371"/>
      <c r="AE1219" s="249"/>
      <c r="AF1219" s="249"/>
      <c r="AG1219" s="249"/>
      <c r="AH1219" s="249"/>
      <c r="AI1219" s="249"/>
      <c r="AJ1219" s="249"/>
      <c r="AK1219" s="249"/>
      <c r="AL1219" s="249"/>
      <c r="AM1219" s="249"/>
      <c r="AN1219" s="249"/>
      <c r="AO1219" s="249"/>
      <c r="AP1219" s="249"/>
      <c r="AQ1219" s="249"/>
      <c r="AR1219" s="249"/>
      <c r="AS1219" s="249"/>
      <c r="AT1219" s="249"/>
      <c r="AU1219" s="249"/>
      <c r="AV1219" s="249"/>
      <c r="AW1219" s="249"/>
      <c r="AX1219" s="249"/>
    </row>
    <row r="1220" ht="15.0" customHeight="1">
      <c r="A1220" s="358"/>
      <c r="B1220" s="359"/>
      <c r="C1220" s="359"/>
      <c r="D1220" s="360"/>
      <c r="E1220" s="361"/>
      <c r="F1220" s="359"/>
      <c r="G1220" s="362"/>
      <c r="H1220" s="363">
        <f t="shared" si="19"/>
        <v>0</v>
      </c>
      <c r="I1220" s="359" t="s">
        <v>3465</v>
      </c>
      <c r="J1220" s="364"/>
      <c r="K1220" s="364">
        <f t="shared" si="7"/>
        <v>0</v>
      </c>
      <c r="L1220" s="365"/>
      <c r="M1220" s="366">
        <f t="shared" si="14"/>
        <v>0</v>
      </c>
      <c r="N1220" s="366">
        <f t="shared" si="13"/>
        <v>0</v>
      </c>
      <c r="O1220" s="366">
        <f t="shared" si="5"/>
        <v>0</v>
      </c>
      <c r="P1220" s="366">
        <f t="shared" si="8"/>
        <v>0</v>
      </c>
      <c r="Q1220" s="366"/>
      <c r="R1220" s="359"/>
      <c r="S1220" s="367"/>
      <c r="T1220" s="359"/>
      <c r="U1220" s="368"/>
      <c r="V1220" s="368"/>
      <c r="W1220" s="359"/>
      <c r="X1220" s="362"/>
      <c r="Y1220" s="359"/>
      <c r="Z1220" s="369"/>
      <c r="AA1220" s="368"/>
      <c r="AB1220" s="367"/>
      <c r="AC1220" s="370"/>
      <c r="AD1220" s="371"/>
      <c r="AE1220" s="249"/>
      <c r="AF1220" s="249"/>
      <c r="AG1220" s="249"/>
      <c r="AH1220" s="249"/>
      <c r="AI1220" s="249"/>
      <c r="AJ1220" s="249"/>
      <c r="AK1220" s="249"/>
      <c r="AL1220" s="249"/>
      <c r="AM1220" s="249"/>
      <c r="AN1220" s="249"/>
      <c r="AO1220" s="249"/>
      <c r="AP1220" s="249"/>
      <c r="AQ1220" s="249"/>
      <c r="AR1220" s="249"/>
      <c r="AS1220" s="249"/>
      <c r="AT1220" s="249"/>
      <c r="AU1220" s="249"/>
      <c r="AV1220" s="249"/>
      <c r="AW1220" s="249"/>
      <c r="AX1220" s="249"/>
    </row>
    <row r="1221" ht="15.0" customHeight="1">
      <c r="A1221" s="358"/>
      <c r="B1221" s="359"/>
      <c r="C1221" s="359"/>
      <c r="D1221" s="360"/>
      <c r="E1221" s="361"/>
      <c r="F1221" s="359"/>
      <c r="G1221" s="362"/>
      <c r="H1221" s="363">
        <f t="shared" si="19"/>
        <v>0</v>
      </c>
      <c r="I1221" s="359" t="s">
        <v>3465</v>
      </c>
      <c r="J1221" s="364"/>
      <c r="K1221" s="364">
        <f t="shared" si="7"/>
        <v>0</v>
      </c>
      <c r="L1221" s="365"/>
      <c r="M1221" s="366">
        <f t="shared" si="14"/>
        <v>0</v>
      </c>
      <c r="N1221" s="366">
        <f t="shared" si="13"/>
        <v>0</v>
      </c>
      <c r="O1221" s="366">
        <f t="shared" si="5"/>
        <v>0</v>
      </c>
      <c r="P1221" s="366">
        <f t="shared" si="8"/>
        <v>0</v>
      </c>
      <c r="Q1221" s="366"/>
      <c r="R1221" s="359"/>
      <c r="S1221" s="367"/>
      <c r="T1221" s="359"/>
      <c r="U1221" s="368"/>
      <c r="V1221" s="368"/>
      <c r="W1221" s="359"/>
      <c r="X1221" s="362"/>
      <c r="Y1221" s="359"/>
      <c r="Z1221" s="369"/>
      <c r="AA1221" s="368"/>
      <c r="AB1221" s="367"/>
      <c r="AC1221" s="370"/>
      <c r="AD1221" s="371"/>
      <c r="AE1221" s="249"/>
      <c r="AF1221" s="249"/>
      <c r="AG1221" s="249"/>
      <c r="AH1221" s="249"/>
      <c r="AI1221" s="249"/>
      <c r="AJ1221" s="249"/>
      <c r="AK1221" s="249"/>
      <c r="AL1221" s="249"/>
      <c r="AM1221" s="249"/>
      <c r="AN1221" s="249"/>
      <c r="AO1221" s="249"/>
      <c r="AP1221" s="249"/>
      <c r="AQ1221" s="249"/>
      <c r="AR1221" s="249"/>
      <c r="AS1221" s="249"/>
      <c r="AT1221" s="249"/>
      <c r="AU1221" s="249"/>
      <c r="AV1221" s="249"/>
      <c r="AW1221" s="249"/>
      <c r="AX1221" s="249"/>
    </row>
    <row r="1222" ht="15.0" customHeight="1">
      <c r="A1222" s="358"/>
      <c r="B1222" s="359"/>
      <c r="C1222" s="359"/>
      <c r="D1222" s="360"/>
      <c r="E1222" s="361"/>
      <c r="F1222" s="359"/>
      <c r="G1222" s="362"/>
      <c r="H1222" s="363">
        <f t="shared" si="19"/>
        <v>0</v>
      </c>
      <c r="I1222" s="359" t="s">
        <v>3465</v>
      </c>
      <c r="J1222" s="364"/>
      <c r="K1222" s="364">
        <f t="shared" si="7"/>
        <v>0</v>
      </c>
      <c r="L1222" s="365"/>
      <c r="M1222" s="366">
        <f t="shared" si="14"/>
        <v>0</v>
      </c>
      <c r="N1222" s="366">
        <f t="shared" si="13"/>
        <v>0</v>
      </c>
      <c r="O1222" s="366">
        <f t="shared" si="5"/>
        <v>0</v>
      </c>
      <c r="P1222" s="366">
        <f t="shared" si="8"/>
        <v>0</v>
      </c>
      <c r="Q1222" s="366"/>
      <c r="R1222" s="359"/>
      <c r="S1222" s="367"/>
      <c r="T1222" s="359"/>
      <c r="U1222" s="368"/>
      <c r="V1222" s="368"/>
      <c r="W1222" s="359"/>
      <c r="X1222" s="362"/>
      <c r="Y1222" s="359"/>
      <c r="Z1222" s="369"/>
      <c r="AA1222" s="368"/>
      <c r="AB1222" s="367"/>
      <c r="AC1222" s="370"/>
      <c r="AD1222" s="371"/>
      <c r="AE1222" s="249"/>
      <c r="AF1222" s="249"/>
      <c r="AG1222" s="249"/>
      <c r="AH1222" s="249"/>
      <c r="AI1222" s="249"/>
      <c r="AJ1222" s="249"/>
      <c r="AK1222" s="249"/>
      <c r="AL1222" s="249"/>
      <c r="AM1222" s="249"/>
      <c r="AN1222" s="249"/>
      <c r="AO1222" s="249"/>
      <c r="AP1222" s="249"/>
      <c r="AQ1222" s="249"/>
      <c r="AR1222" s="249"/>
      <c r="AS1222" s="249"/>
      <c r="AT1222" s="249"/>
      <c r="AU1222" s="249"/>
      <c r="AV1222" s="249"/>
      <c r="AW1222" s="249"/>
      <c r="AX1222" s="249"/>
    </row>
    <row r="1223" ht="15.0" customHeight="1">
      <c r="A1223" s="358"/>
      <c r="B1223" s="359"/>
      <c r="C1223" s="359"/>
      <c r="D1223" s="360"/>
      <c r="E1223" s="361"/>
      <c r="F1223" s="359"/>
      <c r="G1223" s="362"/>
      <c r="H1223" s="363">
        <f t="shared" si="19"/>
        <v>0</v>
      </c>
      <c r="I1223" s="359" t="s">
        <v>3465</v>
      </c>
      <c r="J1223" s="364"/>
      <c r="K1223" s="364">
        <f t="shared" si="7"/>
        <v>0</v>
      </c>
      <c r="L1223" s="365"/>
      <c r="M1223" s="366">
        <f t="shared" si="14"/>
        <v>0</v>
      </c>
      <c r="N1223" s="366">
        <f t="shared" si="13"/>
        <v>0</v>
      </c>
      <c r="O1223" s="366">
        <f t="shared" si="5"/>
        <v>0</v>
      </c>
      <c r="P1223" s="366">
        <f t="shared" si="8"/>
        <v>0</v>
      </c>
      <c r="Q1223" s="366"/>
      <c r="R1223" s="359"/>
      <c r="S1223" s="367"/>
      <c r="T1223" s="359"/>
      <c r="U1223" s="368"/>
      <c r="V1223" s="368"/>
      <c r="W1223" s="359"/>
      <c r="X1223" s="362"/>
      <c r="Y1223" s="359"/>
      <c r="Z1223" s="369"/>
      <c r="AA1223" s="368"/>
      <c r="AB1223" s="367"/>
      <c r="AC1223" s="370"/>
      <c r="AD1223" s="371"/>
      <c r="AE1223" s="249"/>
      <c r="AF1223" s="249"/>
      <c r="AG1223" s="249"/>
      <c r="AH1223" s="249"/>
      <c r="AI1223" s="249"/>
      <c r="AJ1223" s="249"/>
      <c r="AK1223" s="249"/>
      <c r="AL1223" s="249"/>
      <c r="AM1223" s="249"/>
      <c r="AN1223" s="249"/>
      <c r="AO1223" s="249"/>
      <c r="AP1223" s="249"/>
      <c r="AQ1223" s="249"/>
      <c r="AR1223" s="249"/>
      <c r="AS1223" s="249"/>
      <c r="AT1223" s="249"/>
      <c r="AU1223" s="249"/>
      <c r="AV1223" s="249"/>
      <c r="AW1223" s="249"/>
      <c r="AX1223" s="249"/>
    </row>
    <row r="1224" ht="15.0" customHeight="1">
      <c r="A1224" s="358"/>
      <c r="B1224" s="359"/>
      <c r="C1224" s="359"/>
      <c r="D1224" s="360"/>
      <c r="E1224" s="361"/>
      <c r="F1224" s="359"/>
      <c r="G1224" s="362"/>
      <c r="H1224" s="363">
        <f t="shared" si="19"/>
        <v>0</v>
      </c>
      <c r="I1224" s="359" t="s">
        <v>3465</v>
      </c>
      <c r="J1224" s="364"/>
      <c r="K1224" s="364">
        <f t="shared" si="7"/>
        <v>0</v>
      </c>
      <c r="L1224" s="365"/>
      <c r="M1224" s="366">
        <f t="shared" si="14"/>
        <v>0</v>
      </c>
      <c r="N1224" s="366">
        <f t="shared" si="13"/>
        <v>0</v>
      </c>
      <c r="O1224" s="366">
        <f t="shared" si="5"/>
        <v>0</v>
      </c>
      <c r="P1224" s="366">
        <f t="shared" si="8"/>
        <v>0</v>
      </c>
      <c r="Q1224" s="366"/>
      <c r="R1224" s="359"/>
      <c r="S1224" s="367"/>
      <c r="T1224" s="359"/>
      <c r="U1224" s="368"/>
      <c r="V1224" s="368"/>
      <c r="W1224" s="359"/>
      <c r="X1224" s="362"/>
      <c r="Y1224" s="359"/>
      <c r="Z1224" s="369"/>
      <c r="AA1224" s="368"/>
      <c r="AB1224" s="367"/>
      <c r="AC1224" s="370"/>
      <c r="AD1224" s="371"/>
      <c r="AE1224" s="249"/>
      <c r="AF1224" s="249"/>
      <c r="AG1224" s="249"/>
      <c r="AH1224" s="249"/>
      <c r="AI1224" s="249"/>
      <c r="AJ1224" s="249"/>
      <c r="AK1224" s="249"/>
      <c r="AL1224" s="249"/>
      <c r="AM1224" s="249"/>
      <c r="AN1224" s="249"/>
      <c r="AO1224" s="249"/>
      <c r="AP1224" s="249"/>
      <c r="AQ1224" s="249"/>
      <c r="AR1224" s="249"/>
      <c r="AS1224" s="249"/>
      <c r="AT1224" s="249"/>
      <c r="AU1224" s="249"/>
      <c r="AV1224" s="249"/>
      <c r="AW1224" s="249"/>
      <c r="AX1224" s="249"/>
    </row>
    <row r="1225" ht="15.0" customHeight="1">
      <c r="A1225" s="358"/>
      <c r="B1225" s="359"/>
      <c r="C1225" s="359"/>
      <c r="D1225" s="360"/>
      <c r="E1225" s="361"/>
      <c r="F1225" s="359"/>
      <c r="G1225" s="362"/>
      <c r="H1225" s="363">
        <f t="shared" si="19"/>
        <v>0</v>
      </c>
      <c r="I1225" s="359" t="s">
        <v>3465</v>
      </c>
      <c r="J1225" s="364"/>
      <c r="K1225" s="364">
        <f t="shared" si="7"/>
        <v>0</v>
      </c>
      <c r="L1225" s="365"/>
      <c r="M1225" s="366">
        <f t="shared" si="14"/>
        <v>0</v>
      </c>
      <c r="N1225" s="366">
        <f t="shared" si="13"/>
        <v>0</v>
      </c>
      <c r="O1225" s="366">
        <f t="shared" si="5"/>
        <v>0</v>
      </c>
      <c r="P1225" s="366">
        <f t="shared" si="8"/>
        <v>0</v>
      </c>
      <c r="Q1225" s="366"/>
      <c r="R1225" s="359"/>
      <c r="S1225" s="367"/>
      <c r="T1225" s="359"/>
      <c r="U1225" s="368"/>
      <c r="V1225" s="368"/>
      <c r="W1225" s="359"/>
      <c r="X1225" s="362"/>
      <c r="Y1225" s="359"/>
      <c r="Z1225" s="369"/>
      <c r="AA1225" s="368"/>
      <c r="AB1225" s="367"/>
      <c r="AC1225" s="370"/>
      <c r="AD1225" s="371"/>
      <c r="AE1225" s="249"/>
      <c r="AF1225" s="249"/>
      <c r="AG1225" s="249"/>
      <c r="AH1225" s="249"/>
      <c r="AI1225" s="249"/>
      <c r="AJ1225" s="249"/>
      <c r="AK1225" s="249"/>
      <c r="AL1225" s="249"/>
      <c r="AM1225" s="249"/>
      <c r="AN1225" s="249"/>
      <c r="AO1225" s="249"/>
      <c r="AP1225" s="249"/>
      <c r="AQ1225" s="249"/>
      <c r="AR1225" s="249"/>
      <c r="AS1225" s="249"/>
      <c r="AT1225" s="249"/>
      <c r="AU1225" s="249"/>
      <c r="AV1225" s="249"/>
      <c r="AW1225" s="249"/>
      <c r="AX1225" s="249"/>
    </row>
    <row r="1226" ht="15.0" customHeight="1">
      <c r="A1226" s="358"/>
      <c r="B1226" s="359"/>
      <c r="C1226" s="359"/>
      <c r="D1226" s="360"/>
      <c r="E1226" s="361"/>
      <c r="F1226" s="359"/>
      <c r="G1226" s="362"/>
      <c r="H1226" s="363">
        <f t="shared" si="19"/>
        <v>0</v>
      </c>
      <c r="I1226" s="359" t="s">
        <v>3465</v>
      </c>
      <c r="J1226" s="364"/>
      <c r="K1226" s="364">
        <f t="shared" si="7"/>
        <v>0</v>
      </c>
      <c r="L1226" s="365"/>
      <c r="M1226" s="366">
        <f t="shared" si="14"/>
        <v>0</v>
      </c>
      <c r="N1226" s="366">
        <f t="shared" si="13"/>
        <v>0</v>
      </c>
      <c r="O1226" s="366">
        <f t="shared" si="5"/>
        <v>0</v>
      </c>
      <c r="P1226" s="366">
        <f t="shared" si="8"/>
        <v>0</v>
      </c>
      <c r="Q1226" s="366"/>
      <c r="R1226" s="359"/>
      <c r="S1226" s="367"/>
      <c r="T1226" s="359"/>
      <c r="U1226" s="368"/>
      <c r="V1226" s="368"/>
      <c r="W1226" s="359"/>
      <c r="X1226" s="362"/>
      <c r="Y1226" s="359"/>
      <c r="Z1226" s="369"/>
      <c r="AA1226" s="368"/>
      <c r="AB1226" s="367"/>
      <c r="AC1226" s="370"/>
      <c r="AD1226" s="371"/>
      <c r="AE1226" s="249"/>
      <c r="AF1226" s="249"/>
      <c r="AG1226" s="249"/>
      <c r="AH1226" s="249"/>
      <c r="AI1226" s="249"/>
      <c r="AJ1226" s="249"/>
      <c r="AK1226" s="249"/>
      <c r="AL1226" s="249"/>
      <c r="AM1226" s="249"/>
      <c r="AN1226" s="249"/>
      <c r="AO1226" s="249"/>
      <c r="AP1226" s="249"/>
      <c r="AQ1226" s="249"/>
      <c r="AR1226" s="249"/>
      <c r="AS1226" s="249"/>
      <c r="AT1226" s="249"/>
      <c r="AU1226" s="249"/>
      <c r="AV1226" s="249"/>
      <c r="AW1226" s="249"/>
      <c r="AX1226" s="249"/>
    </row>
    <row r="1227" ht="15.0" customHeight="1">
      <c r="A1227" s="358"/>
      <c r="B1227" s="359"/>
      <c r="C1227" s="359"/>
      <c r="D1227" s="360"/>
      <c r="E1227" s="361"/>
      <c r="F1227" s="359"/>
      <c r="G1227" s="362"/>
      <c r="H1227" s="363">
        <f t="shared" si="19"/>
        <v>0</v>
      </c>
      <c r="I1227" s="359" t="s">
        <v>3465</v>
      </c>
      <c r="J1227" s="364"/>
      <c r="K1227" s="364">
        <f t="shared" si="7"/>
        <v>0</v>
      </c>
      <c r="L1227" s="365"/>
      <c r="M1227" s="366">
        <f t="shared" si="14"/>
        <v>0</v>
      </c>
      <c r="N1227" s="366">
        <f t="shared" si="13"/>
        <v>0</v>
      </c>
      <c r="O1227" s="366">
        <f t="shared" si="5"/>
        <v>0</v>
      </c>
      <c r="P1227" s="366">
        <f t="shared" si="8"/>
        <v>0</v>
      </c>
      <c r="Q1227" s="366"/>
      <c r="R1227" s="359"/>
      <c r="S1227" s="367"/>
      <c r="T1227" s="359"/>
      <c r="U1227" s="368"/>
      <c r="V1227" s="368"/>
      <c r="W1227" s="359"/>
      <c r="X1227" s="362"/>
      <c r="Y1227" s="359"/>
      <c r="Z1227" s="369"/>
      <c r="AA1227" s="368"/>
      <c r="AB1227" s="367"/>
      <c r="AC1227" s="370"/>
      <c r="AD1227" s="371"/>
      <c r="AE1227" s="249"/>
      <c r="AF1227" s="249"/>
      <c r="AG1227" s="249"/>
      <c r="AH1227" s="249"/>
      <c r="AI1227" s="249"/>
      <c r="AJ1227" s="249"/>
      <c r="AK1227" s="249"/>
      <c r="AL1227" s="249"/>
      <c r="AM1227" s="249"/>
      <c r="AN1227" s="249"/>
      <c r="AO1227" s="249"/>
      <c r="AP1227" s="249"/>
      <c r="AQ1227" s="249"/>
      <c r="AR1227" s="249"/>
      <c r="AS1227" s="249"/>
      <c r="AT1227" s="249"/>
      <c r="AU1227" s="249"/>
      <c r="AV1227" s="249"/>
      <c r="AW1227" s="249"/>
      <c r="AX1227" s="249"/>
    </row>
    <row r="1228" ht="15.0" customHeight="1">
      <c r="A1228" s="358"/>
      <c r="B1228" s="359"/>
      <c r="C1228" s="359"/>
      <c r="D1228" s="360"/>
      <c r="E1228" s="361"/>
      <c r="F1228" s="359"/>
      <c r="G1228" s="362"/>
      <c r="H1228" s="363">
        <f t="shared" si="19"/>
        <v>0</v>
      </c>
      <c r="I1228" s="359" t="s">
        <v>3465</v>
      </c>
      <c r="J1228" s="364"/>
      <c r="K1228" s="364">
        <f t="shared" si="7"/>
        <v>0</v>
      </c>
      <c r="L1228" s="365"/>
      <c r="M1228" s="366">
        <f t="shared" si="14"/>
        <v>0</v>
      </c>
      <c r="N1228" s="366">
        <f t="shared" si="13"/>
        <v>0</v>
      </c>
      <c r="O1228" s="366">
        <f t="shared" si="5"/>
        <v>0</v>
      </c>
      <c r="P1228" s="366">
        <f t="shared" si="8"/>
        <v>0</v>
      </c>
      <c r="Q1228" s="366"/>
      <c r="R1228" s="359"/>
      <c r="S1228" s="367"/>
      <c r="T1228" s="359"/>
      <c r="U1228" s="368"/>
      <c r="V1228" s="368"/>
      <c r="W1228" s="359"/>
      <c r="X1228" s="362"/>
      <c r="Y1228" s="359"/>
      <c r="Z1228" s="369"/>
      <c r="AA1228" s="368"/>
      <c r="AB1228" s="367"/>
      <c r="AC1228" s="370"/>
      <c r="AD1228" s="371"/>
      <c r="AE1228" s="249"/>
      <c r="AF1228" s="249"/>
      <c r="AG1228" s="249"/>
      <c r="AH1228" s="249"/>
      <c r="AI1228" s="249"/>
      <c r="AJ1228" s="249"/>
      <c r="AK1228" s="249"/>
      <c r="AL1228" s="249"/>
      <c r="AM1228" s="249"/>
      <c r="AN1228" s="249"/>
      <c r="AO1228" s="249"/>
      <c r="AP1228" s="249"/>
      <c r="AQ1228" s="249"/>
      <c r="AR1228" s="249"/>
      <c r="AS1228" s="249"/>
      <c r="AT1228" s="249"/>
      <c r="AU1228" s="249"/>
      <c r="AV1228" s="249"/>
      <c r="AW1228" s="249"/>
      <c r="AX1228" s="249"/>
    </row>
    <row r="1229" ht="15.0" customHeight="1">
      <c r="A1229" s="358"/>
      <c r="B1229" s="359"/>
      <c r="C1229" s="359"/>
      <c r="D1229" s="360"/>
      <c r="E1229" s="361"/>
      <c r="F1229" s="359"/>
      <c r="G1229" s="362"/>
      <c r="H1229" s="363">
        <f t="shared" si="19"/>
        <v>0</v>
      </c>
      <c r="I1229" s="359" t="s">
        <v>3465</v>
      </c>
      <c r="J1229" s="364"/>
      <c r="K1229" s="364">
        <f t="shared" si="7"/>
        <v>0</v>
      </c>
      <c r="L1229" s="365"/>
      <c r="M1229" s="366">
        <f t="shared" si="14"/>
        <v>0</v>
      </c>
      <c r="N1229" s="366">
        <f t="shared" si="13"/>
        <v>0</v>
      </c>
      <c r="O1229" s="366">
        <f t="shared" si="5"/>
        <v>0</v>
      </c>
      <c r="P1229" s="366">
        <f t="shared" si="8"/>
        <v>0</v>
      </c>
      <c r="Q1229" s="366"/>
      <c r="R1229" s="359"/>
      <c r="S1229" s="367"/>
      <c r="T1229" s="359"/>
      <c r="U1229" s="368"/>
      <c r="V1229" s="368"/>
      <c r="W1229" s="359"/>
      <c r="X1229" s="362"/>
      <c r="Y1229" s="359"/>
      <c r="Z1229" s="369"/>
      <c r="AA1229" s="368"/>
      <c r="AB1229" s="367"/>
      <c r="AC1229" s="370"/>
      <c r="AD1229" s="371"/>
      <c r="AE1229" s="249"/>
      <c r="AF1229" s="249"/>
      <c r="AG1229" s="249"/>
      <c r="AH1229" s="249"/>
      <c r="AI1229" s="249"/>
      <c r="AJ1229" s="249"/>
      <c r="AK1229" s="249"/>
      <c r="AL1229" s="249"/>
      <c r="AM1229" s="249"/>
      <c r="AN1229" s="249"/>
      <c r="AO1229" s="249"/>
      <c r="AP1229" s="249"/>
      <c r="AQ1229" s="249"/>
      <c r="AR1229" s="249"/>
      <c r="AS1229" s="249"/>
      <c r="AT1229" s="249"/>
      <c r="AU1229" s="249"/>
      <c r="AV1229" s="249"/>
      <c r="AW1229" s="249"/>
      <c r="AX1229" s="249"/>
    </row>
    <row r="1230" ht="15.0" customHeight="1">
      <c r="A1230" s="358"/>
      <c r="B1230" s="359"/>
      <c r="C1230" s="359"/>
      <c r="D1230" s="360"/>
      <c r="E1230" s="361"/>
      <c r="F1230" s="359"/>
      <c r="G1230" s="362"/>
      <c r="H1230" s="363">
        <f t="shared" si="19"/>
        <v>0</v>
      </c>
      <c r="I1230" s="359" t="s">
        <v>3465</v>
      </c>
      <c r="J1230" s="364"/>
      <c r="K1230" s="364">
        <f t="shared" si="7"/>
        <v>0</v>
      </c>
      <c r="L1230" s="365"/>
      <c r="M1230" s="366">
        <f t="shared" si="14"/>
        <v>0</v>
      </c>
      <c r="N1230" s="366">
        <f t="shared" si="13"/>
        <v>0</v>
      </c>
      <c r="O1230" s="366">
        <f t="shared" si="5"/>
        <v>0</v>
      </c>
      <c r="P1230" s="366">
        <f t="shared" si="8"/>
        <v>0</v>
      </c>
      <c r="Q1230" s="366"/>
      <c r="R1230" s="359"/>
      <c r="S1230" s="367"/>
      <c r="T1230" s="359"/>
      <c r="U1230" s="368"/>
      <c r="V1230" s="368"/>
      <c r="W1230" s="359"/>
      <c r="X1230" s="362"/>
      <c r="Y1230" s="359"/>
      <c r="Z1230" s="369"/>
      <c r="AA1230" s="368"/>
      <c r="AB1230" s="367"/>
      <c r="AC1230" s="370"/>
      <c r="AD1230" s="371"/>
      <c r="AE1230" s="249"/>
      <c r="AF1230" s="249"/>
      <c r="AG1230" s="249"/>
      <c r="AH1230" s="249"/>
      <c r="AI1230" s="249"/>
      <c r="AJ1230" s="249"/>
      <c r="AK1230" s="249"/>
      <c r="AL1230" s="249"/>
      <c r="AM1230" s="249"/>
      <c r="AN1230" s="249"/>
      <c r="AO1230" s="249"/>
      <c r="AP1230" s="249"/>
      <c r="AQ1230" s="249"/>
      <c r="AR1230" s="249"/>
      <c r="AS1230" s="249"/>
      <c r="AT1230" s="249"/>
      <c r="AU1230" s="249"/>
      <c r="AV1230" s="249"/>
      <c r="AW1230" s="249"/>
      <c r="AX1230" s="249"/>
    </row>
    <row r="1231" ht="15.0" customHeight="1">
      <c r="A1231" s="358"/>
      <c r="B1231" s="359"/>
      <c r="C1231" s="359"/>
      <c r="D1231" s="360"/>
      <c r="E1231" s="361"/>
      <c r="F1231" s="359"/>
      <c r="G1231" s="362"/>
      <c r="H1231" s="363">
        <f t="shared" si="19"/>
        <v>0</v>
      </c>
      <c r="I1231" s="359" t="s">
        <v>3465</v>
      </c>
      <c r="J1231" s="364"/>
      <c r="K1231" s="364">
        <f t="shared" si="7"/>
        <v>0</v>
      </c>
      <c r="L1231" s="365"/>
      <c r="M1231" s="366">
        <f t="shared" si="14"/>
        <v>0</v>
      </c>
      <c r="N1231" s="366">
        <f t="shared" si="13"/>
        <v>0</v>
      </c>
      <c r="O1231" s="366">
        <f t="shared" si="5"/>
        <v>0</v>
      </c>
      <c r="P1231" s="366">
        <f t="shared" si="8"/>
        <v>0</v>
      </c>
      <c r="Q1231" s="366"/>
      <c r="R1231" s="359"/>
      <c r="S1231" s="367"/>
      <c r="T1231" s="359"/>
      <c r="U1231" s="368"/>
      <c r="V1231" s="368"/>
      <c r="W1231" s="359"/>
      <c r="X1231" s="362"/>
      <c r="Y1231" s="359"/>
      <c r="Z1231" s="369"/>
      <c r="AA1231" s="368"/>
      <c r="AB1231" s="367"/>
      <c r="AC1231" s="370"/>
      <c r="AD1231" s="371"/>
      <c r="AE1231" s="249"/>
      <c r="AF1231" s="249"/>
      <c r="AG1231" s="249"/>
      <c r="AH1231" s="249"/>
      <c r="AI1231" s="249"/>
      <c r="AJ1231" s="249"/>
      <c r="AK1231" s="249"/>
      <c r="AL1231" s="249"/>
      <c r="AM1231" s="249"/>
      <c r="AN1231" s="249"/>
      <c r="AO1231" s="249"/>
      <c r="AP1231" s="249"/>
      <c r="AQ1231" s="249"/>
      <c r="AR1231" s="249"/>
      <c r="AS1231" s="249"/>
      <c r="AT1231" s="249"/>
      <c r="AU1231" s="249"/>
      <c r="AV1231" s="249"/>
      <c r="AW1231" s="249"/>
      <c r="AX1231" s="249"/>
    </row>
    <row r="1232" ht="15.0" customHeight="1">
      <c r="A1232" s="358"/>
      <c r="B1232" s="359"/>
      <c r="C1232" s="359"/>
      <c r="D1232" s="360"/>
      <c r="E1232" s="361"/>
      <c r="F1232" s="359"/>
      <c r="G1232" s="362"/>
      <c r="H1232" s="363">
        <f t="shared" si="19"/>
        <v>0</v>
      </c>
      <c r="I1232" s="359" t="s">
        <v>3465</v>
      </c>
      <c r="J1232" s="364"/>
      <c r="K1232" s="364">
        <f t="shared" si="7"/>
        <v>0</v>
      </c>
      <c r="L1232" s="365"/>
      <c r="M1232" s="366">
        <f t="shared" si="14"/>
        <v>0</v>
      </c>
      <c r="N1232" s="366">
        <f t="shared" si="13"/>
        <v>0</v>
      </c>
      <c r="O1232" s="366">
        <f t="shared" si="5"/>
        <v>0</v>
      </c>
      <c r="P1232" s="366">
        <f t="shared" si="8"/>
        <v>0</v>
      </c>
      <c r="Q1232" s="366"/>
      <c r="R1232" s="359"/>
      <c r="S1232" s="367"/>
      <c r="T1232" s="359"/>
      <c r="U1232" s="368"/>
      <c r="V1232" s="368"/>
      <c r="W1232" s="359"/>
      <c r="X1232" s="362"/>
      <c r="Y1232" s="359"/>
      <c r="Z1232" s="369"/>
      <c r="AA1232" s="368"/>
      <c r="AB1232" s="367"/>
      <c r="AC1232" s="370"/>
      <c r="AD1232" s="371"/>
      <c r="AE1232" s="249"/>
      <c r="AF1232" s="249"/>
      <c r="AG1232" s="249"/>
      <c r="AH1232" s="249"/>
      <c r="AI1232" s="249"/>
      <c r="AJ1232" s="249"/>
      <c r="AK1232" s="249"/>
      <c r="AL1232" s="249"/>
      <c r="AM1232" s="249"/>
      <c r="AN1232" s="249"/>
      <c r="AO1232" s="249"/>
      <c r="AP1232" s="249"/>
      <c r="AQ1232" s="249"/>
      <c r="AR1232" s="249"/>
      <c r="AS1232" s="249"/>
      <c r="AT1232" s="249"/>
      <c r="AU1232" s="249"/>
      <c r="AV1232" s="249"/>
      <c r="AW1232" s="249"/>
      <c r="AX1232" s="249"/>
    </row>
    <row r="1233" ht="15.0" customHeight="1">
      <c r="A1233" s="358"/>
      <c r="B1233" s="359"/>
      <c r="C1233" s="359"/>
      <c r="D1233" s="360"/>
      <c r="E1233" s="361"/>
      <c r="F1233" s="359"/>
      <c r="G1233" s="362"/>
      <c r="H1233" s="363">
        <f t="shared" si="19"/>
        <v>0</v>
      </c>
      <c r="I1233" s="359" t="s">
        <v>3465</v>
      </c>
      <c r="J1233" s="364"/>
      <c r="K1233" s="364">
        <f t="shared" si="7"/>
        <v>0</v>
      </c>
      <c r="L1233" s="365"/>
      <c r="M1233" s="366">
        <f t="shared" si="14"/>
        <v>0</v>
      </c>
      <c r="N1233" s="366">
        <f t="shared" si="13"/>
        <v>0</v>
      </c>
      <c r="O1233" s="366">
        <f t="shared" si="5"/>
        <v>0</v>
      </c>
      <c r="P1233" s="366">
        <f t="shared" si="8"/>
        <v>0</v>
      </c>
      <c r="Q1233" s="366"/>
      <c r="R1233" s="359"/>
      <c r="S1233" s="367"/>
      <c r="T1233" s="359"/>
      <c r="U1233" s="368"/>
      <c r="V1233" s="368"/>
      <c r="W1233" s="359"/>
      <c r="X1233" s="362"/>
      <c r="Y1233" s="359"/>
      <c r="Z1233" s="369"/>
      <c r="AA1233" s="368"/>
      <c r="AB1233" s="367"/>
      <c r="AC1233" s="370"/>
      <c r="AD1233" s="371"/>
      <c r="AE1233" s="249"/>
      <c r="AF1233" s="249"/>
      <c r="AG1233" s="249"/>
      <c r="AH1233" s="249"/>
      <c r="AI1233" s="249"/>
      <c r="AJ1233" s="249"/>
      <c r="AK1233" s="249"/>
      <c r="AL1233" s="249"/>
      <c r="AM1233" s="249"/>
      <c r="AN1233" s="249"/>
      <c r="AO1233" s="249"/>
      <c r="AP1233" s="249"/>
      <c r="AQ1233" s="249"/>
      <c r="AR1233" s="249"/>
      <c r="AS1233" s="249"/>
      <c r="AT1233" s="249"/>
      <c r="AU1233" s="249"/>
      <c r="AV1233" s="249"/>
      <c r="AW1233" s="249"/>
      <c r="AX1233" s="249"/>
    </row>
    <row r="1234" ht="15.0" customHeight="1">
      <c r="A1234" s="358"/>
      <c r="B1234" s="359"/>
      <c r="C1234" s="359"/>
      <c r="D1234" s="360"/>
      <c r="E1234" s="361"/>
      <c r="F1234" s="359"/>
      <c r="G1234" s="362"/>
      <c r="H1234" s="363">
        <f t="shared" si="19"/>
        <v>0</v>
      </c>
      <c r="I1234" s="359" t="s">
        <v>3465</v>
      </c>
      <c r="J1234" s="364"/>
      <c r="K1234" s="364">
        <f t="shared" si="7"/>
        <v>0</v>
      </c>
      <c r="L1234" s="365"/>
      <c r="M1234" s="366">
        <f t="shared" si="14"/>
        <v>0</v>
      </c>
      <c r="N1234" s="366">
        <f t="shared" si="13"/>
        <v>0</v>
      </c>
      <c r="O1234" s="366">
        <f t="shared" si="5"/>
        <v>0</v>
      </c>
      <c r="P1234" s="366">
        <f t="shared" si="8"/>
        <v>0</v>
      </c>
      <c r="Q1234" s="366"/>
      <c r="R1234" s="359"/>
      <c r="S1234" s="367"/>
      <c r="T1234" s="359"/>
      <c r="U1234" s="368"/>
      <c r="V1234" s="368"/>
      <c r="W1234" s="359"/>
      <c r="X1234" s="362"/>
      <c r="Y1234" s="359"/>
      <c r="Z1234" s="369"/>
      <c r="AA1234" s="368"/>
      <c r="AB1234" s="367"/>
      <c r="AC1234" s="370"/>
      <c r="AD1234" s="371"/>
      <c r="AE1234" s="249"/>
      <c r="AF1234" s="249"/>
      <c r="AG1234" s="249"/>
      <c r="AH1234" s="249"/>
      <c r="AI1234" s="249"/>
      <c r="AJ1234" s="249"/>
      <c r="AK1234" s="249"/>
      <c r="AL1234" s="249"/>
      <c r="AM1234" s="249"/>
      <c r="AN1234" s="249"/>
      <c r="AO1234" s="249"/>
      <c r="AP1234" s="249"/>
      <c r="AQ1234" s="249"/>
      <c r="AR1234" s="249"/>
      <c r="AS1234" s="249"/>
      <c r="AT1234" s="249"/>
      <c r="AU1234" s="249"/>
      <c r="AV1234" s="249"/>
      <c r="AW1234" s="249"/>
      <c r="AX1234" s="249"/>
    </row>
    <row r="1235" ht="15.0" customHeight="1">
      <c r="A1235" s="358"/>
      <c r="B1235" s="359"/>
      <c r="C1235" s="359"/>
      <c r="D1235" s="360"/>
      <c r="E1235" s="361"/>
      <c r="F1235" s="359"/>
      <c r="G1235" s="362"/>
      <c r="H1235" s="363">
        <f t="shared" si="19"/>
        <v>0</v>
      </c>
      <c r="I1235" s="359" t="s">
        <v>3465</v>
      </c>
      <c r="J1235" s="364"/>
      <c r="K1235" s="364">
        <f t="shared" si="7"/>
        <v>0</v>
      </c>
      <c r="L1235" s="365"/>
      <c r="M1235" s="366">
        <f t="shared" si="14"/>
        <v>0</v>
      </c>
      <c r="N1235" s="366">
        <f t="shared" si="13"/>
        <v>0</v>
      </c>
      <c r="O1235" s="366">
        <f t="shared" si="5"/>
        <v>0</v>
      </c>
      <c r="P1235" s="366">
        <f t="shared" si="8"/>
        <v>0</v>
      </c>
      <c r="Q1235" s="366"/>
      <c r="R1235" s="359"/>
      <c r="S1235" s="367"/>
      <c r="T1235" s="359"/>
      <c r="U1235" s="368"/>
      <c r="V1235" s="368"/>
      <c r="W1235" s="359"/>
      <c r="X1235" s="362"/>
      <c r="Y1235" s="359"/>
      <c r="Z1235" s="369"/>
      <c r="AA1235" s="368"/>
      <c r="AB1235" s="367"/>
      <c r="AC1235" s="370"/>
      <c r="AD1235" s="371"/>
      <c r="AE1235" s="249"/>
      <c r="AF1235" s="249"/>
      <c r="AG1235" s="249"/>
      <c r="AH1235" s="249"/>
      <c r="AI1235" s="249"/>
      <c r="AJ1235" s="249"/>
      <c r="AK1235" s="249"/>
      <c r="AL1235" s="249"/>
      <c r="AM1235" s="249"/>
      <c r="AN1235" s="249"/>
      <c r="AO1235" s="249"/>
      <c r="AP1235" s="249"/>
      <c r="AQ1235" s="249"/>
      <c r="AR1235" s="249"/>
      <c r="AS1235" s="249"/>
      <c r="AT1235" s="249"/>
      <c r="AU1235" s="249"/>
      <c r="AV1235" s="249"/>
      <c r="AW1235" s="249"/>
      <c r="AX1235" s="249"/>
    </row>
    <row r="1236" ht="15.0" customHeight="1">
      <c r="A1236" s="358"/>
      <c r="B1236" s="359"/>
      <c r="C1236" s="359"/>
      <c r="D1236" s="360"/>
      <c r="E1236" s="361"/>
      <c r="F1236" s="359"/>
      <c r="G1236" s="362"/>
      <c r="H1236" s="363">
        <f t="shared" si="19"/>
        <v>0</v>
      </c>
      <c r="I1236" s="359" t="s">
        <v>3465</v>
      </c>
      <c r="J1236" s="364"/>
      <c r="K1236" s="364">
        <f t="shared" si="7"/>
        <v>0</v>
      </c>
      <c r="L1236" s="365"/>
      <c r="M1236" s="366">
        <f t="shared" si="14"/>
        <v>0</v>
      </c>
      <c r="N1236" s="366">
        <f t="shared" si="13"/>
        <v>0</v>
      </c>
      <c r="O1236" s="366">
        <f t="shared" si="5"/>
        <v>0</v>
      </c>
      <c r="P1236" s="366">
        <f t="shared" si="8"/>
        <v>0</v>
      </c>
      <c r="Q1236" s="366"/>
      <c r="R1236" s="359"/>
      <c r="S1236" s="367"/>
      <c r="T1236" s="359"/>
      <c r="U1236" s="368"/>
      <c r="V1236" s="368"/>
      <c r="W1236" s="359"/>
      <c r="X1236" s="362"/>
      <c r="Y1236" s="359"/>
      <c r="Z1236" s="369"/>
      <c r="AA1236" s="368"/>
      <c r="AB1236" s="367"/>
      <c r="AC1236" s="370"/>
      <c r="AD1236" s="371"/>
      <c r="AE1236" s="249"/>
      <c r="AF1236" s="249"/>
      <c r="AG1236" s="249"/>
      <c r="AH1236" s="249"/>
      <c r="AI1236" s="249"/>
      <c r="AJ1236" s="249"/>
      <c r="AK1236" s="249"/>
      <c r="AL1236" s="249"/>
      <c r="AM1236" s="249"/>
      <c r="AN1236" s="249"/>
      <c r="AO1236" s="249"/>
      <c r="AP1236" s="249"/>
      <c r="AQ1236" s="249"/>
      <c r="AR1236" s="249"/>
      <c r="AS1236" s="249"/>
      <c r="AT1236" s="249"/>
      <c r="AU1236" s="249"/>
      <c r="AV1236" s="249"/>
      <c r="AW1236" s="249"/>
      <c r="AX1236" s="249"/>
    </row>
    <row r="1237" ht="15.0" customHeight="1">
      <c r="A1237" s="358"/>
      <c r="B1237" s="359"/>
      <c r="C1237" s="359"/>
      <c r="D1237" s="360"/>
      <c r="E1237" s="361"/>
      <c r="F1237" s="359"/>
      <c r="G1237" s="362"/>
      <c r="H1237" s="363">
        <f t="shared" si="19"/>
        <v>0</v>
      </c>
      <c r="I1237" s="359" t="s">
        <v>3465</v>
      </c>
      <c r="J1237" s="364"/>
      <c r="K1237" s="364">
        <f t="shared" si="7"/>
        <v>0</v>
      </c>
      <c r="L1237" s="365"/>
      <c r="M1237" s="366">
        <f t="shared" si="14"/>
        <v>0</v>
      </c>
      <c r="N1237" s="366">
        <f t="shared" si="13"/>
        <v>0</v>
      </c>
      <c r="O1237" s="366">
        <f t="shared" si="5"/>
        <v>0</v>
      </c>
      <c r="P1237" s="366">
        <f t="shared" si="8"/>
        <v>0</v>
      </c>
      <c r="Q1237" s="366"/>
      <c r="R1237" s="359"/>
      <c r="S1237" s="367"/>
      <c r="T1237" s="359"/>
      <c r="U1237" s="368"/>
      <c r="V1237" s="368"/>
      <c r="W1237" s="359"/>
      <c r="X1237" s="362"/>
      <c r="Y1237" s="359"/>
      <c r="Z1237" s="369"/>
      <c r="AA1237" s="368"/>
      <c r="AB1237" s="367"/>
      <c r="AC1237" s="370"/>
      <c r="AD1237" s="371"/>
      <c r="AE1237" s="249"/>
      <c r="AF1237" s="249"/>
      <c r="AG1237" s="249"/>
      <c r="AH1237" s="249"/>
      <c r="AI1237" s="249"/>
      <c r="AJ1237" s="249"/>
      <c r="AK1237" s="249"/>
      <c r="AL1237" s="249"/>
      <c r="AM1237" s="249"/>
      <c r="AN1237" s="249"/>
      <c r="AO1237" s="249"/>
      <c r="AP1237" s="249"/>
      <c r="AQ1237" s="249"/>
      <c r="AR1237" s="249"/>
      <c r="AS1237" s="249"/>
      <c r="AT1237" s="249"/>
      <c r="AU1237" s="249"/>
      <c r="AV1237" s="249"/>
      <c r="AW1237" s="249"/>
      <c r="AX1237" s="249"/>
    </row>
    <row r="1238" ht="15.0" customHeight="1">
      <c r="A1238" s="358"/>
      <c r="B1238" s="359"/>
      <c r="C1238" s="359"/>
      <c r="D1238" s="360"/>
      <c r="E1238" s="361"/>
      <c r="F1238" s="359"/>
      <c r="G1238" s="362"/>
      <c r="H1238" s="363">
        <f t="shared" si="19"/>
        <v>0</v>
      </c>
      <c r="I1238" s="359" t="s">
        <v>3465</v>
      </c>
      <c r="J1238" s="364"/>
      <c r="K1238" s="364">
        <f t="shared" si="7"/>
        <v>0</v>
      </c>
      <c r="L1238" s="365"/>
      <c r="M1238" s="366">
        <f t="shared" si="14"/>
        <v>0</v>
      </c>
      <c r="N1238" s="366">
        <f t="shared" si="13"/>
        <v>0</v>
      </c>
      <c r="O1238" s="366">
        <f t="shared" si="5"/>
        <v>0</v>
      </c>
      <c r="P1238" s="366">
        <f t="shared" si="8"/>
        <v>0</v>
      </c>
      <c r="Q1238" s="366"/>
      <c r="R1238" s="359"/>
      <c r="S1238" s="367"/>
      <c r="T1238" s="359"/>
      <c r="U1238" s="368"/>
      <c r="V1238" s="368"/>
      <c r="W1238" s="359"/>
      <c r="X1238" s="362"/>
      <c r="Y1238" s="359"/>
      <c r="Z1238" s="369"/>
      <c r="AA1238" s="368"/>
      <c r="AB1238" s="367"/>
      <c r="AC1238" s="370"/>
      <c r="AD1238" s="371"/>
      <c r="AE1238" s="249"/>
      <c r="AF1238" s="249"/>
      <c r="AG1238" s="249"/>
      <c r="AH1238" s="249"/>
      <c r="AI1238" s="249"/>
      <c r="AJ1238" s="249"/>
      <c r="AK1238" s="249"/>
      <c r="AL1238" s="249"/>
      <c r="AM1238" s="249"/>
      <c r="AN1238" s="249"/>
      <c r="AO1238" s="249"/>
      <c r="AP1238" s="249"/>
      <c r="AQ1238" s="249"/>
      <c r="AR1238" s="249"/>
      <c r="AS1238" s="249"/>
      <c r="AT1238" s="249"/>
      <c r="AU1238" s="249"/>
      <c r="AV1238" s="249"/>
      <c r="AW1238" s="249"/>
      <c r="AX1238" s="249"/>
    </row>
    <row r="1239" ht="15.0" customHeight="1">
      <c r="A1239" s="358"/>
      <c r="B1239" s="359"/>
      <c r="C1239" s="359"/>
      <c r="D1239" s="360"/>
      <c r="E1239" s="361"/>
      <c r="F1239" s="359"/>
      <c r="G1239" s="362"/>
      <c r="H1239" s="363">
        <f t="shared" si="19"/>
        <v>0</v>
      </c>
      <c r="I1239" s="359" t="s">
        <v>3465</v>
      </c>
      <c r="J1239" s="364"/>
      <c r="K1239" s="364">
        <f t="shared" si="7"/>
        <v>0</v>
      </c>
      <c r="L1239" s="365"/>
      <c r="M1239" s="366">
        <f t="shared" si="14"/>
        <v>0</v>
      </c>
      <c r="N1239" s="366">
        <f t="shared" si="13"/>
        <v>0</v>
      </c>
      <c r="O1239" s="366">
        <f t="shared" si="5"/>
        <v>0</v>
      </c>
      <c r="P1239" s="366">
        <f t="shared" si="8"/>
        <v>0</v>
      </c>
      <c r="Q1239" s="366"/>
      <c r="R1239" s="359"/>
      <c r="S1239" s="367"/>
      <c r="T1239" s="359"/>
      <c r="U1239" s="368"/>
      <c r="V1239" s="368"/>
      <c r="W1239" s="359"/>
      <c r="X1239" s="362"/>
      <c r="Y1239" s="359"/>
      <c r="Z1239" s="369"/>
      <c r="AA1239" s="368"/>
      <c r="AB1239" s="367"/>
      <c r="AC1239" s="370"/>
      <c r="AD1239" s="371"/>
      <c r="AE1239" s="249"/>
      <c r="AF1239" s="249"/>
      <c r="AG1239" s="249"/>
      <c r="AH1239" s="249"/>
      <c r="AI1239" s="249"/>
      <c r="AJ1239" s="249"/>
      <c r="AK1239" s="249"/>
      <c r="AL1239" s="249"/>
      <c r="AM1239" s="249"/>
      <c r="AN1239" s="249"/>
      <c r="AO1239" s="249"/>
      <c r="AP1239" s="249"/>
      <c r="AQ1239" s="249"/>
      <c r="AR1239" s="249"/>
      <c r="AS1239" s="249"/>
      <c r="AT1239" s="249"/>
      <c r="AU1239" s="249"/>
      <c r="AV1239" s="249"/>
      <c r="AW1239" s="249"/>
      <c r="AX1239" s="249"/>
    </row>
    <row r="1240" ht="15.0" customHeight="1">
      <c r="A1240" s="358"/>
      <c r="B1240" s="359"/>
      <c r="C1240" s="359"/>
      <c r="D1240" s="360"/>
      <c r="E1240" s="361"/>
      <c r="F1240" s="359"/>
      <c r="G1240" s="362"/>
      <c r="H1240" s="363">
        <f t="shared" si="19"/>
        <v>0</v>
      </c>
      <c r="I1240" s="359" t="s">
        <v>3465</v>
      </c>
      <c r="J1240" s="364"/>
      <c r="K1240" s="364">
        <f t="shared" si="7"/>
        <v>0</v>
      </c>
      <c r="L1240" s="365"/>
      <c r="M1240" s="366">
        <f t="shared" si="14"/>
        <v>0</v>
      </c>
      <c r="N1240" s="366">
        <f t="shared" si="13"/>
        <v>0</v>
      </c>
      <c r="O1240" s="366">
        <f t="shared" si="5"/>
        <v>0</v>
      </c>
      <c r="P1240" s="366">
        <f t="shared" si="8"/>
        <v>0</v>
      </c>
      <c r="Q1240" s="366"/>
      <c r="R1240" s="359"/>
      <c r="S1240" s="367"/>
      <c r="T1240" s="359"/>
      <c r="U1240" s="368"/>
      <c r="V1240" s="368"/>
      <c r="W1240" s="359"/>
      <c r="X1240" s="362"/>
      <c r="Y1240" s="359"/>
      <c r="Z1240" s="369"/>
      <c r="AA1240" s="368"/>
      <c r="AB1240" s="367"/>
      <c r="AC1240" s="370"/>
      <c r="AD1240" s="371"/>
      <c r="AE1240" s="249"/>
      <c r="AF1240" s="249"/>
      <c r="AG1240" s="249"/>
      <c r="AH1240" s="249"/>
      <c r="AI1240" s="249"/>
      <c r="AJ1240" s="249"/>
      <c r="AK1240" s="249"/>
      <c r="AL1240" s="249"/>
      <c r="AM1240" s="249"/>
      <c r="AN1240" s="249"/>
      <c r="AO1240" s="249"/>
      <c r="AP1240" s="249"/>
      <c r="AQ1240" s="249"/>
      <c r="AR1240" s="249"/>
      <c r="AS1240" s="249"/>
      <c r="AT1240" s="249"/>
      <c r="AU1240" s="249"/>
      <c r="AV1240" s="249"/>
      <c r="AW1240" s="249"/>
      <c r="AX1240" s="249"/>
    </row>
    <row r="1241" ht="15.0" customHeight="1">
      <c r="A1241" s="358"/>
      <c r="B1241" s="359"/>
      <c r="C1241" s="359"/>
      <c r="D1241" s="360"/>
      <c r="E1241" s="361"/>
      <c r="F1241" s="359"/>
      <c r="G1241" s="362"/>
      <c r="H1241" s="363">
        <f t="shared" si="19"/>
        <v>0</v>
      </c>
      <c r="I1241" s="359" t="s">
        <v>3465</v>
      </c>
      <c r="J1241" s="364"/>
      <c r="K1241" s="364">
        <f t="shared" si="7"/>
        <v>0</v>
      </c>
      <c r="L1241" s="365"/>
      <c r="M1241" s="366">
        <f t="shared" si="14"/>
        <v>0</v>
      </c>
      <c r="N1241" s="366">
        <f t="shared" si="13"/>
        <v>0</v>
      </c>
      <c r="O1241" s="366">
        <f t="shared" si="5"/>
        <v>0</v>
      </c>
      <c r="P1241" s="366">
        <f t="shared" si="8"/>
        <v>0</v>
      </c>
      <c r="Q1241" s="366"/>
      <c r="R1241" s="359"/>
      <c r="S1241" s="367"/>
      <c r="T1241" s="359"/>
      <c r="U1241" s="368"/>
      <c r="V1241" s="368"/>
      <c r="W1241" s="359"/>
      <c r="X1241" s="362"/>
      <c r="Y1241" s="359"/>
      <c r="Z1241" s="369"/>
      <c r="AA1241" s="368"/>
      <c r="AB1241" s="367"/>
      <c r="AC1241" s="370"/>
      <c r="AD1241" s="371"/>
      <c r="AE1241" s="249"/>
      <c r="AF1241" s="249"/>
      <c r="AG1241" s="249"/>
      <c r="AH1241" s="249"/>
      <c r="AI1241" s="249"/>
      <c r="AJ1241" s="249"/>
      <c r="AK1241" s="249"/>
      <c r="AL1241" s="249"/>
      <c r="AM1241" s="249"/>
      <c r="AN1241" s="249"/>
      <c r="AO1241" s="249"/>
      <c r="AP1241" s="249"/>
      <c r="AQ1241" s="249"/>
      <c r="AR1241" s="249"/>
      <c r="AS1241" s="249"/>
      <c r="AT1241" s="249"/>
      <c r="AU1241" s="249"/>
      <c r="AV1241" s="249"/>
      <c r="AW1241" s="249"/>
      <c r="AX1241" s="249"/>
    </row>
    <row r="1242" ht="15.0" customHeight="1">
      <c r="A1242" s="358"/>
      <c r="B1242" s="359"/>
      <c r="C1242" s="359"/>
      <c r="D1242" s="360"/>
      <c r="E1242" s="361"/>
      <c r="F1242" s="359"/>
      <c r="G1242" s="362"/>
      <c r="H1242" s="363">
        <f t="shared" si="19"/>
        <v>0</v>
      </c>
      <c r="I1242" s="359" t="s">
        <v>3465</v>
      </c>
      <c r="J1242" s="364"/>
      <c r="K1242" s="364">
        <f t="shared" si="7"/>
        <v>0</v>
      </c>
      <c r="L1242" s="365"/>
      <c r="M1242" s="366">
        <f t="shared" si="14"/>
        <v>0</v>
      </c>
      <c r="N1242" s="366">
        <f t="shared" si="13"/>
        <v>0</v>
      </c>
      <c r="O1242" s="366">
        <f t="shared" si="5"/>
        <v>0</v>
      </c>
      <c r="P1242" s="366">
        <f t="shared" si="8"/>
        <v>0</v>
      </c>
      <c r="Q1242" s="366"/>
      <c r="R1242" s="359"/>
      <c r="S1242" s="367"/>
      <c r="T1242" s="359"/>
      <c r="U1242" s="368"/>
      <c r="V1242" s="368"/>
      <c r="W1242" s="359"/>
      <c r="X1242" s="362"/>
      <c r="Y1242" s="359"/>
      <c r="Z1242" s="369"/>
      <c r="AA1242" s="368"/>
      <c r="AB1242" s="367"/>
      <c r="AC1242" s="370"/>
      <c r="AD1242" s="371"/>
      <c r="AE1242" s="249"/>
      <c r="AF1242" s="249"/>
      <c r="AG1242" s="249"/>
      <c r="AH1242" s="249"/>
      <c r="AI1242" s="249"/>
      <c r="AJ1242" s="249"/>
      <c r="AK1242" s="249"/>
      <c r="AL1242" s="249"/>
      <c r="AM1242" s="249"/>
      <c r="AN1242" s="249"/>
      <c r="AO1242" s="249"/>
      <c r="AP1242" s="249"/>
      <c r="AQ1242" s="249"/>
      <c r="AR1242" s="249"/>
      <c r="AS1242" s="249"/>
      <c r="AT1242" s="249"/>
      <c r="AU1242" s="249"/>
      <c r="AV1242" s="249"/>
      <c r="AW1242" s="249"/>
      <c r="AX1242" s="249"/>
    </row>
    <row r="1243" ht="15.0" customHeight="1">
      <c r="A1243" s="358"/>
      <c r="B1243" s="359"/>
      <c r="C1243" s="359"/>
      <c r="D1243" s="360"/>
      <c r="E1243" s="361"/>
      <c r="F1243" s="359"/>
      <c r="G1243" s="362"/>
      <c r="H1243" s="363">
        <f t="shared" si="19"/>
        <v>0</v>
      </c>
      <c r="I1243" s="359" t="s">
        <v>3465</v>
      </c>
      <c r="J1243" s="364"/>
      <c r="K1243" s="364">
        <f t="shared" si="7"/>
        <v>0</v>
      </c>
      <c r="L1243" s="365"/>
      <c r="M1243" s="366">
        <f t="shared" si="14"/>
        <v>0</v>
      </c>
      <c r="N1243" s="366">
        <f t="shared" si="13"/>
        <v>0</v>
      </c>
      <c r="O1243" s="366">
        <f t="shared" si="5"/>
        <v>0</v>
      </c>
      <c r="P1243" s="366">
        <f t="shared" si="8"/>
        <v>0</v>
      </c>
      <c r="Q1243" s="366"/>
      <c r="R1243" s="359"/>
      <c r="S1243" s="367"/>
      <c r="T1243" s="359"/>
      <c r="U1243" s="368"/>
      <c r="V1243" s="368"/>
      <c r="W1243" s="359"/>
      <c r="X1243" s="362"/>
      <c r="Y1243" s="359"/>
      <c r="Z1243" s="369"/>
      <c r="AA1243" s="368"/>
      <c r="AB1243" s="367"/>
      <c r="AC1243" s="370"/>
      <c r="AD1243" s="371"/>
      <c r="AE1243" s="249"/>
      <c r="AF1243" s="249"/>
      <c r="AG1243" s="249"/>
      <c r="AH1243" s="249"/>
      <c r="AI1243" s="249"/>
      <c r="AJ1243" s="249"/>
      <c r="AK1243" s="249"/>
      <c r="AL1243" s="249"/>
      <c r="AM1243" s="249"/>
      <c r="AN1243" s="249"/>
      <c r="AO1243" s="249"/>
      <c r="AP1243" s="249"/>
      <c r="AQ1243" s="249"/>
      <c r="AR1243" s="249"/>
      <c r="AS1243" s="249"/>
      <c r="AT1243" s="249"/>
      <c r="AU1243" s="249"/>
      <c r="AV1243" s="249"/>
      <c r="AW1243" s="249"/>
      <c r="AX1243" s="249"/>
    </row>
    <row r="1244" ht="15.0" customHeight="1">
      <c r="A1244" s="358"/>
      <c r="B1244" s="359"/>
      <c r="C1244" s="359"/>
      <c r="D1244" s="360"/>
      <c r="E1244" s="361"/>
      <c r="F1244" s="359"/>
      <c r="G1244" s="362"/>
      <c r="H1244" s="363">
        <f t="shared" si="19"/>
        <v>0</v>
      </c>
      <c r="I1244" s="359" t="s">
        <v>3465</v>
      </c>
      <c r="J1244" s="364"/>
      <c r="K1244" s="364">
        <f t="shared" si="7"/>
        <v>0</v>
      </c>
      <c r="L1244" s="365"/>
      <c r="M1244" s="366">
        <f t="shared" si="14"/>
        <v>0</v>
      </c>
      <c r="N1244" s="366">
        <f t="shared" si="13"/>
        <v>0</v>
      </c>
      <c r="O1244" s="366">
        <f t="shared" si="5"/>
        <v>0</v>
      </c>
      <c r="P1244" s="366">
        <f t="shared" si="8"/>
        <v>0</v>
      </c>
      <c r="Q1244" s="366"/>
      <c r="R1244" s="359"/>
      <c r="S1244" s="367"/>
      <c r="T1244" s="359"/>
      <c r="U1244" s="368"/>
      <c r="V1244" s="368"/>
      <c r="W1244" s="359"/>
      <c r="X1244" s="362"/>
      <c r="Y1244" s="359"/>
      <c r="Z1244" s="369"/>
      <c r="AA1244" s="368"/>
      <c r="AB1244" s="367"/>
      <c r="AC1244" s="370"/>
      <c r="AD1244" s="371"/>
      <c r="AE1244" s="249"/>
      <c r="AF1244" s="249"/>
      <c r="AG1244" s="249"/>
      <c r="AH1244" s="249"/>
      <c r="AI1244" s="249"/>
      <c r="AJ1244" s="249"/>
      <c r="AK1244" s="249"/>
      <c r="AL1244" s="249"/>
      <c r="AM1244" s="249"/>
      <c r="AN1244" s="249"/>
      <c r="AO1244" s="249"/>
      <c r="AP1244" s="249"/>
      <c r="AQ1244" s="249"/>
      <c r="AR1244" s="249"/>
      <c r="AS1244" s="249"/>
      <c r="AT1244" s="249"/>
      <c r="AU1244" s="249"/>
      <c r="AV1244" s="249"/>
      <c r="AW1244" s="249"/>
      <c r="AX1244" s="249"/>
    </row>
    <row r="1245" ht="15.0" customHeight="1">
      <c r="A1245" s="358"/>
      <c r="B1245" s="359"/>
      <c r="C1245" s="359"/>
      <c r="D1245" s="360"/>
      <c r="E1245" s="361"/>
      <c r="F1245" s="359"/>
      <c r="G1245" s="362"/>
      <c r="H1245" s="363">
        <f t="shared" si="19"/>
        <v>0</v>
      </c>
      <c r="I1245" s="359" t="s">
        <v>3465</v>
      </c>
      <c r="J1245" s="364"/>
      <c r="K1245" s="364">
        <f t="shared" si="7"/>
        <v>0</v>
      </c>
      <c r="L1245" s="365"/>
      <c r="M1245" s="366">
        <f t="shared" si="14"/>
        <v>0</v>
      </c>
      <c r="N1245" s="366">
        <f t="shared" si="13"/>
        <v>0</v>
      </c>
      <c r="O1245" s="366">
        <f t="shared" si="5"/>
        <v>0</v>
      </c>
      <c r="P1245" s="366">
        <f t="shared" si="8"/>
        <v>0</v>
      </c>
      <c r="Q1245" s="366"/>
      <c r="R1245" s="359"/>
      <c r="S1245" s="367"/>
      <c r="T1245" s="359"/>
      <c r="U1245" s="368"/>
      <c r="V1245" s="368"/>
      <c r="W1245" s="359"/>
      <c r="X1245" s="362"/>
      <c r="Y1245" s="359"/>
      <c r="Z1245" s="369"/>
      <c r="AA1245" s="368"/>
      <c r="AB1245" s="367"/>
      <c r="AC1245" s="370"/>
      <c r="AD1245" s="371"/>
      <c r="AE1245" s="249"/>
      <c r="AF1245" s="249"/>
      <c r="AG1245" s="249"/>
      <c r="AH1245" s="249"/>
      <c r="AI1245" s="249"/>
      <c r="AJ1245" s="249"/>
      <c r="AK1245" s="249"/>
      <c r="AL1245" s="249"/>
      <c r="AM1245" s="249"/>
      <c r="AN1245" s="249"/>
      <c r="AO1245" s="249"/>
      <c r="AP1245" s="249"/>
      <c r="AQ1245" s="249"/>
      <c r="AR1245" s="249"/>
      <c r="AS1245" s="249"/>
      <c r="AT1245" s="249"/>
      <c r="AU1245" s="249"/>
      <c r="AV1245" s="249"/>
      <c r="AW1245" s="249"/>
      <c r="AX1245" s="249"/>
    </row>
    <row r="1246" ht="15.0" customHeight="1">
      <c r="A1246" s="358"/>
      <c r="B1246" s="359"/>
      <c r="C1246" s="359"/>
      <c r="D1246" s="360"/>
      <c r="E1246" s="361"/>
      <c r="F1246" s="359"/>
      <c r="G1246" s="362"/>
      <c r="H1246" s="363">
        <f t="shared" si="19"/>
        <v>0</v>
      </c>
      <c r="I1246" s="359" t="s">
        <v>3465</v>
      </c>
      <c r="J1246" s="364"/>
      <c r="K1246" s="364">
        <f t="shared" si="7"/>
        <v>0</v>
      </c>
      <c r="L1246" s="365"/>
      <c r="M1246" s="366">
        <f t="shared" si="14"/>
        <v>0</v>
      </c>
      <c r="N1246" s="366">
        <f t="shared" si="13"/>
        <v>0</v>
      </c>
      <c r="O1246" s="366">
        <f t="shared" si="5"/>
        <v>0</v>
      </c>
      <c r="P1246" s="366">
        <f t="shared" si="8"/>
        <v>0</v>
      </c>
      <c r="Q1246" s="366"/>
      <c r="R1246" s="359"/>
      <c r="S1246" s="367"/>
      <c r="T1246" s="359"/>
      <c r="U1246" s="368"/>
      <c r="V1246" s="368"/>
      <c r="W1246" s="359"/>
      <c r="X1246" s="362"/>
      <c r="Y1246" s="359"/>
      <c r="Z1246" s="369"/>
      <c r="AA1246" s="368"/>
      <c r="AB1246" s="367"/>
      <c r="AC1246" s="370"/>
      <c r="AD1246" s="371"/>
      <c r="AE1246" s="249"/>
      <c r="AF1246" s="249"/>
      <c r="AG1246" s="249"/>
      <c r="AH1246" s="249"/>
      <c r="AI1246" s="249"/>
      <c r="AJ1246" s="249"/>
      <c r="AK1246" s="249"/>
      <c r="AL1246" s="249"/>
      <c r="AM1246" s="249"/>
      <c r="AN1246" s="249"/>
      <c r="AO1246" s="249"/>
      <c r="AP1246" s="249"/>
      <c r="AQ1246" s="249"/>
      <c r="AR1246" s="249"/>
      <c r="AS1246" s="249"/>
      <c r="AT1246" s="249"/>
      <c r="AU1246" s="249"/>
      <c r="AV1246" s="249"/>
      <c r="AW1246" s="249"/>
      <c r="AX1246" s="249"/>
    </row>
    <row r="1247" ht="15.0" customHeight="1">
      <c r="A1247" s="358"/>
      <c r="B1247" s="359"/>
      <c r="C1247" s="359"/>
      <c r="D1247" s="360"/>
      <c r="E1247" s="361"/>
      <c r="F1247" s="359"/>
      <c r="G1247" s="362"/>
      <c r="H1247" s="363">
        <f t="shared" si="19"/>
        <v>0</v>
      </c>
      <c r="I1247" s="359" t="s">
        <v>3465</v>
      </c>
      <c r="J1247" s="364"/>
      <c r="K1247" s="364">
        <f t="shared" si="7"/>
        <v>0</v>
      </c>
      <c r="L1247" s="365"/>
      <c r="M1247" s="366">
        <f t="shared" si="14"/>
        <v>0</v>
      </c>
      <c r="N1247" s="366">
        <f t="shared" si="13"/>
        <v>0</v>
      </c>
      <c r="O1247" s="366">
        <f t="shared" si="5"/>
        <v>0</v>
      </c>
      <c r="P1247" s="366">
        <f t="shared" si="8"/>
        <v>0</v>
      </c>
      <c r="Q1247" s="366"/>
      <c r="R1247" s="359"/>
      <c r="S1247" s="367"/>
      <c r="T1247" s="359"/>
      <c r="U1247" s="368"/>
      <c r="V1247" s="368"/>
      <c r="W1247" s="359"/>
      <c r="X1247" s="362"/>
      <c r="Y1247" s="359"/>
      <c r="Z1247" s="369"/>
      <c r="AA1247" s="368"/>
      <c r="AB1247" s="367"/>
      <c r="AC1247" s="370"/>
      <c r="AD1247" s="371"/>
      <c r="AE1247" s="249"/>
      <c r="AF1247" s="249"/>
      <c r="AG1247" s="249"/>
      <c r="AH1247" s="249"/>
      <c r="AI1247" s="249"/>
      <c r="AJ1247" s="249"/>
      <c r="AK1247" s="249"/>
      <c r="AL1247" s="249"/>
      <c r="AM1247" s="249"/>
      <c r="AN1247" s="249"/>
      <c r="AO1247" s="249"/>
      <c r="AP1247" s="249"/>
      <c r="AQ1247" s="249"/>
      <c r="AR1247" s="249"/>
      <c r="AS1247" s="249"/>
      <c r="AT1247" s="249"/>
      <c r="AU1247" s="249"/>
      <c r="AV1247" s="249"/>
      <c r="AW1247" s="249"/>
      <c r="AX1247" s="249"/>
    </row>
    <row r="1248" ht="15.0" customHeight="1">
      <c r="A1248" s="358"/>
      <c r="B1248" s="359"/>
      <c r="C1248" s="359"/>
      <c r="D1248" s="360"/>
      <c r="E1248" s="361"/>
      <c r="F1248" s="359"/>
      <c r="G1248" s="362"/>
      <c r="H1248" s="363">
        <f t="shared" si="19"/>
        <v>0</v>
      </c>
      <c r="I1248" s="359" t="s">
        <v>3465</v>
      </c>
      <c r="J1248" s="364"/>
      <c r="K1248" s="364">
        <f t="shared" si="7"/>
        <v>0</v>
      </c>
      <c r="L1248" s="365"/>
      <c r="M1248" s="366">
        <f t="shared" si="14"/>
        <v>0</v>
      </c>
      <c r="N1248" s="366">
        <f t="shared" si="13"/>
        <v>0</v>
      </c>
      <c r="O1248" s="366">
        <f t="shared" si="5"/>
        <v>0</v>
      </c>
      <c r="P1248" s="366">
        <f t="shared" si="8"/>
        <v>0</v>
      </c>
      <c r="Q1248" s="366"/>
      <c r="R1248" s="359"/>
      <c r="S1248" s="367"/>
      <c r="T1248" s="359"/>
      <c r="U1248" s="368"/>
      <c r="V1248" s="368"/>
      <c r="W1248" s="359"/>
      <c r="X1248" s="362"/>
      <c r="Y1248" s="359"/>
      <c r="Z1248" s="369"/>
      <c r="AA1248" s="368"/>
      <c r="AB1248" s="367"/>
      <c r="AC1248" s="370"/>
      <c r="AD1248" s="371"/>
      <c r="AE1248" s="249"/>
      <c r="AF1248" s="249"/>
      <c r="AG1248" s="249"/>
      <c r="AH1248" s="249"/>
      <c r="AI1248" s="249"/>
      <c r="AJ1248" s="249"/>
      <c r="AK1248" s="249"/>
      <c r="AL1248" s="249"/>
      <c r="AM1248" s="249"/>
      <c r="AN1248" s="249"/>
      <c r="AO1248" s="249"/>
      <c r="AP1248" s="249"/>
      <c r="AQ1248" s="249"/>
      <c r="AR1248" s="249"/>
      <c r="AS1248" s="249"/>
      <c r="AT1248" s="249"/>
      <c r="AU1248" s="249"/>
      <c r="AV1248" s="249"/>
      <c r="AW1248" s="249"/>
      <c r="AX1248" s="249"/>
    </row>
    <row r="1249" ht="15.0" customHeight="1">
      <c r="A1249" s="358"/>
      <c r="B1249" s="359"/>
      <c r="C1249" s="359"/>
      <c r="D1249" s="360"/>
      <c r="E1249" s="361"/>
      <c r="F1249" s="359"/>
      <c r="G1249" s="362"/>
      <c r="H1249" s="363">
        <f t="shared" si="19"/>
        <v>0</v>
      </c>
      <c r="I1249" s="359" t="s">
        <v>3465</v>
      </c>
      <c r="J1249" s="364"/>
      <c r="K1249" s="364">
        <f t="shared" si="7"/>
        <v>0</v>
      </c>
      <c r="L1249" s="365"/>
      <c r="M1249" s="366">
        <f t="shared" si="14"/>
        <v>0</v>
      </c>
      <c r="N1249" s="366">
        <f t="shared" si="13"/>
        <v>0</v>
      </c>
      <c r="O1249" s="366">
        <f t="shared" si="5"/>
        <v>0</v>
      </c>
      <c r="P1249" s="366">
        <f t="shared" si="8"/>
        <v>0</v>
      </c>
      <c r="Q1249" s="366"/>
      <c r="R1249" s="359"/>
      <c r="S1249" s="367"/>
      <c r="T1249" s="359"/>
      <c r="U1249" s="368"/>
      <c r="V1249" s="368"/>
      <c r="W1249" s="359"/>
      <c r="X1249" s="362"/>
      <c r="Y1249" s="359"/>
      <c r="Z1249" s="369"/>
      <c r="AA1249" s="368"/>
      <c r="AB1249" s="367"/>
      <c r="AC1249" s="370"/>
      <c r="AD1249" s="371"/>
      <c r="AE1249" s="249"/>
      <c r="AF1249" s="249"/>
      <c r="AG1249" s="249"/>
      <c r="AH1249" s="249"/>
      <c r="AI1249" s="249"/>
      <c r="AJ1249" s="249"/>
      <c r="AK1249" s="249"/>
      <c r="AL1249" s="249"/>
      <c r="AM1249" s="249"/>
      <c r="AN1249" s="249"/>
      <c r="AO1249" s="249"/>
      <c r="AP1249" s="249"/>
      <c r="AQ1249" s="249"/>
      <c r="AR1249" s="249"/>
      <c r="AS1249" s="249"/>
      <c r="AT1249" s="249"/>
      <c r="AU1249" s="249"/>
      <c r="AV1249" s="249"/>
      <c r="AW1249" s="249"/>
      <c r="AX1249" s="249"/>
    </row>
    <row r="1250" ht="15.0" customHeight="1">
      <c r="A1250" s="358"/>
      <c r="B1250" s="359"/>
      <c r="C1250" s="359"/>
      <c r="D1250" s="360"/>
      <c r="E1250" s="361"/>
      <c r="F1250" s="359"/>
      <c r="G1250" s="362"/>
      <c r="H1250" s="363">
        <f t="shared" si="19"/>
        <v>0</v>
      </c>
      <c r="I1250" s="359" t="s">
        <v>3465</v>
      </c>
      <c r="J1250" s="364"/>
      <c r="K1250" s="364">
        <f t="shared" si="7"/>
        <v>0</v>
      </c>
      <c r="L1250" s="365"/>
      <c r="M1250" s="366">
        <f t="shared" si="14"/>
        <v>0</v>
      </c>
      <c r="N1250" s="366">
        <f t="shared" si="13"/>
        <v>0</v>
      </c>
      <c r="O1250" s="366">
        <f t="shared" si="5"/>
        <v>0</v>
      </c>
      <c r="P1250" s="366">
        <f t="shared" si="8"/>
        <v>0</v>
      </c>
      <c r="Q1250" s="366"/>
      <c r="R1250" s="359"/>
      <c r="S1250" s="367"/>
      <c r="T1250" s="359"/>
      <c r="U1250" s="368"/>
      <c r="V1250" s="368"/>
      <c r="W1250" s="359"/>
      <c r="X1250" s="362"/>
      <c r="Y1250" s="359"/>
      <c r="Z1250" s="369"/>
      <c r="AA1250" s="368"/>
      <c r="AB1250" s="367"/>
      <c r="AC1250" s="370"/>
      <c r="AD1250" s="371"/>
      <c r="AE1250" s="249"/>
      <c r="AF1250" s="249"/>
      <c r="AG1250" s="249"/>
      <c r="AH1250" s="249"/>
      <c r="AI1250" s="249"/>
      <c r="AJ1250" s="249"/>
      <c r="AK1250" s="249"/>
      <c r="AL1250" s="249"/>
      <c r="AM1250" s="249"/>
      <c r="AN1250" s="249"/>
      <c r="AO1250" s="249"/>
      <c r="AP1250" s="249"/>
      <c r="AQ1250" s="249"/>
      <c r="AR1250" s="249"/>
      <c r="AS1250" s="249"/>
      <c r="AT1250" s="249"/>
      <c r="AU1250" s="249"/>
      <c r="AV1250" s="249"/>
      <c r="AW1250" s="249"/>
      <c r="AX1250" s="249"/>
    </row>
    <row r="1251" ht="15.0" customHeight="1">
      <c r="A1251" s="358"/>
      <c r="B1251" s="359"/>
      <c r="C1251" s="359"/>
      <c r="D1251" s="360"/>
      <c r="E1251" s="361"/>
      <c r="F1251" s="359"/>
      <c r="G1251" s="362"/>
      <c r="H1251" s="363">
        <f t="shared" si="19"/>
        <v>0</v>
      </c>
      <c r="I1251" s="359" t="s">
        <v>3465</v>
      </c>
      <c r="J1251" s="364"/>
      <c r="K1251" s="364">
        <f t="shared" si="7"/>
        <v>0</v>
      </c>
      <c r="L1251" s="365"/>
      <c r="M1251" s="366">
        <f t="shared" si="14"/>
        <v>0</v>
      </c>
      <c r="N1251" s="366">
        <f t="shared" si="13"/>
        <v>0</v>
      </c>
      <c r="O1251" s="366">
        <f t="shared" si="5"/>
        <v>0</v>
      </c>
      <c r="P1251" s="366">
        <f t="shared" si="8"/>
        <v>0</v>
      </c>
      <c r="Q1251" s="366"/>
      <c r="R1251" s="359"/>
      <c r="S1251" s="367"/>
      <c r="T1251" s="359"/>
      <c r="U1251" s="368"/>
      <c r="V1251" s="368"/>
      <c r="W1251" s="359"/>
      <c r="X1251" s="362"/>
      <c r="Y1251" s="359"/>
      <c r="Z1251" s="369"/>
      <c r="AA1251" s="368"/>
      <c r="AB1251" s="367"/>
      <c r="AC1251" s="370"/>
      <c r="AD1251" s="371"/>
      <c r="AE1251" s="249"/>
      <c r="AF1251" s="249"/>
      <c r="AG1251" s="249"/>
      <c r="AH1251" s="249"/>
      <c r="AI1251" s="249"/>
      <c r="AJ1251" s="249"/>
      <c r="AK1251" s="249"/>
      <c r="AL1251" s="249"/>
      <c r="AM1251" s="249"/>
      <c r="AN1251" s="249"/>
      <c r="AO1251" s="249"/>
      <c r="AP1251" s="249"/>
      <c r="AQ1251" s="249"/>
      <c r="AR1251" s="249"/>
      <c r="AS1251" s="249"/>
      <c r="AT1251" s="249"/>
      <c r="AU1251" s="249"/>
      <c r="AV1251" s="249"/>
      <c r="AW1251" s="249"/>
      <c r="AX1251" s="249"/>
    </row>
    <row r="1252" ht="15.0" customHeight="1">
      <c r="A1252" s="358"/>
      <c r="B1252" s="359"/>
      <c r="C1252" s="359"/>
      <c r="D1252" s="360"/>
      <c r="E1252" s="361"/>
      <c r="F1252" s="359"/>
      <c r="G1252" s="362"/>
      <c r="H1252" s="363">
        <f t="shared" si="19"/>
        <v>0</v>
      </c>
      <c r="I1252" s="359" t="s">
        <v>3465</v>
      </c>
      <c r="J1252" s="364"/>
      <c r="K1252" s="364">
        <f t="shared" si="7"/>
        <v>0</v>
      </c>
      <c r="L1252" s="365"/>
      <c r="M1252" s="366">
        <f t="shared" si="14"/>
        <v>0</v>
      </c>
      <c r="N1252" s="366">
        <f t="shared" si="13"/>
        <v>0</v>
      </c>
      <c r="O1252" s="366">
        <f t="shared" si="5"/>
        <v>0</v>
      </c>
      <c r="P1252" s="366">
        <f t="shared" si="8"/>
        <v>0</v>
      </c>
      <c r="Q1252" s="366"/>
      <c r="R1252" s="359"/>
      <c r="S1252" s="367"/>
      <c r="T1252" s="359"/>
      <c r="U1252" s="368"/>
      <c r="V1252" s="368"/>
      <c r="W1252" s="359"/>
      <c r="X1252" s="362"/>
      <c r="Y1252" s="359"/>
      <c r="Z1252" s="369"/>
      <c r="AA1252" s="368"/>
      <c r="AB1252" s="367"/>
      <c r="AC1252" s="370"/>
      <c r="AD1252" s="371"/>
      <c r="AE1252" s="249"/>
      <c r="AF1252" s="249"/>
      <c r="AG1252" s="249"/>
      <c r="AH1252" s="249"/>
      <c r="AI1252" s="249"/>
      <c r="AJ1252" s="249"/>
      <c r="AK1252" s="249"/>
      <c r="AL1252" s="249"/>
      <c r="AM1252" s="249"/>
      <c r="AN1252" s="249"/>
      <c r="AO1252" s="249"/>
      <c r="AP1252" s="249"/>
      <c r="AQ1252" s="249"/>
      <c r="AR1252" s="249"/>
      <c r="AS1252" s="249"/>
      <c r="AT1252" s="249"/>
      <c r="AU1252" s="249"/>
      <c r="AV1252" s="249"/>
      <c r="AW1252" s="249"/>
      <c r="AX1252" s="249"/>
    </row>
    <row r="1253" ht="15.0" customHeight="1">
      <c r="A1253" s="358"/>
      <c r="B1253" s="359"/>
      <c r="C1253" s="359"/>
      <c r="D1253" s="360"/>
      <c r="E1253" s="361"/>
      <c r="F1253" s="359"/>
      <c r="G1253" s="362"/>
      <c r="H1253" s="363">
        <f t="shared" si="19"/>
        <v>0</v>
      </c>
      <c r="I1253" s="359" t="s">
        <v>3465</v>
      </c>
      <c r="J1253" s="364"/>
      <c r="K1253" s="364">
        <f t="shared" si="7"/>
        <v>0</v>
      </c>
      <c r="L1253" s="365"/>
      <c r="M1253" s="366">
        <f t="shared" si="14"/>
        <v>0</v>
      </c>
      <c r="N1253" s="366">
        <f t="shared" si="13"/>
        <v>0</v>
      </c>
      <c r="O1253" s="366">
        <f t="shared" si="5"/>
        <v>0</v>
      </c>
      <c r="P1253" s="366">
        <f t="shared" si="8"/>
        <v>0</v>
      </c>
      <c r="Q1253" s="366"/>
      <c r="R1253" s="359"/>
      <c r="S1253" s="367"/>
      <c r="T1253" s="359"/>
      <c r="U1253" s="368"/>
      <c r="V1253" s="368"/>
      <c r="W1253" s="359"/>
      <c r="X1253" s="362"/>
      <c r="Y1253" s="359"/>
      <c r="Z1253" s="369"/>
      <c r="AA1253" s="368"/>
      <c r="AB1253" s="367"/>
      <c r="AC1253" s="370"/>
      <c r="AD1253" s="371"/>
      <c r="AE1253" s="249"/>
      <c r="AF1253" s="249"/>
      <c r="AG1253" s="249"/>
      <c r="AH1253" s="249"/>
      <c r="AI1253" s="249"/>
      <c r="AJ1253" s="249"/>
      <c r="AK1253" s="249"/>
      <c r="AL1253" s="249"/>
      <c r="AM1253" s="249"/>
      <c r="AN1253" s="249"/>
      <c r="AO1253" s="249"/>
      <c r="AP1253" s="249"/>
      <c r="AQ1253" s="249"/>
      <c r="AR1253" s="249"/>
      <c r="AS1253" s="249"/>
      <c r="AT1253" s="249"/>
      <c r="AU1253" s="249"/>
      <c r="AV1253" s="249"/>
      <c r="AW1253" s="249"/>
      <c r="AX1253" s="249"/>
    </row>
    <row r="1254" ht="15.0" customHeight="1">
      <c r="A1254" s="358"/>
      <c r="B1254" s="359"/>
      <c r="C1254" s="359"/>
      <c r="D1254" s="360"/>
      <c r="E1254" s="361"/>
      <c r="F1254" s="359"/>
      <c r="G1254" s="362"/>
      <c r="H1254" s="363">
        <f t="shared" si="19"/>
        <v>0</v>
      </c>
      <c r="I1254" s="359" t="s">
        <v>3465</v>
      </c>
      <c r="J1254" s="364"/>
      <c r="K1254" s="364">
        <f t="shared" si="7"/>
        <v>0</v>
      </c>
      <c r="L1254" s="365"/>
      <c r="M1254" s="366">
        <f t="shared" si="14"/>
        <v>0</v>
      </c>
      <c r="N1254" s="366">
        <f t="shared" si="13"/>
        <v>0</v>
      </c>
      <c r="O1254" s="366">
        <f t="shared" si="5"/>
        <v>0</v>
      </c>
      <c r="P1254" s="366">
        <f t="shared" si="8"/>
        <v>0</v>
      </c>
      <c r="Q1254" s="366"/>
      <c r="R1254" s="359"/>
      <c r="S1254" s="367"/>
      <c r="T1254" s="359"/>
      <c r="U1254" s="368"/>
      <c r="V1254" s="368"/>
      <c r="W1254" s="359"/>
      <c r="X1254" s="362"/>
      <c r="Y1254" s="359"/>
      <c r="Z1254" s="369"/>
      <c r="AA1254" s="368"/>
      <c r="AB1254" s="367"/>
      <c r="AC1254" s="370"/>
      <c r="AD1254" s="371"/>
      <c r="AE1254" s="249"/>
      <c r="AF1254" s="249"/>
      <c r="AG1254" s="249"/>
      <c r="AH1254" s="249"/>
      <c r="AI1254" s="249"/>
      <c r="AJ1254" s="249"/>
      <c r="AK1254" s="249"/>
      <c r="AL1254" s="249"/>
      <c r="AM1254" s="249"/>
      <c r="AN1254" s="249"/>
      <c r="AO1254" s="249"/>
      <c r="AP1254" s="249"/>
      <c r="AQ1254" s="249"/>
      <c r="AR1254" s="249"/>
      <c r="AS1254" s="249"/>
      <c r="AT1254" s="249"/>
      <c r="AU1254" s="249"/>
      <c r="AV1254" s="249"/>
      <c r="AW1254" s="249"/>
      <c r="AX1254" s="249"/>
    </row>
    <row r="1255" ht="15.0" customHeight="1">
      <c r="A1255" s="358"/>
      <c r="B1255" s="359"/>
      <c r="C1255" s="359"/>
      <c r="D1255" s="360"/>
      <c r="E1255" s="361"/>
      <c r="F1255" s="359"/>
      <c r="G1255" s="362"/>
      <c r="H1255" s="363">
        <f t="shared" si="19"/>
        <v>0</v>
      </c>
      <c r="I1255" s="359" t="s">
        <v>3465</v>
      </c>
      <c r="J1255" s="364"/>
      <c r="K1255" s="364">
        <f t="shared" si="7"/>
        <v>0</v>
      </c>
      <c r="L1255" s="365"/>
      <c r="M1255" s="366">
        <f t="shared" si="14"/>
        <v>0</v>
      </c>
      <c r="N1255" s="366">
        <f t="shared" si="13"/>
        <v>0</v>
      </c>
      <c r="O1255" s="366">
        <f t="shared" si="5"/>
        <v>0</v>
      </c>
      <c r="P1255" s="366">
        <f t="shared" si="8"/>
        <v>0</v>
      </c>
      <c r="Q1255" s="366"/>
      <c r="R1255" s="359"/>
      <c r="S1255" s="367"/>
      <c r="T1255" s="359"/>
      <c r="U1255" s="368"/>
      <c r="V1255" s="368"/>
      <c r="W1255" s="359"/>
      <c r="X1255" s="362"/>
      <c r="Y1255" s="359"/>
      <c r="Z1255" s="369"/>
      <c r="AA1255" s="368"/>
      <c r="AB1255" s="367"/>
      <c r="AC1255" s="370"/>
      <c r="AD1255" s="371"/>
      <c r="AE1255" s="249"/>
      <c r="AF1255" s="249"/>
      <c r="AG1255" s="249"/>
      <c r="AH1255" s="249"/>
      <c r="AI1255" s="249"/>
      <c r="AJ1255" s="249"/>
      <c r="AK1255" s="249"/>
      <c r="AL1255" s="249"/>
      <c r="AM1255" s="249"/>
      <c r="AN1255" s="249"/>
      <c r="AO1255" s="249"/>
      <c r="AP1255" s="249"/>
      <c r="AQ1255" s="249"/>
      <c r="AR1255" s="249"/>
      <c r="AS1255" s="249"/>
      <c r="AT1255" s="249"/>
      <c r="AU1255" s="249"/>
      <c r="AV1255" s="249"/>
      <c r="AW1255" s="249"/>
      <c r="AX1255" s="249"/>
    </row>
    <row r="1256" ht="15.0" customHeight="1">
      <c r="A1256" s="358"/>
      <c r="B1256" s="359"/>
      <c r="C1256" s="359"/>
      <c r="D1256" s="360"/>
      <c r="E1256" s="361"/>
      <c r="F1256" s="359"/>
      <c r="G1256" s="362"/>
      <c r="H1256" s="363">
        <f t="shared" si="19"/>
        <v>0</v>
      </c>
      <c r="I1256" s="359" t="s">
        <v>3465</v>
      </c>
      <c r="J1256" s="364"/>
      <c r="K1256" s="364">
        <f t="shared" si="7"/>
        <v>0</v>
      </c>
      <c r="L1256" s="365"/>
      <c r="M1256" s="366">
        <f t="shared" si="14"/>
        <v>0</v>
      </c>
      <c r="N1256" s="366">
        <f t="shared" si="13"/>
        <v>0</v>
      </c>
      <c r="O1256" s="366">
        <f t="shared" si="5"/>
        <v>0</v>
      </c>
      <c r="P1256" s="366">
        <f t="shared" si="8"/>
        <v>0</v>
      </c>
      <c r="Q1256" s="366"/>
      <c r="R1256" s="359"/>
      <c r="S1256" s="367"/>
      <c r="T1256" s="359"/>
      <c r="U1256" s="368"/>
      <c r="V1256" s="368"/>
      <c r="W1256" s="359"/>
      <c r="X1256" s="362"/>
      <c r="Y1256" s="359"/>
      <c r="Z1256" s="369"/>
      <c r="AA1256" s="368"/>
      <c r="AB1256" s="367"/>
      <c r="AC1256" s="370"/>
      <c r="AD1256" s="371"/>
      <c r="AE1256" s="249"/>
      <c r="AF1256" s="249"/>
      <c r="AG1256" s="249"/>
      <c r="AH1256" s="249"/>
      <c r="AI1256" s="249"/>
      <c r="AJ1256" s="249"/>
      <c r="AK1256" s="249"/>
      <c r="AL1256" s="249"/>
      <c r="AM1256" s="249"/>
      <c r="AN1256" s="249"/>
      <c r="AO1256" s="249"/>
      <c r="AP1256" s="249"/>
      <c r="AQ1256" s="249"/>
      <c r="AR1256" s="249"/>
      <c r="AS1256" s="249"/>
      <c r="AT1256" s="249"/>
      <c r="AU1256" s="249"/>
      <c r="AV1256" s="249"/>
      <c r="AW1256" s="249"/>
      <c r="AX1256" s="249"/>
    </row>
    <row r="1257" ht="15.0" customHeight="1">
      <c r="A1257" s="358"/>
      <c r="B1257" s="359"/>
      <c r="C1257" s="359"/>
      <c r="D1257" s="360"/>
      <c r="E1257" s="361"/>
      <c r="F1257" s="359"/>
      <c r="G1257" s="362"/>
      <c r="H1257" s="363">
        <f t="shared" si="19"/>
        <v>0</v>
      </c>
      <c r="I1257" s="359" t="s">
        <v>3465</v>
      </c>
      <c r="J1257" s="364"/>
      <c r="K1257" s="364">
        <f t="shared" si="7"/>
        <v>0</v>
      </c>
      <c r="L1257" s="365"/>
      <c r="M1257" s="366">
        <f t="shared" si="14"/>
        <v>0</v>
      </c>
      <c r="N1257" s="366">
        <f t="shared" si="13"/>
        <v>0</v>
      </c>
      <c r="O1257" s="366">
        <f t="shared" si="5"/>
        <v>0</v>
      </c>
      <c r="P1257" s="366">
        <f t="shared" si="8"/>
        <v>0</v>
      </c>
      <c r="Q1257" s="366"/>
      <c r="R1257" s="359"/>
      <c r="S1257" s="367"/>
      <c r="T1257" s="359"/>
      <c r="U1257" s="368"/>
      <c r="V1257" s="368"/>
      <c r="W1257" s="359"/>
      <c r="X1257" s="362"/>
      <c r="Y1257" s="359"/>
      <c r="Z1257" s="369"/>
      <c r="AA1257" s="368"/>
      <c r="AB1257" s="367"/>
      <c r="AC1257" s="370"/>
      <c r="AD1257" s="371"/>
      <c r="AE1257" s="249"/>
      <c r="AF1257" s="249"/>
      <c r="AG1257" s="249"/>
      <c r="AH1257" s="249"/>
      <c r="AI1257" s="249"/>
      <c r="AJ1257" s="249"/>
      <c r="AK1257" s="249"/>
      <c r="AL1257" s="249"/>
      <c r="AM1257" s="249"/>
      <c r="AN1257" s="249"/>
      <c r="AO1257" s="249"/>
      <c r="AP1257" s="249"/>
      <c r="AQ1257" s="249"/>
      <c r="AR1257" s="249"/>
      <c r="AS1257" s="249"/>
      <c r="AT1257" s="249"/>
      <c r="AU1257" s="249"/>
      <c r="AV1257" s="249"/>
      <c r="AW1257" s="249"/>
      <c r="AX1257" s="249"/>
    </row>
    <row r="1258" ht="15.0" customHeight="1">
      <c r="A1258" s="358"/>
      <c r="B1258" s="359"/>
      <c r="C1258" s="359"/>
      <c r="D1258" s="360"/>
      <c r="E1258" s="361"/>
      <c r="F1258" s="359"/>
      <c r="G1258" s="362"/>
      <c r="H1258" s="363">
        <f t="shared" si="19"/>
        <v>0</v>
      </c>
      <c r="I1258" s="359" t="s">
        <v>3465</v>
      </c>
      <c r="J1258" s="364"/>
      <c r="K1258" s="364">
        <f t="shared" si="7"/>
        <v>0</v>
      </c>
      <c r="L1258" s="365"/>
      <c r="M1258" s="366">
        <f t="shared" si="14"/>
        <v>0</v>
      </c>
      <c r="N1258" s="366">
        <f t="shared" si="13"/>
        <v>0</v>
      </c>
      <c r="O1258" s="366">
        <f t="shared" si="5"/>
        <v>0</v>
      </c>
      <c r="P1258" s="366">
        <f t="shared" si="8"/>
        <v>0</v>
      </c>
      <c r="Q1258" s="366"/>
      <c r="R1258" s="359"/>
      <c r="S1258" s="367"/>
      <c r="T1258" s="359"/>
      <c r="U1258" s="368"/>
      <c r="V1258" s="368"/>
      <c r="W1258" s="359"/>
      <c r="X1258" s="362"/>
      <c r="Y1258" s="359"/>
      <c r="Z1258" s="369"/>
      <c r="AA1258" s="368"/>
      <c r="AB1258" s="367"/>
      <c r="AC1258" s="370"/>
      <c r="AD1258" s="371"/>
      <c r="AE1258" s="249"/>
      <c r="AF1258" s="249"/>
      <c r="AG1258" s="249"/>
      <c r="AH1258" s="249"/>
      <c r="AI1258" s="249"/>
      <c r="AJ1258" s="249"/>
      <c r="AK1258" s="249"/>
      <c r="AL1258" s="249"/>
      <c r="AM1258" s="249"/>
      <c r="AN1258" s="249"/>
      <c r="AO1258" s="249"/>
      <c r="AP1258" s="249"/>
      <c r="AQ1258" s="249"/>
      <c r="AR1258" s="249"/>
      <c r="AS1258" s="249"/>
      <c r="AT1258" s="249"/>
      <c r="AU1258" s="249"/>
      <c r="AV1258" s="249"/>
      <c r="AW1258" s="249"/>
      <c r="AX1258" s="249"/>
    </row>
    <row r="1259" ht="15.0" customHeight="1">
      <c r="A1259" s="358"/>
      <c r="B1259" s="359"/>
      <c r="C1259" s="359"/>
      <c r="D1259" s="360"/>
      <c r="E1259" s="361"/>
      <c r="F1259" s="359"/>
      <c r="G1259" s="362"/>
      <c r="H1259" s="363">
        <f t="shared" si="19"/>
        <v>0</v>
      </c>
      <c r="I1259" s="359" t="s">
        <v>3465</v>
      </c>
      <c r="J1259" s="364"/>
      <c r="K1259" s="364">
        <f t="shared" si="7"/>
        <v>0</v>
      </c>
      <c r="L1259" s="365"/>
      <c r="M1259" s="366">
        <f t="shared" si="14"/>
        <v>0</v>
      </c>
      <c r="N1259" s="366">
        <f t="shared" si="13"/>
        <v>0</v>
      </c>
      <c r="O1259" s="366">
        <f t="shared" si="5"/>
        <v>0</v>
      </c>
      <c r="P1259" s="366">
        <f t="shared" si="8"/>
        <v>0</v>
      </c>
      <c r="Q1259" s="366"/>
      <c r="R1259" s="359"/>
      <c r="S1259" s="367"/>
      <c r="T1259" s="359"/>
      <c r="U1259" s="368"/>
      <c r="V1259" s="368"/>
      <c r="W1259" s="359"/>
      <c r="X1259" s="362"/>
      <c r="Y1259" s="359"/>
      <c r="Z1259" s="369"/>
      <c r="AA1259" s="368"/>
      <c r="AB1259" s="367"/>
      <c r="AC1259" s="370"/>
      <c r="AD1259" s="371"/>
      <c r="AE1259" s="249"/>
      <c r="AF1259" s="249"/>
      <c r="AG1259" s="249"/>
      <c r="AH1259" s="249"/>
      <c r="AI1259" s="249"/>
      <c r="AJ1259" s="249"/>
      <c r="AK1259" s="249"/>
      <c r="AL1259" s="249"/>
      <c r="AM1259" s="249"/>
      <c r="AN1259" s="249"/>
      <c r="AO1259" s="249"/>
      <c r="AP1259" s="249"/>
      <c r="AQ1259" s="249"/>
      <c r="AR1259" s="249"/>
      <c r="AS1259" s="249"/>
      <c r="AT1259" s="249"/>
      <c r="AU1259" s="249"/>
      <c r="AV1259" s="249"/>
      <c r="AW1259" s="249"/>
      <c r="AX1259" s="249"/>
    </row>
    <row r="1260" ht="15.0" customHeight="1">
      <c r="A1260" s="358"/>
      <c r="B1260" s="359"/>
      <c r="C1260" s="359"/>
      <c r="D1260" s="360"/>
      <c r="E1260" s="361"/>
      <c r="F1260" s="359"/>
      <c r="G1260" s="362"/>
      <c r="H1260" s="363">
        <f t="shared" si="19"/>
        <v>0</v>
      </c>
      <c r="I1260" s="359" t="s">
        <v>3465</v>
      </c>
      <c r="J1260" s="364"/>
      <c r="K1260" s="364">
        <f t="shared" si="7"/>
        <v>0</v>
      </c>
      <c r="L1260" s="365"/>
      <c r="M1260" s="366">
        <f t="shared" si="14"/>
        <v>0</v>
      </c>
      <c r="N1260" s="366">
        <f t="shared" si="13"/>
        <v>0</v>
      </c>
      <c r="O1260" s="366">
        <f t="shared" si="5"/>
        <v>0</v>
      </c>
      <c r="P1260" s="366">
        <f t="shared" si="8"/>
        <v>0</v>
      </c>
      <c r="Q1260" s="366"/>
      <c r="R1260" s="359"/>
      <c r="S1260" s="367"/>
      <c r="T1260" s="359"/>
      <c r="U1260" s="368"/>
      <c r="V1260" s="368"/>
      <c r="W1260" s="359"/>
      <c r="X1260" s="362"/>
      <c r="Y1260" s="359"/>
      <c r="Z1260" s="369"/>
      <c r="AA1260" s="368"/>
      <c r="AB1260" s="367"/>
      <c r="AC1260" s="370"/>
      <c r="AD1260" s="371"/>
      <c r="AE1260" s="249"/>
      <c r="AF1260" s="249"/>
      <c r="AG1260" s="249"/>
      <c r="AH1260" s="249"/>
      <c r="AI1260" s="249"/>
      <c r="AJ1260" s="249"/>
      <c r="AK1260" s="249"/>
      <c r="AL1260" s="249"/>
      <c r="AM1260" s="249"/>
      <c r="AN1260" s="249"/>
      <c r="AO1260" s="249"/>
      <c r="AP1260" s="249"/>
      <c r="AQ1260" s="249"/>
      <c r="AR1260" s="249"/>
      <c r="AS1260" s="249"/>
      <c r="AT1260" s="249"/>
      <c r="AU1260" s="249"/>
      <c r="AV1260" s="249"/>
      <c r="AW1260" s="249"/>
      <c r="AX1260" s="249"/>
    </row>
    <row r="1261" ht="15.0" customHeight="1">
      <c r="A1261" s="358"/>
      <c r="B1261" s="359"/>
      <c r="C1261" s="359"/>
      <c r="D1261" s="360"/>
      <c r="E1261" s="361"/>
      <c r="F1261" s="359"/>
      <c r="G1261" s="362"/>
      <c r="H1261" s="363">
        <f t="shared" si="19"/>
        <v>0</v>
      </c>
      <c r="I1261" s="359" t="s">
        <v>3465</v>
      </c>
      <c r="J1261" s="364"/>
      <c r="K1261" s="364">
        <f t="shared" si="7"/>
        <v>0</v>
      </c>
      <c r="L1261" s="365"/>
      <c r="M1261" s="366">
        <f t="shared" si="14"/>
        <v>0</v>
      </c>
      <c r="N1261" s="366">
        <f t="shared" si="13"/>
        <v>0</v>
      </c>
      <c r="O1261" s="366">
        <f t="shared" si="5"/>
        <v>0</v>
      </c>
      <c r="P1261" s="366">
        <f t="shared" si="8"/>
        <v>0</v>
      </c>
      <c r="Q1261" s="366"/>
      <c r="R1261" s="359"/>
      <c r="S1261" s="367"/>
      <c r="T1261" s="359"/>
      <c r="U1261" s="368"/>
      <c r="V1261" s="368"/>
      <c r="W1261" s="359"/>
      <c r="X1261" s="362"/>
      <c r="Y1261" s="359"/>
      <c r="Z1261" s="369"/>
      <c r="AA1261" s="368"/>
      <c r="AB1261" s="367"/>
      <c r="AC1261" s="370"/>
      <c r="AD1261" s="371"/>
      <c r="AE1261" s="249"/>
      <c r="AF1261" s="249"/>
      <c r="AG1261" s="249"/>
      <c r="AH1261" s="249"/>
      <c r="AI1261" s="249"/>
      <c r="AJ1261" s="249"/>
      <c r="AK1261" s="249"/>
      <c r="AL1261" s="249"/>
      <c r="AM1261" s="249"/>
      <c r="AN1261" s="249"/>
      <c r="AO1261" s="249"/>
      <c r="AP1261" s="249"/>
      <c r="AQ1261" s="249"/>
      <c r="AR1261" s="249"/>
      <c r="AS1261" s="249"/>
      <c r="AT1261" s="249"/>
      <c r="AU1261" s="249"/>
      <c r="AV1261" s="249"/>
      <c r="AW1261" s="249"/>
      <c r="AX1261" s="249"/>
    </row>
    <row r="1262" ht="15.0" customHeight="1">
      <c r="A1262" s="358"/>
      <c r="B1262" s="359"/>
      <c r="C1262" s="359"/>
      <c r="D1262" s="360"/>
      <c r="E1262" s="361"/>
      <c r="F1262" s="359"/>
      <c r="G1262" s="362"/>
      <c r="H1262" s="363">
        <f t="shared" si="19"/>
        <v>0</v>
      </c>
      <c r="I1262" s="359" t="s">
        <v>3465</v>
      </c>
      <c r="J1262" s="364"/>
      <c r="K1262" s="364">
        <f t="shared" si="7"/>
        <v>0</v>
      </c>
      <c r="L1262" s="365"/>
      <c r="M1262" s="366">
        <f t="shared" si="14"/>
        <v>0</v>
      </c>
      <c r="N1262" s="366">
        <f t="shared" si="13"/>
        <v>0</v>
      </c>
      <c r="O1262" s="366">
        <f t="shared" si="5"/>
        <v>0</v>
      </c>
      <c r="P1262" s="366">
        <f t="shared" si="8"/>
        <v>0</v>
      </c>
      <c r="Q1262" s="366"/>
      <c r="R1262" s="359"/>
      <c r="S1262" s="367"/>
      <c r="T1262" s="359"/>
      <c r="U1262" s="368"/>
      <c r="V1262" s="368"/>
      <c r="W1262" s="359"/>
      <c r="X1262" s="362"/>
      <c r="Y1262" s="359"/>
      <c r="Z1262" s="369"/>
      <c r="AA1262" s="368"/>
      <c r="AB1262" s="367"/>
      <c r="AC1262" s="370"/>
      <c r="AD1262" s="371"/>
      <c r="AE1262" s="249"/>
      <c r="AF1262" s="249"/>
      <c r="AG1262" s="249"/>
      <c r="AH1262" s="249"/>
      <c r="AI1262" s="249"/>
      <c r="AJ1262" s="249"/>
      <c r="AK1262" s="249"/>
      <c r="AL1262" s="249"/>
      <c r="AM1262" s="249"/>
      <c r="AN1262" s="249"/>
      <c r="AO1262" s="249"/>
      <c r="AP1262" s="249"/>
      <c r="AQ1262" s="249"/>
      <c r="AR1262" s="249"/>
      <c r="AS1262" s="249"/>
      <c r="AT1262" s="249"/>
      <c r="AU1262" s="249"/>
      <c r="AV1262" s="249"/>
      <c r="AW1262" s="249"/>
      <c r="AX1262" s="249"/>
    </row>
    <row r="1263" ht="15.0" customHeight="1">
      <c r="A1263" s="358"/>
      <c r="B1263" s="359"/>
      <c r="C1263" s="359"/>
      <c r="D1263" s="360"/>
      <c r="E1263" s="361"/>
      <c r="F1263" s="359"/>
      <c r="G1263" s="362"/>
      <c r="H1263" s="363">
        <f t="shared" si="19"/>
        <v>0</v>
      </c>
      <c r="I1263" s="359" t="s">
        <v>3465</v>
      </c>
      <c r="J1263" s="364"/>
      <c r="K1263" s="364">
        <f t="shared" si="7"/>
        <v>0</v>
      </c>
      <c r="L1263" s="365"/>
      <c r="M1263" s="366">
        <f t="shared" si="14"/>
        <v>0</v>
      </c>
      <c r="N1263" s="366">
        <f t="shared" si="13"/>
        <v>0</v>
      </c>
      <c r="O1263" s="366">
        <f t="shared" si="5"/>
        <v>0</v>
      </c>
      <c r="P1263" s="366">
        <f t="shared" si="8"/>
        <v>0</v>
      </c>
      <c r="Q1263" s="366"/>
      <c r="R1263" s="359"/>
      <c r="S1263" s="367"/>
      <c r="T1263" s="359"/>
      <c r="U1263" s="368"/>
      <c r="V1263" s="368"/>
      <c r="W1263" s="359"/>
      <c r="X1263" s="362"/>
      <c r="Y1263" s="359"/>
      <c r="Z1263" s="369"/>
      <c r="AA1263" s="368"/>
      <c r="AB1263" s="367"/>
      <c r="AC1263" s="370"/>
      <c r="AD1263" s="371"/>
      <c r="AE1263" s="249"/>
      <c r="AF1263" s="249"/>
      <c r="AG1263" s="249"/>
      <c r="AH1263" s="249"/>
      <c r="AI1263" s="249"/>
      <c r="AJ1263" s="249"/>
      <c r="AK1263" s="249"/>
      <c r="AL1263" s="249"/>
      <c r="AM1263" s="249"/>
      <c r="AN1263" s="249"/>
      <c r="AO1263" s="249"/>
      <c r="AP1263" s="249"/>
      <c r="AQ1263" s="249"/>
      <c r="AR1263" s="249"/>
      <c r="AS1263" s="249"/>
      <c r="AT1263" s="249"/>
      <c r="AU1263" s="249"/>
      <c r="AV1263" s="249"/>
      <c r="AW1263" s="249"/>
      <c r="AX1263" s="249"/>
    </row>
    <row r="1264" ht="15.0" customHeight="1">
      <c r="A1264" s="358"/>
      <c r="B1264" s="359"/>
      <c r="C1264" s="359"/>
      <c r="D1264" s="360"/>
      <c r="E1264" s="361"/>
      <c r="F1264" s="359"/>
      <c r="G1264" s="362"/>
      <c r="H1264" s="363">
        <f t="shared" si="19"/>
        <v>0</v>
      </c>
      <c r="I1264" s="359" t="s">
        <v>3465</v>
      </c>
      <c r="J1264" s="364"/>
      <c r="K1264" s="364">
        <f t="shared" si="7"/>
        <v>0</v>
      </c>
      <c r="L1264" s="365"/>
      <c r="M1264" s="366">
        <f t="shared" si="14"/>
        <v>0</v>
      </c>
      <c r="N1264" s="366">
        <f t="shared" si="13"/>
        <v>0</v>
      </c>
      <c r="O1264" s="366">
        <f t="shared" si="5"/>
        <v>0</v>
      </c>
      <c r="P1264" s="366">
        <f t="shared" si="8"/>
        <v>0</v>
      </c>
      <c r="Q1264" s="366"/>
      <c r="R1264" s="359"/>
      <c r="S1264" s="367"/>
      <c r="T1264" s="359"/>
      <c r="U1264" s="368"/>
      <c r="V1264" s="368"/>
      <c r="W1264" s="359"/>
      <c r="X1264" s="362"/>
      <c r="Y1264" s="359"/>
      <c r="Z1264" s="369"/>
      <c r="AA1264" s="368"/>
      <c r="AB1264" s="367"/>
      <c r="AC1264" s="370"/>
      <c r="AD1264" s="371"/>
      <c r="AE1264" s="249"/>
      <c r="AF1264" s="249"/>
      <c r="AG1264" s="249"/>
      <c r="AH1264" s="249"/>
      <c r="AI1264" s="249"/>
      <c r="AJ1264" s="249"/>
      <c r="AK1264" s="249"/>
      <c r="AL1264" s="249"/>
      <c r="AM1264" s="249"/>
      <c r="AN1264" s="249"/>
      <c r="AO1264" s="249"/>
      <c r="AP1264" s="249"/>
      <c r="AQ1264" s="249"/>
      <c r="AR1264" s="249"/>
      <c r="AS1264" s="249"/>
      <c r="AT1264" s="249"/>
      <c r="AU1264" s="249"/>
      <c r="AV1264" s="249"/>
      <c r="AW1264" s="249"/>
      <c r="AX1264" s="249"/>
    </row>
    <row r="1265" ht="15.0" customHeight="1">
      <c r="A1265" s="358"/>
      <c r="B1265" s="359"/>
      <c r="C1265" s="359"/>
      <c r="D1265" s="360"/>
      <c r="E1265" s="361"/>
      <c r="F1265" s="359"/>
      <c r="G1265" s="362"/>
      <c r="H1265" s="363">
        <f t="shared" si="19"/>
        <v>0</v>
      </c>
      <c r="I1265" s="359" t="s">
        <v>3465</v>
      </c>
      <c r="J1265" s="364"/>
      <c r="K1265" s="364">
        <f t="shared" si="7"/>
        <v>0</v>
      </c>
      <c r="L1265" s="365"/>
      <c r="M1265" s="366">
        <f t="shared" si="14"/>
        <v>0</v>
      </c>
      <c r="N1265" s="366">
        <f t="shared" si="13"/>
        <v>0</v>
      </c>
      <c r="O1265" s="366">
        <f t="shared" si="5"/>
        <v>0</v>
      </c>
      <c r="P1265" s="366">
        <f t="shared" si="8"/>
        <v>0</v>
      </c>
      <c r="Q1265" s="366"/>
      <c r="R1265" s="359"/>
      <c r="S1265" s="367"/>
      <c r="T1265" s="359"/>
      <c r="U1265" s="368"/>
      <c r="V1265" s="368"/>
      <c r="W1265" s="359"/>
      <c r="X1265" s="362"/>
      <c r="Y1265" s="359"/>
      <c r="Z1265" s="369"/>
      <c r="AA1265" s="368"/>
      <c r="AB1265" s="367"/>
      <c r="AC1265" s="370"/>
      <c r="AD1265" s="371"/>
      <c r="AE1265" s="249"/>
      <c r="AF1265" s="249"/>
      <c r="AG1265" s="249"/>
      <c r="AH1265" s="249"/>
      <c r="AI1265" s="249"/>
      <c r="AJ1265" s="249"/>
      <c r="AK1265" s="249"/>
      <c r="AL1265" s="249"/>
      <c r="AM1265" s="249"/>
      <c r="AN1265" s="249"/>
      <c r="AO1265" s="249"/>
      <c r="AP1265" s="249"/>
      <c r="AQ1265" s="249"/>
      <c r="AR1265" s="249"/>
      <c r="AS1265" s="249"/>
      <c r="AT1265" s="249"/>
      <c r="AU1265" s="249"/>
      <c r="AV1265" s="249"/>
      <c r="AW1265" s="249"/>
      <c r="AX1265" s="249"/>
    </row>
    <row r="1266" ht="15.0" customHeight="1">
      <c r="A1266" s="358"/>
      <c r="B1266" s="359"/>
      <c r="C1266" s="359"/>
      <c r="D1266" s="360"/>
      <c r="E1266" s="361"/>
      <c r="F1266" s="359"/>
      <c r="G1266" s="362"/>
      <c r="H1266" s="363">
        <f t="shared" si="19"/>
        <v>0</v>
      </c>
      <c r="I1266" s="359" t="s">
        <v>3465</v>
      </c>
      <c r="J1266" s="364"/>
      <c r="K1266" s="364">
        <f t="shared" si="7"/>
        <v>0</v>
      </c>
      <c r="L1266" s="365"/>
      <c r="M1266" s="366">
        <f t="shared" si="14"/>
        <v>0</v>
      </c>
      <c r="N1266" s="366">
        <f t="shared" si="13"/>
        <v>0</v>
      </c>
      <c r="O1266" s="366">
        <f t="shared" si="5"/>
        <v>0</v>
      </c>
      <c r="P1266" s="366">
        <f t="shared" si="8"/>
        <v>0</v>
      </c>
      <c r="Q1266" s="366"/>
      <c r="R1266" s="359"/>
      <c r="S1266" s="367"/>
      <c r="T1266" s="359"/>
      <c r="U1266" s="368"/>
      <c r="V1266" s="368"/>
      <c r="W1266" s="359"/>
      <c r="X1266" s="362"/>
      <c r="Y1266" s="359"/>
      <c r="Z1266" s="369"/>
      <c r="AA1266" s="368"/>
      <c r="AB1266" s="367"/>
      <c r="AC1266" s="370"/>
      <c r="AD1266" s="371"/>
      <c r="AE1266" s="249"/>
      <c r="AF1266" s="249"/>
      <c r="AG1266" s="249"/>
      <c r="AH1266" s="249"/>
      <c r="AI1266" s="249"/>
      <c r="AJ1266" s="249"/>
      <c r="AK1266" s="249"/>
      <c r="AL1266" s="249"/>
      <c r="AM1266" s="249"/>
      <c r="AN1266" s="249"/>
      <c r="AO1266" s="249"/>
      <c r="AP1266" s="249"/>
      <c r="AQ1266" s="249"/>
      <c r="AR1266" s="249"/>
      <c r="AS1266" s="249"/>
      <c r="AT1266" s="249"/>
      <c r="AU1266" s="249"/>
      <c r="AV1266" s="249"/>
      <c r="AW1266" s="249"/>
      <c r="AX1266" s="249"/>
    </row>
    <row r="1267" ht="15.0" customHeight="1">
      <c r="A1267" s="358"/>
      <c r="B1267" s="359"/>
      <c r="C1267" s="359"/>
      <c r="D1267" s="360"/>
      <c r="E1267" s="361"/>
      <c r="F1267" s="359"/>
      <c r="G1267" s="362"/>
      <c r="H1267" s="363">
        <f t="shared" si="19"/>
        <v>0</v>
      </c>
      <c r="I1267" s="359" t="s">
        <v>3465</v>
      </c>
      <c r="J1267" s="364"/>
      <c r="K1267" s="364">
        <f t="shared" si="7"/>
        <v>0</v>
      </c>
      <c r="L1267" s="365"/>
      <c r="M1267" s="366">
        <f t="shared" si="14"/>
        <v>0</v>
      </c>
      <c r="N1267" s="366">
        <f t="shared" si="13"/>
        <v>0</v>
      </c>
      <c r="O1267" s="366">
        <f t="shared" si="5"/>
        <v>0</v>
      </c>
      <c r="P1267" s="366">
        <f t="shared" si="8"/>
        <v>0</v>
      </c>
      <c r="Q1267" s="366"/>
      <c r="R1267" s="359"/>
      <c r="S1267" s="367"/>
      <c r="T1267" s="359"/>
      <c r="U1267" s="368"/>
      <c r="V1267" s="368"/>
      <c r="W1267" s="359"/>
      <c r="X1267" s="362"/>
      <c r="Y1267" s="359"/>
      <c r="Z1267" s="369"/>
      <c r="AA1267" s="368"/>
      <c r="AB1267" s="367"/>
      <c r="AC1267" s="370"/>
      <c r="AD1267" s="371"/>
      <c r="AE1267" s="249"/>
      <c r="AF1267" s="249"/>
      <c r="AG1267" s="249"/>
      <c r="AH1267" s="249"/>
      <c r="AI1267" s="249"/>
      <c r="AJ1267" s="249"/>
      <c r="AK1267" s="249"/>
      <c r="AL1267" s="249"/>
      <c r="AM1267" s="249"/>
      <c r="AN1267" s="249"/>
      <c r="AO1267" s="249"/>
      <c r="AP1267" s="249"/>
      <c r="AQ1267" s="249"/>
      <c r="AR1267" s="249"/>
      <c r="AS1267" s="249"/>
      <c r="AT1267" s="249"/>
      <c r="AU1267" s="249"/>
      <c r="AV1267" s="249"/>
      <c r="AW1267" s="249"/>
      <c r="AX1267" s="249"/>
    </row>
    <row r="1268" ht="15.0" customHeight="1">
      <c r="A1268" s="358"/>
      <c r="B1268" s="359"/>
      <c r="C1268" s="359"/>
      <c r="D1268" s="360"/>
      <c r="E1268" s="361"/>
      <c r="F1268" s="359"/>
      <c r="G1268" s="362"/>
      <c r="H1268" s="363">
        <f t="shared" si="19"/>
        <v>0</v>
      </c>
      <c r="I1268" s="359" t="s">
        <v>3465</v>
      </c>
      <c r="J1268" s="364"/>
      <c r="K1268" s="364">
        <f t="shared" si="7"/>
        <v>0</v>
      </c>
      <c r="L1268" s="365"/>
      <c r="M1268" s="366">
        <f t="shared" si="14"/>
        <v>0</v>
      </c>
      <c r="N1268" s="366">
        <f t="shared" si="13"/>
        <v>0</v>
      </c>
      <c r="O1268" s="366">
        <f t="shared" si="5"/>
        <v>0</v>
      </c>
      <c r="P1268" s="366">
        <f t="shared" si="8"/>
        <v>0</v>
      </c>
      <c r="Q1268" s="366"/>
      <c r="R1268" s="359"/>
      <c r="S1268" s="367"/>
      <c r="T1268" s="359"/>
      <c r="U1268" s="368"/>
      <c r="V1268" s="368"/>
      <c r="W1268" s="359"/>
      <c r="X1268" s="362"/>
      <c r="Y1268" s="359"/>
      <c r="Z1268" s="369"/>
      <c r="AA1268" s="368"/>
      <c r="AB1268" s="367"/>
      <c r="AC1268" s="370"/>
      <c r="AD1268" s="371"/>
      <c r="AE1268" s="249"/>
      <c r="AF1268" s="249"/>
      <c r="AG1268" s="249"/>
      <c r="AH1268" s="249"/>
      <c r="AI1268" s="249"/>
      <c r="AJ1268" s="249"/>
      <c r="AK1268" s="249"/>
      <c r="AL1268" s="249"/>
      <c r="AM1268" s="249"/>
      <c r="AN1268" s="249"/>
      <c r="AO1268" s="249"/>
      <c r="AP1268" s="249"/>
      <c r="AQ1268" s="249"/>
      <c r="AR1268" s="249"/>
      <c r="AS1268" s="249"/>
      <c r="AT1268" s="249"/>
      <c r="AU1268" s="249"/>
      <c r="AV1268" s="249"/>
      <c r="AW1268" s="249"/>
      <c r="AX1268" s="249"/>
    </row>
    <row r="1269" ht="15.0" customHeight="1">
      <c r="A1269" s="358"/>
      <c r="B1269" s="359"/>
      <c r="C1269" s="359"/>
      <c r="D1269" s="360"/>
      <c r="E1269" s="361"/>
      <c r="F1269" s="359"/>
      <c r="G1269" s="362"/>
      <c r="H1269" s="363">
        <f t="shared" si="19"/>
        <v>0</v>
      </c>
      <c r="I1269" s="359" t="s">
        <v>3465</v>
      </c>
      <c r="J1269" s="364"/>
      <c r="K1269" s="364">
        <f t="shared" si="7"/>
        <v>0</v>
      </c>
      <c r="L1269" s="365"/>
      <c r="M1269" s="366">
        <f t="shared" si="14"/>
        <v>0</v>
      </c>
      <c r="N1269" s="366">
        <f t="shared" si="13"/>
        <v>0</v>
      </c>
      <c r="O1269" s="366">
        <f t="shared" si="5"/>
        <v>0</v>
      </c>
      <c r="P1269" s="366">
        <f t="shared" si="8"/>
        <v>0</v>
      </c>
      <c r="Q1269" s="366"/>
      <c r="R1269" s="359"/>
      <c r="S1269" s="367"/>
      <c r="T1269" s="359"/>
      <c r="U1269" s="368"/>
      <c r="V1269" s="368"/>
      <c r="W1269" s="359"/>
      <c r="X1269" s="362"/>
      <c r="Y1269" s="359"/>
      <c r="Z1269" s="369"/>
      <c r="AA1269" s="368"/>
      <c r="AB1269" s="367"/>
      <c r="AC1269" s="370"/>
      <c r="AD1269" s="371"/>
      <c r="AE1269" s="249"/>
      <c r="AF1269" s="249"/>
      <c r="AG1269" s="249"/>
      <c r="AH1269" s="249"/>
      <c r="AI1269" s="249"/>
      <c r="AJ1269" s="249"/>
      <c r="AK1269" s="249"/>
      <c r="AL1269" s="249"/>
      <c r="AM1269" s="249"/>
      <c r="AN1269" s="249"/>
      <c r="AO1269" s="249"/>
      <c r="AP1269" s="249"/>
      <c r="AQ1269" s="249"/>
      <c r="AR1269" s="249"/>
      <c r="AS1269" s="249"/>
      <c r="AT1269" s="249"/>
      <c r="AU1269" s="249"/>
      <c r="AV1269" s="249"/>
      <c r="AW1269" s="249"/>
      <c r="AX1269" s="249"/>
    </row>
    <row r="1270" ht="15.0" customHeight="1">
      <c r="A1270" s="358"/>
      <c r="B1270" s="359"/>
      <c r="C1270" s="359"/>
      <c r="D1270" s="360"/>
      <c r="E1270" s="361"/>
      <c r="F1270" s="359"/>
      <c r="G1270" s="362"/>
      <c r="H1270" s="363">
        <f t="shared" si="19"/>
        <v>0</v>
      </c>
      <c r="I1270" s="359" t="s">
        <v>3465</v>
      </c>
      <c r="J1270" s="364"/>
      <c r="K1270" s="364">
        <f t="shared" si="7"/>
        <v>0</v>
      </c>
      <c r="L1270" s="365"/>
      <c r="M1270" s="366">
        <f t="shared" si="14"/>
        <v>0</v>
      </c>
      <c r="N1270" s="366">
        <f t="shared" si="13"/>
        <v>0</v>
      </c>
      <c r="O1270" s="366">
        <f t="shared" si="5"/>
        <v>0</v>
      </c>
      <c r="P1270" s="366">
        <f t="shared" si="8"/>
        <v>0</v>
      </c>
      <c r="Q1270" s="366"/>
      <c r="R1270" s="359"/>
      <c r="S1270" s="367"/>
      <c r="T1270" s="359"/>
      <c r="U1270" s="368"/>
      <c r="V1270" s="368"/>
      <c r="W1270" s="359"/>
      <c r="X1270" s="362"/>
      <c r="Y1270" s="359"/>
      <c r="Z1270" s="369"/>
      <c r="AA1270" s="368"/>
      <c r="AB1270" s="367"/>
      <c r="AC1270" s="370"/>
      <c r="AD1270" s="371"/>
      <c r="AE1270" s="249"/>
      <c r="AF1270" s="249"/>
      <c r="AG1270" s="249"/>
      <c r="AH1270" s="249"/>
      <c r="AI1270" s="249"/>
      <c r="AJ1270" s="249"/>
      <c r="AK1270" s="249"/>
      <c r="AL1270" s="249"/>
      <c r="AM1270" s="249"/>
      <c r="AN1270" s="249"/>
      <c r="AO1270" s="249"/>
      <c r="AP1270" s="249"/>
      <c r="AQ1270" s="249"/>
      <c r="AR1270" s="249"/>
      <c r="AS1270" s="249"/>
      <c r="AT1270" s="249"/>
      <c r="AU1270" s="249"/>
      <c r="AV1270" s="249"/>
      <c r="AW1270" s="249"/>
      <c r="AX1270" s="249"/>
    </row>
    <row r="1271" ht="15.0" customHeight="1">
      <c r="A1271" s="358"/>
      <c r="B1271" s="359"/>
      <c r="C1271" s="359"/>
      <c r="D1271" s="360"/>
      <c r="E1271" s="361"/>
      <c r="F1271" s="359"/>
      <c r="G1271" s="362"/>
      <c r="H1271" s="363">
        <f t="shared" si="19"/>
        <v>0</v>
      </c>
      <c r="I1271" s="359" t="s">
        <v>3465</v>
      </c>
      <c r="J1271" s="364"/>
      <c r="K1271" s="364">
        <f t="shared" si="7"/>
        <v>0</v>
      </c>
      <c r="L1271" s="365"/>
      <c r="M1271" s="366">
        <f t="shared" si="14"/>
        <v>0</v>
      </c>
      <c r="N1271" s="366">
        <f t="shared" si="13"/>
        <v>0</v>
      </c>
      <c r="O1271" s="366">
        <f t="shared" si="5"/>
        <v>0</v>
      </c>
      <c r="P1271" s="366">
        <f t="shared" si="8"/>
        <v>0</v>
      </c>
      <c r="Q1271" s="366"/>
      <c r="R1271" s="359"/>
      <c r="S1271" s="367"/>
      <c r="T1271" s="359"/>
      <c r="U1271" s="368"/>
      <c r="V1271" s="368"/>
      <c r="W1271" s="359"/>
      <c r="X1271" s="362"/>
      <c r="Y1271" s="359"/>
      <c r="Z1271" s="369"/>
      <c r="AA1271" s="368"/>
      <c r="AB1271" s="367"/>
      <c r="AC1271" s="370"/>
      <c r="AD1271" s="371"/>
      <c r="AE1271" s="249"/>
      <c r="AF1271" s="249"/>
      <c r="AG1271" s="249"/>
      <c r="AH1271" s="249"/>
      <c r="AI1271" s="249"/>
      <c r="AJ1271" s="249"/>
      <c r="AK1271" s="249"/>
      <c r="AL1271" s="249"/>
      <c r="AM1271" s="249"/>
      <c r="AN1271" s="249"/>
      <c r="AO1271" s="249"/>
      <c r="AP1271" s="249"/>
      <c r="AQ1271" s="249"/>
      <c r="AR1271" s="249"/>
      <c r="AS1271" s="249"/>
      <c r="AT1271" s="249"/>
      <c r="AU1271" s="249"/>
      <c r="AV1271" s="249"/>
      <c r="AW1271" s="249"/>
      <c r="AX1271" s="249"/>
    </row>
    <row r="1272" ht="15.0" customHeight="1">
      <c r="A1272" s="358"/>
      <c r="B1272" s="359"/>
      <c r="C1272" s="359"/>
      <c r="D1272" s="360"/>
      <c r="E1272" s="361"/>
      <c r="F1272" s="359"/>
      <c r="G1272" s="362"/>
      <c r="H1272" s="363">
        <f t="shared" si="19"/>
        <v>0</v>
      </c>
      <c r="I1272" s="359" t="s">
        <v>3465</v>
      </c>
      <c r="J1272" s="364"/>
      <c r="K1272" s="364">
        <f t="shared" si="7"/>
        <v>0</v>
      </c>
      <c r="L1272" s="365"/>
      <c r="M1272" s="366">
        <f t="shared" si="14"/>
        <v>0</v>
      </c>
      <c r="N1272" s="366">
        <f t="shared" si="13"/>
        <v>0</v>
      </c>
      <c r="O1272" s="366">
        <f t="shared" si="5"/>
        <v>0</v>
      </c>
      <c r="P1272" s="366">
        <f t="shared" si="8"/>
        <v>0</v>
      </c>
      <c r="Q1272" s="366"/>
      <c r="R1272" s="359"/>
      <c r="S1272" s="367"/>
      <c r="T1272" s="359"/>
      <c r="U1272" s="368"/>
      <c r="V1272" s="368"/>
      <c r="W1272" s="359"/>
      <c r="X1272" s="362"/>
      <c r="Y1272" s="359"/>
      <c r="Z1272" s="369"/>
      <c r="AA1272" s="368"/>
      <c r="AB1272" s="367"/>
      <c r="AC1272" s="370"/>
      <c r="AD1272" s="371"/>
      <c r="AE1272" s="249"/>
      <c r="AF1272" s="249"/>
      <c r="AG1272" s="249"/>
      <c r="AH1272" s="249"/>
      <c r="AI1272" s="249"/>
      <c r="AJ1272" s="249"/>
      <c r="AK1272" s="249"/>
      <c r="AL1272" s="249"/>
      <c r="AM1272" s="249"/>
      <c r="AN1272" s="249"/>
      <c r="AO1272" s="249"/>
      <c r="AP1272" s="249"/>
      <c r="AQ1272" s="249"/>
      <c r="AR1272" s="249"/>
      <c r="AS1272" s="249"/>
      <c r="AT1272" s="249"/>
      <c r="AU1272" s="249"/>
      <c r="AV1272" s="249"/>
      <c r="AW1272" s="249"/>
      <c r="AX1272" s="249"/>
    </row>
    <row r="1273" ht="15.0" customHeight="1">
      <c r="A1273" s="358"/>
      <c r="B1273" s="359"/>
      <c r="C1273" s="359"/>
      <c r="D1273" s="360"/>
      <c r="E1273" s="361"/>
      <c r="F1273" s="359"/>
      <c r="G1273" s="362"/>
      <c r="H1273" s="363">
        <f t="shared" si="19"/>
        <v>0</v>
      </c>
      <c r="I1273" s="359" t="s">
        <v>3465</v>
      </c>
      <c r="J1273" s="364"/>
      <c r="K1273" s="364">
        <f t="shared" si="7"/>
        <v>0</v>
      </c>
      <c r="L1273" s="365"/>
      <c r="M1273" s="366">
        <f t="shared" si="14"/>
        <v>0</v>
      </c>
      <c r="N1273" s="366">
        <f t="shared" si="13"/>
        <v>0</v>
      </c>
      <c r="O1273" s="366">
        <f t="shared" si="5"/>
        <v>0</v>
      </c>
      <c r="P1273" s="366">
        <f t="shared" si="8"/>
        <v>0</v>
      </c>
      <c r="Q1273" s="366"/>
      <c r="R1273" s="359"/>
      <c r="S1273" s="367"/>
      <c r="T1273" s="359"/>
      <c r="U1273" s="368"/>
      <c r="V1273" s="368"/>
      <c r="W1273" s="359"/>
      <c r="X1273" s="362"/>
      <c r="Y1273" s="359"/>
      <c r="Z1273" s="369"/>
      <c r="AA1273" s="368"/>
      <c r="AB1273" s="367"/>
      <c r="AC1273" s="370"/>
      <c r="AD1273" s="371"/>
      <c r="AE1273" s="249"/>
      <c r="AF1273" s="249"/>
      <c r="AG1273" s="249"/>
      <c r="AH1273" s="249"/>
      <c r="AI1273" s="249"/>
      <c r="AJ1273" s="249"/>
      <c r="AK1273" s="249"/>
      <c r="AL1273" s="249"/>
      <c r="AM1273" s="249"/>
      <c r="AN1273" s="249"/>
      <c r="AO1273" s="249"/>
      <c r="AP1273" s="249"/>
      <c r="AQ1273" s="249"/>
      <c r="AR1273" s="249"/>
      <c r="AS1273" s="249"/>
      <c r="AT1273" s="249"/>
      <c r="AU1273" s="249"/>
      <c r="AV1273" s="249"/>
      <c r="AW1273" s="249"/>
      <c r="AX1273" s="249"/>
    </row>
    <row r="1274" ht="15.0" customHeight="1">
      <c r="A1274" s="358"/>
      <c r="B1274" s="359"/>
      <c r="C1274" s="359"/>
      <c r="D1274" s="360"/>
      <c r="E1274" s="361"/>
      <c r="F1274" s="359"/>
      <c r="G1274" s="362"/>
      <c r="H1274" s="363">
        <f t="shared" si="19"/>
        <v>0</v>
      </c>
      <c r="I1274" s="359" t="s">
        <v>3465</v>
      </c>
      <c r="J1274" s="364"/>
      <c r="K1274" s="364">
        <f t="shared" si="7"/>
        <v>0</v>
      </c>
      <c r="L1274" s="365"/>
      <c r="M1274" s="366">
        <f t="shared" si="14"/>
        <v>0</v>
      </c>
      <c r="N1274" s="366">
        <f t="shared" si="13"/>
        <v>0</v>
      </c>
      <c r="O1274" s="366">
        <f t="shared" si="5"/>
        <v>0</v>
      </c>
      <c r="P1274" s="366">
        <f t="shared" si="8"/>
        <v>0</v>
      </c>
      <c r="Q1274" s="366"/>
      <c r="R1274" s="359"/>
      <c r="S1274" s="367"/>
      <c r="T1274" s="359"/>
      <c r="U1274" s="368"/>
      <c r="V1274" s="368"/>
      <c r="W1274" s="359"/>
      <c r="X1274" s="362"/>
      <c r="Y1274" s="359"/>
      <c r="Z1274" s="369"/>
      <c r="AA1274" s="368"/>
      <c r="AB1274" s="367"/>
      <c r="AC1274" s="370"/>
      <c r="AD1274" s="371"/>
      <c r="AE1274" s="249"/>
      <c r="AF1274" s="249"/>
      <c r="AG1274" s="249"/>
      <c r="AH1274" s="249"/>
      <c r="AI1274" s="249"/>
      <c r="AJ1274" s="249"/>
      <c r="AK1274" s="249"/>
      <c r="AL1274" s="249"/>
      <c r="AM1274" s="249"/>
      <c r="AN1274" s="249"/>
      <c r="AO1274" s="249"/>
      <c r="AP1274" s="249"/>
      <c r="AQ1274" s="249"/>
      <c r="AR1274" s="249"/>
      <c r="AS1274" s="249"/>
      <c r="AT1274" s="249"/>
      <c r="AU1274" s="249"/>
      <c r="AV1274" s="249"/>
      <c r="AW1274" s="249"/>
      <c r="AX1274" s="249"/>
    </row>
    <row r="1275" ht="15.0" customHeight="1">
      <c r="A1275" s="358"/>
      <c r="B1275" s="359"/>
      <c r="C1275" s="359"/>
      <c r="D1275" s="360"/>
      <c r="E1275" s="361"/>
      <c r="F1275" s="359"/>
      <c r="G1275" s="362"/>
      <c r="H1275" s="363">
        <f t="shared" si="19"/>
        <v>0</v>
      </c>
      <c r="I1275" s="359" t="s">
        <v>3465</v>
      </c>
      <c r="J1275" s="364"/>
      <c r="K1275" s="364">
        <f t="shared" si="7"/>
        <v>0</v>
      </c>
      <c r="L1275" s="365"/>
      <c r="M1275" s="366">
        <f t="shared" si="14"/>
        <v>0</v>
      </c>
      <c r="N1275" s="366">
        <f t="shared" si="13"/>
        <v>0</v>
      </c>
      <c r="O1275" s="366">
        <f t="shared" si="5"/>
        <v>0</v>
      </c>
      <c r="P1275" s="366">
        <f t="shared" si="8"/>
        <v>0</v>
      </c>
      <c r="Q1275" s="366"/>
      <c r="R1275" s="359"/>
      <c r="S1275" s="367"/>
      <c r="T1275" s="359"/>
      <c r="U1275" s="368"/>
      <c r="V1275" s="368"/>
      <c r="W1275" s="359"/>
      <c r="X1275" s="362"/>
      <c r="Y1275" s="359"/>
      <c r="Z1275" s="369"/>
      <c r="AA1275" s="368"/>
      <c r="AB1275" s="367"/>
      <c r="AC1275" s="370"/>
      <c r="AD1275" s="371"/>
      <c r="AE1275" s="249"/>
      <c r="AF1275" s="249"/>
      <c r="AG1275" s="249"/>
      <c r="AH1275" s="249"/>
      <c r="AI1275" s="249"/>
      <c r="AJ1275" s="249"/>
      <c r="AK1275" s="249"/>
      <c r="AL1275" s="249"/>
      <c r="AM1275" s="249"/>
      <c r="AN1275" s="249"/>
      <c r="AO1275" s="249"/>
      <c r="AP1275" s="249"/>
      <c r="AQ1275" s="249"/>
      <c r="AR1275" s="249"/>
      <c r="AS1275" s="249"/>
      <c r="AT1275" s="249"/>
      <c r="AU1275" s="249"/>
      <c r="AV1275" s="249"/>
      <c r="AW1275" s="249"/>
      <c r="AX1275" s="249"/>
    </row>
    <row r="1276" ht="15.0" customHeight="1">
      <c r="A1276" s="358"/>
      <c r="B1276" s="359"/>
      <c r="C1276" s="359"/>
      <c r="D1276" s="360"/>
      <c r="E1276" s="361"/>
      <c r="F1276" s="359"/>
      <c r="G1276" s="362"/>
      <c r="H1276" s="363">
        <f t="shared" si="19"/>
        <v>0</v>
      </c>
      <c r="I1276" s="359" t="s">
        <v>3465</v>
      </c>
      <c r="J1276" s="364"/>
      <c r="K1276" s="364">
        <f t="shared" si="7"/>
        <v>0</v>
      </c>
      <c r="L1276" s="365"/>
      <c r="M1276" s="366">
        <f t="shared" si="14"/>
        <v>0</v>
      </c>
      <c r="N1276" s="366">
        <f t="shared" si="13"/>
        <v>0</v>
      </c>
      <c r="O1276" s="366">
        <f t="shared" si="5"/>
        <v>0</v>
      </c>
      <c r="P1276" s="366">
        <f t="shared" si="8"/>
        <v>0</v>
      </c>
      <c r="Q1276" s="366"/>
      <c r="R1276" s="359"/>
      <c r="S1276" s="367"/>
      <c r="T1276" s="359"/>
      <c r="U1276" s="368"/>
      <c r="V1276" s="368"/>
      <c r="W1276" s="359"/>
      <c r="X1276" s="362"/>
      <c r="Y1276" s="359"/>
      <c r="Z1276" s="369"/>
      <c r="AA1276" s="368"/>
      <c r="AB1276" s="367"/>
      <c r="AC1276" s="370"/>
      <c r="AD1276" s="371"/>
      <c r="AE1276" s="249"/>
      <c r="AF1276" s="249"/>
      <c r="AG1276" s="249"/>
      <c r="AH1276" s="249"/>
      <c r="AI1276" s="249"/>
      <c r="AJ1276" s="249"/>
      <c r="AK1276" s="249"/>
      <c r="AL1276" s="249"/>
      <c r="AM1276" s="249"/>
      <c r="AN1276" s="249"/>
      <c r="AO1276" s="249"/>
      <c r="AP1276" s="249"/>
      <c r="AQ1276" s="249"/>
      <c r="AR1276" s="249"/>
      <c r="AS1276" s="249"/>
      <c r="AT1276" s="249"/>
      <c r="AU1276" s="249"/>
      <c r="AV1276" s="249"/>
      <c r="AW1276" s="249"/>
      <c r="AX1276" s="249"/>
    </row>
    <row r="1277" ht="15.0" customHeight="1">
      <c r="A1277" s="358"/>
      <c r="B1277" s="359"/>
      <c r="C1277" s="359"/>
      <c r="D1277" s="360"/>
      <c r="E1277" s="361"/>
      <c r="F1277" s="359"/>
      <c r="G1277" s="362"/>
      <c r="H1277" s="363">
        <f t="shared" si="19"/>
        <v>0</v>
      </c>
      <c r="I1277" s="359" t="s">
        <v>3465</v>
      </c>
      <c r="J1277" s="364"/>
      <c r="K1277" s="364">
        <f t="shared" si="7"/>
        <v>0</v>
      </c>
      <c r="L1277" s="365"/>
      <c r="M1277" s="366">
        <f t="shared" si="14"/>
        <v>0</v>
      </c>
      <c r="N1277" s="366">
        <f t="shared" si="13"/>
        <v>0</v>
      </c>
      <c r="O1277" s="366">
        <f t="shared" si="5"/>
        <v>0</v>
      </c>
      <c r="P1277" s="366">
        <f t="shared" si="8"/>
        <v>0</v>
      </c>
      <c r="Q1277" s="366"/>
      <c r="R1277" s="359"/>
      <c r="S1277" s="367"/>
      <c r="T1277" s="359"/>
      <c r="U1277" s="368"/>
      <c r="V1277" s="368"/>
      <c r="W1277" s="359"/>
      <c r="X1277" s="362"/>
      <c r="Y1277" s="359"/>
      <c r="Z1277" s="369"/>
      <c r="AA1277" s="368"/>
      <c r="AB1277" s="367"/>
      <c r="AC1277" s="370"/>
      <c r="AD1277" s="371"/>
      <c r="AE1277" s="249"/>
      <c r="AF1277" s="249"/>
      <c r="AG1277" s="249"/>
      <c r="AH1277" s="249"/>
      <c r="AI1277" s="249"/>
      <c r="AJ1277" s="249"/>
      <c r="AK1277" s="249"/>
      <c r="AL1277" s="249"/>
      <c r="AM1277" s="249"/>
      <c r="AN1277" s="249"/>
      <c r="AO1277" s="249"/>
      <c r="AP1277" s="249"/>
      <c r="AQ1277" s="249"/>
      <c r="AR1277" s="249"/>
      <c r="AS1277" s="249"/>
      <c r="AT1277" s="249"/>
      <c r="AU1277" s="249"/>
      <c r="AV1277" s="249"/>
      <c r="AW1277" s="249"/>
      <c r="AX1277" s="249"/>
    </row>
    <row r="1278" ht="15.0" customHeight="1">
      <c r="A1278" s="358"/>
      <c r="B1278" s="359"/>
      <c r="C1278" s="359"/>
      <c r="D1278" s="360"/>
      <c r="E1278" s="361"/>
      <c r="F1278" s="359"/>
      <c r="G1278" s="362"/>
      <c r="H1278" s="363">
        <f t="shared" si="19"/>
        <v>0</v>
      </c>
      <c r="I1278" s="359" t="s">
        <v>3465</v>
      </c>
      <c r="J1278" s="364"/>
      <c r="K1278" s="364">
        <f t="shared" si="7"/>
        <v>0</v>
      </c>
      <c r="L1278" s="365"/>
      <c r="M1278" s="366">
        <f t="shared" si="14"/>
        <v>0</v>
      </c>
      <c r="N1278" s="366">
        <f t="shared" si="13"/>
        <v>0</v>
      </c>
      <c r="O1278" s="366">
        <f t="shared" si="5"/>
        <v>0</v>
      </c>
      <c r="P1278" s="366">
        <f t="shared" si="8"/>
        <v>0</v>
      </c>
      <c r="Q1278" s="366"/>
      <c r="R1278" s="359"/>
      <c r="S1278" s="367"/>
      <c r="T1278" s="359"/>
      <c r="U1278" s="368"/>
      <c r="V1278" s="368"/>
      <c r="W1278" s="359"/>
      <c r="X1278" s="362"/>
      <c r="Y1278" s="359"/>
      <c r="Z1278" s="369"/>
      <c r="AA1278" s="368"/>
      <c r="AB1278" s="367"/>
      <c r="AC1278" s="370"/>
      <c r="AD1278" s="371"/>
      <c r="AE1278" s="249"/>
      <c r="AF1278" s="249"/>
      <c r="AG1278" s="249"/>
      <c r="AH1278" s="249"/>
      <c r="AI1278" s="249"/>
      <c r="AJ1278" s="249"/>
      <c r="AK1278" s="249"/>
      <c r="AL1278" s="249"/>
      <c r="AM1278" s="249"/>
      <c r="AN1278" s="249"/>
      <c r="AO1278" s="249"/>
      <c r="AP1278" s="249"/>
      <c r="AQ1278" s="249"/>
      <c r="AR1278" s="249"/>
      <c r="AS1278" s="249"/>
      <c r="AT1278" s="249"/>
      <c r="AU1278" s="249"/>
      <c r="AV1278" s="249"/>
      <c r="AW1278" s="249"/>
      <c r="AX1278" s="249"/>
    </row>
    <row r="1279" ht="15.0" customHeight="1">
      <c r="A1279" s="358"/>
      <c r="B1279" s="359"/>
      <c r="C1279" s="359"/>
      <c r="D1279" s="360"/>
      <c r="E1279" s="361"/>
      <c r="F1279" s="359"/>
      <c r="G1279" s="362"/>
      <c r="H1279" s="363">
        <f t="shared" si="19"/>
        <v>0</v>
      </c>
      <c r="I1279" s="359" t="s">
        <v>3465</v>
      </c>
      <c r="J1279" s="364"/>
      <c r="K1279" s="364">
        <f t="shared" si="7"/>
        <v>0</v>
      </c>
      <c r="L1279" s="365"/>
      <c r="M1279" s="366">
        <f t="shared" si="14"/>
        <v>0</v>
      </c>
      <c r="N1279" s="366">
        <f t="shared" si="13"/>
        <v>0</v>
      </c>
      <c r="O1279" s="366">
        <f t="shared" si="5"/>
        <v>0</v>
      </c>
      <c r="P1279" s="366">
        <f t="shared" si="8"/>
        <v>0</v>
      </c>
      <c r="Q1279" s="366"/>
      <c r="R1279" s="359"/>
      <c r="S1279" s="367"/>
      <c r="T1279" s="359"/>
      <c r="U1279" s="368"/>
      <c r="V1279" s="368"/>
      <c r="W1279" s="359"/>
      <c r="X1279" s="362"/>
      <c r="Y1279" s="359"/>
      <c r="Z1279" s="369"/>
      <c r="AA1279" s="368"/>
      <c r="AB1279" s="367"/>
      <c r="AC1279" s="370"/>
      <c r="AD1279" s="371"/>
      <c r="AE1279" s="249"/>
      <c r="AF1279" s="249"/>
      <c r="AG1279" s="249"/>
      <c r="AH1279" s="249"/>
      <c r="AI1279" s="249"/>
      <c r="AJ1279" s="249"/>
      <c r="AK1279" s="249"/>
      <c r="AL1279" s="249"/>
      <c r="AM1279" s="249"/>
      <c r="AN1279" s="249"/>
      <c r="AO1279" s="249"/>
      <c r="AP1279" s="249"/>
      <c r="AQ1279" s="249"/>
      <c r="AR1279" s="249"/>
      <c r="AS1279" s="249"/>
      <c r="AT1279" s="249"/>
      <c r="AU1279" s="249"/>
      <c r="AV1279" s="249"/>
      <c r="AW1279" s="249"/>
      <c r="AX1279" s="249"/>
    </row>
    <row r="1280" ht="15.0" customHeight="1">
      <c r="A1280" s="358"/>
      <c r="B1280" s="359"/>
      <c r="C1280" s="359"/>
      <c r="D1280" s="360"/>
      <c r="E1280" s="361"/>
      <c r="F1280" s="359"/>
      <c r="G1280" s="362"/>
      <c r="H1280" s="363">
        <f t="shared" si="19"/>
        <v>0</v>
      </c>
      <c r="I1280" s="359" t="s">
        <v>3465</v>
      </c>
      <c r="J1280" s="364"/>
      <c r="K1280" s="364">
        <f t="shared" si="7"/>
        <v>0</v>
      </c>
      <c r="L1280" s="365"/>
      <c r="M1280" s="366">
        <f t="shared" si="14"/>
        <v>0</v>
      </c>
      <c r="N1280" s="366">
        <f t="shared" si="13"/>
        <v>0</v>
      </c>
      <c r="O1280" s="366">
        <f t="shared" si="5"/>
        <v>0</v>
      </c>
      <c r="P1280" s="366">
        <f t="shared" si="8"/>
        <v>0</v>
      </c>
      <c r="Q1280" s="366"/>
      <c r="R1280" s="359"/>
      <c r="S1280" s="367"/>
      <c r="T1280" s="359"/>
      <c r="U1280" s="368"/>
      <c r="V1280" s="368"/>
      <c r="W1280" s="359"/>
      <c r="X1280" s="362"/>
      <c r="Y1280" s="359"/>
      <c r="Z1280" s="369"/>
      <c r="AA1280" s="368"/>
      <c r="AB1280" s="367"/>
      <c r="AC1280" s="370"/>
      <c r="AD1280" s="371"/>
      <c r="AE1280" s="249"/>
      <c r="AF1280" s="249"/>
      <c r="AG1280" s="249"/>
      <c r="AH1280" s="249"/>
      <c r="AI1280" s="249"/>
      <c r="AJ1280" s="249"/>
      <c r="AK1280" s="249"/>
      <c r="AL1280" s="249"/>
      <c r="AM1280" s="249"/>
      <c r="AN1280" s="249"/>
      <c r="AO1280" s="249"/>
      <c r="AP1280" s="249"/>
      <c r="AQ1280" s="249"/>
      <c r="AR1280" s="249"/>
      <c r="AS1280" s="249"/>
      <c r="AT1280" s="249"/>
      <c r="AU1280" s="249"/>
      <c r="AV1280" s="249"/>
      <c r="AW1280" s="249"/>
      <c r="AX1280" s="249"/>
    </row>
    <row r="1281" ht="15.0" customHeight="1">
      <c r="A1281" s="358"/>
      <c r="B1281" s="359"/>
      <c r="C1281" s="359"/>
      <c r="D1281" s="360"/>
      <c r="E1281" s="361"/>
      <c r="F1281" s="359"/>
      <c r="G1281" s="362"/>
      <c r="H1281" s="363">
        <f t="shared" si="19"/>
        <v>0</v>
      </c>
      <c r="I1281" s="359" t="s">
        <v>3465</v>
      </c>
      <c r="J1281" s="364"/>
      <c r="K1281" s="364">
        <f t="shared" si="7"/>
        <v>0</v>
      </c>
      <c r="L1281" s="365"/>
      <c r="M1281" s="366">
        <f t="shared" si="14"/>
        <v>0</v>
      </c>
      <c r="N1281" s="366">
        <f t="shared" si="13"/>
        <v>0</v>
      </c>
      <c r="O1281" s="366">
        <f t="shared" si="5"/>
        <v>0</v>
      </c>
      <c r="P1281" s="366">
        <f t="shared" si="8"/>
        <v>0</v>
      </c>
      <c r="Q1281" s="366"/>
      <c r="R1281" s="359"/>
      <c r="S1281" s="367"/>
      <c r="T1281" s="359"/>
      <c r="U1281" s="368"/>
      <c r="V1281" s="368"/>
      <c r="W1281" s="359"/>
      <c r="X1281" s="362"/>
      <c r="Y1281" s="359"/>
      <c r="Z1281" s="369"/>
      <c r="AA1281" s="368"/>
      <c r="AB1281" s="367"/>
      <c r="AC1281" s="370"/>
      <c r="AD1281" s="371"/>
      <c r="AE1281" s="249"/>
      <c r="AF1281" s="249"/>
      <c r="AG1281" s="249"/>
      <c r="AH1281" s="249"/>
      <c r="AI1281" s="249"/>
      <c r="AJ1281" s="249"/>
      <c r="AK1281" s="249"/>
      <c r="AL1281" s="249"/>
      <c r="AM1281" s="249"/>
      <c r="AN1281" s="249"/>
      <c r="AO1281" s="249"/>
      <c r="AP1281" s="249"/>
      <c r="AQ1281" s="249"/>
      <c r="AR1281" s="249"/>
      <c r="AS1281" s="249"/>
      <c r="AT1281" s="249"/>
      <c r="AU1281" s="249"/>
      <c r="AV1281" s="249"/>
      <c r="AW1281" s="249"/>
      <c r="AX1281" s="249"/>
    </row>
    <row r="1282" ht="15.0" customHeight="1">
      <c r="A1282" s="358"/>
      <c r="B1282" s="359"/>
      <c r="C1282" s="359"/>
      <c r="D1282" s="360"/>
      <c r="E1282" s="361"/>
      <c r="F1282" s="359"/>
      <c r="G1282" s="362"/>
      <c r="H1282" s="363">
        <f t="shared" si="19"/>
        <v>0</v>
      </c>
      <c r="I1282" s="359" t="s">
        <v>3465</v>
      </c>
      <c r="J1282" s="364"/>
      <c r="K1282" s="364">
        <f t="shared" si="7"/>
        <v>0</v>
      </c>
      <c r="L1282" s="365"/>
      <c r="M1282" s="366">
        <f t="shared" si="14"/>
        <v>0</v>
      </c>
      <c r="N1282" s="366">
        <f t="shared" si="13"/>
        <v>0</v>
      </c>
      <c r="O1282" s="366">
        <f t="shared" si="5"/>
        <v>0</v>
      </c>
      <c r="P1282" s="366">
        <f t="shared" si="8"/>
        <v>0</v>
      </c>
      <c r="Q1282" s="366"/>
      <c r="R1282" s="359"/>
      <c r="S1282" s="367"/>
      <c r="T1282" s="359"/>
      <c r="U1282" s="368"/>
      <c r="V1282" s="368"/>
      <c r="W1282" s="359"/>
      <c r="X1282" s="362"/>
      <c r="Y1282" s="359"/>
      <c r="Z1282" s="369"/>
      <c r="AA1282" s="368"/>
      <c r="AB1282" s="367"/>
      <c r="AC1282" s="370"/>
      <c r="AD1282" s="371"/>
      <c r="AE1282" s="249"/>
      <c r="AF1282" s="249"/>
      <c r="AG1282" s="249"/>
      <c r="AH1282" s="249"/>
      <c r="AI1282" s="249"/>
      <c r="AJ1282" s="249"/>
      <c r="AK1282" s="249"/>
      <c r="AL1282" s="249"/>
      <c r="AM1282" s="249"/>
      <c r="AN1282" s="249"/>
      <c r="AO1282" s="249"/>
      <c r="AP1282" s="249"/>
      <c r="AQ1282" s="249"/>
      <c r="AR1282" s="249"/>
      <c r="AS1282" s="249"/>
      <c r="AT1282" s="249"/>
      <c r="AU1282" s="249"/>
      <c r="AV1282" s="249"/>
      <c r="AW1282" s="249"/>
      <c r="AX1282" s="249"/>
    </row>
    <row r="1283" ht="15.0" customHeight="1">
      <c r="A1283" s="358"/>
      <c r="B1283" s="359"/>
      <c r="C1283" s="359"/>
      <c r="D1283" s="360"/>
      <c r="E1283" s="361"/>
      <c r="F1283" s="359"/>
      <c r="G1283" s="362"/>
      <c r="H1283" s="363">
        <f t="shared" si="19"/>
        <v>0</v>
      </c>
      <c r="I1283" s="359" t="s">
        <v>3465</v>
      </c>
      <c r="J1283" s="364"/>
      <c r="K1283" s="364">
        <f t="shared" si="7"/>
        <v>0</v>
      </c>
      <c r="L1283" s="365"/>
      <c r="M1283" s="366">
        <f t="shared" si="14"/>
        <v>0</v>
      </c>
      <c r="N1283" s="366">
        <f t="shared" si="13"/>
        <v>0</v>
      </c>
      <c r="O1283" s="366">
        <f t="shared" si="5"/>
        <v>0</v>
      </c>
      <c r="P1283" s="366">
        <f t="shared" si="8"/>
        <v>0</v>
      </c>
      <c r="Q1283" s="366"/>
      <c r="R1283" s="359"/>
      <c r="S1283" s="367"/>
      <c r="T1283" s="359"/>
      <c r="U1283" s="368"/>
      <c r="V1283" s="368"/>
      <c r="W1283" s="359"/>
      <c r="X1283" s="362"/>
      <c r="Y1283" s="359"/>
      <c r="Z1283" s="369"/>
      <c r="AA1283" s="368"/>
      <c r="AB1283" s="367"/>
      <c r="AC1283" s="370"/>
      <c r="AD1283" s="371"/>
      <c r="AE1283" s="249"/>
      <c r="AF1283" s="249"/>
      <c r="AG1283" s="249"/>
      <c r="AH1283" s="249"/>
      <c r="AI1283" s="249"/>
      <c r="AJ1283" s="249"/>
      <c r="AK1283" s="249"/>
      <c r="AL1283" s="249"/>
      <c r="AM1283" s="249"/>
      <c r="AN1283" s="249"/>
      <c r="AO1283" s="249"/>
      <c r="AP1283" s="249"/>
      <c r="AQ1283" s="249"/>
      <c r="AR1283" s="249"/>
      <c r="AS1283" s="249"/>
      <c r="AT1283" s="249"/>
      <c r="AU1283" s="249"/>
      <c r="AV1283" s="249"/>
      <c r="AW1283" s="249"/>
      <c r="AX1283" s="249"/>
    </row>
    <row r="1284" ht="15.0" customHeight="1">
      <c r="A1284" s="358"/>
      <c r="B1284" s="359"/>
      <c r="C1284" s="359"/>
      <c r="D1284" s="360"/>
      <c r="E1284" s="361"/>
      <c r="F1284" s="359"/>
      <c r="G1284" s="362"/>
      <c r="H1284" s="363">
        <f t="shared" si="19"/>
        <v>0</v>
      </c>
      <c r="I1284" s="359" t="s">
        <v>3465</v>
      </c>
      <c r="J1284" s="364"/>
      <c r="K1284" s="364">
        <f t="shared" si="7"/>
        <v>0</v>
      </c>
      <c r="L1284" s="365"/>
      <c r="M1284" s="366">
        <f t="shared" si="14"/>
        <v>0</v>
      </c>
      <c r="N1284" s="366">
        <f t="shared" si="13"/>
        <v>0</v>
      </c>
      <c r="O1284" s="366">
        <f t="shared" si="5"/>
        <v>0</v>
      </c>
      <c r="P1284" s="366">
        <f t="shared" si="8"/>
        <v>0</v>
      </c>
      <c r="Q1284" s="366"/>
      <c r="R1284" s="359"/>
      <c r="S1284" s="367"/>
      <c r="T1284" s="359"/>
      <c r="U1284" s="368"/>
      <c r="V1284" s="368"/>
      <c r="W1284" s="359"/>
      <c r="X1284" s="362"/>
      <c r="Y1284" s="359"/>
      <c r="Z1284" s="369"/>
      <c r="AA1284" s="368"/>
      <c r="AB1284" s="367"/>
      <c r="AC1284" s="370"/>
      <c r="AD1284" s="371"/>
      <c r="AE1284" s="249"/>
      <c r="AF1284" s="249"/>
      <c r="AG1284" s="249"/>
      <c r="AH1284" s="249"/>
      <c r="AI1284" s="249"/>
      <c r="AJ1284" s="249"/>
      <c r="AK1284" s="249"/>
      <c r="AL1284" s="249"/>
      <c r="AM1284" s="249"/>
      <c r="AN1284" s="249"/>
      <c r="AO1284" s="249"/>
      <c r="AP1284" s="249"/>
      <c r="AQ1284" s="249"/>
      <c r="AR1284" s="249"/>
      <c r="AS1284" s="249"/>
      <c r="AT1284" s="249"/>
      <c r="AU1284" s="249"/>
      <c r="AV1284" s="249"/>
      <c r="AW1284" s="249"/>
      <c r="AX1284" s="249"/>
    </row>
    <row r="1285" ht="15.0" customHeight="1">
      <c r="A1285" s="358"/>
      <c r="B1285" s="359"/>
      <c r="C1285" s="359"/>
      <c r="D1285" s="360"/>
      <c r="E1285" s="361"/>
      <c r="F1285" s="359"/>
      <c r="G1285" s="362"/>
      <c r="H1285" s="363">
        <f t="shared" si="19"/>
        <v>0</v>
      </c>
      <c r="I1285" s="359" t="s">
        <v>3465</v>
      </c>
      <c r="J1285" s="364"/>
      <c r="K1285" s="364">
        <f t="shared" si="7"/>
        <v>0</v>
      </c>
      <c r="L1285" s="365"/>
      <c r="M1285" s="366">
        <f t="shared" si="14"/>
        <v>0</v>
      </c>
      <c r="N1285" s="366">
        <f t="shared" si="13"/>
        <v>0</v>
      </c>
      <c r="O1285" s="366">
        <f t="shared" si="5"/>
        <v>0</v>
      </c>
      <c r="P1285" s="366">
        <f t="shared" si="8"/>
        <v>0</v>
      </c>
      <c r="Q1285" s="366"/>
      <c r="R1285" s="359"/>
      <c r="S1285" s="367"/>
      <c r="T1285" s="359"/>
      <c r="U1285" s="368"/>
      <c r="V1285" s="368"/>
      <c r="W1285" s="359"/>
      <c r="X1285" s="362"/>
      <c r="Y1285" s="359"/>
      <c r="Z1285" s="369"/>
      <c r="AA1285" s="368"/>
      <c r="AB1285" s="367"/>
      <c r="AC1285" s="370"/>
      <c r="AD1285" s="371"/>
      <c r="AE1285" s="249"/>
      <c r="AF1285" s="249"/>
      <c r="AG1285" s="249"/>
      <c r="AH1285" s="249"/>
      <c r="AI1285" s="249"/>
      <c r="AJ1285" s="249"/>
      <c r="AK1285" s="249"/>
      <c r="AL1285" s="249"/>
      <c r="AM1285" s="249"/>
      <c r="AN1285" s="249"/>
      <c r="AO1285" s="249"/>
      <c r="AP1285" s="249"/>
      <c r="AQ1285" s="249"/>
      <c r="AR1285" s="249"/>
      <c r="AS1285" s="249"/>
      <c r="AT1285" s="249"/>
      <c r="AU1285" s="249"/>
      <c r="AV1285" s="249"/>
      <c r="AW1285" s="249"/>
      <c r="AX1285" s="249"/>
    </row>
    <row r="1286" ht="15.0" customHeight="1">
      <c r="A1286" s="358"/>
      <c r="B1286" s="359"/>
      <c r="C1286" s="359"/>
      <c r="D1286" s="360"/>
      <c r="E1286" s="361"/>
      <c r="F1286" s="359"/>
      <c r="G1286" s="362"/>
      <c r="H1286" s="363">
        <f t="shared" si="19"/>
        <v>0</v>
      </c>
      <c r="I1286" s="359" t="s">
        <v>3465</v>
      </c>
      <c r="J1286" s="364"/>
      <c r="K1286" s="364">
        <f t="shared" si="7"/>
        <v>0</v>
      </c>
      <c r="L1286" s="365"/>
      <c r="M1286" s="366">
        <f t="shared" si="14"/>
        <v>0</v>
      </c>
      <c r="N1286" s="366">
        <f t="shared" si="13"/>
        <v>0</v>
      </c>
      <c r="O1286" s="366">
        <f t="shared" si="5"/>
        <v>0</v>
      </c>
      <c r="P1286" s="366">
        <f t="shared" si="8"/>
        <v>0</v>
      </c>
      <c r="Q1286" s="366"/>
      <c r="R1286" s="359"/>
      <c r="S1286" s="367"/>
      <c r="T1286" s="359"/>
      <c r="U1286" s="368"/>
      <c r="V1286" s="368"/>
      <c r="W1286" s="359"/>
      <c r="X1286" s="362"/>
      <c r="Y1286" s="359"/>
      <c r="Z1286" s="369"/>
      <c r="AA1286" s="368"/>
      <c r="AB1286" s="367"/>
      <c r="AC1286" s="370"/>
      <c r="AD1286" s="371"/>
      <c r="AE1286" s="249"/>
      <c r="AF1286" s="249"/>
      <c r="AG1286" s="249"/>
      <c r="AH1286" s="249"/>
      <c r="AI1286" s="249"/>
      <c r="AJ1286" s="249"/>
      <c r="AK1286" s="249"/>
      <c r="AL1286" s="249"/>
      <c r="AM1286" s="249"/>
      <c r="AN1286" s="249"/>
      <c r="AO1286" s="249"/>
      <c r="AP1286" s="249"/>
      <c r="AQ1286" s="249"/>
      <c r="AR1286" s="249"/>
      <c r="AS1286" s="249"/>
      <c r="AT1286" s="249"/>
      <c r="AU1286" s="249"/>
      <c r="AV1286" s="249"/>
      <c r="AW1286" s="249"/>
      <c r="AX1286" s="249"/>
    </row>
    <row r="1287" ht="15.0" customHeight="1">
      <c r="A1287" s="358"/>
      <c r="B1287" s="359"/>
      <c r="C1287" s="359"/>
      <c r="D1287" s="360"/>
      <c r="E1287" s="361"/>
      <c r="F1287" s="359"/>
      <c r="G1287" s="362"/>
      <c r="H1287" s="363">
        <f t="shared" si="19"/>
        <v>0</v>
      </c>
      <c r="I1287" s="359" t="s">
        <v>3465</v>
      </c>
      <c r="J1287" s="364"/>
      <c r="K1287" s="364">
        <f t="shared" si="7"/>
        <v>0</v>
      </c>
      <c r="L1287" s="365"/>
      <c r="M1287" s="366">
        <f t="shared" si="14"/>
        <v>0</v>
      </c>
      <c r="N1287" s="366">
        <f t="shared" si="13"/>
        <v>0</v>
      </c>
      <c r="O1287" s="366">
        <f t="shared" si="5"/>
        <v>0</v>
      </c>
      <c r="P1287" s="366">
        <f t="shared" si="8"/>
        <v>0</v>
      </c>
      <c r="Q1287" s="366"/>
      <c r="R1287" s="359"/>
      <c r="S1287" s="367"/>
      <c r="T1287" s="359"/>
      <c r="U1287" s="368"/>
      <c r="V1287" s="368"/>
      <c r="W1287" s="359"/>
      <c r="X1287" s="362"/>
      <c r="Y1287" s="359"/>
      <c r="Z1287" s="369"/>
      <c r="AA1287" s="368"/>
      <c r="AB1287" s="367"/>
      <c r="AC1287" s="370"/>
      <c r="AD1287" s="371"/>
      <c r="AE1287" s="249"/>
      <c r="AF1287" s="249"/>
      <c r="AG1287" s="249"/>
      <c r="AH1287" s="249"/>
      <c r="AI1287" s="249"/>
      <c r="AJ1287" s="249"/>
      <c r="AK1287" s="249"/>
      <c r="AL1287" s="249"/>
      <c r="AM1287" s="249"/>
      <c r="AN1287" s="249"/>
      <c r="AO1287" s="249"/>
      <c r="AP1287" s="249"/>
      <c r="AQ1287" s="249"/>
      <c r="AR1287" s="249"/>
      <c r="AS1287" s="249"/>
      <c r="AT1287" s="249"/>
      <c r="AU1287" s="249"/>
      <c r="AV1287" s="249"/>
      <c r="AW1287" s="249"/>
      <c r="AX1287" s="249"/>
    </row>
    <row r="1288" ht="15.0" customHeight="1">
      <c r="A1288" s="358"/>
      <c r="B1288" s="359"/>
      <c r="C1288" s="359"/>
      <c r="D1288" s="360"/>
      <c r="E1288" s="361"/>
      <c r="F1288" s="359"/>
      <c r="G1288" s="362"/>
      <c r="H1288" s="363">
        <f t="shared" si="19"/>
        <v>0</v>
      </c>
      <c r="I1288" s="359" t="s">
        <v>3465</v>
      </c>
      <c r="J1288" s="364"/>
      <c r="K1288" s="364">
        <f t="shared" si="7"/>
        <v>0</v>
      </c>
      <c r="L1288" s="365"/>
      <c r="M1288" s="366">
        <f t="shared" si="14"/>
        <v>0</v>
      </c>
      <c r="N1288" s="366">
        <f t="shared" si="13"/>
        <v>0</v>
      </c>
      <c r="O1288" s="366">
        <f t="shared" si="5"/>
        <v>0</v>
      </c>
      <c r="P1288" s="366">
        <f t="shared" si="8"/>
        <v>0</v>
      </c>
      <c r="Q1288" s="366"/>
      <c r="R1288" s="359"/>
      <c r="S1288" s="367"/>
      <c r="T1288" s="359"/>
      <c r="U1288" s="368"/>
      <c r="V1288" s="368"/>
      <c r="W1288" s="359"/>
      <c r="X1288" s="362"/>
      <c r="Y1288" s="359"/>
      <c r="Z1288" s="369"/>
      <c r="AA1288" s="368"/>
      <c r="AB1288" s="367"/>
      <c r="AC1288" s="370"/>
      <c r="AD1288" s="371"/>
      <c r="AE1288" s="249"/>
      <c r="AF1288" s="249"/>
      <c r="AG1288" s="249"/>
      <c r="AH1288" s="249"/>
      <c r="AI1288" s="249"/>
      <c r="AJ1288" s="249"/>
      <c r="AK1288" s="249"/>
      <c r="AL1288" s="249"/>
      <c r="AM1288" s="249"/>
      <c r="AN1288" s="249"/>
      <c r="AO1288" s="249"/>
      <c r="AP1288" s="249"/>
      <c r="AQ1288" s="249"/>
      <c r="AR1288" s="249"/>
      <c r="AS1288" s="249"/>
      <c r="AT1288" s="249"/>
      <c r="AU1288" s="249"/>
      <c r="AV1288" s="249"/>
      <c r="AW1288" s="249"/>
      <c r="AX1288" s="249"/>
    </row>
    <row r="1289" ht="15.0" customHeight="1">
      <c r="A1289" s="358"/>
      <c r="B1289" s="359"/>
      <c r="C1289" s="359"/>
      <c r="D1289" s="360"/>
      <c r="E1289" s="361"/>
      <c r="F1289" s="359"/>
      <c r="G1289" s="362"/>
      <c r="H1289" s="363">
        <f t="shared" si="19"/>
        <v>0</v>
      </c>
      <c r="I1289" s="359" t="s">
        <v>3465</v>
      </c>
      <c r="J1289" s="364"/>
      <c r="K1289" s="364">
        <f t="shared" si="7"/>
        <v>0</v>
      </c>
      <c r="L1289" s="365"/>
      <c r="M1289" s="366">
        <f t="shared" si="14"/>
        <v>0</v>
      </c>
      <c r="N1289" s="366">
        <f t="shared" si="13"/>
        <v>0</v>
      </c>
      <c r="O1289" s="366">
        <f t="shared" si="5"/>
        <v>0</v>
      </c>
      <c r="P1289" s="366">
        <f t="shared" si="8"/>
        <v>0</v>
      </c>
      <c r="Q1289" s="366"/>
      <c r="R1289" s="359"/>
      <c r="S1289" s="367"/>
      <c r="T1289" s="359"/>
      <c r="U1289" s="368"/>
      <c r="V1289" s="368"/>
      <c r="W1289" s="359"/>
      <c r="X1289" s="362"/>
      <c r="Y1289" s="359"/>
      <c r="Z1289" s="369"/>
      <c r="AA1289" s="368"/>
      <c r="AB1289" s="367"/>
      <c r="AC1289" s="370"/>
      <c r="AD1289" s="371"/>
      <c r="AE1289" s="249"/>
      <c r="AF1289" s="249"/>
      <c r="AG1289" s="249"/>
      <c r="AH1289" s="249"/>
      <c r="AI1289" s="249"/>
      <c r="AJ1289" s="249"/>
      <c r="AK1289" s="249"/>
      <c r="AL1289" s="249"/>
      <c r="AM1289" s="249"/>
      <c r="AN1289" s="249"/>
      <c r="AO1289" s="249"/>
      <c r="AP1289" s="249"/>
      <c r="AQ1289" s="249"/>
      <c r="AR1289" s="249"/>
      <c r="AS1289" s="249"/>
      <c r="AT1289" s="249"/>
      <c r="AU1289" s="249"/>
      <c r="AV1289" s="249"/>
      <c r="AW1289" s="249"/>
      <c r="AX1289" s="249"/>
    </row>
    <row r="1290" ht="15.0" customHeight="1">
      <c r="A1290" s="358"/>
      <c r="B1290" s="359"/>
      <c r="C1290" s="359"/>
      <c r="D1290" s="360"/>
      <c r="E1290" s="361"/>
      <c r="F1290" s="359"/>
      <c r="G1290" s="362"/>
      <c r="H1290" s="363">
        <f t="shared" si="19"/>
        <v>0</v>
      </c>
      <c r="I1290" s="359" t="s">
        <v>3465</v>
      </c>
      <c r="J1290" s="364"/>
      <c r="K1290" s="364">
        <f t="shared" si="7"/>
        <v>0</v>
      </c>
      <c r="L1290" s="365"/>
      <c r="M1290" s="366">
        <f t="shared" si="14"/>
        <v>0</v>
      </c>
      <c r="N1290" s="366">
        <f t="shared" si="13"/>
        <v>0</v>
      </c>
      <c r="O1290" s="366">
        <f t="shared" si="5"/>
        <v>0</v>
      </c>
      <c r="P1290" s="366">
        <f t="shared" si="8"/>
        <v>0</v>
      </c>
      <c r="Q1290" s="366"/>
      <c r="R1290" s="359"/>
      <c r="S1290" s="367"/>
      <c r="T1290" s="359"/>
      <c r="U1290" s="368"/>
      <c r="V1290" s="368"/>
      <c r="W1290" s="359"/>
      <c r="X1290" s="362"/>
      <c r="Y1290" s="359"/>
      <c r="Z1290" s="369"/>
      <c r="AA1290" s="368"/>
      <c r="AB1290" s="367"/>
      <c r="AC1290" s="370"/>
      <c r="AD1290" s="371"/>
      <c r="AE1290" s="249"/>
      <c r="AF1290" s="249"/>
      <c r="AG1290" s="249"/>
      <c r="AH1290" s="249"/>
      <c r="AI1290" s="249"/>
      <c r="AJ1290" s="249"/>
      <c r="AK1290" s="249"/>
      <c r="AL1290" s="249"/>
      <c r="AM1290" s="249"/>
      <c r="AN1290" s="249"/>
      <c r="AO1290" s="249"/>
      <c r="AP1290" s="249"/>
      <c r="AQ1290" s="249"/>
      <c r="AR1290" s="249"/>
      <c r="AS1290" s="249"/>
      <c r="AT1290" s="249"/>
      <c r="AU1290" s="249"/>
      <c r="AV1290" s="249"/>
      <c r="AW1290" s="249"/>
      <c r="AX1290" s="249"/>
    </row>
    <row r="1291" ht="15.0" customHeight="1">
      <c r="A1291" s="358"/>
      <c r="B1291" s="359"/>
      <c r="C1291" s="359"/>
      <c r="D1291" s="360"/>
      <c r="E1291" s="361"/>
      <c r="F1291" s="359"/>
      <c r="G1291" s="362"/>
      <c r="H1291" s="363">
        <f t="shared" si="19"/>
        <v>0</v>
      </c>
      <c r="I1291" s="359" t="s">
        <v>3465</v>
      </c>
      <c r="J1291" s="364"/>
      <c r="K1291" s="364">
        <f t="shared" si="7"/>
        <v>0</v>
      </c>
      <c r="L1291" s="365"/>
      <c r="M1291" s="366">
        <f t="shared" si="14"/>
        <v>0</v>
      </c>
      <c r="N1291" s="366">
        <f t="shared" si="13"/>
        <v>0</v>
      </c>
      <c r="O1291" s="366">
        <f t="shared" si="5"/>
        <v>0</v>
      </c>
      <c r="P1291" s="366">
        <f t="shared" si="8"/>
        <v>0</v>
      </c>
      <c r="Q1291" s="366"/>
      <c r="R1291" s="359"/>
      <c r="S1291" s="367"/>
      <c r="T1291" s="359"/>
      <c r="U1291" s="368"/>
      <c r="V1291" s="368"/>
      <c r="W1291" s="359"/>
      <c r="X1291" s="362"/>
      <c r="Y1291" s="359"/>
      <c r="Z1291" s="369"/>
      <c r="AA1291" s="368"/>
      <c r="AB1291" s="367"/>
      <c r="AC1291" s="370"/>
      <c r="AD1291" s="371"/>
      <c r="AE1291" s="249"/>
      <c r="AF1291" s="249"/>
      <c r="AG1291" s="249"/>
      <c r="AH1291" s="249"/>
      <c r="AI1291" s="249"/>
      <c r="AJ1291" s="249"/>
      <c r="AK1291" s="249"/>
      <c r="AL1291" s="249"/>
      <c r="AM1291" s="249"/>
      <c r="AN1291" s="249"/>
      <c r="AO1291" s="249"/>
      <c r="AP1291" s="249"/>
      <c r="AQ1291" s="249"/>
      <c r="AR1291" s="249"/>
      <c r="AS1291" s="249"/>
      <c r="AT1291" s="249"/>
      <c r="AU1291" s="249"/>
      <c r="AV1291" s="249"/>
      <c r="AW1291" s="249"/>
      <c r="AX1291" s="249"/>
    </row>
    <row r="1292" ht="15.0" customHeight="1">
      <c r="A1292" s="358"/>
      <c r="B1292" s="359"/>
      <c r="C1292" s="359"/>
      <c r="D1292" s="360"/>
      <c r="E1292" s="361"/>
      <c r="F1292" s="359"/>
      <c r="G1292" s="362"/>
      <c r="H1292" s="363">
        <f t="shared" si="19"/>
        <v>0</v>
      </c>
      <c r="I1292" s="359" t="s">
        <v>3465</v>
      </c>
      <c r="J1292" s="364"/>
      <c r="K1292" s="364">
        <f t="shared" si="7"/>
        <v>0</v>
      </c>
      <c r="L1292" s="365"/>
      <c r="M1292" s="366">
        <f t="shared" si="14"/>
        <v>0</v>
      </c>
      <c r="N1292" s="366">
        <f t="shared" si="13"/>
        <v>0</v>
      </c>
      <c r="O1292" s="366">
        <f t="shared" si="5"/>
        <v>0</v>
      </c>
      <c r="P1292" s="366">
        <f t="shared" si="8"/>
        <v>0</v>
      </c>
      <c r="Q1292" s="366"/>
      <c r="R1292" s="359"/>
      <c r="S1292" s="367"/>
      <c r="T1292" s="359"/>
      <c r="U1292" s="368"/>
      <c r="V1292" s="368"/>
      <c r="W1292" s="359"/>
      <c r="X1292" s="362"/>
      <c r="Y1292" s="359"/>
      <c r="Z1292" s="369"/>
      <c r="AA1292" s="368"/>
      <c r="AB1292" s="367"/>
      <c r="AC1292" s="370"/>
      <c r="AD1292" s="371"/>
      <c r="AE1292" s="249"/>
      <c r="AF1292" s="249"/>
      <c r="AG1292" s="249"/>
      <c r="AH1292" s="249"/>
      <c r="AI1292" s="249"/>
      <c r="AJ1292" s="249"/>
      <c r="AK1292" s="249"/>
      <c r="AL1292" s="249"/>
      <c r="AM1292" s="249"/>
      <c r="AN1292" s="249"/>
      <c r="AO1292" s="249"/>
      <c r="AP1292" s="249"/>
      <c r="AQ1292" s="249"/>
      <c r="AR1292" s="249"/>
      <c r="AS1292" s="249"/>
      <c r="AT1292" s="249"/>
      <c r="AU1292" s="249"/>
      <c r="AV1292" s="249"/>
      <c r="AW1292" s="249"/>
      <c r="AX1292" s="249"/>
    </row>
    <row r="1293" ht="15.0" customHeight="1">
      <c r="A1293" s="358"/>
      <c r="B1293" s="359"/>
      <c r="C1293" s="359"/>
      <c r="D1293" s="360"/>
      <c r="E1293" s="361"/>
      <c r="F1293" s="359"/>
      <c r="G1293" s="362"/>
      <c r="H1293" s="363">
        <f t="shared" si="19"/>
        <v>0</v>
      </c>
      <c r="I1293" s="359" t="s">
        <v>3465</v>
      </c>
      <c r="J1293" s="364"/>
      <c r="K1293" s="364">
        <f t="shared" si="7"/>
        <v>0</v>
      </c>
      <c r="L1293" s="365"/>
      <c r="M1293" s="366">
        <f t="shared" si="14"/>
        <v>0</v>
      </c>
      <c r="N1293" s="366">
        <f t="shared" si="13"/>
        <v>0</v>
      </c>
      <c r="O1293" s="366">
        <f t="shared" si="5"/>
        <v>0</v>
      </c>
      <c r="P1293" s="366">
        <f t="shared" si="8"/>
        <v>0</v>
      </c>
      <c r="Q1293" s="366"/>
      <c r="R1293" s="359"/>
      <c r="S1293" s="367"/>
      <c r="T1293" s="359"/>
      <c r="U1293" s="368"/>
      <c r="V1293" s="368"/>
      <c r="W1293" s="359"/>
      <c r="X1293" s="362"/>
      <c r="Y1293" s="359"/>
      <c r="Z1293" s="369"/>
      <c r="AA1293" s="368"/>
      <c r="AB1293" s="367"/>
      <c r="AC1293" s="370"/>
      <c r="AD1293" s="371"/>
      <c r="AE1293" s="249"/>
      <c r="AF1293" s="249"/>
      <c r="AG1293" s="249"/>
      <c r="AH1293" s="249"/>
      <c r="AI1293" s="249"/>
      <c r="AJ1293" s="249"/>
      <c r="AK1293" s="249"/>
      <c r="AL1293" s="249"/>
      <c r="AM1293" s="249"/>
      <c r="AN1293" s="249"/>
      <c r="AO1293" s="249"/>
      <c r="AP1293" s="249"/>
      <c r="AQ1293" s="249"/>
      <c r="AR1293" s="249"/>
      <c r="AS1293" s="249"/>
      <c r="AT1293" s="249"/>
      <c r="AU1293" s="249"/>
      <c r="AV1293" s="249"/>
      <c r="AW1293" s="249"/>
      <c r="AX1293" s="249"/>
    </row>
    <row r="1294" ht="15.0" customHeight="1">
      <c r="A1294" s="358"/>
      <c r="B1294" s="359"/>
      <c r="C1294" s="359"/>
      <c r="D1294" s="360"/>
      <c r="E1294" s="361"/>
      <c r="F1294" s="359"/>
      <c r="G1294" s="362"/>
      <c r="H1294" s="363">
        <f t="shared" si="19"/>
        <v>0</v>
      </c>
      <c r="I1294" s="359" t="s">
        <v>3465</v>
      </c>
      <c r="J1294" s="364"/>
      <c r="K1294" s="364">
        <f t="shared" si="7"/>
        <v>0</v>
      </c>
      <c r="L1294" s="365"/>
      <c r="M1294" s="366">
        <f t="shared" si="14"/>
        <v>0</v>
      </c>
      <c r="N1294" s="366">
        <f t="shared" si="13"/>
        <v>0</v>
      </c>
      <c r="O1294" s="366">
        <f t="shared" si="5"/>
        <v>0</v>
      </c>
      <c r="P1294" s="366">
        <f t="shared" si="8"/>
        <v>0</v>
      </c>
      <c r="Q1294" s="366"/>
      <c r="R1294" s="359"/>
      <c r="S1294" s="367"/>
      <c r="T1294" s="359"/>
      <c r="U1294" s="368"/>
      <c r="V1294" s="368"/>
      <c r="W1294" s="359"/>
      <c r="X1294" s="362"/>
      <c r="Y1294" s="359"/>
      <c r="Z1294" s="369"/>
      <c r="AA1294" s="368"/>
      <c r="AB1294" s="367"/>
      <c r="AC1294" s="370"/>
      <c r="AD1294" s="371"/>
      <c r="AE1294" s="249"/>
      <c r="AF1294" s="249"/>
      <c r="AG1294" s="249"/>
      <c r="AH1294" s="249"/>
      <c r="AI1294" s="249"/>
      <c r="AJ1294" s="249"/>
      <c r="AK1294" s="249"/>
      <c r="AL1294" s="249"/>
      <c r="AM1294" s="249"/>
      <c r="AN1294" s="249"/>
      <c r="AO1294" s="249"/>
      <c r="AP1294" s="249"/>
      <c r="AQ1294" s="249"/>
      <c r="AR1294" s="249"/>
      <c r="AS1294" s="249"/>
      <c r="AT1294" s="249"/>
      <c r="AU1294" s="249"/>
      <c r="AV1294" s="249"/>
      <c r="AW1294" s="249"/>
      <c r="AX1294" s="249"/>
    </row>
    <row r="1295" ht="15.0" customHeight="1">
      <c r="A1295" s="358"/>
      <c r="B1295" s="359"/>
      <c r="C1295" s="359"/>
      <c r="D1295" s="360"/>
      <c r="E1295" s="361"/>
      <c r="F1295" s="359"/>
      <c r="G1295" s="362"/>
      <c r="H1295" s="363">
        <f t="shared" si="19"/>
        <v>0</v>
      </c>
      <c r="I1295" s="359" t="s">
        <v>3465</v>
      </c>
      <c r="J1295" s="364"/>
      <c r="K1295" s="364">
        <f t="shared" si="7"/>
        <v>0</v>
      </c>
      <c r="L1295" s="365"/>
      <c r="M1295" s="366">
        <f t="shared" si="14"/>
        <v>0</v>
      </c>
      <c r="N1295" s="366">
        <f t="shared" si="13"/>
        <v>0</v>
      </c>
      <c r="O1295" s="366">
        <f t="shared" si="5"/>
        <v>0</v>
      </c>
      <c r="P1295" s="366">
        <f t="shared" si="8"/>
        <v>0</v>
      </c>
      <c r="Q1295" s="366"/>
      <c r="R1295" s="359"/>
      <c r="S1295" s="367"/>
      <c r="T1295" s="359"/>
      <c r="U1295" s="368"/>
      <c r="V1295" s="368"/>
      <c r="W1295" s="359"/>
      <c r="X1295" s="362"/>
      <c r="Y1295" s="359"/>
      <c r="Z1295" s="369"/>
      <c r="AA1295" s="368"/>
      <c r="AB1295" s="367"/>
      <c r="AC1295" s="370"/>
      <c r="AD1295" s="371"/>
      <c r="AE1295" s="249"/>
      <c r="AF1295" s="249"/>
      <c r="AG1295" s="249"/>
      <c r="AH1295" s="249"/>
      <c r="AI1295" s="249"/>
      <c r="AJ1295" s="249"/>
      <c r="AK1295" s="249"/>
      <c r="AL1295" s="249"/>
      <c r="AM1295" s="249"/>
      <c r="AN1295" s="249"/>
      <c r="AO1295" s="249"/>
      <c r="AP1295" s="249"/>
      <c r="AQ1295" s="249"/>
      <c r="AR1295" s="249"/>
      <c r="AS1295" s="249"/>
      <c r="AT1295" s="249"/>
      <c r="AU1295" s="249"/>
      <c r="AV1295" s="249"/>
      <c r="AW1295" s="249"/>
      <c r="AX1295" s="249"/>
    </row>
    <row r="1296" ht="15.0" customHeight="1">
      <c r="A1296" s="358"/>
      <c r="B1296" s="359"/>
      <c r="C1296" s="359"/>
      <c r="D1296" s="360"/>
      <c r="E1296" s="361"/>
      <c r="F1296" s="359"/>
      <c r="G1296" s="362"/>
      <c r="H1296" s="363">
        <f t="shared" si="19"/>
        <v>0</v>
      </c>
      <c r="I1296" s="359" t="s">
        <v>3465</v>
      </c>
      <c r="J1296" s="364"/>
      <c r="K1296" s="364">
        <f t="shared" si="7"/>
        <v>0</v>
      </c>
      <c r="L1296" s="365"/>
      <c r="M1296" s="366">
        <f t="shared" si="14"/>
        <v>0</v>
      </c>
      <c r="N1296" s="366">
        <f t="shared" si="13"/>
        <v>0</v>
      </c>
      <c r="O1296" s="366">
        <f t="shared" si="5"/>
        <v>0</v>
      </c>
      <c r="P1296" s="366">
        <f t="shared" si="8"/>
        <v>0</v>
      </c>
      <c r="Q1296" s="366"/>
      <c r="R1296" s="359"/>
      <c r="S1296" s="367"/>
      <c r="T1296" s="359"/>
      <c r="U1296" s="368"/>
      <c r="V1296" s="368"/>
      <c r="W1296" s="359"/>
      <c r="X1296" s="362"/>
      <c r="Y1296" s="359"/>
      <c r="Z1296" s="369"/>
      <c r="AA1296" s="368"/>
      <c r="AB1296" s="367"/>
      <c r="AC1296" s="370"/>
      <c r="AD1296" s="371"/>
      <c r="AE1296" s="249"/>
      <c r="AF1296" s="249"/>
      <c r="AG1296" s="249"/>
      <c r="AH1296" s="249"/>
      <c r="AI1296" s="249"/>
      <c r="AJ1296" s="249"/>
      <c r="AK1296" s="249"/>
      <c r="AL1296" s="249"/>
      <c r="AM1296" s="249"/>
      <c r="AN1296" s="249"/>
      <c r="AO1296" s="249"/>
      <c r="AP1296" s="249"/>
      <c r="AQ1296" s="249"/>
      <c r="AR1296" s="249"/>
      <c r="AS1296" s="249"/>
      <c r="AT1296" s="249"/>
      <c r="AU1296" s="249"/>
      <c r="AV1296" s="249"/>
      <c r="AW1296" s="249"/>
      <c r="AX1296" s="249"/>
    </row>
    <row r="1297" ht="15.0" customHeight="1">
      <c r="A1297" s="358"/>
      <c r="B1297" s="359"/>
      <c r="C1297" s="359"/>
      <c r="D1297" s="360"/>
      <c r="E1297" s="361"/>
      <c r="F1297" s="359"/>
      <c r="G1297" s="362"/>
      <c r="H1297" s="363">
        <f t="shared" si="19"/>
        <v>0</v>
      </c>
      <c r="I1297" s="359" t="s">
        <v>3465</v>
      </c>
      <c r="J1297" s="364"/>
      <c r="K1297" s="364">
        <f t="shared" si="7"/>
        <v>0</v>
      </c>
      <c r="L1297" s="365"/>
      <c r="M1297" s="366">
        <f t="shared" si="14"/>
        <v>0</v>
      </c>
      <c r="N1297" s="366">
        <f t="shared" si="13"/>
        <v>0</v>
      </c>
      <c r="O1297" s="366">
        <f t="shared" si="5"/>
        <v>0</v>
      </c>
      <c r="P1297" s="366">
        <f t="shared" si="8"/>
        <v>0</v>
      </c>
      <c r="Q1297" s="366"/>
      <c r="R1297" s="359"/>
      <c r="S1297" s="367"/>
      <c r="T1297" s="359"/>
      <c r="U1297" s="368"/>
      <c r="V1297" s="368"/>
      <c r="W1297" s="359"/>
      <c r="X1297" s="362"/>
      <c r="Y1297" s="359"/>
      <c r="Z1297" s="369"/>
      <c r="AA1297" s="368"/>
      <c r="AB1297" s="367"/>
      <c r="AC1297" s="370"/>
      <c r="AD1297" s="371"/>
      <c r="AE1297" s="249"/>
      <c r="AF1297" s="249"/>
      <c r="AG1297" s="249"/>
      <c r="AH1297" s="249"/>
      <c r="AI1297" s="249"/>
      <c r="AJ1297" s="249"/>
      <c r="AK1297" s="249"/>
      <c r="AL1297" s="249"/>
      <c r="AM1297" s="249"/>
      <c r="AN1297" s="249"/>
      <c r="AO1297" s="249"/>
      <c r="AP1297" s="249"/>
      <c r="AQ1297" s="249"/>
      <c r="AR1297" s="249"/>
      <c r="AS1297" s="249"/>
      <c r="AT1297" s="249"/>
      <c r="AU1297" s="249"/>
      <c r="AV1297" s="249"/>
      <c r="AW1297" s="249"/>
      <c r="AX1297" s="249"/>
    </row>
    <row r="1298" ht="15.0" customHeight="1">
      <c r="A1298" s="358"/>
      <c r="B1298" s="359"/>
      <c r="C1298" s="359"/>
      <c r="D1298" s="360"/>
      <c r="E1298" s="361"/>
      <c r="F1298" s="359"/>
      <c r="G1298" s="362"/>
      <c r="H1298" s="363">
        <f t="shared" si="19"/>
        <v>0</v>
      </c>
      <c r="I1298" s="359" t="s">
        <v>3465</v>
      </c>
      <c r="J1298" s="364"/>
      <c r="K1298" s="364">
        <f t="shared" si="7"/>
        <v>0</v>
      </c>
      <c r="L1298" s="365"/>
      <c r="M1298" s="366">
        <f t="shared" si="14"/>
        <v>0</v>
      </c>
      <c r="N1298" s="366">
        <f t="shared" si="13"/>
        <v>0</v>
      </c>
      <c r="O1298" s="366">
        <f t="shared" si="5"/>
        <v>0</v>
      </c>
      <c r="P1298" s="366">
        <f t="shared" si="8"/>
        <v>0</v>
      </c>
      <c r="Q1298" s="366"/>
      <c r="R1298" s="359"/>
      <c r="S1298" s="367"/>
      <c r="T1298" s="359"/>
      <c r="U1298" s="368"/>
      <c r="V1298" s="368"/>
      <c r="W1298" s="359"/>
      <c r="X1298" s="362"/>
      <c r="Y1298" s="359"/>
      <c r="Z1298" s="369"/>
      <c r="AA1298" s="368"/>
      <c r="AB1298" s="367"/>
      <c r="AC1298" s="370"/>
      <c r="AD1298" s="371"/>
      <c r="AE1298" s="249"/>
      <c r="AF1298" s="249"/>
      <c r="AG1298" s="249"/>
      <c r="AH1298" s="249"/>
      <c r="AI1298" s="249"/>
      <c r="AJ1298" s="249"/>
      <c r="AK1298" s="249"/>
      <c r="AL1298" s="249"/>
      <c r="AM1298" s="249"/>
      <c r="AN1298" s="249"/>
      <c r="AO1298" s="249"/>
      <c r="AP1298" s="249"/>
      <c r="AQ1298" s="249"/>
      <c r="AR1298" s="249"/>
      <c r="AS1298" s="249"/>
      <c r="AT1298" s="249"/>
      <c r="AU1298" s="249"/>
      <c r="AV1298" s="249"/>
      <c r="AW1298" s="249"/>
      <c r="AX1298" s="249"/>
    </row>
    <row r="1299" ht="15.0" customHeight="1">
      <c r="A1299" s="358"/>
      <c r="B1299" s="359"/>
      <c r="C1299" s="359"/>
      <c r="D1299" s="360"/>
      <c r="E1299" s="361"/>
      <c r="F1299" s="359"/>
      <c r="G1299" s="362"/>
      <c r="H1299" s="363">
        <f t="shared" si="19"/>
        <v>0</v>
      </c>
      <c r="I1299" s="359" t="s">
        <v>3465</v>
      </c>
      <c r="J1299" s="364"/>
      <c r="K1299" s="364">
        <f t="shared" si="7"/>
        <v>0</v>
      </c>
      <c r="L1299" s="365"/>
      <c r="M1299" s="366">
        <f t="shared" si="14"/>
        <v>0</v>
      </c>
      <c r="N1299" s="366">
        <f t="shared" si="13"/>
        <v>0</v>
      </c>
      <c r="O1299" s="366">
        <f t="shared" si="5"/>
        <v>0</v>
      </c>
      <c r="P1299" s="366">
        <f t="shared" si="8"/>
        <v>0</v>
      </c>
      <c r="Q1299" s="366"/>
      <c r="R1299" s="359"/>
      <c r="S1299" s="367"/>
      <c r="T1299" s="359"/>
      <c r="U1299" s="368"/>
      <c r="V1299" s="368"/>
      <c r="W1299" s="359"/>
      <c r="X1299" s="362"/>
      <c r="Y1299" s="359"/>
      <c r="Z1299" s="369"/>
      <c r="AA1299" s="368"/>
      <c r="AB1299" s="367"/>
      <c r="AC1299" s="370"/>
      <c r="AD1299" s="371"/>
      <c r="AE1299" s="249"/>
      <c r="AF1299" s="249"/>
      <c r="AG1299" s="249"/>
      <c r="AH1299" s="249"/>
      <c r="AI1299" s="249"/>
      <c r="AJ1299" s="249"/>
      <c r="AK1299" s="249"/>
      <c r="AL1299" s="249"/>
      <c r="AM1299" s="249"/>
      <c r="AN1299" s="249"/>
      <c r="AO1299" s="249"/>
      <c r="AP1299" s="249"/>
      <c r="AQ1299" s="249"/>
      <c r="AR1299" s="249"/>
      <c r="AS1299" s="249"/>
      <c r="AT1299" s="249"/>
      <c r="AU1299" s="249"/>
      <c r="AV1299" s="249"/>
      <c r="AW1299" s="249"/>
      <c r="AX1299" s="249"/>
    </row>
    <row r="1300" ht="15.0" customHeight="1">
      <c r="A1300" s="358"/>
      <c r="B1300" s="359"/>
      <c r="C1300" s="359"/>
      <c r="D1300" s="360"/>
      <c r="E1300" s="361"/>
      <c r="F1300" s="359"/>
      <c r="G1300" s="362"/>
      <c r="H1300" s="363">
        <f t="shared" si="19"/>
        <v>0</v>
      </c>
      <c r="I1300" s="359" t="s">
        <v>3465</v>
      </c>
      <c r="J1300" s="364"/>
      <c r="K1300" s="364">
        <f t="shared" si="7"/>
        <v>0</v>
      </c>
      <c r="L1300" s="365"/>
      <c r="M1300" s="366">
        <f t="shared" si="14"/>
        <v>0</v>
      </c>
      <c r="N1300" s="366">
        <f t="shared" si="13"/>
        <v>0</v>
      </c>
      <c r="O1300" s="366">
        <f t="shared" si="5"/>
        <v>0</v>
      </c>
      <c r="P1300" s="366">
        <f t="shared" si="8"/>
        <v>0</v>
      </c>
      <c r="Q1300" s="366"/>
      <c r="R1300" s="359"/>
      <c r="S1300" s="367"/>
      <c r="T1300" s="359"/>
      <c r="U1300" s="368"/>
      <c r="V1300" s="368"/>
      <c r="W1300" s="359"/>
      <c r="X1300" s="362"/>
      <c r="Y1300" s="359"/>
      <c r="Z1300" s="369"/>
      <c r="AA1300" s="368"/>
      <c r="AB1300" s="367"/>
      <c r="AC1300" s="370"/>
      <c r="AD1300" s="371"/>
      <c r="AE1300" s="249"/>
      <c r="AF1300" s="249"/>
      <c r="AG1300" s="249"/>
      <c r="AH1300" s="249"/>
      <c r="AI1300" s="249"/>
      <c r="AJ1300" s="249"/>
      <c r="AK1300" s="249"/>
      <c r="AL1300" s="249"/>
      <c r="AM1300" s="249"/>
      <c r="AN1300" s="249"/>
      <c r="AO1300" s="249"/>
      <c r="AP1300" s="249"/>
      <c r="AQ1300" s="249"/>
      <c r="AR1300" s="249"/>
      <c r="AS1300" s="249"/>
      <c r="AT1300" s="249"/>
      <c r="AU1300" s="249"/>
      <c r="AV1300" s="249"/>
      <c r="AW1300" s="249"/>
      <c r="AX1300" s="249"/>
    </row>
    <row r="1301" ht="15.0" customHeight="1">
      <c r="A1301" s="358"/>
      <c r="B1301" s="359"/>
      <c r="C1301" s="359"/>
      <c r="D1301" s="360"/>
      <c r="E1301" s="361"/>
      <c r="F1301" s="359"/>
      <c r="G1301" s="362"/>
      <c r="H1301" s="363">
        <f t="shared" si="19"/>
        <v>0</v>
      </c>
      <c r="I1301" s="359" t="s">
        <v>3465</v>
      </c>
      <c r="J1301" s="364"/>
      <c r="K1301" s="364">
        <f t="shared" si="7"/>
        <v>0</v>
      </c>
      <c r="L1301" s="365"/>
      <c r="M1301" s="366">
        <f t="shared" si="14"/>
        <v>0</v>
      </c>
      <c r="N1301" s="366">
        <f t="shared" si="13"/>
        <v>0</v>
      </c>
      <c r="O1301" s="366">
        <f t="shared" si="5"/>
        <v>0</v>
      </c>
      <c r="P1301" s="366">
        <f t="shared" si="8"/>
        <v>0</v>
      </c>
      <c r="Q1301" s="366"/>
      <c r="R1301" s="359"/>
      <c r="S1301" s="367"/>
      <c r="T1301" s="359"/>
      <c r="U1301" s="368"/>
      <c r="V1301" s="368"/>
      <c r="W1301" s="359"/>
      <c r="X1301" s="362"/>
      <c r="Y1301" s="359"/>
      <c r="Z1301" s="369"/>
      <c r="AA1301" s="368"/>
      <c r="AB1301" s="367"/>
      <c r="AC1301" s="370"/>
      <c r="AD1301" s="371"/>
      <c r="AE1301" s="249"/>
      <c r="AF1301" s="249"/>
      <c r="AG1301" s="249"/>
      <c r="AH1301" s="249"/>
      <c r="AI1301" s="249"/>
      <c r="AJ1301" s="249"/>
      <c r="AK1301" s="249"/>
      <c r="AL1301" s="249"/>
      <c r="AM1301" s="249"/>
      <c r="AN1301" s="249"/>
      <c r="AO1301" s="249"/>
      <c r="AP1301" s="249"/>
      <c r="AQ1301" s="249"/>
      <c r="AR1301" s="249"/>
      <c r="AS1301" s="249"/>
      <c r="AT1301" s="249"/>
      <c r="AU1301" s="249"/>
      <c r="AV1301" s="249"/>
      <c r="AW1301" s="249"/>
      <c r="AX1301" s="249"/>
    </row>
    <row r="1302" ht="15.0" customHeight="1">
      <c r="A1302" s="358"/>
      <c r="B1302" s="359"/>
      <c r="C1302" s="359"/>
      <c r="D1302" s="360"/>
      <c r="E1302" s="361"/>
      <c r="F1302" s="359"/>
      <c r="G1302" s="362"/>
      <c r="H1302" s="363">
        <f t="shared" si="19"/>
        <v>0</v>
      </c>
      <c r="I1302" s="359" t="s">
        <v>3465</v>
      </c>
      <c r="J1302" s="364"/>
      <c r="K1302" s="364">
        <f t="shared" si="7"/>
        <v>0</v>
      </c>
      <c r="L1302" s="365"/>
      <c r="M1302" s="366">
        <f t="shared" si="14"/>
        <v>0</v>
      </c>
      <c r="N1302" s="366">
        <f t="shared" si="13"/>
        <v>0</v>
      </c>
      <c r="O1302" s="366">
        <f t="shared" si="5"/>
        <v>0</v>
      </c>
      <c r="P1302" s="366">
        <f t="shared" si="8"/>
        <v>0</v>
      </c>
      <c r="Q1302" s="366"/>
      <c r="R1302" s="359"/>
      <c r="S1302" s="367"/>
      <c r="T1302" s="359"/>
      <c r="U1302" s="368"/>
      <c r="V1302" s="368"/>
      <c r="W1302" s="359"/>
      <c r="X1302" s="362"/>
      <c r="Y1302" s="359"/>
      <c r="Z1302" s="369"/>
      <c r="AA1302" s="368"/>
      <c r="AB1302" s="367"/>
      <c r="AC1302" s="370"/>
      <c r="AD1302" s="371"/>
      <c r="AE1302" s="249"/>
      <c r="AF1302" s="249"/>
      <c r="AG1302" s="249"/>
      <c r="AH1302" s="249"/>
      <c r="AI1302" s="249"/>
      <c r="AJ1302" s="249"/>
      <c r="AK1302" s="249"/>
      <c r="AL1302" s="249"/>
      <c r="AM1302" s="249"/>
      <c r="AN1302" s="249"/>
      <c r="AO1302" s="249"/>
      <c r="AP1302" s="249"/>
      <c r="AQ1302" s="249"/>
      <c r="AR1302" s="249"/>
      <c r="AS1302" s="249"/>
      <c r="AT1302" s="249"/>
      <c r="AU1302" s="249"/>
      <c r="AV1302" s="249"/>
      <c r="AW1302" s="249"/>
      <c r="AX1302" s="249"/>
    </row>
    <row r="1303" ht="15.0" customHeight="1">
      <c r="A1303" s="358"/>
      <c r="B1303" s="359"/>
      <c r="C1303" s="359"/>
      <c r="D1303" s="360"/>
      <c r="E1303" s="361"/>
      <c r="F1303" s="359"/>
      <c r="G1303" s="362"/>
      <c r="H1303" s="363">
        <f t="shared" si="19"/>
        <v>0</v>
      </c>
      <c r="I1303" s="359" t="s">
        <v>3465</v>
      </c>
      <c r="J1303" s="364"/>
      <c r="K1303" s="364">
        <f t="shared" si="7"/>
        <v>0</v>
      </c>
      <c r="L1303" s="365"/>
      <c r="M1303" s="366">
        <f t="shared" si="14"/>
        <v>0</v>
      </c>
      <c r="N1303" s="366">
        <f t="shared" si="13"/>
        <v>0</v>
      </c>
      <c r="O1303" s="366">
        <f t="shared" si="5"/>
        <v>0</v>
      </c>
      <c r="P1303" s="366">
        <f t="shared" si="8"/>
        <v>0</v>
      </c>
      <c r="Q1303" s="366"/>
      <c r="R1303" s="359"/>
      <c r="S1303" s="367"/>
      <c r="T1303" s="359"/>
      <c r="U1303" s="368"/>
      <c r="V1303" s="368"/>
      <c r="W1303" s="359"/>
      <c r="X1303" s="362"/>
      <c r="Y1303" s="359"/>
      <c r="Z1303" s="369"/>
      <c r="AA1303" s="368"/>
      <c r="AB1303" s="367"/>
      <c r="AC1303" s="370"/>
      <c r="AD1303" s="371"/>
      <c r="AE1303" s="249"/>
      <c r="AF1303" s="249"/>
      <c r="AG1303" s="249"/>
      <c r="AH1303" s="249"/>
      <c r="AI1303" s="249"/>
      <c r="AJ1303" s="249"/>
      <c r="AK1303" s="249"/>
      <c r="AL1303" s="249"/>
      <c r="AM1303" s="249"/>
      <c r="AN1303" s="249"/>
      <c r="AO1303" s="249"/>
      <c r="AP1303" s="249"/>
      <c r="AQ1303" s="249"/>
      <c r="AR1303" s="249"/>
      <c r="AS1303" s="249"/>
      <c r="AT1303" s="249"/>
      <c r="AU1303" s="249"/>
      <c r="AV1303" s="249"/>
      <c r="AW1303" s="249"/>
      <c r="AX1303" s="249"/>
    </row>
    <row r="1304" ht="15.0" customHeight="1">
      <c r="A1304" s="358"/>
      <c r="B1304" s="359"/>
      <c r="C1304" s="359"/>
      <c r="D1304" s="360"/>
      <c r="E1304" s="361"/>
      <c r="F1304" s="359"/>
      <c r="G1304" s="362"/>
      <c r="H1304" s="363">
        <f t="shared" si="19"/>
        <v>0</v>
      </c>
      <c r="I1304" s="359" t="s">
        <v>3465</v>
      </c>
      <c r="J1304" s="364"/>
      <c r="K1304" s="364">
        <f t="shared" si="7"/>
        <v>0</v>
      </c>
      <c r="L1304" s="365"/>
      <c r="M1304" s="366">
        <f t="shared" si="14"/>
        <v>0</v>
      </c>
      <c r="N1304" s="366">
        <f t="shared" si="13"/>
        <v>0</v>
      </c>
      <c r="O1304" s="366">
        <f t="shared" si="5"/>
        <v>0</v>
      </c>
      <c r="P1304" s="366">
        <f t="shared" si="8"/>
        <v>0</v>
      </c>
      <c r="Q1304" s="366"/>
      <c r="R1304" s="359"/>
      <c r="S1304" s="367"/>
      <c r="T1304" s="359"/>
      <c r="U1304" s="368"/>
      <c r="V1304" s="368"/>
      <c r="W1304" s="359"/>
      <c r="X1304" s="362"/>
      <c r="Y1304" s="359"/>
      <c r="Z1304" s="369"/>
      <c r="AA1304" s="368"/>
      <c r="AB1304" s="367"/>
      <c r="AC1304" s="370"/>
      <c r="AD1304" s="371"/>
      <c r="AE1304" s="249"/>
      <c r="AF1304" s="249"/>
      <c r="AG1304" s="249"/>
      <c r="AH1304" s="249"/>
      <c r="AI1304" s="249"/>
      <c r="AJ1304" s="249"/>
      <c r="AK1304" s="249"/>
      <c r="AL1304" s="249"/>
      <c r="AM1304" s="249"/>
      <c r="AN1304" s="249"/>
      <c r="AO1304" s="249"/>
      <c r="AP1304" s="249"/>
      <c r="AQ1304" s="249"/>
      <c r="AR1304" s="249"/>
      <c r="AS1304" s="249"/>
      <c r="AT1304" s="249"/>
      <c r="AU1304" s="249"/>
      <c r="AV1304" s="249"/>
      <c r="AW1304" s="249"/>
      <c r="AX1304" s="249"/>
    </row>
    <row r="1305" ht="15.0" customHeight="1">
      <c r="A1305" s="358"/>
      <c r="B1305" s="359"/>
      <c r="C1305" s="359"/>
      <c r="D1305" s="360"/>
      <c r="E1305" s="361"/>
      <c r="F1305" s="359"/>
      <c r="G1305" s="362"/>
      <c r="H1305" s="363">
        <f t="shared" si="19"/>
        <v>0</v>
      </c>
      <c r="I1305" s="359" t="s">
        <v>3465</v>
      </c>
      <c r="J1305" s="364"/>
      <c r="K1305" s="364">
        <f t="shared" si="7"/>
        <v>0</v>
      </c>
      <c r="L1305" s="365"/>
      <c r="M1305" s="366">
        <f t="shared" si="14"/>
        <v>0</v>
      </c>
      <c r="N1305" s="366">
        <f t="shared" si="13"/>
        <v>0</v>
      </c>
      <c r="O1305" s="366">
        <f t="shared" si="5"/>
        <v>0</v>
      </c>
      <c r="P1305" s="366">
        <f t="shared" si="8"/>
        <v>0</v>
      </c>
      <c r="Q1305" s="366"/>
      <c r="R1305" s="359"/>
      <c r="S1305" s="367"/>
      <c r="T1305" s="359"/>
      <c r="U1305" s="368"/>
      <c r="V1305" s="368"/>
      <c r="W1305" s="359"/>
      <c r="X1305" s="362"/>
      <c r="Y1305" s="359"/>
      <c r="Z1305" s="369"/>
      <c r="AA1305" s="368"/>
      <c r="AB1305" s="367"/>
      <c r="AC1305" s="370"/>
      <c r="AD1305" s="371"/>
      <c r="AE1305" s="249"/>
      <c r="AF1305" s="249"/>
      <c r="AG1305" s="249"/>
      <c r="AH1305" s="249"/>
      <c r="AI1305" s="249"/>
      <c r="AJ1305" s="249"/>
      <c r="AK1305" s="249"/>
      <c r="AL1305" s="249"/>
      <c r="AM1305" s="249"/>
      <c r="AN1305" s="249"/>
      <c r="AO1305" s="249"/>
      <c r="AP1305" s="249"/>
      <c r="AQ1305" s="249"/>
      <c r="AR1305" s="249"/>
      <c r="AS1305" s="249"/>
      <c r="AT1305" s="249"/>
      <c r="AU1305" s="249"/>
      <c r="AV1305" s="249"/>
      <c r="AW1305" s="249"/>
      <c r="AX1305" s="249"/>
    </row>
    <row r="1306" ht="15.0" customHeight="1">
      <c r="A1306" s="358"/>
      <c r="B1306" s="359"/>
      <c r="C1306" s="359"/>
      <c r="D1306" s="360"/>
      <c r="E1306" s="361"/>
      <c r="F1306" s="359"/>
      <c r="G1306" s="362"/>
      <c r="H1306" s="363">
        <f t="shared" si="19"/>
        <v>0</v>
      </c>
      <c r="I1306" s="359" t="s">
        <v>3465</v>
      </c>
      <c r="J1306" s="364"/>
      <c r="K1306" s="364">
        <f t="shared" si="7"/>
        <v>0</v>
      </c>
      <c r="L1306" s="365"/>
      <c r="M1306" s="366">
        <f t="shared" si="14"/>
        <v>0</v>
      </c>
      <c r="N1306" s="366">
        <f t="shared" si="13"/>
        <v>0</v>
      </c>
      <c r="O1306" s="366">
        <f t="shared" si="5"/>
        <v>0</v>
      </c>
      <c r="P1306" s="366">
        <f t="shared" si="8"/>
        <v>0</v>
      </c>
      <c r="Q1306" s="366"/>
      <c r="R1306" s="359"/>
      <c r="S1306" s="367"/>
      <c r="T1306" s="359"/>
      <c r="U1306" s="368"/>
      <c r="V1306" s="368"/>
      <c r="W1306" s="359"/>
      <c r="X1306" s="362"/>
      <c r="Y1306" s="359"/>
      <c r="Z1306" s="369"/>
      <c r="AA1306" s="368"/>
      <c r="AB1306" s="367"/>
      <c r="AC1306" s="370"/>
      <c r="AD1306" s="371"/>
      <c r="AE1306" s="249"/>
      <c r="AF1306" s="249"/>
      <c r="AG1306" s="249"/>
      <c r="AH1306" s="249"/>
      <c r="AI1306" s="249"/>
      <c r="AJ1306" s="249"/>
      <c r="AK1306" s="249"/>
      <c r="AL1306" s="249"/>
      <c r="AM1306" s="249"/>
      <c r="AN1306" s="249"/>
      <c r="AO1306" s="249"/>
      <c r="AP1306" s="249"/>
      <c r="AQ1306" s="249"/>
      <c r="AR1306" s="249"/>
      <c r="AS1306" s="249"/>
      <c r="AT1306" s="249"/>
      <c r="AU1306" s="249"/>
      <c r="AV1306" s="249"/>
      <c r="AW1306" s="249"/>
      <c r="AX1306" s="249"/>
    </row>
    <row r="1307" ht="15.0" customHeight="1">
      <c r="A1307" s="358"/>
      <c r="B1307" s="359"/>
      <c r="C1307" s="359"/>
      <c r="D1307" s="360"/>
      <c r="E1307" s="361"/>
      <c r="F1307" s="359"/>
      <c r="G1307" s="362"/>
      <c r="H1307" s="363">
        <f t="shared" si="19"/>
        <v>0</v>
      </c>
      <c r="I1307" s="359" t="s">
        <v>3465</v>
      </c>
      <c r="J1307" s="364"/>
      <c r="K1307" s="364">
        <f t="shared" si="7"/>
        <v>0</v>
      </c>
      <c r="L1307" s="365"/>
      <c r="M1307" s="366">
        <f t="shared" si="14"/>
        <v>0</v>
      </c>
      <c r="N1307" s="366">
        <f t="shared" si="13"/>
        <v>0</v>
      </c>
      <c r="O1307" s="366">
        <f t="shared" si="5"/>
        <v>0</v>
      </c>
      <c r="P1307" s="366">
        <f t="shared" si="8"/>
        <v>0</v>
      </c>
      <c r="Q1307" s="366"/>
      <c r="R1307" s="359"/>
      <c r="S1307" s="367"/>
      <c r="T1307" s="359"/>
      <c r="U1307" s="368"/>
      <c r="V1307" s="368"/>
      <c r="W1307" s="359"/>
      <c r="X1307" s="362"/>
      <c r="Y1307" s="359"/>
      <c r="Z1307" s="369"/>
      <c r="AA1307" s="368"/>
      <c r="AB1307" s="367"/>
      <c r="AC1307" s="370"/>
      <c r="AD1307" s="371"/>
      <c r="AE1307" s="249"/>
      <c r="AF1307" s="249"/>
      <c r="AG1307" s="249"/>
      <c r="AH1307" s="249"/>
      <c r="AI1307" s="249"/>
      <c r="AJ1307" s="249"/>
      <c r="AK1307" s="249"/>
      <c r="AL1307" s="249"/>
      <c r="AM1307" s="249"/>
      <c r="AN1307" s="249"/>
      <c r="AO1307" s="249"/>
      <c r="AP1307" s="249"/>
      <c r="AQ1307" s="249"/>
      <c r="AR1307" s="249"/>
      <c r="AS1307" s="249"/>
      <c r="AT1307" s="249"/>
      <c r="AU1307" s="249"/>
      <c r="AV1307" s="249"/>
      <c r="AW1307" s="249"/>
      <c r="AX1307" s="249"/>
    </row>
    <row r="1308" ht="15.0" customHeight="1">
      <c r="A1308" s="358"/>
      <c r="B1308" s="359"/>
      <c r="C1308" s="359"/>
      <c r="D1308" s="360"/>
      <c r="E1308" s="361"/>
      <c r="F1308" s="359"/>
      <c r="G1308" s="362"/>
      <c r="H1308" s="363">
        <f t="shared" si="19"/>
        <v>0</v>
      </c>
      <c r="I1308" s="359" t="s">
        <v>3465</v>
      </c>
      <c r="J1308" s="364"/>
      <c r="K1308" s="364">
        <f t="shared" si="7"/>
        <v>0</v>
      </c>
      <c r="L1308" s="365"/>
      <c r="M1308" s="366">
        <f t="shared" si="14"/>
        <v>0</v>
      </c>
      <c r="N1308" s="366">
        <f t="shared" si="13"/>
        <v>0</v>
      </c>
      <c r="O1308" s="366">
        <f t="shared" si="5"/>
        <v>0</v>
      </c>
      <c r="P1308" s="366">
        <f t="shared" si="8"/>
        <v>0</v>
      </c>
      <c r="Q1308" s="366"/>
      <c r="R1308" s="359"/>
      <c r="S1308" s="367"/>
      <c r="T1308" s="359"/>
      <c r="U1308" s="368"/>
      <c r="V1308" s="368"/>
      <c r="W1308" s="359"/>
      <c r="X1308" s="362"/>
      <c r="Y1308" s="359"/>
      <c r="Z1308" s="369"/>
      <c r="AA1308" s="368"/>
      <c r="AB1308" s="367"/>
      <c r="AC1308" s="370"/>
      <c r="AD1308" s="371"/>
      <c r="AE1308" s="249"/>
      <c r="AF1308" s="249"/>
      <c r="AG1308" s="249"/>
      <c r="AH1308" s="249"/>
      <c r="AI1308" s="249"/>
      <c r="AJ1308" s="249"/>
      <c r="AK1308" s="249"/>
      <c r="AL1308" s="249"/>
      <c r="AM1308" s="249"/>
      <c r="AN1308" s="249"/>
      <c r="AO1308" s="249"/>
      <c r="AP1308" s="249"/>
      <c r="AQ1308" s="249"/>
      <c r="AR1308" s="249"/>
      <c r="AS1308" s="249"/>
      <c r="AT1308" s="249"/>
      <c r="AU1308" s="249"/>
      <c r="AV1308" s="249"/>
      <c r="AW1308" s="249"/>
      <c r="AX1308" s="249"/>
    </row>
    <row r="1309" ht="15.0" customHeight="1">
      <c r="A1309" s="358"/>
      <c r="B1309" s="359"/>
      <c r="C1309" s="359"/>
      <c r="D1309" s="360"/>
      <c r="E1309" s="361"/>
      <c r="F1309" s="359"/>
      <c r="G1309" s="362"/>
      <c r="H1309" s="363">
        <f t="shared" si="19"/>
        <v>0</v>
      </c>
      <c r="I1309" s="359" t="s">
        <v>3465</v>
      </c>
      <c r="J1309" s="364"/>
      <c r="K1309" s="364">
        <f t="shared" si="7"/>
        <v>0</v>
      </c>
      <c r="L1309" s="365"/>
      <c r="M1309" s="366">
        <f t="shared" si="14"/>
        <v>0</v>
      </c>
      <c r="N1309" s="366">
        <f t="shared" si="13"/>
        <v>0</v>
      </c>
      <c r="O1309" s="366">
        <f t="shared" si="5"/>
        <v>0</v>
      </c>
      <c r="P1309" s="366">
        <f t="shared" si="8"/>
        <v>0</v>
      </c>
      <c r="Q1309" s="366"/>
      <c r="R1309" s="359"/>
      <c r="S1309" s="367"/>
      <c r="T1309" s="359"/>
      <c r="U1309" s="368"/>
      <c r="V1309" s="368"/>
      <c r="W1309" s="359"/>
      <c r="X1309" s="362"/>
      <c r="Y1309" s="359"/>
      <c r="Z1309" s="369"/>
      <c r="AA1309" s="368"/>
      <c r="AB1309" s="367"/>
      <c r="AC1309" s="370"/>
      <c r="AD1309" s="371"/>
      <c r="AE1309" s="249"/>
      <c r="AF1309" s="249"/>
      <c r="AG1309" s="249"/>
      <c r="AH1309" s="249"/>
      <c r="AI1309" s="249"/>
      <c r="AJ1309" s="249"/>
      <c r="AK1309" s="249"/>
      <c r="AL1309" s="249"/>
      <c r="AM1309" s="249"/>
      <c r="AN1309" s="249"/>
      <c r="AO1309" s="249"/>
      <c r="AP1309" s="249"/>
      <c r="AQ1309" s="249"/>
      <c r="AR1309" s="249"/>
      <c r="AS1309" s="249"/>
      <c r="AT1309" s="249"/>
      <c r="AU1309" s="249"/>
      <c r="AV1309" s="249"/>
      <c r="AW1309" s="249"/>
      <c r="AX1309" s="249"/>
    </row>
    <row r="1310" ht="15.0" customHeight="1">
      <c r="A1310" s="358"/>
      <c r="B1310" s="359"/>
      <c r="C1310" s="359"/>
      <c r="D1310" s="360"/>
      <c r="E1310" s="361"/>
      <c r="F1310" s="359"/>
      <c r="G1310" s="362"/>
      <c r="H1310" s="363">
        <f t="shared" si="19"/>
        <v>0</v>
      </c>
      <c r="I1310" s="359" t="s">
        <v>3465</v>
      </c>
      <c r="J1310" s="364"/>
      <c r="K1310" s="364">
        <f t="shared" si="7"/>
        <v>0</v>
      </c>
      <c r="L1310" s="365"/>
      <c r="M1310" s="366">
        <f t="shared" si="14"/>
        <v>0</v>
      </c>
      <c r="N1310" s="366">
        <f t="shared" si="13"/>
        <v>0</v>
      </c>
      <c r="O1310" s="366">
        <f t="shared" si="5"/>
        <v>0</v>
      </c>
      <c r="P1310" s="366">
        <f t="shared" si="8"/>
        <v>0</v>
      </c>
      <c r="Q1310" s="366"/>
      <c r="R1310" s="359"/>
      <c r="S1310" s="367"/>
      <c r="T1310" s="359"/>
      <c r="U1310" s="368"/>
      <c r="V1310" s="368"/>
      <c r="W1310" s="359"/>
      <c r="X1310" s="362"/>
      <c r="Y1310" s="359"/>
      <c r="Z1310" s="369"/>
      <c r="AA1310" s="368"/>
      <c r="AB1310" s="367"/>
      <c r="AC1310" s="370"/>
      <c r="AD1310" s="371"/>
      <c r="AE1310" s="249"/>
      <c r="AF1310" s="249"/>
      <c r="AG1310" s="249"/>
      <c r="AH1310" s="249"/>
      <c r="AI1310" s="249"/>
      <c r="AJ1310" s="249"/>
      <c r="AK1310" s="249"/>
      <c r="AL1310" s="249"/>
      <c r="AM1310" s="249"/>
      <c r="AN1310" s="249"/>
      <c r="AO1310" s="249"/>
      <c r="AP1310" s="249"/>
      <c r="AQ1310" s="249"/>
      <c r="AR1310" s="249"/>
      <c r="AS1310" s="249"/>
      <c r="AT1310" s="249"/>
      <c r="AU1310" s="249"/>
      <c r="AV1310" s="249"/>
      <c r="AW1310" s="249"/>
      <c r="AX1310" s="249"/>
    </row>
    <row r="1311" ht="15.0" customHeight="1">
      <c r="A1311" s="358"/>
      <c r="B1311" s="359"/>
      <c r="C1311" s="359"/>
      <c r="D1311" s="360"/>
      <c r="E1311" s="361"/>
      <c r="F1311" s="359"/>
      <c r="G1311" s="362"/>
      <c r="H1311" s="363">
        <f t="shared" si="19"/>
        <v>0</v>
      </c>
      <c r="I1311" s="359" t="s">
        <v>3465</v>
      </c>
      <c r="J1311" s="364"/>
      <c r="K1311" s="364">
        <f t="shared" si="7"/>
        <v>0</v>
      </c>
      <c r="L1311" s="365"/>
      <c r="M1311" s="366">
        <f t="shared" si="14"/>
        <v>0</v>
      </c>
      <c r="N1311" s="366">
        <f t="shared" si="13"/>
        <v>0</v>
      </c>
      <c r="O1311" s="366">
        <f t="shared" si="5"/>
        <v>0</v>
      </c>
      <c r="P1311" s="366">
        <f t="shared" si="8"/>
        <v>0</v>
      </c>
      <c r="Q1311" s="366"/>
      <c r="R1311" s="359"/>
      <c r="S1311" s="367"/>
      <c r="T1311" s="359"/>
      <c r="U1311" s="368"/>
      <c r="V1311" s="368"/>
      <c r="W1311" s="359"/>
      <c r="X1311" s="362"/>
      <c r="Y1311" s="359"/>
      <c r="Z1311" s="369"/>
      <c r="AA1311" s="368"/>
      <c r="AB1311" s="367"/>
      <c r="AC1311" s="370"/>
      <c r="AD1311" s="371"/>
      <c r="AE1311" s="249"/>
      <c r="AF1311" s="249"/>
      <c r="AG1311" s="249"/>
      <c r="AH1311" s="249"/>
      <c r="AI1311" s="249"/>
      <c r="AJ1311" s="249"/>
      <c r="AK1311" s="249"/>
      <c r="AL1311" s="249"/>
      <c r="AM1311" s="249"/>
      <c r="AN1311" s="249"/>
      <c r="AO1311" s="249"/>
      <c r="AP1311" s="249"/>
      <c r="AQ1311" s="249"/>
      <c r="AR1311" s="249"/>
      <c r="AS1311" s="249"/>
      <c r="AT1311" s="249"/>
      <c r="AU1311" s="249"/>
      <c r="AV1311" s="249"/>
      <c r="AW1311" s="249"/>
      <c r="AX1311" s="249"/>
    </row>
    <row r="1312" ht="15.0" customHeight="1">
      <c r="A1312" s="358"/>
      <c r="B1312" s="359"/>
      <c r="C1312" s="359"/>
      <c r="D1312" s="360"/>
      <c r="E1312" s="361"/>
      <c r="F1312" s="359"/>
      <c r="G1312" s="362"/>
      <c r="H1312" s="363">
        <f t="shared" si="19"/>
        <v>0</v>
      </c>
      <c r="I1312" s="359" t="s">
        <v>3465</v>
      </c>
      <c r="J1312" s="364"/>
      <c r="K1312" s="364">
        <f t="shared" si="7"/>
        <v>0</v>
      </c>
      <c r="L1312" s="365"/>
      <c r="M1312" s="366">
        <f t="shared" si="14"/>
        <v>0</v>
      </c>
      <c r="N1312" s="366">
        <f t="shared" si="13"/>
        <v>0</v>
      </c>
      <c r="O1312" s="366">
        <f t="shared" si="5"/>
        <v>0</v>
      </c>
      <c r="P1312" s="366">
        <f t="shared" si="8"/>
        <v>0</v>
      </c>
      <c r="Q1312" s="366"/>
      <c r="R1312" s="359"/>
      <c r="S1312" s="367"/>
      <c r="T1312" s="359"/>
      <c r="U1312" s="368"/>
      <c r="V1312" s="368"/>
      <c r="W1312" s="359"/>
      <c r="X1312" s="362"/>
      <c r="Y1312" s="359"/>
      <c r="Z1312" s="369"/>
      <c r="AA1312" s="368"/>
      <c r="AB1312" s="367"/>
      <c r="AC1312" s="370"/>
      <c r="AD1312" s="371"/>
      <c r="AE1312" s="249"/>
      <c r="AF1312" s="249"/>
      <c r="AG1312" s="249"/>
      <c r="AH1312" s="249"/>
      <c r="AI1312" s="249"/>
      <c r="AJ1312" s="249"/>
      <c r="AK1312" s="249"/>
      <c r="AL1312" s="249"/>
      <c r="AM1312" s="249"/>
      <c r="AN1312" s="249"/>
      <c r="AO1312" s="249"/>
      <c r="AP1312" s="249"/>
      <c r="AQ1312" s="249"/>
      <c r="AR1312" s="249"/>
      <c r="AS1312" s="249"/>
      <c r="AT1312" s="249"/>
      <c r="AU1312" s="249"/>
      <c r="AV1312" s="249"/>
      <c r="AW1312" s="249"/>
      <c r="AX1312" s="249"/>
    </row>
    <row r="1313" ht="15.0" customHeight="1">
      <c r="A1313" s="358"/>
      <c r="B1313" s="359"/>
      <c r="C1313" s="359"/>
      <c r="D1313" s="360"/>
      <c r="E1313" s="361"/>
      <c r="F1313" s="359"/>
      <c r="G1313" s="362"/>
      <c r="H1313" s="363">
        <f t="shared" si="19"/>
        <v>0</v>
      </c>
      <c r="I1313" s="359" t="s">
        <v>3465</v>
      </c>
      <c r="J1313" s="364"/>
      <c r="K1313" s="364">
        <f t="shared" si="7"/>
        <v>0</v>
      </c>
      <c r="L1313" s="365"/>
      <c r="M1313" s="366">
        <f t="shared" si="14"/>
        <v>0</v>
      </c>
      <c r="N1313" s="366">
        <f t="shared" si="13"/>
        <v>0</v>
      </c>
      <c r="O1313" s="366">
        <f t="shared" si="5"/>
        <v>0</v>
      </c>
      <c r="P1313" s="366">
        <f t="shared" si="8"/>
        <v>0</v>
      </c>
      <c r="Q1313" s="366"/>
      <c r="R1313" s="359"/>
      <c r="S1313" s="367"/>
      <c r="T1313" s="359"/>
      <c r="U1313" s="368"/>
      <c r="V1313" s="368"/>
      <c r="W1313" s="359"/>
      <c r="X1313" s="362"/>
      <c r="Y1313" s="359"/>
      <c r="Z1313" s="369"/>
      <c r="AA1313" s="368"/>
      <c r="AB1313" s="367"/>
      <c r="AC1313" s="370"/>
      <c r="AD1313" s="371"/>
      <c r="AE1313" s="249"/>
      <c r="AF1313" s="249"/>
      <c r="AG1313" s="249"/>
      <c r="AH1313" s="249"/>
      <c r="AI1313" s="249"/>
      <c r="AJ1313" s="249"/>
      <c r="AK1313" s="249"/>
      <c r="AL1313" s="249"/>
      <c r="AM1313" s="249"/>
      <c r="AN1313" s="249"/>
      <c r="AO1313" s="249"/>
      <c r="AP1313" s="249"/>
      <c r="AQ1313" s="249"/>
      <c r="AR1313" s="249"/>
      <c r="AS1313" s="249"/>
      <c r="AT1313" s="249"/>
      <c r="AU1313" s="249"/>
      <c r="AV1313" s="249"/>
      <c r="AW1313" s="249"/>
      <c r="AX1313" s="249"/>
    </row>
    <row r="1314" ht="15.0" customHeight="1">
      <c r="A1314" s="358"/>
      <c r="B1314" s="359"/>
      <c r="C1314" s="359"/>
      <c r="D1314" s="360"/>
      <c r="E1314" s="361"/>
      <c r="F1314" s="359"/>
      <c r="G1314" s="362"/>
      <c r="H1314" s="363">
        <f t="shared" si="19"/>
        <v>0</v>
      </c>
      <c r="I1314" s="359" t="s">
        <v>3465</v>
      </c>
      <c r="J1314" s="364"/>
      <c r="K1314" s="364">
        <f t="shared" si="7"/>
        <v>0</v>
      </c>
      <c r="L1314" s="365"/>
      <c r="M1314" s="366">
        <f t="shared" si="14"/>
        <v>0</v>
      </c>
      <c r="N1314" s="366">
        <f t="shared" si="13"/>
        <v>0</v>
      </c>
      <c r="O1314" s="366">
        <f t="shared" si="5"/>
        <v>0</v>
      </c>
      <c r="P1314" s="366">
        <f t="shared" si="8"/>
        <v>0</v>
      </c>
      <c r="Q1314" s="366"/>
      <c r="R1314" s="359"/>
      <c r="S1314" s="367"/>
      <c r="T1314" s="359"/>
      <c r="U1314" s="368"/>
      <c r="V1314" s="368"/>
      <c r="W1314" s="359"/>
      <c r="X1314" s="362"/>
      <c r="Y1314" s="359"/>
      <c r="Z1314" s="369"/>
      <c r="AA1314" s="368"/>
      <c r="AB1314" s="367"/>
      <c r="AC1314" s="370"/>
      <c r="AD1314" s="371"/>
      <c r="AE1314" s="249"/>
      <c r="AF1314" s="249"/>
      <c r="AG1314" s="249"/>
      <c r="AH1314" s="249"/>
      <c r="AI1314" s="249"/>
      <c r="AJ1314" s="249"/>
      <c r="AK1314" s="249"/>
      <c r="AL1314" s="249"/>
      <c r="AM1314" s="249"/>
      <c r="AN1314" s="249"/>
      <c r="AO1314" s="249"/>
      <c r="AP1314" s="249"/>
      <c r="AQ1314" s="249"/>
      <c r="AR1314" s="249"/>
      <c r="AS1314" s="249"/>
      <c r="AT1314" s="249"/>
      <c r="AU1314" s="249"/>
      <c r="AV1314" s="249"/>
      <c r="AW1314" s="249"/>
      <c r="AX1314" s="249"/>
    </row>
    <row r="1315" ht="15.0" customHeight="1">
      <c r="A1315" s="358"/>
      <c r="B1315" s="359"/>
      <c r="C1315" s="359"/>
      <c r="D1315" s="360"/>
      <c r="E1315" s="361"/>
      <c r="F1315" s="359"/>
      <c r="G1315" s="362"/>
      <c r="H1315" s="363">
        <f t="shared" si="19"/>
        <v>0</v>
      </c>
      <c r="I1315" s="359" t="s">
        <v>3465</v>
      </c>
      <c r="J1315" s="364"/>
      <c r="K1315" s="364">
        <f t="shared" si="7"/>
        <v>0</v>
      </c>
      <c r="L1315" s="365"/>
      <c r="M1315" s="366">
        <f t="shared" si="14"/>
        <v>0</v>
      </c>
      <c r="N1315" s="366">
        <f t="shared" si="13"/>
        <v>0</v>
      </c>
      <c r="O1315" s="366">
        <f t="shared" si="5"/>
        <v>0</v>
      </c>
      <c r="P1315" s="366">
        <f t="shared" si="8"/>
        <v>0</v>
      </c>
      <c r="Q1315" s="366"/>
      <c r="R1315" s="359"/>
      <c r="S1315" s="367"/>
      <c r="T1315" s="359"/>
      <c r="U1315" s="368"/>
      <c r="V1315" s="368"/>
      <c r="W1315" s="359"/>
      <c r="X1315" s="362"/>
      <c r="Y1315" s="359"/>
      <c r="Z1315" s="369"/>
      <c r="AA1315" s="368"/>
      <c r="AB1315" s="367"/>
      <c r="AC1315" s="370"/>
      <c r="AD1315" s="371"/>
      <c r="AE1315" s="249"/>
      <c r="AF1315" s="249"/>
      <c r="AG1315" s="249"/>
      <c r="AH1315" s="249"/>
      <c r="AI1315" s="249"/>
      <c r="AJ1315" s="249"/>
      <c r="AK1315" s="249"/>
      <c r="AL1315" s="249"/>
      <c r="AM1315" s="249"/>
      <c r="AN1315" s="249"/>
      <c r="AO1315" s="249"/>
      <c r="AP1315" s="249"/>
      <c r="AQ1315" s="249"/>
      <c r="AR1315" s="249"/>
      <c r="AS1315" s="249"/>
      <c r="AT1315" s="249"/>
      <c r="AU1315" s="249"/>
      <c r="AV1315" s="249"/>
      <c r="AW1315" s="249"/>
      <c r="AX1315" s="249"/>
    </row>
    <row r="1316" ht="15.0" customHeight="1">
      <c r="A1316" s="358"/>
      <c r="B1316" s="359"/>
      <c r="C1316" s="359"/>
      <c r="D1316" s="360"/>
      <c r="E1316" s="361"/>
      <c r="F1316" s="359"/>
      <c r="G1316" s="362"/>
      <c r="H1316" s="363">
        <f t="shared" si="19"/>
        <v>0</v>
      </c>
      <c r="I1316" s="359" t="s">
        <v>3465</v>
      </c>
      <c r="J1316" s="364"/>
      <c r="K1316" s="364">
        <f t="shared" si="7"/>
        <v>0</v>
      </c>
      <c r="L1316" s="365"/>
      <c r="M1316" s="366">
        <f t="shared" si="14"/>
        <v>0</v>
      </c>
      <c r="N1316" s="366">
        <f t="shared" si="13"/>
        <v>0</v>
      </c>
      <c r="O1316" s="366">
        <f t="shared" si="5"/>
        <v>0</v>
      </c>
      <c r="P1316" s="366">
        <f t="shared" si="8"/>
        <v>0</v>
      </c>
      <c r="Q1316" s="366"/>
      <c r="R1316" s="359"/>
      <c r="S1316" s="367"/>
      <c r="T1316" s="359"/>
      <c r="U1316" s="368"/>
      <c r="V1316" s="368"/>
      <c r="W1316" s="359"/>
      <c r="X1316" s="362"/>
      <c r="Y1316" s="359"/>
      <c r="Z1316" s="369"/>
      <c r="AA1316" s="368"/>
      <c r="AB1316" s="367"/>
      <c r="AC1316" s="370"/>
      <c r="AD1316" s="371"/>
      <c r="AE1316" s="249"/>
      <c r="AF1316" s="249"/>
      <c r="AG1316" s="249"/>
      <c r="AH1316" s="249"/>
      <c r="AI1316" s="249"/>
      <c r="AJ1316" s="249"/>
      <c r="AK1316" s="249"/>
      <c r="AL1316" s="249"/>
      <c r="AM1316" s="249"/>
      <c r="AN1316" s="249"/>
      <c r="AO1316" s="249"/>
      <c r="AP1316" s="249"/>
      <c r="AQ1316" s="249"/>
      <c r="AR1316" s="249"/>
      <c r="AS1316" s="249"/>
      <c r="AT1316" s="249"/>
      <c r="AU1316" s="249"/>
      <c r="AV1316" s="249"/>
      <c r="AW1316" s="249"/>
      <c r="AX1316" s="249"/>
    </row>
    <row r="1317" ht="15.0" customHeight="1">
      <c r="A1317" s="358"/>
      <c r="B1317" s="359"/>
      <c r="C1317" s="359"/>
      <c r="D1317" s="360"/>
      <c r="E1317" s="361"/>
      <c r="F1317" s="359"/>
      <c r="G1317" s="362"/>
      <c r="H1317" s="363">
        <f t="shared" si="19"/>
        <v>0</v>
      </c>
      <c r="I1317" s="359" t="s">
        <v>3465</v>
      </c>
      <c r="J1317" s="364"/>
      <c r="K1317" s="364">
        <f t="shared" si="7"/>
        <v>0</v>
      </c>
      <c r="L1317" s="365"/>
      <c r="M1317" s="366">
        <f t="shared" si="14"/>
        <v>0</v>
      </c>
      <c r="N1317" s="366">
        <f t="shared" si="13"/>
        <v>0</v>
      </c>
      <c r="O1317" s="366">
        <f t="shared" si="5"/>
        <v>0</v>
      </c>
      <c r="P1317" s="366">
        <f t="shared" si="8"/>
        <v>0</v>
      </c>
      <c r="Q1317" s="366"/>
      <c r="R1317" s="359"/>
      <c r="S1317" s="367"/>
      <c r="T1317" s="359"/>
      <c r="U1317" s="368"/>
      <c r="V1317" s="368"/>
      <c r="W1317" s="359"/>
      <c r="X1317" s="362"/>
      <c r="Y1317" s="359"/>
      <c r="Z1317" s="369"/>
      <c r="AA1317" s="368"/>
      <c r="AB1317" s="367"/>
      <c r="AC1317" s="370"/>
      <c r="AD1317" s="371"/>
      <c r="AE1317" s="249"/>
      <c r="AF1317" s="249"/>
      <c r="AG1317" s="249"/>
      <c r="AH1317" s="249"/>
      <c r="AI1317" s="249"/>
      <c r="AJ1317" s="249"/>
      <c r="AK1317" s="249"/>
      <c r="AL1317" s="249"/>
      <c r="AM1317" s="249"/>
      <c r="AN1317" s="249"/>
      <c r="AO1317" s="249"/>
      <c r="AP1317" s="249"/>
      <c r="AQ1317" s="249"/>
      <c r="AR1317" s="249"/>
      <c r="AS1317" s="249"/>
      <c r="AT1317" s="249"/>
      <c r="AU1317" s="249"/>
      <c r="AV1317" s="249"/>
      <c r="AW1317" s="249"/>
      <c r="AX1317" s="249"/>
    </row>
    <row r="1318" ht="15.0" customHeight="1">
      <c r="A1318" s="358"/>
      <c r="B1318" s="359"/>
      <c r="C1318" s="359"/>
      <c r="D1318" s="360"/>
      <c r="E1318" s="361"/>
      <c r="F1318" s="359"/>
      <c r="G1318" s="362"/>
      <c r="H1318" s="363">
        <f t="shared" si="19"/>
        <v>0</v>
      </c>
      <c r="I1318" s="359" t="s">
        <v>3465</v>
      </c>
      <c r="J1318" s="364"/>
      <c r="K1318" s="364">
        <f t="shared" si="7"/>
        <v>0</v>
      </c>
      <c r="L1318" s="365"/>
      <c r="M1318" s="366">
        <f t="shared" si="14"/>
        <v>0</v>
      </c>
      <c r="N1318" s="366">
        <f t="shared" si="13"/>
        <v>0</v>
      </c>
      <c r="O1318" s="366">
        <f t="shared" si="5"/>
        <v>0</v>
      </c>
      <c r="P1318" s="366">
        <f t="shared" si="8"/>
        <v>0</v>
      </c>
      <c r="Q1318" s="366"/>
      <c r="R1318" s="359"/>
      <c r="S1318" s="367"/>
      <c r="T1318" s="359"/>
      <c r="U1318" s="368"/>
      <c r="V1318" s="368"/>
      <c r="W1318" s="359"/>
      <c r="X1318" s="362"/>
      <c r="Y1318" s="359"/>
      <c r="Z1318" s="369"/>
      <c r="AA1318" s="368"/>
      <c r="AB1318" s="367"/>
      <c r="AC1318" s="370"/>
      <c r="AD1318" s="371"/>
      <c r="AE1318" s="249"/>
      <c r="AF1318" s="249"/>
      <c r="AG1318" s="249"/>
      <c r="AH1318" s="249"/>
      <c r="AI1318" s="249"/>
      <c r="AJ1318" s="249"/>
      <c r="AK1318" s="249"/>
      <c r="AL1318" s="249"/>
      <c r="AM1318" s="249"/>
      <c r="AN1318" s="249"/>
      <c r="AO1318" s="249"/>
      <c r="AP1318" s="249"/>
      <c r="AQ1318" s="249"/>
      <c r="AR1318" s="249"/>
      <c r="AS1318" s="249"/>
      <c r="AT1318" s="249"/>
      <c r="AU1318" s="249"/>
      <c r="AV1318" s="249"/>
      <c r="AW1318" s="249"/>
      <c r="AX1318" s="249"/>
    </row>
    <row r="1319" ht="15.0" customHeight="1">
      <c r="A1319" s="358"/>
      <c r="B1319" s="359"/>
      <c r="C1319" s="359"/>
      <c r="D1319" s="360"/>
      <c r="E1319" s="361"/>
      <c r="F1319" s="359"/>
      <c r="G1319" s="362"/>
      <c r="H1319" s="363">
        <f t="shared" si="19"/>
        <v>0</v>
      </c>
      <c r="I1319" s="359" t="s">
        <v>3465</v>
      </c>
      <c r="J1319" s="364"/>
      <c r="K1319" s="364">
        <f t="shared" si="7"/>
        <v>0</v>
      </c>
      <c r="L1319" s="365"/>
      <c r="M1319" s="366">
        <f t="shared" si="14"/>
        <v>0</v>
      </c>
      <c r="N1319" s="366">
        <f t="shared" si="13"/>
        <v>0</v>
      </c>
      <c r="O1319" s="366">
        <f t="shared" si="5"/>
        <v>0</v>
      </c>
      <c r="P1319" s="366">
        <f t="shared" si="8"/>
        <v>0</v>
      </c>
      <c r="Q1319" s="366"/>
      <c r="R1319" s="359"/>
      <c r="S1319" s="367"/>
      <c r="T1319" s="359"/>
      <c r="U1319" s="368"/>
      <c r="V1319" s="368"/>
      <c r="W1319" s="359"/>
      <c r="X1319" s="362"/>
      <c r="Y1319" s="359"/>
      <c r="Z1319" s="369"/>
      <c r="AA1319" s="368"/>
      <c r="AB1319" s="367"/>
      <c r="AC1319" s="370"/>
      <c r="AD1319" s="371"/>
      <c r="AE1319" s="249"/>
      <c r="AF1319" s="249"/>
      <c r="AG1319" s="249"/>
      <c r="AH1319" s="249"/>
      <c r="AI1319" s="249"/>
      <c r="AJ1319" s="249"/>
      <c r="AK1319" s="249"/>
      <c r="AL1319" s="249"/>
      <c r="AM1319" s="249"/>
      <c r="AN1319" s="249"/>
      <c r="AO1319" s="249"/>
      <c r="AP1319" s="249"/>
      <c r="AQ1319" s="249"/>
      <c r="AR1319" s="249"/>
      <c r="AS1319" s="249"/>
      <c r="AT1319" s="249"/>
      <c r="AU1319" s="249"/>
      <c r="AV1319" s="249"/>
      <c r="AW1319" s="249"/>
      <c r="AX1319" s="249"/>
    </row>
    <row r="1320" ht="15.0" customHeight="1">
      <c r="A1320" s="358"/>
      <c r="B1320" s="359"/>
      <c r="C1320" s="359"/>
      <c r="D1320" s="360"/>
      <c r="E1320" s="361"/>
      <c r="F1320" s="359"/>
      <c r="G1320" s="362"/>
      <c r="H1320" s="363">
        <f t="shared" si="19"/>
        <v>0</v>
      </c>
      <c r="I1320" s="359" t="s">
        <v>3465</v>
      </c>
      <c r="J1320" s="364"/>
      <c r="K1320" s="364">
        <f t="shared" si="7"/>
        <v>0</v>
      </c>
      <c r="L1320" s="365"/>
      <c r="M1320" s="366">
        <f t="shared" si="14"/>
        <v>0</v>
      </c>
      <c r="N1320" s="366">
        <f t="shared" si="13"/>
        <v>0</v>
      </c>
      <c r="O1320" s="366">
        <f t="shared" si="5"/>
        <v>0</v>
      </c>
      <c r="P1320" s="366">
        <f t="shared" si="8"/>
        <v>0</v>
      </c>
      <c r="Q1320" s="366"/>
      <c r="R1320" s="359"/>
      <c r="S1320" s="367"/>
      <c r="T1320" s="359"/>
      <c r="U1320" s="368"/>
      <c r="V1320" s="368"/>
      <c r="W1320" s="359"/>
      <c r="X1320" s="362"/>
      <c r="Y1320" s="359"/>
      <c r="Z1320" s="369"/>
      <c r="AA1320" s="368"/>
      <c r="AB1320" s="367"/>
      <c r="AC1320" s="370"/>
      <c r="AD1320" s="371"/>
      <c r="AE1320" s="249"/>
      <c r="AF1320" s="249"/>
      <c r="AG1320" s="249"/>
      <c r="AH1320" s="249"/>
      <c r="AI1320" s="249"/>
      <c r="AJ1320" s="249"/>
      <c r="AK1320" s="249"/>
      <c r="AL1320" s="249"/>
      <c r="AM1320" s="249"/>
      <c r="AN1320" s="249"/>
      <c r="AO1320" s="249"/>
      <c r="AP1320" s="249"/>
      <c r="AQ1320" s="249"/>
      <c r="AR1320" s="249"/>
      <c r="AS1320" s="249"/>
      <c r="AT1320" s="249"/>
      <c r="AU1320" s="249"/>
      <c r="AV1320" s="249"/>
      <c r="AW1320" s="249"/>
      <c r="AX1320" s="249"/>
    </row>
    <row r="1321" ht="15.0" customHeight="1">
      <c r="A1321" s="358"/>
      <c r="B1321" s="359"/>
      <c r="C1321" s="359"/>
      <c r="D1321" s="360"/>
      <c r="E1321" s="361"/>
      <c r="F1321" s="359"/>
      <c r="G1321" s="362"/>
      <c r="H1321" s="363">
        <f t="shared" si="19"/>
        <v>0</v>
      </c>
      <c r="I1321" s="359" t="s">
        <v>3465</v>
      </c>
      <c r="J1321" s="364"/>
      <c r="K1321" s="364">
        <f t="shared" si="7"/>
        <v>0</v>
      </c>
      <c r="L1321" s="365"/>
      <c r="M1321" s="366">
        <f t="shared" si="14"/>
        <v>0</v>
      </c>
      <c r="N1321" s="366">
        <f t="shared" si="13"/>
        <v>0</v>
      </c>
      <c r="O1321" s="366">
        <f t="shared" si="5"/>
        <v>0</v>
      </c>
      <c r="P1321" s="366">
        <f t="shared" si="8"/>
        <v>0</v>
      </c>
      <c r="Q1321" s="366"/>
      <c r="R1321" s="359"/>
      <c r="S1321" s="367"/>
      <c r="T1321" s="359"/>
      <c r="U1321" s="368"/>
      <c r="V1321" s="368"/>
      <c r="W1321" s="359"/>
      <c r="X1321" s="362"/>
      <c r="Y1321" s="359"/>
      <c r="Z1321" s="369"/>
      <c r="AA1321" s="368"/>
      <c r="AB1321" s="367"/>
      <c r="AC1321" s="370"/>
      <c r="AD1321" s="371"/>
      <c r="AE1321" s="249"/>
      <c r="AF1321" s="249"/>
      <c r="AG1321" s="249"/>
      <c r="AH1321" s="249"/>
      <c r="AI1321" s="249"/>
      <c r="AJ1321" s="249"/>
      <c r="AK1321" s="249"/>
      <c r="AL1321" s="249"/>
      <c r="AM1321" s="249"/>
      <c r="AN1321" s="249"/>
      <c r="AO1321" s="249"/>
      <c r="AP1321" s="249"/>
      <c r="AQ1321" s="249"/>
      <c r="AR1321" s="249"/>
      <c r="AS1321" s="249"/>
      <c r="AT1321" s="249"/>
      <c r="AU1321" s="249"/>
      <c r="AV1321" s="249"/>
      <c r="AW1321" s="249"/>
      <c r="AX1321" s="249"/>
    </row>
    <row r="1322" ht="15.0" customHeight="1">
      <c r="A1322" s="358"/>
      <c r="B1322" s="359"/>
      <c r="C1322" s="359"/>
      <c r="D1322" s="360"/>
      <c r="E1322" s="361"/>
      <c r="F1322" s="359"/>
      <c r="G1322" s="362"/>
      <c r="H1322" s="363">
        <f t="shared" si="19"/>
        <v>0</v>
      </c>
      <c r="I1322" s="359" t="s">
        <v>3465</v>
      </c>
      <c r="J1322" s="364"/>
      <c r="K1322" s="364">
        <f t="shared" si="7"/>
        <v>0</v>
      </c>
      <c r="L1322" s="365"/>
      <c r="M1322" s="366">
        <f t="shared" si="14"/>
        <v>0</v>
      </c>
      <c r="N1322" s="366">
        <f t="shared" si="13"/>
        <v>0</v>
      </c>
      <c r="O1322" s="366">
        <f t="shared" si="5"/>
        <v>0</v>
      </c>
      <c r="P1322" s="366">
        <f t="shared" si="8"/>
        <v>0</v>
      </c>
      <c r="Q1322" s="366"/>
      <c r="R1322" s="359"/>
      <c r="S1322" s="367"/>
      <c r="T1322" s="359"/>
      <c r="U1322" s="368"/>
      <c r="V1322" s="368"/>
      <c r="W1322" s="359"/>
      <c r="X1322" s="362"/>
      <c r="Y1322" s="359"/>
      <c r="Z1322" s="369"/>
      <c r="AA1322" s="368"/>
      <c r="AB1322" s="367"/>
      <c r="AC1322" s="370"/>
      <c r="AD1322" s="371"/>
      <c r="AE1322" s="249"/>
      <c r="AF1322" s="249"/>
      <c r="AG1322" s="249"/>
      <c r="AH1322" s="249"/>
      <c r="AI1322" s="249"/>
      <c r="AJ1322" s="249"/>
      <c r="AK1322" s="249"/>
      <c r="AL1322" s="249"/>
      <c r="AM1322" s="249"/>
      <c r="AN1322" s="249"/>
      <c r="AO1322" s="249"/>
      <c r="AP1322" s="249"/>
      <c r="AQ1322" s="249"/>
      <c r="AR1322" s="249"/>
      <c r="AS1322" s="249"/>
      <c r="AT1322" s="249"/>
      <c r="AU1322" s="249"/>
      <c r="AV1322" s="249"/>
      <c r="AW1322" s="249"/>
      <c r="AX1322" s="249"/>
    </row>
    <row r="1323" ht="15.0" customHeight="1">
      <c r="A1323" s="358"/>
      <c r="B1323" s="359"/>
      <c r="C1323" s="359"/>
      <c r="D1323" s="360"/>
      <c r="E1323" s="361"/>
      <c r="F1323" s="359"/>
      <c r="G1323" s="362"/>
      <c r="H1323" s="363">
        <f t="shared" si="19"/>
        <v>0</v>
      </c>
      <c r="I1323" s="359" t="s">
        <v>3465</v>
      </c>
      <c r="J1323" s="364"/>
      <c r="K1323" s="364">
        <f t="shared" si="7"/>
        <v>0</v>
      </c>
      <c r="L1323" s="365"/>
      <c r="M1323" s="366">
        <f t="shared" si="14"/>
        <v>0</v>
      </c>
      <c r="N1323" s="366">
        <f t="shared" si="13"/>
        <v>0</v>
      </c>
      <c r="O1323" s="366">
        <f t="shared" si="5"/>
        <v>0</v>
      </c>
      <c r="P1323" s="366">
        <f t="shared" si="8"/>
        <v>0</v>
      </c>
      <c r="Q1323" s="366"/>
      <c r="R1323" s="359"/>
      <c r="S1323" s="367"/>
      <c r="T1323" s="359"/>
      <c r="U1323" s="368"/>
      <c r="V1323" s="368"/>
      <c r="W1323" s="359"/>
      <c r="X1323" s="362"/>
      <c r="Y1323" s="359"/>
      <c r="Z1323" s="369"/>
      <c r="AA1323" s="368"/>
      <c r="AB1323" s="367"/>
      <c r="AC1323" s="370"/>
      <c r="AD1323" s="371"/>
      <c r="AE1323" s="249"/>
      <c r="AF1323" s="249"/>
      <c r="AG1323" s="249"/>
      <c r="AH1323" s="249"/>
      <c r="AI1323" s="249"/>
      <c r="AJ1323" s="249"/>
      <c r="AK1323" s="249"/>
      <c r="AL1323" s="249"/>
      <c r="AM1323" s="249"/>
      <c r="AN1323" s="249"/>
      <c r="AO1323" s="249"/>
      <c r="AP1323" s="249"/>
      <c r="AQ1323" s="249"/>
      <c r="AR1323" s="249"/>
      <c r="AS1323" s="249"/>
      <c r="AT1323" s="249"/>
      <c r="AU1323" s="249"/>
      <c r="AV1323" s="249"/>
      <c r="AW1323" s="249"/>
      <c r="AX1323" s="249"/>
    </row>
    <row r="1324" ht="15.0" customHeight="1">
      <c r="A1324" s="358"/>
      <c r="B1324" s="359"/>
      <c r="C1324" s="359"/>
      <c r="D1324" s="360"/>
      <c r="E1324" s="361"/>
      <c r="F1324" s="359"/>
      <c r="G1324" s="362"/>
      <c r="H1324" s="363">
        <f t="shared" si="19"/>
        <v>0</v>
      </c>
      <c r="I1324" s="359" t="s">
        <v>3465</v>
      </c>
      <c r="J1324" s="364"/>
      <c r="K1324" s="364">
        <f t="shared" si="7"/>
        <v>0</v>
      </c>
      <c r="L1324" s="365"/>
      <c r="M1324" s="366">
        <f t="shared" si="14"/>
        <v>0</v>
      </c>
      <c r="N1324" s="366">
        <f t="shared" si="13"/>
        <v>0</v>
      </c>
      <c r="O1324" s="366">
        <f t="shared" si="5"/>
        <v>0</v>
      </c>
      <c r="P1324" s="366">
        <f t="shared" si="8"/>
        <v>0</v>
      </c>
      <c r="Q1324" s="366"/>
      <c r="R1324" s="359"/>
      <c r="S1324" s="367"/>
      <c r="T1324" s="359"/>
      <c r="U1324" s="368"/>
      <c r="V1324" s="368"/>
      <c r="W1324" s="359"/>
      <c r="X1324" s="362"/>
      <c r="Y1324" s="359"/>
      <c r="Z1324" s="369"/>
      <c r="AA1324" s="368"/>
      <c r="AB1324" s="367"/>
      <c r="AC1324" s="370"/>
      <c r="AD1324" s="371"/>
      <c r="AE1324" s="249"/>
      <c r="AF1324" s="249"/>
      <c r="AG1324" s="249"/>
      <c r="AH1324" s="249"/>
      <c r="AI1324" s="249"/>
      <c r="AJ1324" s="249"/>
      <c r="AK1324" s="249"/>
      <c r="AL1324" s="249"/>
      <c r="AM1324" s="249"/>
      <c r="AN1324" s="249"/>
      <c r="AO1324" s="249"/>
      <c r="AP1324" s="249"/>
      <c r="AQ1324" s="249"/>
      <c r="AR1324" s="249"/>
      <c r="AS1324" s="249"/>
      <c r="AT1324" s="249"/>
      <c r="AU1324" s="249"/>
      <c r="AV1324" s="249"/>
      <c r="AW1324" s="249"/>
      <c r="AX1324" s="249"/>
    </row>
    <row r="1325" ht="15.0" customHeight="1">
      <c r="A1325" s="358"/>
      <c r="B1325" s="359"/>
      <c r="C1325" s="359"/>
      <c r="D1325" s="360"/>
      <c r="E1325" s="361"/>
      <c r="F1325" s="359"/>
      <c r="G1325" s="362"/>
      <c r="H1325" s="363">
        <f t="shared" si="19"/>
        <v>0</v>
      </c>
      <c r="I1325" s="359" t="s">
        <v>3465</v>
      </c>
      <c r="J1325" s="364"/>
      <c r="K1325" s="364">
        <f t="shared" si="7"/>
        <v>0</v>
      </c>
      <c r="L1325" s="365"/>
      <c r="M1325" s="366">
        <f t="shared" si="14"/>
        <v>0</v>
      </c>
      <c r="N1325" s="366">
        <f t="shared" si="13"/>
        <v>0</v>
      </c>
      <c r="O1325" s="366">
        <f t="shared" si="5"/>
        <v>0</v>
      </c>
      <c r="P1325" s="366">
        <f t="shared" si="8"/>
        <v>0</v>
      </c>
      <c r="Q1325" s="366"/>
      <c r="R1325" s="359"/>
      <c r="S1325" s="367"/>
      <c r="T1325" s="359"/>
      <c r="U1325" s="368"/>
      <c r="V1325" s="368"/>
      <c r="W1325" s="359"/>
      <c r="X1325" s="362"/>
      <c r="Y1325" s="359"/>
      <c r="Z1325" s="369"/>
      <c r="AA1325" s="368"/>
      <c r="AB1325" s="367"/>
      <c r="AC1325" s="370"/>
      <c r="AD1325" s="371"/>
      <c r="AE1325" s="249"/>
      <c r="AF1325" s="249"/>
      <c r="AG1325" s="249"/>
      <c r="AH1325" s="249"/>
      <c r="AI1325" s="249"/>
      <c r="AJ1325" s="249"/>
      <c r="AK1325" s="249"/>
      <c r="AL1325" s="249"/>
      <c r="AM1325" s="249"/>
      <c r="AN1325" s="249"/>
      <c r="AO1325" s="249"/>
      <c r="AP1325" s="249"/>
      <c r="AQ1325" s="249"/>
      <c r="AR1325" s="249"/>
      <c r="AS1325" s="249"/>
      <c r="AT1325" s="249"/>
      <c r="AU1325" s="249"/>
      <c r="AV1325" s="249"/>
      <c r="AW1325" s="249"/>
      <c r="AX1325" s="249"/>
    </row>
    <row r="1326" ht="15.0" customHeight="1">
      <c r="A1326" s="358"/>
      <c r="B1326" s="359"/>
      <c r="C1326" s="359"/>
      <c r="D1326" s="360"/>
      <c r="E1326" s="361"/>
      <c r="F1326" s="359"/>
      <c r="G1326" s="362"/>
      <c r="H1326" s="363">
        <f t="shared" si="19"/>
        <v>0</v>
      </c>
      <c r="I1326" s="359" t="s">
        <v>3465</v>
      </c>
      <c r="J1326" s="364"/>
      <c r="K1326" s="364">
        <f t="shared" si="7"/>
        <v>0</v>
      </c>
      <c r="L1326" s="365"/>
      <c r="M1326" s="366">
        <f t="shared" si="14"/>
        <v>0</v>
      </c>
      <c r="N1326" s="366">
        <f t="shared" si="13"/>
        <v>0</v>
      </c>
      <c r="O1326" s="366">
        <f t="shared" si="5"/>
        <v>0</v>
      </c>
      <c r="P1326" s="366">
        <f t="shared" si="8"/>
        <v>0</v>
      </c>
      <c r="Q1326" s="366"/>
      <c r="R1326" s="359"/>
      <c r="S1326" s="367"/>
      <c r="T1326" s="359"/>
      <c r="U1326" s="368"/>
      <c r="V1326" s="368"/>
      <c r="W1326" s="359"/>
      <c r="X1326" s="362"/>
      <c r="Y1326" s="359"/>
      <c r="Z1326" s="369"/>
      <c r="AA1326" s="368"/>
      <c r="AB1326" s="367"/>
      <c r="AC1326" s="370"/>
      <c r="AD1326" s="371"/>
      <c r="AE1326" s="249"/>
      <c r="AF1326" s="249"/>
      <c r="AG1326" s="249"/>
      <c r="AH1326" s="249"/>
      <c r="AI1326" s="249"/>
      <c r="AJ1326" s="249"/>
      <c r="AK1326" s="249"/>
      <c r="AL1326" s="249"/>
      <c r="AM1326" s="249"/>
      <c r="AN1326" s="249"/>
      <c r="AO1326" s="249"/>
      <c r="AP1326" s="249"/>
      <c r="AQ1326" s="249"/>
      <c r="AR1326" s="249"/>
      <c r="AS1326" s="249"/>
      <c r="AT1326" s="249"/>
      <c r="AU1326" s="249"/>
      <c r="AV1326" s="249"/>
      <c r="AW1326" s="249"/>
      <c r="AX1326" s="249"/>
    </row>
    <row r="1327" ht="15.0" customHeight="1">
      <c r="A1327" s="358"/>
      <c r="B1327" s="359"/>
      <c r="C1327" s="359"/>
      <c r="D1327" s="360"/>
      <c r="E1327" s="361"/>
      <c r="F1327" s="359"/>
      <c r="G1327" s="362"/>
      <c r="H1327" s="363">
        <f t="shared" si="19"/>
        <v>0</v>
      </c>
      <c r="I1327" s="359" t="s">
        <v>3465</v>
      </c>
      <c r="J1327" s="364"/>
      <c r="K1327" s="364">
        <f t="shared" si="7"/>
        <v>0</v>
      </c>
      <c r="L1327" s="365"/>
      <c r="M1327" s="366">
        <f t="shared" si="14"/>
        <v>0</v>
      </c>
      <c r="N1327" s="366">
        <f t="shared" si="13"/>
        <v>0</v>
      </c>
      <c r="O1327" s="366">
        <f t="shared" si="5"/>
        <v>0</v>
      </c>
      <c r="P1327" s="366">
        <f t="shared" si="8"/>
        <v>0</v>
      </c>
      <c r="Q1327" s="366"/>
      <c r="R1327" s="359"/>
      <c r="S1327" s="367"/>
      <c r="T1327" s="359"/>
      <c r="U1327" s="368"/>
      <c r="V1327" s="368"/>
      <c r="W1327" s="359"/>
      <c r="X1327" s="362"/>
      <c r="Y1327" s="359"/>
      <c r="Z1327" s="369"/>
      <c r="AA1327" s="368"/>
      <c r="AB1327" s="367"/>
      <c r="AC1327" s="370"/>
      <c r="AD1327" s="371"/>
      <c r="AE1327" s="249"/>
      <c r="AF1327" s="249"/>
      <c r="AG1327" s="249"/>
      <c r="AH1327" s="249"/>
      <c r="AI1327" s="249"/>
      <c r="AJ1327" s="249"/>
      <c r="AK1327" s="249"/>
      <c r="AL1327" s="249"/>
      <c r="AM1327" s="249"/>
      <c r="AN1327" s="249"/>
      <c r="AO1327" s="249"/>
      <c r="AP1327" s="249"/>
      <c r="AQ1327" s="249"/>
      <c r="AR1327" s="249"/>
      <c r="AS1327" s="249"/>
      <c r="AT1327" s="249"/>
      <c r="AU1327" s="249"/>
      <c r="AV1327" s="249"/>
      <c r="AW1327" s="249"/>
      <c r="AX1327" s="249"/>
    </row>
    <row r="1328" ht="15.0" customHeight="1">
      <c r="A1328" s="358"/>
      <c r="B1328" s="359"/>
      <c r="C1328" s="359"/>
      <c r="D1328" s="360"/>
      <c r="E1328" s="361"/>
      <c r="F1328" s="359"/>
      <c r="G1328" s="362"/>
      <c r="H1328" s="363">
        <f t="shared" si="19"/>
        <v>0</v>
      </c>
      <c r="I1328" s="359" t="s">
        <v>3465</v>
      </c>
      <c r="J1328" s="364"/>
      <c r="K1328" s="364">
        <f t="shared" si="7"/>
        <v>0</v>
      </c>
      <c r="L1328" s="365"/>
      <c r="M1328" s="366">
        <f t="shared" si="14"/>
        <v>0</v>
      </c>
      <c r="N1328" s="366">
        <f t="shared" si="13"/>
        <v>0</v>
      </c>
      <c r="O1328" s="366">
        <f t="shared" si="5"/>
        <v>0</v>
      </c>
      <c r="P1328" s="366">
        <f t="shared" si="8"/>
        <v>0</v>
      </c>
      <c r="Q1328" s="366"/>
      <c r="R1328" s="359"/>
      <c r="S1328" s="367"/>
      <c r="T1328" s="359"/>
      <c r="U1328" s="368"/>
      <c r="V1328" s="368"/>
      <c r="W1328" s="359"/>
      <c r="X1328" s="362"/>
      <c r="Y1328" s="359"/>
      <c r="Z1328" s="369"/>
      <c r="AA1328" s="368"/>
      <c r="AB1328" s="367"/>
      <c r="AC1328" s="370"/>
      <c r="AD1328" s="371"/>
      <c r="AE1328" s="249"/>
      <c r="AF1328" s="249"/>
      <c r="AG1328" s="249"/>
      <c r="AH1328" s="249"/>
      <c r="AI1328" s="249"/>
      <c r="AJ1328" s="249"/>
      <c r="AK1328" s="249"/>
      <c r="AL1328" s="249"/>
      <c r="AM1328" s="249"/>
      <c r="AN1328" s="249"/>
      <c r="AO1328" s="249"/>
      <c r="AP1328" s="249"/>
      <c r="AQ1328" s="249"/>
      <c r="AR1328" s="249"/>
      <c r="AS1328" s="249"/>
      <c r="AT1328" s="249"/>
      <c r="AU1328" s="249"/>
      <c r="AV1328" s="249"/>
      <c r="AW1328" s="249"/>
      <c r="AX1328" s="249"/>
    </row>
    <row r="1329" ht="15.0" customHeight="1">
      <c r="A1329" s="358"/>
      <c r="B1329" s="359"/>
      <c r="C1329" s="359"/>
      <c r="D1329" s="360"/>
      <c r="E1329" s="361"/>
      <c r="F1329" s="359"/>
      <c r="G1329" s="362"/>
      <c r="H1329" s="363">
        <f t="shared" si="19"/>
        <v>0</v>
      </c>
      <c r="I1329" s="359" t="s">
        <v>3465</v>
      </c>
      <c r="J1329" s="364"/>
      <c r="K1329" s="364">
        <f t="shared" si="7"/>
        <v>0</v>
      </c>
      <c r="L1329" s="365"/>
      <c r="M1329" s="366">
        <f t="shared" si="14"/>
        <v>0</v>
      </c>
      <c r="N1329" s="366">
        <f t="shared" si="13"/>
        <v>0</v>
      </c>
      <c r="O1329" s="366">
        <f t="shared" si="5"/>
        <v>0</v>
      </c>
      <c r="P1329" s="366">
        <f t="shared" si="8"/>
        <v>0</v>
      </c>
      <c r="Q1329" s="366"/>
      <c r="R1329" s="359"/>
      <c r="S1329" s="367"/>
      <c r="T1329" s="359"/>
      <c r="U1329" s="368"/>
      <c r="V1329" s="368"/>
      <c r="W1329" s="359"/>
      <c r="X1329" s="362"/>
      <c r="Y1329" s="359"/>
      <c r="Z1329" s="369"/>
      <c r="AA1329" s="368"/>
      <c r="AB1329" s="367"/>
      <c r="AC1329" s="370"/>
      <c r="AD1329" s="371"/>
      <c r="AE1329" s="249"/>
      <c r="AF1329" s="249"/>
      <c r="AG1329" s="249"/>
      <c r="AH1329" s="249"/>
      <c r="AI1329" s="249"/>
      <c r="AJ1329" s="249"/>
      <c r="AK1329" s="249"/>
      <c r="AL1329" s="249"/>
      <c r="AM1329" s="249"/>
      <c r="AN1329" s="249"/>
      <c r="AO1329" s="249"/>
      <c r="AP1329" s="249"/>
      <c r="AQ1329" s="249"/>
      <c r="AR1329" s="249"/>
      <c r="AS1329" s="249"/>
      <c r="AT1329" s="249"/>
      <c r="AU1329" s="249"/>
      <c r="AV1329" s="249"/>
      <c r="AW1329" s="249"/>
      <c r="AX1329" s="249"/>
    </row>
    <row r="1330" ht="15.0" customHeight="1">
      <c r="A1330" s="358"/>
      <c r="B1330" s="359"/>
      <c r="C1330" s="359"/>
      <c r="D1330" s="360"/>
      <c r="E1330" s="361"/>
      <c r="F1330" s="359"/>
      <c r="G1330" s="362"/>
      <c r="H1330" s="363">
        <f t="shared" si="19"/>
        <v>0</v>
      </c>
      <c r="I1330" s="359" t="s">
        <v>3465</v>
      </c>
      <c r="J1330" s="364"/>
      <c r="K1330" s="364">
        <f t="shared" si="7"/>
        <v>0</v>
      </c>
      <c r="L1330" s="365"/>
      <c r="M1330" s="366">
        <f t="shared" si="14"/>
        <v>0</v>
      </c>
      <c r="N1330" s="366">
        <f t="shared" si="13"/>
        <v>0</v>
      </c>
      <c r="O1330" s="366">
        <f t="shared" si="5"/>
        <v>0</v>
      </c>
      <c r="P1330" s="366">
        <f t="shared" si="8"/>
        <v>0</v>
      </c>
      <c r="Q1330" s="366"/>
      <c r="R1330" s="359"/>
      <c r="S1330" s="367"/>
      <c r="T1330" s="359"/>
      <c r="U1330" s="368"/>
      <c r="V1330" s="368"/>
      <c r="W1330" s="359"/>
      <c r="X1330" s="362"/>
      <c r="Y1330" s="359"/>
      <c r="Z1330" s="369"/>
      <c r="AA1330" s="368"/>
      <c r="AB1330" s="367"/>
      <c r="AC1330" s="370"/>
      <c r="AD1330" s="371"/>
      <c r="AE1330" s="249"/>
      <c r="AF1330" s="249"/>
      <c r="AG1330" s="249"/>
      <c r="AH1330" s="249"/>
      <c r="AI1330" s="249"/>
      <c r="AJ1330" s="249"/>
      <c r="AK1330" s="249"/>
      <c r="AL1330" s="249"/>
      <c r="AM1330" s="249"/>
      <c r="AN1330" s="249"/>
      <c r="AO1330" s="249"/>
      <c r="AP1330" s="249"/>
      <c r="AQ1330" s="249"/>
      <c r="AR1330" s="249"/>
      <c r="AS1330" s="249"/>
      <c r="AT1330" s="249"/>
      <c r="AU1330" s="249"/>
      <c r="AV1330" s="249"/>
      <c r="AW1330" s="249"/>
      <c r="AX1330" s="249"/>
    </row>
    <row r="1331" ht="15.0" customHeight="1">
      <c r="A1331" s="358"/>
      <c r="B1331" s="359"/>
      <c r="C1331" s="359"/>
      <c r="D1331" s="360"/>
      <c r="E1331" s="361"/>
      <c r="F1331" s="359"/>
      <c r="G1331" s="362"/>
      <c r="H1331" s="363">
        <f t="shared" si="19"/>
        <v>0</v>
      </c>
      <c r="I1331" s="359" t="s">
        <v>3465</v>
      </c>
      <c r="J1331" s="364"/>
      <c r="K1331" s="364">
        <f t="shared" si="7"/>
        <v>0</v>
      </c>
      <c r="L1331" s="365"/>
      <c r="M1331" s="366">
        <f t="shared" si="14"/>
        <v>0</v>
      </c>
      <c r="N1331" s="366">
        <f t="shared" si="13"/>
        <v>0</v>
      </c>
      <c r="O1331" s="366">
        <f t="shared" si="5"/>
        <v>0</v>
      </c>
      <c r="P1331" s="366">
        <f t="shared" si="8"/>
        <v>0</v>
      </c>
      <c r="Q1331" s="366"/>
      <c r="R1331" s="359"/>
      <c r="S1331" s="367"/>
      <c r="T1331" s="359"/>
      <c r="U1331" s="368"/>
      <c r="V1331" s="368"/>
      <c r="W1331" s="359"/>
      <c r="X1331" s="362"/>
      <c r="Y1331" s="359"/>
      <c r="Z1331" s="369"/>
      <c r="AA1331" s="368"/>
      <c r="AB1331" s="367"/>
      <c r="AC1331" s="370"/>
      <c r="AD1331" s="371"/>
      <c r="AE1331" s="249"/>
      <c r="AF1331" s="249"/>
      <c r="AG1331" s="249"/>
      <c r="AH1331" s="249"/>
      <c r="AI1331" s="249"/>
      <c r="AJ1331" s="249"/>
      <c r="AK1331" s="249"/>
      <c r="AL1331" s="249"/>
      <c r="AM1331" s="249"/>
      <c r="AN1331" s="249"/>
      <c r="AO1331" s="249"/>
      <c r="AP1331" s="249"/>
      <c r="AQ1331" s="249"/>
      <c r="AR1331" s="249"/>
      <c r="AS1331" s="249"/>
      <c r="AT1331" s="249"/>
      <c r="AU1331" s="249"/>
      <c r="AV1331" s="249"/>
      <c r="AW1331" s="249"/>
      <c r="AX1331" s="249"/>
    </row>
    <row r="1332" ht="15.0" customHeight="1">
      <c r="A1332" s="358"/>
      <c r="B1332" s="359"/>
      <c r="C1332" s="359"/>
      <c r="D1332" s="360"/>
      <c r="E1332" s="361"/>
      <c r="F1332" s="359"/>
      <c r="G1332" s="362"/>
      <c r="H1332" s="363">
        <f t="shared" si="19"/>
        <v>0</v>
      </c>
      <c r="I1332" s="359" t="s">
        <v>3465</v>
      </c>
      <c r="J1332" s="364"/>
      <c r="K1332" s="364">
        <f t="shared" si="7"/>
        <v>0</v>
      </c>
      <c r="L1332" s="365"/>
      <c r="M1332" s="366">
        <f t="shared" si="14"/>
        <v>0</v>
      </c>
      <c r="N1332" s="366">
        <f t="shared" si="13"/>
        <v>0</v>
      </c>
      <c r="O1332" s="366">
        <f t="shared" si="5"/>
        <v>0</v>
      </c>
      <c r="P1332" s="366">
        <f t="shared" si="8"/>
        <v>0</v>
      </c>
      <c r="Q1332" s="366"/>
      <c r="R1332" s="359"/>
      <c r="S1332" s="367"/>
      <c r="T1332" s="359"/>
      <c r="U1332" s="368"/>
      <c r="V1332" s="368"/>
      <c r="W1332" s="359"/>
      <c r="X1332" s="362"/>
      <c r="Y1332" s="359"/>
      <c r="Z1332" s="369"/>
      <c r="AA1332" s="368"/>
      <c r="AB1332" s="367"/>
      <c r="AC1332" s="370"/>
      <c r="AD1332" s="371"/>
      <c r="AE1332" s="249"/>
      <c r="AF1332" s="249"/>
      <c r="AG1332" s="249"/>
      <c r="AH1332" s="249"/>
      <c r="AI1332" s="249"/>
      <c r="AJ1332" s="249"/>
      <c r="AK1332" s="249"/>
      <c r="AL1332" s="249"/>
      <c r="AM1332" s="249"/>
      <c r="AN1332" s="249"/>
      <c r="AO1332" s="249"/>
      <c r="AP1332" s="249"/>
      <c r="AQ1332" s="249"/>
      <c r="AR1332" s="249"/>
      <c r="AS1332" s="249"/>
      <c r="AT1332" s="249"/>
      <c r="AU1332" s="249"/>
      <c r="AV1332" s="249"/>
      <c r="AW1332" s="249"/>
      <c r="AX1332" s="249"/>
    </row>
    <row r="1333" ht="15.0" customHeight="1">
      <c r="A1333" s="358"/>
      <c r="B1333" s="359"/>
      <c r="C1333" s="359"/>
      <c r="D1333" s="360"/>
      <c r="E1333" s="361"/>
      <c r="F1333" s="359"/>
      <c r="G1333" s="362"/>
      <c r="H1333" s="363">
        <f t="shared" si="19"/>
        <v>0</v>
      </c>
      <c r="I1333" s="359" t="s">
        <v>3465</v>
      </c>
      <c r="J1333" s="364"/>
      <c r="K1333" s="364">
        <f t="shared" si="7"/>
        <v>0</v>
      </c>
      <c r="L1333" s="365"/>
      <c r="M1333" s="366">
        <f t="shared" si="14"/>
        <v>0</v>
      </c>
      <c r="N1333" s="366">
        <f t="shared" si="13"/>
        <v>0</v>
      </c>
      <c r="O1333" s="366">
        <f t="shared" si="5"/>
        <v>0</v>
      </c>
      <c r="P1333" s="366">
        <f t="shared" si="8"/>
        <v>0</v>
      </c>
      <c r="Q1333" s="366"/>
      <c r="R1333" s="359"/>
      <c r="S1333" s="367"/>
      <c r="T1333" s="359"/>
      <c r="U1333" s="368"/>
      <c r="V1333" s="368"/>
      <c r="W1333" s="359"/>
      <c r="X1333" s="362"/>
      <c r="Y1333" s="359"/>
      <c r="Z1333" s="369"/>
      <c r="AA1333" s="368"/>
      <c r="AB1333" s="367"/>
      <c r="AC1333" s="370"/>
      <c r="AD1333" s="371"/>
      <c r="AE1333" s="249"/>
      <c r="AF1333" s="249"/>
      <c r="AG1333" s="249"/>
      <c r="AH1333" s="249"/>
      <c r="AI1333" s="249"/>
      <c r="AJ1333" s="249"/>
      <c r="AK1333" s="249"/>
      <c r="AL1333" s="249"/>
      <c r="AM1333" s="249"/>
      <c r="AN1333" s="249"/>
      <c r="AO1333" s="249"/>
      <c r="AP1333" s="249"/>
      <c r="AQ1333" s="249"/>
      <c r="AR1333" s="249"/>
      <c r="AS1333" s="249"/>
      <c r="AT1333" s="249"/>
      <c r="AU1333" s="249"/>
      <c r="AV1333" s="249"/>
      <c r="AW1333" s="249"/>
      <c r="AX1333" s="249"/>
    </row>
    <row r="1334" ht="15.0" customHeight="1">
      <c r="A1334" s="358"/>
      <c r="B1334" s="359"/>
      <c r="C1334" s="359"/>
      <c r="D1334" s="360"/>
      <c r="E1334" s="361"/>
      <c r="F1334" s="359"/>
      <c r="G1334" s="362"/>
      <c r="H1334" s="363">
        <f t="shared" si="19"/>
        <v>0</v>
      </c>
      <c r="I1334" s="359" t="s">
        <v>3465</v>
      </c>
      <c r="J1334" s="364"/>
      <c r="K1334" s="364">
        <f t="shared" si="7"/>
        <v>0</v>
      </c>
      <c r="L1334" s="365"/>
      <c r="M1334" s="366">
        <f t="shared" si="14"/>
        <v>0</v>
      </c>
      <c r="N1334" s="366">
        <f t="shared" si="13"/>
        <v>0</v>
      </c>
      <c r="O1334" s="366">
        <f t="shared" si="5"/>
        <v>0</v>
      </c>
      <c r="P1334" s="366">
        <f t="shared" si="8"/>
        <v>0</v>
      </c>
      <c r="Q1334" s="366"/>
      <c r="R1334" s="359"/>
      <c r="S1334" s="367"/>
      <c r="T1334" s="359"/>
      <c r="U1334" s="368"/>
      <c r="V1334" s="368"/>
      <c r="W1334" s="359"/>
      <c r="X1334" s="362"/>
      <c r="Y1334" s="359"/>
      <c r="Z1334" s="369"/>
      <c r="AA1334" s="368"/>
      <c r="AB1334" s="367"/>
      <c r="AC1334" s="370"/>
      <c r="AD1334" s="371"/>
      <c r="AE1334" s="249"/>
      <c r="AF1334" s="249"/>
      <c r="AG1334" s="249"/>
      <c r="AH1334" s="249"/>
      <c r="AI1334" s="249"/>
      <c r="AJ1334" s="249"/>
      <c r="AK1334" s="249"/>
      <c r="AL1334" s="249"/>
      <c r="AM1334" s="249"/>
      <c r="AN1334" s="249"/>
      <c r="AO1334" s="249"/>
      <c r="AP1334" s="249"/>
      <c r="AQ1334" s="249"/>
      <c r="AR1334" s="249"/>
      <c r="AS1334" s="249"/>
      <c r="AT1334" s="249"/>
      <c r="AU1334" s="249"/>
      <c r="AV1334" s="249"/>
      <c r="AW1334" s="249"/>
      <c r="AX1334" s="249"/>
    </row>
    <row r="1335" ht="15.0" customHeight="1">
      <c r="A1335" s="358"/>
      <c r="B1335" s="359"/>
      <c r="C1335" s="359"/>
      <c r="D1335" s="360"/>
      <c r="E1335" s="361"/>
      <c r="F1335" s="359"/>
      <c r="G1335" s="362"/>
      <c r="H1335" s="363">
        <f t="shared" si="19"/>
        <v>0</v>
      </c>
      <c r="I1335" s="359" t="s">
        <v>3465</v>
      </c>
      <c r="J1335" s="364"/>
      <c r="K1335" s="364">
        <f t="shared" si="7"/>
        <v>0</v>
      </c>
      <c r="L1335" s="365"/>
      <c r="M1335" s="366">
        <f t="shared" si="14"/>
        <v>0</v>
      </c>
      <c r="N1335" s="366">
        <f t="shared" si="13"/>
        <v>0</v>
      </c>
      <c r="O1335" s="366">
        <f t="shared" si="5"/>
        <v>0</v>
      </c>
      <c r="P1335" s="366">
        <f t="shared" si="8"/>
        <v>0</v>
      </c>
      <c r="Q1335" s="366"/>
      <c r="R1335" s="359"/>
      <c r="S1335" s="367"/>
      <c r="T1335" s="359"/>
      <c r="U1335" s="368"/>
      <c r="V1335" s="368"/>
      <c r="W1335" s="359"/>
      <c r="X1335" s="362"/>
      <c r="Y1335" s="359"/>
      <c r="Z1335" s="369"/>
      <c r="AA1335" s="368"/>
      <c r="AB1335" s="367"/>
      <c r="AC1335" s="370"/>
      <c r="AD1335" s="371"/>
      <c r="AE1335" s="249"/>
      <c r="AF1335" s="249"/>
      <c r="AG1335" s="249"/>
      <c r="AH1335" s="249"/>
      <c r="AI1335" s="249"/>
      <c r="AJ1335" s="249"/>
      <c r="AK1335" s="249"/>
      <c r="AL1335" s="249"/>
      <c r="AM1335" s="249"/>
      <c r="AN1335" s="249"/>
      <c r="AO1335" s="249"/>
      <c r="AP1335" s="249"/>
      <c r="AQ1335" s="249"/>
      <c r="AR1335" s="249"/>
      <c r="AS1335" s="249"/>
      <c r="AT1335" s="249"/>
      <c r="AU1335" s="249"/>
      <c r="AV1335" s="249"/>
      <c r="AW1335" s="249"/>
      <c r="AX1335" s="249"/>
    </row>
    <row r="1336" ht="15.0" customHeight="1">
      <c r="A1336" s="358"/>
      <c r="B1336" s="359"/>
      <c r="C1336" s="359"/>
      <c r="D1336" s="360"/>
      <c r="E1336" s="361"/>
      <c r="F1336" s="359"/>
      <c r="G1336" s="362"/>
      <c r="H1336" s="363">
        <f t="shared" si="19"/>
        <v>0</v>
      </c>
      <c r="I1336" s="359" t="s">
        <v>3465</v>
      </c>
      <c r="J1336" s="364"/>
      <c r="K1336" s="364">
        <f t="shared" si="7"/>
        <v>0</v>
      </c>
      <c r="L1336" s="365"/>
      <c r="M1336" s="366">
        <f t="shared" si="14"/>
        <v>0</v>
      </c>
      <c r="N1336" s="366">
        <f t="shared" si="13"/>
        <v>0</v>
      </c>
      <c r="O1336" s="366">
        <f t="shared" si="5"/>
        <v>0</v>
      </c>
      <c r="P1336" s="366">
        <f t="shared" si="8"/>
        <v>0</v>
      </c>
      <c r="Q1336" s="366"/>
      <c r="R1336" s="359"/>
      <c r="S1336" s="367"/>
      <c r="T1336" s="359"/>
      <c r="U1336" s="368"/>
      <c r="V1336" s="368"/>
      <c r="W1336" s="359"/>
      <c r="X1336" s="362"/>
      <c r="Y1336" s="359"/>
      <c r="Z1336" s="369"/>
      <c r="AA1336" s="368"/>
      <c r="AB1336" s="367"/>
      <c r="AC1336" s="370"/>
      <c r="AD1336" s="371"/>
      <c r="AE1336" s="249"/>
      <c r="AF1336" s="249"/>
      <c r="AG1336" s="249"/>
      <c r="AH1336" s="249"/>
      <c r="AI1336" s="249"/>
      <c r="AJ1336" s="249"/>
      <c r="AK1336" s="249"/>
      <c r="AL1336" s="249"/>
      <c r="AM1336" s="249"/>
      <c r="AN1336" s="249"/>
      <c r="AO1336" s="249"/>
      <c r="AP1336" s="249"/>
      <c r="AQ1336" s="249"/>
      <c r="AR1336" s="249"/>
      <c r="AS1336" s="249"/>
      <c r="AT1336" s="249"/>
      <c r="AU1336" s="249"/>
      <c r="AV1336" s="249"/>
      <c r="AW1336" s="249"/>
      <c r="AX1336" s="249"/>
    </row>
    <row r="1337" ht="15.0" customHeight="1">
      <c r="A1337" s="358"/>
      <c r="B1337" s="359"/>
      <c r="C1337" s="359"/>
      <c r="D1337" s="360"/>
      <c r="E1337" s="361"/>
      <c r="F1337" s="359"/>
      <c r="G1337" s="362"/>
      <c r="H1337" s="363">
        <f t="shared" si="19"/>
        <v>0</v>
      </c>
      <c r="I1337" s="359" t="s">
        <v>3465</v>
      </c>
      <c r="J1337" s="364"/>
      <c r="K1337" s="364">
        <f t="shared" si="7"/>
        <v>0</v>
      </c>
      <c r="L1337" s="365"/>
      <c r="M1337" s="366">
        <f t="shared" si="14"/>
        <v>0</v>
      </c>
      <c r="N1337" s="366">
        <f t="shared" si="13"/>
        <v>0</v>
      </c>
      <c r="O1337" s="366">
        <f t="shared" si="5"/>
        <v>0</v>
      </c>
      <c r="P1337" s="366">
        <f t="shared" si="8"/>
        <v>0</v>
      </c>
      <c r="Q1337" s="366"/>
      <c r="R1337" s="359"/>
      <c r="S1337" s="367"/>
      <c r="T1337" s="359"/>
      <c r="U1337" s="368"/>
      <c r="V1337" s="368"/>
      <c r="W1337" s="359"/>
      <c r="X1337" s="362"/>
      <c r="Y1337" s="359"/>
      <c r="Z1337" s="369"/>
      <c r="AA1337" s="368"/>
      <c r="AB1337" s="367"/>
      <c r="AC1337" s="370"/>
      <c r="AD1337" s="371"/>
      <c r="AE1337" s="249"/>
      <c r="AF1337" s="249"/>
      <c r="AG1337" s="249"/>
      <c r="AH1337" s="249"/>
      <c r="AI1337" s="249"/>
      <c r="AJ1337" s="249"/>
      <c r="AK1337" s="249"/>
      <c r="AL1337" s="249"/>
      <c r="AM1337" s="249"/>
      <c r="AN1337" s="249"/>
      <c r="AO1337" s="249"/>
      <c r="AP1337" s="249"/>
      <c r="AQ1337" s="249"/>
      <c r="AR1337" s="249"/>
      <c r="AS1337" s="249"/>
      <c r="AT1337" s="249"/>
      <c r="AU1337" s="249"/>
      <c r="AV1337" s="249"/>
      <c r="AW1337" s="249"/>
      <c r="AX1337" s="249"/>
    </row>
    <row r="1338" ht="15.0" customHeight="1">
      <c r="A1338" s="358"/>
      <c r="B1338" s="359"/>
      <c r="C1338" s="359"/>
      <c r="D1338" s="360"/>
      <c r="E1338" s="361"/>
      <c r="F1338" s="359"/>
      <c r="G1338" s="362"/>
      <c r="H1338" s="363">
        <f t="shared" si="19"/>
        <v>0</v>
      </c>
      <c r="I1338" s="359" t="s">
        <v>3465</v>
      </c>
      <c r="J1338" s="364"/>
      <c r="K1338" s="364">
        <f t="shared" si="7"/>
        <v>0</v>
      </c>
      <c r="L1338" s="365"/>
      <c r="M1338" s="366">
        <f t="shared" si="14"/>
        <v>0</v>
      </c>
      <c r="N1338" s="366">
        <f t="shared" si="13"/>
        <v>0</v>
      </c>
      <c r="O1338" s="366">
        <f t="shared" si="5"/>
        <v>0</v>
      </c>
      <c r="P1338" s="366">
        <f t="shared" si="8"/>
        <v>0</v>
      </c>
      <c r="Q1338" s="366"/>
      <c r="R1338" s="359"/>
      <c r="S1338" s="367"/>
      <c r="T1338" s="359"/>
      <c r="U1338" s="368"/>
      <c r="V1338" s="368"/>
      <c r="W1338" s="359"/>
      <c r="X1338" s="362"/>
      <c r="Y1338" s="359"/>
      <c r="Z1338" s="369"/>
      <c r="AA1338" s="368"/>
      <c r="AB1338" s="367"/>
      <c r="AC1338" s="370"/>
      <c r="AD1338" s="371"/>
      <c r="AE1338" s="249"/>
      <c r="AF1338" s="249"/>
      <c r="AG1338" s="249"/>
      <c r="AH1338" s="249"/>
      <c r="AI1338" s="249"/>
      <c r="AJ1338" s="249"/>
      <c r="AK1338" s="249"/>
      <c r="AL1338" s="249"/>
      <c r="AM1338" s="249"/>
      <c r="AN1338" s="249"/>
      <c r="AO1338" s="249"/>
      <c r="AP1338" s="249"/>
      <c r="AQ1338" s="249"/>
      <c r="AR1338" s="249"/>
      <c r="AS1338" s="249"/>
      <c r="AT1338" s="249"/>
      <c r="AU1338" s="249"/>
      <c r="AV1338" s="249"/>
      <c r="AW1338" s="249"/>
      <c r="AX1338" s="249"/>
    </row>
    <row r="1339" ht="15.0" customHeight="1">
      <c r="A1339" s="358"/>
      <c r="B1339" s="359"/>
      <c r="C1339" s="359"/>
      <c r="D1339" s="360"/>
      <c r="E1339" s="361"/>
      <c r="F1339" s="359"/>
      <c r="G1339" s="362"/>
      <c r="H1339" s="363">
        <f t="shared" si="19"/>
        <v>0</v>
      </c>
      <c r="I1339" s="359" t="s">
        <v>3465</v>
      </c>
      <c r="J1339" s="364"/>
      <c r="K1339" s="364">
        <f t="shared" si="7"/>
        <v>0</v>
      </c>
      <c r="L1339" s="365"/>
      <c r="M1339" s="366">
        <f t="shared" si="14"/>
        <v>0</v>
      </c>
      <c r="N1339" s="366">
        <f t="shared" si="13"/>
        <v>0</v>
      </c>
      <c r="O1339" s="366">
        <f t="shared" si="5"/>
        <v>0</v>
      </c>
      <c r="P1339" s="366">
        <f t="shared" si="8"/>
        <v>0</v>
      </c>
      <c r="Q1339" s="366"/>
      <c r="R1339" s="359"/>
      <c r="S1339" s="367"/>
      <c r="T1339" s="359"/>
      <c r="U1339" s="368"/>
      <c r="V1339" s="368"/>
      <c r="W1339" s="359"/>
      <c r="X1339" s="362"/>
      <c r="Y1339" s="359"/>
      <c r="Z1339" s="369"/>
      <c r="AA1339" s="368"/>
      <c r="AB1339" s="367"/>
      <c r="AC1339" s="370"/>
      <c r="AD1339" s="371"/>
      <c r="AE1339" s="249"/>
      <c r="AF1339" s="249"/>
      <c r="AG1339" s="249"/>
      <c r="AH1339" s="249"/>
      <c r="AI1339" s="249"/>
      <c r="AJ1339" s="249"/>
      <c r="AK1339" s="249"/>
      <c r="AL1339" s="249"/>
      <c r="AM1339" s="249"/>
      <c r="AN1339" s="249"/>
      <c r="AO1339" s="249"/>
      <c r="AP1339" s="249"/>
      <c r="AQ1339" s="249"/>
      <c r="AR1339" s="249"/>
      <c r="AS1339" s="249"/>
      <c r="AT1339" s="249"/>
      <c r="AU1339" s="249"/>
      <c r="AV1339" s="249"/>
      <c r="AW1339" s="249"/>
      <c r="AX1339" s="249"/>
    </row>
    <row r="1340" ht="15.0" customHeight="1">
      <c r="A1340" s="358"/>
      <c r="B1340" s="359"/>
      <c r="C1340" s="359"/>
      <c r="D1340" s="360"/>
      <c r="E1340" s="361"/>
      <c r="F1340" s="359"/>
      <c r="G1340" s="362"/>
      <c r="H1340" s="363">
        <f t="shared" si="19"/>
        <v>0</v>
      </c>
      <c r="I1340" s="359" t="s">
        <v>3465</v>
      </c>
      <c r="J1340" s="364"/>
      <c r="K1340" s="364">
        <f t="shared" si="7"/>
        <v>0</v>
      </c>
      <c r="L1340" s="365"/>
      <c r="M1340" s="366">
        <f t="shared" si="14"/>
        <v>0</v>
      </c>
      <c r="N1340" s="366">
        <f t="shared" si="13"/>
        <v>0</v>
      </c>
      <c r="O1340" s="366">
        <f t="shared" si="5"/>
        <v>0</v>
      </c>
      <c r="P1340" s="366">
        <f t="shared" si="8"/>
        <v>0</v>
      </c>
      <c r="Q1340" s="366"/>
      <c r="R1340" s="359"/>
      <c r="S1340" s="367"/>
      <c r="T1340" s="359"/>
      <c r="U1340" s="368"/>
      <c r="V1340" s="368"/>
      <c r="W1340" s="359"/>
      <c r="X1340" s="362"/>
      <c r="Y1340" s="359"/>
      <c r="Z1340" s="369"/>
      <c r="AA1340" s="368"/>
      <c r="AB1340" s="367"/>
      <c r="AC1340" s="370"/>
      <c r="AD1340" s="371"/>
      <c r="AE1340" s="249"/>
      <c r="AF1340" s="249"/>
      <c r="AG1340" s="249"/>
      <c r="AH1340" s="249"/>
      <c r="AI1340" s="249"/>
      <c r="AJ1340" s="249"/>
      <c r="AK1340" s="249"/>
      <c r="AL1340" s="249"/>
      <c r="AM1340" s="249"/>
      <c r="AN1340" s="249"/>
      <c r="AO1340" s="249"/>
      <c r="AP1340" s="249"/>
      <c r="AQ1340" s="249"/>
      <c r="AR1340" s="249"/>
      <c r="AS1340" s="249"/>
      <c r="AT1340" s="249"/>
      <c r="AU1340" s="249"/>
      <c r="AV1340" s="249"/>
      <c r="AW1340" s="249"/>
      <c r="AX1340" s="249"/>
    </row>
    <row r="1341" ht="15.0" customHeight="1">
      <c r="A1341" s="358"/>
      <c r="B1341" s="359"/>
      <c r="C1341" s="359"/>
      <c r="D1341" s="360"/>
      <c r="E1341" s="361"/>
      <c r="F1341" s="359"/>
      <c r="G1341" s="362"/>
      <c r="H1341" s="363">
        <f t="shared" si="19"/>
        <v>0</v>
      </c>
      <c r="I1341" s="359" t="s">
        <v>3465</v>
      </c>
      <c r="J1341" s="364"/>
      <c r="K1341" s="364">
        <f t="shared" si="7"/>
        <v>0</v>
      </c>
      <c r="L1341" s="365"/>
      <c r="M1341" s="366">
        <f t="shared" si="14"/>
        <v>0</v>
      </c>
      <c r="N1341" s="366">
        <f t="shared" si="13"/>
        <v>0</v>
      </c>
      <c r="O1341" s="366">
        <f t="shared" si="5"/>
        <v>0</v>
      </c>
      <c r="P1341" s="366">
        <f t="shared" si="8"/>
        <v>0</v>
      </c>
      <c r="Q1341" s="366"/>
      <c r="R1341" s="359"/>
      <c r="S1341" s="367"/>
      <c r="T1341" s="359"/>
      <c r="U1341" s="368"/>
      <c r="V1341" s="368"/>
      <c r="W1341" s="359"/>
      <c r="X1341" s="362"/>
      <c r="Y1341" s="359"/>
      <c r="Z1341" s="369"/>
      <c r="AA1341" s="368"/>
      <c r="AB1341" s="367"/>
      <c r="AC1341" s="370"/>
      <c r="AD1341" s="371"/>
      <c r="AE1341" s="249"/>
      <c r="AF1341" s="249"/>
      <c r="AG1341" s="249"/>
      <c r="AH1341" s="249"/>
      <c r="AI1341" s="249"/>
      <c r="AJ1341" s="249"/>
      <c r="AK1341" s="249"/>
      <c r="AL1341" s="249"/>
      <c r="AM1341" s="249"/>
      <c r="AN1341" s="249"/>
      <c r="AO1341" s="249"/>
      <c r="AP1341" s="249"/>
      <c r="AQ1341" s="249"/>
      <c r="AR1341" s="249"/>
      <c r="AS1341" s="249"/>
      <c r="AT1341" s="249"/>
      <c r="AU1341" s="249"/>
      <c r="AV1341" s="249"/>
      <c r="AW1341" s="249"/>
      <c r="AX1341" s="249"/>
    </row>
    <row r="1342" ht="15.0" customHeight="1">
      <c r="A1342" s="358"/>
      <c r="B1342" s="359"/>
      <c r="C1342" s="359"/>
      <c r="D1342" s="360"/>
      <c r="E1342" s="361"/>
      <c r="F1342" s="359"/>
      <c r="G1342" s="362"/>
      <c r="H1342" s="363">
        <f t="shared" si="19"/>
        <v>0</v>
      </c>
      <c r="I1342" s="359" t="s">
        <v>3465</v>
      </c>
      <c r="J1342" s="364"/>
      <c r="K1342" s="364">
        <f t="shared" si="7"/>
        <v>0</v>
      </c>
      <c r="L1342" s="365"/>
      <c r="M1342" s="366">
        <f t="shared" si="14"/>
        <v>0</v>
      </c>
      <c r="N1342" s="366">
        <f t="shared" si="13"/>
        <v>0</v>
      </c>
      <c r="O1342" s="366">
        <f t="shared" si="5"/>
        <v>0</v>
      </c>
      <c r="P1342" s="366">
        <f t="shared" si="8"/>
        <v>0</v>
      </c>
      <c r="Q1342" s="366"/>
      <c r="R1342" s="359"/>
      <c r="S1342" s="367"/>
      <c r="T1342" s="359"/>
      <c r="U1342" s="368"/>
      <c r="V1342" s="368"/>
      <c r="W1342" s="359"/>
      <c r="X1342" s="362"/>
      <c r="Y1342" s="359"/>
      <c r="Z1342" s="369"/>
      <c r="AA1342" s="368"/>
      <c r="AB1342" s="367"/>
      <c r="AC1342" s="370"/>
      <c r="AD1342" s="371"/>
      <c r="AE1342" s="249"/>
      <c r="AF1342" s="249"/>
      <c r="AG1342" s="249"/>
      <c r="AH1342" s="249"/>
      <c r="AI1342" s="249"/>
      <c r="AJ1342" s="249"/>
      <c r="AK1342" s="249"/>
      <c r="AL1342" s="249"/>
      <c r="AM1342" s="249"/>
      <c r="AN1342" s="249"/>
      <c r="AO1342" s="249"/>
      <c r="AP1342" s="249"/>
      <c r="AQ1342" s="249"/>
      <c r="AR1342" s="249"/>
      <c r="AS1342" s="249"/>
      <c r="AT1342" s="249"/>
      <c r="AU1342" s="249"/>
      <c r="AV1342" s="249"/>
      <c r="AW1342" s="249"/>
      <c r="AX1342" s="249"/>
    </row>
    <row r="1343" ht="15.0" customHeight="1">
      <c r="A1343" s="358"/>
      <c r="B1343" s="359"/>
      <c r="C1343" s="359"/>
      <c r="D1343" s="360"/>
      <c r="E1343" s="361"/>
      <c r="F1343" s="359"/>
      <c r="G1343" s="362"/>
      <c r="H1343" s="363">
        <f t="shared" si="19"/>
        <v>0</v>
      </c>
      <c r="I1343" s="359" t="s">
        <v>3465</v>
      </c>
      <c r="J1343" s="364"/>
      <c r="K1343" s="364">
        <f t="shared" si="7"/>
        <v>0</v>
      </c>
      <c r="L1343" s="365"/>
      <c r="M1343" s="366">
        <f t="shared" si="14"/>
        <v>0</v>
      </c>
      <c r="N1343" s="366">
        <f t="shared" si="13"/>
        <v>0</v>
      </c>
      <c r="O1343" s="366">
        <f t="shared" si="5"/>
        <v>0</v>
      </c>
      <c r="P1343" s="366">
        <f t="shared" si="8"/>
        <v>0</v>
      </c>
      <c r="Q1343" s="366"/>
      <c r="R1343" s="359"/>
      <c r="S1343" s="367"/>
      <c r="T1343" s="359"/>
      <c r="U1343" s="368"/>
      <c r="V1343" s="368"/>
      <c r="W1343" s="359"/>
      <c r="X1343" s="362"/>
      <c r="Y1343" s="359"/>
      <c r="Z1343" s="369"/>
      <c r="AA1343" s="368"/>
      <c r="AB1343" s="367"/>
      <c r="AC1343" s="370"/>
      <c r="AD1343" s="371"/>
      <c r="AE1343" s="249"/>
      <c r="AF1343" s="249"/>
      <c r="AG1343" s="249"/>
      <c r="AH1343" s="249"/>
      <c r="AI1343" s="249"/>
      <c r="AJ1343" s="249"/>
      <c r="AK1343" s="249"/>
      <c r="AL1343" s="249"/>
      <c r="AM1343" s="249"/>
      <c r="AN1343" s="249"/>
      <c r="AO1343" s="249"/>
      <c r="AP1343" s="249"/>
      <c r="AQ1343" s="249"/>
      <c r="AR1343" s="249"/>
      <c r="AS1343" s="249"/>
      <c r="AT1343" s="249"/>
      <c r="AU1343" s="249"/>
      <c r="AV1343" s="249"/>
      <c r="AW1343" s="249"/>
      <c r="AX1343" s="249"/>
    </row>
    <row r="1344" ht="15.0" customHeight="1">
      <c r="A1344" s="358"/>
      <c r="B1344" s="359"/>
      <c r="C1344" s="359"/>
      <c r="D1344" s="360"/>
      <c r="E1344" s="361"/>
      <c r="F1344" s="359"/>
      <c r="G1344" s="362"/>
      <c r="H1344" s="363">
        <f t="shared" si="19"/>
        <v>0</v>
      </c>
      <c r="I1344" s="359" t="s">
        <v>3465</v>
      </c>
      <c r="J1344" s="364"/>
      <c r="K1344" s="364">
        <f t="shared" si="7"/>
        <v>0</v>
      </c>
      <c r="L1344" s="365"/>
      <c r="M1344" s="366">
        <f t="shared" si="14"/>
        <v>0</v>
      </c>
      <c r="N1344" s="366">
        <f t="shared" si="13"/>
        <v>0</v>
      </c>
      <c r="O1344" s="366">
        <f t="shared" si="5"/>
        <v>0</v>
      </c>
      <c r="P1344" s="366">
        <f t="shared" si="8"/>
        <v>0</v>
      </c>
      <c r="Q1344" s="366"/>
      <c r="R1344" s="359"/>
      <c r="S1344" s="367"/>
      <c r="T1344" s="359"/>
      <c r="U1344" s="368"/>
      <c r="V1344" s="368"/>
      <c r="W1344" s="359"/>
      <c r="X1344" s="362"/>
      <c r="Y1344" s="359"/>
      <c r="Z1344" s="369"/>
      <c r="AA1344" s="368"/>
      <c r="AB1344" s="367"/>
      <c r="AC1344" s="370"/>
      <c r="AD1344" s="371"/>
      <c r="AE1344" s="249"/>
      <c r="AF1344" s="249"/>
      <c r="AG1344" s="249"/>
      <c r="AH1344" s="249"/>
      <c r="AI1344" s="249"/>
      <c r="AJ1344" s="249"/>
      <c r="AK1344" s="249"/>
      <c r="AL1344" s="249"/>
      <c r="AM1344" s="249"/>
      <c r="AN1344" s="249"/>
      <c r="AO1344" s="249"/>
      <c r="AP1344" s="249"/>
      <c r="AQ1344" s="249"/>
      <c r="AR1344" s="249"/>
      <c r="AS1344" s="249"/>
      <c r="AT1344" s="249"/>
      <c r="AU1344" s="249"/>
      <c r="AV1344" s="249"/>
      <c r="AW1344" s="249"/>
      <c r="AX1344" s="249"/>
    </row>
    <row r="1345" ht="15.0" customHeight="1">
      <c r="A1345" s="358"/>
      <c r="B1345" s="359"/>
      <c r="C1345" s="359"/>
      <c r="D1345" s="360"/>
      <c r="E1345" s="361"/>
      <c r="F1345" s="359"/>
      <c r="G1345" s="362"/>
      <c r="H1345" s="363">
        <f t="shared" si="19"/>
        <v>0</v>
      </c>
      <c r="I1345" s="359" t="s">
        <v>3465</v>
      </c>
      <c r="J1345" s="364"/>
      <c r="K1345" s="364">
        <f t="shared" si="7"/>
        <v>0</v>
      </c>
      <c r="L1345" s="365"/>
      <c r="M1345" s="366">
        <f t="shared" si="14"/>
        <v>0</v>
      </c>
      <c r="N1345" s="366">
        <f t="shared" si="13"/>
        <v>0</v>
      </c>
      <c r="O1345" s="366">
        <f t="shared" si="5"/>
        <v>0</v>
      </c>
      <c r="P1345" s="366">
        <f t="shared" si="8"/>
        <v>0</v>
      </c>
      <c r="Q1345" s="366"/>
      <c r="R1345" s="359"/>
      <c r="S1345" s="367"/>
      <c r="T1345" s="359"/>
      <c r="U1345" s="368"/>
      <c r="V1345" s="368"/>
      <c r="W1345" s="359"/>
      <c r="X1345" s="362"/>
      <c r="Y1345" s="359"/>
      <c r="Z1345" s="369"/>
      <c r="AA1345" s="368"/>
      <c r="AB1345" s="367"/>
      <c r="AC1345" s="370"/>
      <c r="AD1345" s="371"/>
      <c r="AE1345" s="249"/>
      <c r="AF1345" s="249"/>
      <c r="AG1345" s="249"/>
      <c r="AH1345" s="249"/>
      <c r="AI1345" s="249"/>
      <c r="AJ1345" s="249"/>
      <c r="AK1345" s="249"/>
      <c r="AL1345" s="249"/>
      <c r="AM1345" s="249"/>
      <c r="AN1345" s="249"/>
      <c r="AO1345" s="249"/>
      <c r="AP1345" s="249"/>
      <c r="AQ1345" s="249"/>
      <c r="AR1345" s="249"/>
      <c r="AS1345" s="249"/>
      <c r="AT1345" s="249"/>
      <c r="AU1345" s="249"/>
      <c r="AV1345" s="249"/>
      <c r="AW1345" s="249"/>
      <c r="AX1345" s="249"/>
    </row>
    <row r="1346" ht="15.0" customHeight="1">
      <c r="A1346" s="358"/>
      <c r="B1346" s="359"/>
      <c r="C1346" s="359"/>
      <c r="D1346" s="360"/>
      <c r="E1346" s="361"/>
      <c r="F1346" s="359"/>
      <c r="G1346" s="362"/>
      <c r="H1346" s="363">
        <f t="shared" si="19"/>
        <v>0</v>
      </c>
      <c r="I1346" s="359" t="s">
        <v>3465</v>
      </c>
      <c r="J1346" s="364"/>
      <c r="K1346" s="364">
        <f t="shared" si="7"/>
        <v>0</v>
      </c>
      <c r="L1346" s="365"/>
      <c r="M1346" s="366">
        <f t="shared" si="14"/>
        <v>0</v>
      </c>
      <c r="N1346" s="366">
        <f t="shared" si="13"/>
        <v>0</v>
      </c>
      <c r="O1346" s="366">
        <f t="shared" si="5"/>
        <v>0</v>
      </c>
      <c r="P1346" s="366">
        <f t="shared" si="8"/>
        <v>0</v>
      </c>
      <c r="Q1346" s="366"/>
      <c r="R1346" s="359"/>
      <c r="S1346" s="367"/>
      <c r="T1346" s="359"/>
      <c r="U1346" s="368"/>
      <c r="V1346" s="368"/>
      <c r="W1346" s="359"/>
      <c r="X1346" s="362"/>
      <c r="Y1346" s="359"/>
      <c r="Z1346" s="369"/>
      <c r="AA1346" s="368"/>
      <c r="AB1346" s="367"/>
      <c r="AC1346" s="370"/>
      <c r="AD1346" s="371"/>
      <c r="AE1346" s="249"/>
      <c r="AF1346" s="249"/>
      <c r="AG1346" s="249"/>
      <c r="AH1346" s="249"/>
      <c r="AI1346" s="249"/>
      <c r="AJ1346" s="249"/>
      <c r="AK1346" s="249"/>
      <c r="AL1346" s="249"/>
      <c r="AM1346" s="249"/>
      <c r="AN1346" s="249"/>
      <c r="AO1346" s="249"/>
      <c r="AP1346" s="249"/>
      <c r="AQ1346" s="249"/>
      <c r="AR1346" s="249"/>
      <c r="AS1346" s="249"/>
      <c r="AT1346" s="249"/>
      <c r="AU1346" s="249"/>
      <c r="AV1346" s="249"/>
      <c r="AW1346" s="249"/>
      <c r="AX1346" s="249"/>
    </row>
    <row r="1347" ht="15.0" customHeight="1">
      <c r="A1347" s="358"/>
      <c r="B1347" s="359"/>
      <c r="C1347" s="359"/>
      <c r="D1347" s="360"/>
      <c r="E1347" s="361"/>
      <c r="F1347" s="359"/>
      <c r="G1347" s="362"/>
      <c r="H1347" s="363">
        <f t="shared" si="19"/>
        <v>0</v>
      </c>
      <c r="I1347" s="359" t="s">
        <v>3465</v>
      </c>
      <c r="J1347" s="364"/>
      <c r="K1347" s="364">
        <f t="shared" si="7"/>
        <v>0</v>
      </c>
      <c r="L1347" s="365"/>
      <c r="M1347" s="366">
        <f t="shared" si="14"/>
        <v>0</v>
      </c>
      <c r="N1347" s="366">
        <f t="shared" si="13"/>
        <v>0</v>
      </c>
      <c r="O1347" s="366">
        <f t="shared" si="5"/>
        <v>0</v>
      </c>
      <c r="P1347" s="366">
        <f t="shared" si="8"/>
        <v>0</v>
      </c>
      <c r="Q1347" s="366"/>
      <c r="R1347" s="359"/>
      <c r="S1347" s="367"/>
      <c r="T1347" s="359"/>
      <c r="U1347" s="368"/>
      <c r="V1347" s="368"/>
      <c r="W1347" s="359"/>
      <c r="X1347" s="362"/>
      <c r="Y1347" s="359"/>
      <c r="Z1347" s="369"/>
      <c r="AA1347" s="368"/>
      <c r="AB1347" s="367"/>
      <c r="AC1347" s="370"/>
      <c r="AD1347" s="371"/>
      <c r="AE1347" s="249"/>
      <c r="AF1347" s="249"/>
      <c r="AG1347" s="249"/>
      <c r="AH1347" s="249"/>
      <c r="AI1347" s="249"/>
      <c r="AJ1347" s="249"/>
      <c r="AK1347" s="249"/>
      <c r="AL1347" s="249"/>
      <c r="AM1347" s="249"/>
      <c r="AN1347" s="249"/>
      <c r="AO1347" s="249"/>
      <c r="AP1347" s="249"/>
      <c r="AQ1347" s="249"/>
      <c r="AR1347" s="249"/>
      <c r="AS1347" s="249"/>
      <c r="AT1347" s="249"/>
      <c r="AU1347" s="249"/>
      <c r="AV1347" s="249"/>
      <c r="AW1347" s="249"/>
      <c r="AX1347" s="249"/>
    </row>
    <row r="1348" ht="15.0" customHeight="1">
      <c r="A1348" s="358"/>
      <c r="B1348" s="359"/>
      <c r="C1348" s="359"/>
      <c r="D1348" s="360"/>
      <c r="E1348" s="361"/>
      <c r="F1348" s="359"/>
      <c r="G1348" s="362"/>
      <c r="H1348" s="363">
        <f t="shared" si="19"/>
        <v>0</v>
      </c>
      <c r="I1348" s="359" t="s">
        <v>3465</v>
      </c>
      <c r="J1348" s="364"/>
      <c r="K1348" s="364">
        <f t="shared" si="7"/>
        <v>0</v>
      </c>
      <c r="L1348" s="365"/>
      <c r="M1348" s="366">
        <f t="shared" si="14"/>
        <v>0</v>
      </c>
      <c r="N1348" s="366">
        <f t="shared" si="13"/>
        <v>0</v>
      </c>
      <c r="O1348" s="366">
        <f t="shared" si="5"/>
        <v>0</v>
      </c>
      <c r="P1348" s="366">
        <f t="shared" si="8"/>
        <v>0</v>
      </c>
      <c r="Q1348" s="366"/>
      <c r="R1348" s="359"/>
      <c r="S1348" s="367"/>
      <c r="T1348" s="359"/>
      <c r="U1348" s="368"/>
      <c r="V1348" s="368"/>
      <c r="W1348" s="359"/>
      <c r="X1348" s="362"/>
      <c r="Y1348" s="359"/>
      <c r="Z1348" s="369"/>
      <c r="AA1348" s="368"/>
      <c r="AB1348" s="367"/>
      <c r="AC1348" s="370"/>
      <c r="AD1348" s="371"/>
      <c r="AE1348" s="249"/>
      <c r="AF1348" s="249"/>
      <c r="AG1348" s="249"/>
      <c r="AH1348" s="249"/>
      <c r="AI1348" s="249"/>
      <c r="AJ1348" s="249"/>
      <c r="AK1348" s="249"/>
      <c r="AL1348" s="249"/>
      <c r="AM1348" s="249"/>
      <c r="AN1348" s="249"/>
      <c r="AO1348" s="249"/>
      <c r="AP1348" s="249"/>
      <c r="AQ1348" s="249"/>
      <c r="AR1348" s="249"/>
      <c r="AS1348" s="249"/>
      <c r="AT1348" s="249"/>
      <c r="AU1348" s="249"/>
      <c r="AV1348" s="249"/>
      <c r="AW1348" s="249"/>
      <c r="AX1348" s="249"/>
    </row>
    <row r="1349" ht="15.0" customHeight="1">
      <c r="A1349" s="358"/>
      <c r="B1349" s="359"/>
      <c r="C1349" s="359"/>
      <c r="D1349" s="360"/>
      <c r="E1349" s="361"/>
      <c r="F1349" s="359"/>
      <c r="G1349" s="362"/>
      <c r="H1349" s="363">
        <f t="shared" si="19"/>
        <v>0</v>
      </c>
      <c r="I1349" s="359" t="s">
        <v>3465</v>
      </c>
      <c r="J1349" s="364"/>
      <c r="K1349" s="364">
        <f t="shared" si="7"/>
        <v>0</v>
      </c>
      <c r="L1349" s="365"/>
      <c r="M1349" s="366">
        <f t="shared" si="14"/>
        <v>0</v>
      </c>
      <c r="N1349" s="366">
        <f t="shared" si="13"/>
        <v>0</v>
      </c>
      <c r="O1349" s="366">
        <f t="shared" si="5"/>
        <v>0</v>
      </c>
      <c r="P1349" s="366">
        <f t="shared" si="8"/>
        <v>0</v>
      </c>
      <c r="Q1349" s="366"/>
      <c r="R1349" s="359"/>
      <c r="S1349" s="367"/>
      <c r="T1349" s="359"/>
      <c r="U1349" s="368"/>
      <c r="V1349" s="368"/>
      <c r="W1349" s="359"/>
      <c r="X1349" s="362"/>
      <c r="Y1349" s="359"/>
      <c r="Z1349" s="369"/>
      <c r="AA1349" s="368"/>
      <c r="AB1349" s="367"/>
      <c r="AC1349" s="370"/>
      <c r="AD1349" s="371"/>
      <c r="AE1349" s="249"/>
      <c r="AF1349" s="249"/>
      <c r="AG1349" s="249"/>
      <c r="AH1349" s="249"/>
      <c r="AI1349" s="249"/>
      <c r="AJ1349" s="249"/>
      <c r="AK1349" s="249"/>
      <c r="AL1349" s="249"/>
      <c r="AM1349" s="249"/>
      <c r="AN1349" s="249"/>
      <c r="AO1349" s="249"/>
      <c r="AP1349" s="249"/>
      <c r="AQ1349" s="249"/>
      <c r="AR1349" s="249"/>
      <c r="AS1349" s="249"/>
      <c r="AT1349" s="249"/>
      <c r="AU1349" s="249"/>
      <c r="AV1349" s="249"/>
      <c r="AW1349" s="249"/>
      <c r="AX1349" s="249"/>
    </row>
    <row r="1350" ht="15.0" customHeight="1">
      <c r="A1350" s="358"/>
      <c r="B1350" s="359"/>
      <c r="C1350" s="359"/>
      <c r="D1350" s="360"/>
      <c r="E1350" s="361"/>
      <c r="F1350" s="359"/>
      <c r="G1350" s="362"/>
      <c r="H1350" s="363">
        <f t="shared" si="19"/>
        <v>0</v>
      </c>
      <c r="I1350" s="359" t="s">
        <v>3465</v>
      </c>
      <c r="J1350" s="364"/>
      <c r="K1350" s="364">
        <f t="shared" si="7"/>
        <v>0</v>
      </c>
      <c r="L1350" s="365"/>
      <c r="M1350" s="366">
        <f t="shared" si="14"/>
        <v>0</v>
      </c>
      <c r="N1350" s="366">
        <f t="shared" si="13"/>
        <v>0</v>
      </c>
      <c r="O1350" s="366">
        <f t="shared" si="5"/>
        <v>0</v>
      </c>
      <c r="P1350" s="366">
        <f t="shared" si="8"/>
        <v>0</v>
      </c>
      <c r="Q1350" s="366"/>
      <c r="R1350" s="359"/>
      <c r="S1350" s="367"/>
      <c r="T1350" s="359"/>
      <c r="U1350" s="368"/>
      <c r="V1350" s="368"/>
      <c r="W1350" s="359"/>
      <c r="X1350" s="362"/>
      <c r="Y1350" s="359"/>
      <c r="Z1350" s="369"/>
      <c r="AA1350" s="368"/>
      <c r="AB1350" s="367"/>
      <c r="AC1350" s="370"/>
      <c r="AD1350" s="371"/>
      <c r="AE1350" s="249"/>
      <c r="AF1350" s="249"/>
      <c r="AG1350" s="249"/>
      <c r="AH1350" s="249"/>
      <c r="AI1350" s="249"/>
      <c r="AJ1350" s="249"/>
      <c r="AK1350" s="249"/>
      <c r="AL1350" s="249"/>
      <c r="AM1350" s="249"/>
      <c r="AN1350" s="249"/>
      <c r="AO1350" s="249"/>
      <c r="AP1350" s="249"/>
      <c r="AQ1350" s="249"/>
      <c r="AR1350" s="249"/>
      <c r="AS1350" s="249"/>
      <c r="AT1350" s="249"/>
      <c r="AU1350" s="249"/>
      <c r="AV1350" s="249"/>
      <c r="AW1350" s="249"/>
      <c r="AX1350" s="249"/>
    </row>
    <row r="1351" ht="15.0" customHeight="1">
      <c r="A1351" s="358"/>
      <c r="B1351" s="359"/>
      <c r="C1351" s="359"/>
      <c r="D1351" s="360"/>
      <c r="E1351" s="361"/>
      <c r="F1351" s="359"/>
      <c r="G1351" s="362"/>
      <c r="H1351" s="363">
        <f t="shared" si="19"/>
        <v>0</v>
      </c>
      <c r="I1351" s="359" t="s">
        <v>3465</v>
      </c>
      <c r="J1351" s="364"/>
      <c r="K1351" s="364">
        <f t="shared" si="7"/>
        <v>0</v>
      </c>
      <c r="L1351" s="365"/>
      <c r="M1351" s="366">
        <f t="shared" si="14"/>
        <v>0</v>
      </c>
      <c r="N1351" s="366">
        <f t="shared" si="13"/>
        <v>0</v>
      </c>
      <c r="O1351" s="366">
        <f t="shared" si="5"/>
        <v>0</v>
      </c>
      <c r="P1351" s="366">
        <f t="shared" si="8"/>
        <v>0</v>
      </c>
      <c r="Q1351" s="366"/>
      <c r="R1351" s="359"/>
      <c r="S1351" s="367"/>
      <c r="T1351" s="359"/>
      <c r="U1351" s="368"/>
      <c r="V1351" s="368"/>
      <c r="W1351" s="359"/>
      <c r="X1351" s="362"/>
      <c r="Y1351" s="359"/>
      <c r="Z1351" s="369"/>
      <c r="AA1351" s="368"/>
      <c r="AB1351" s="367"/>
      <c r="AC1351" s="370"/>
      <c r="AD1351" s="371"/>
      <c r="AE1351" s="249"/>
      <c r="AF1351" s="249"/>
      <c r="AG1351" s="249"/>
      <c r="AH1351" s="249"/>
      <c r="AI1351" s="249"/>
      <c r="AJ1351" s="249"/>
      <c r="AK1351" s="249"/>
      <c r="AL1351" s="249"/>
      <c r="AM1351" s="249"/>
      <c r="AN1351" s="249"/>
      <c r="AO1351" s="249"/>
      <c r="AP1351" s="249"/>
      <c r="AQ1351" s="249"/>
      <c r="AR1351" s="249"/>
      <c r="AS1351" s="249"/>
      <c r="AT1351" s="249"/>
      <c r="AU1351" s="249"/>
      <c r="AV1351" s="249"/>
      <c r="AW1351" s="249"/>
      <c r="AX1351" s="249"/>
    </row>
    <row r="1352" ht="15.0" customHeight="1">
      <c r="A1352" s="358"/>
      <c r="B1352" s="359"/>
      <c r="C1352" s="359"/>
      <c r="D1352" s="360"/>
      <c r="E1352" s="361"/>
      <c r="F1352" s="359"/>
      <c r="G1352" s="362"/>
      <c r="H1352" s="363">
        <f t="shared" si="19"/>
        <v>0</v>
      </c>
      <c r="I1352" s="359" t="s">
        <v>3465</v>
      </c>
      <c r="J1352" s="364"/>
      <c r="K1352" s="364">
        <f t="shared" si="7"/>
        <v>0</v>
      </c>
      <c r="L1352" s="365"/>
      <c r="M1352" s="366">
        <f t="shared" si="14"/>
        <v>0</v>
      </c>
      <c r="N1352" s="366">
        <f t="shared" si="13"/>
        <v>0</v>
      </c>
      <c r="O1352" s="366">
        <f t="shared" si="5"/>
        <v>0</v>
      </c>
      <c r="P1352" s="366">
        <f t="shared" si="8"/>
        <v>0</v>
      </c>
      <c r="Q1352" s="366"/>
      <c r="R1352" s="359"/>
      <c r="S1352" s="367"/>
      <c r="T1352" s="359"/>
      <c r="U1352" s="368"/>
      <c r="V1352" s="368"/>
      <c r="W1352" s="359"/>
      <c r="X1352" s="362"/>
      <c r="Y1352" s="359"/>
      <c r="Z1352" s="369"/>
      <c r="AA1352" s="368"/>
      <c r="AB1352" s="367"/>
      <c r="AC1352" s="370"/>
      <c r="AD1352" s="371"/>
      <c r="AE1352" s="249"/>
      <c r="AF1352" s="249"/>
      <c r="AG1352" s="249"/>
      <c r="AH1352" s="249"/>
      <c r="AI1352" s="249"/>
      <c r="AJ1352" s="249"/>
      <c r="AK1352" s="249"/>
      <c r="AL1352" s="249"/>
      <c r="AM1352" s="249"/>
      <c r="AN1352" s="249"/>
      <c r="AO1352" s="249"/>
      <c r="AP1352" s="249"/>
      <c r="AQ1352" s="249"/>
      <c r="AR1352" s="249"/>
      <c r="AS1352" s="249"/>
      <c r="AT1352" s="249"/>
      <c r="AU1352" s="249"/>
      <c r="AV1352" s="249"/>
      <c r="AW1352" s="249"/>
      <c r="AX1352" s="249"/>
    </row>
    <row r="1353" ht="15.0" customHeight="1">
      <c r="A1353" s="358"/>
      <c r="B1353" s="359"/>
      <c r="C1353" s="359"/>
      <c r="D1353" s="360"/>
      <c r="E1353" s="361"/>
      <c r="F1353" s="359"/>
      <c r="G1353" s="362"/>
      <c r="H1353" s="363">
        <f t="shared" si="19"/>
        <v>0</v>
      </c>
      <c r="I1353" s="359" t="s">
        <v>3465</v>
      </c>
      <c r="J1353" s="364"/>
      <c r="K1353" s="364">
        <f t="shared" si="7"/>
        <v>0</v>
      </c>
      <c r="L1353" s="365"/>
      <c r="M1353" s="366">
        <f t="shared" si="14"/>
        <v>0</v>
      </c>
      <c r="N1353" s="366">
        <f t="shared" si="13"/>
        <v>0</v>
      </c>
      <c r="O1353" s="366">
        <f t="shared" si="5"/>
        <v>0</v>
      </c>
      <c r="P1353" s="366">
        <f t="shared" si="8"/>
        <v>0</v>
      </c>
      <c r="Q1353" s="366"/>
      <c r="R1353" s="359"/>
      <c r="S1353" s="367"/>
      <c r="T1353" s="359"/>
      <c r="U1353" s="368"/>
      <c r="V1353" s="368"/>
      <c r="W1353" s="359"/>
      <c r="X1353" s="362"/>
      <c r="Y1353" s="359"/>
      <c r="Z1353" s="369"/>
      <c r="AA1353" s="368"/>
      <c r="AB1353" s="367"/>
      <c r="AC1353" s="370"/>
      <c r="AD1353" s="371"/>
      <c r="AE1353" s="249"/>
      <c r="AF1353" s="249"/>
      <c r="AG1353" s="249"/>
      <c r="AH1353" s="249"/>
      <c r="AI1353" s="249"/>
      <c r="AJ1353" s="249"/>
      <c r="AK1353" s="249"/>
      <c r="AL1353" s="249"/>
      <c r="AM1353" s="249"/>
      <c r="AN1353" s="249"/>
      <c r="AO1353" s="249"/>
      <c r="AP1353" s="249"/>
      <c r="AQ1353" s="249"/>
      <c r="AR1353" s="249"/>
      <c r="AS1353" s="249"/>
      <c r="AT1353" s="249"/>
      <c r="AU1353" s="249"/>
      <c r="AV1353" s="249"/>
      <c r="AW1353" s="249"/>
      <c r="AX1353" s="249"/>
    </row>
    <row r="1354" ht="15.0" customHeight="1">
      <c r="A1354" s="358"/>
      <c r="B1354" s="359"/>
      <c r="C1354" s="359"/>
      <c r="D1354" s="360"/>
      <c r="E1354" s="361"/>
      <c r="F1354" s="359"/>
      <c r="G1354" s="362"/>
      <c r="H1354" s="363">
        <f t="shared" si="19"/>
        <v>0</v>
      </c>
      <c r="I1354" s="359" t="s">
        <v>3465</v>
      </c>
      <c r="J1354" s="364"/>
      <c r="K1354" s="364">
        <f t="shared" si="7"/>
        <v>0</v>
      </c>
      <c r="L1354" s="365"/>
      <c r="M1354" s="366">
        <f t="shared" si="14"/>
        <v>0</v>
      </c>
      <c r="N1354" s="366">
        <f t="shared" si="13"/>
        <v>0</v>
      </c>
      <c r="O1354" s="366">
        <f t="shared" si="5"/>
        <v>0</v>
      </c>
      <c r="P1354" s="366">
        <f t="shared" si="8"/>
        <v>0</v>
      </c>
      <c r="Q1354" s="366"/>
      <c r="R1354" s="359"/>
      <c r="S1354" s="367"/>
      <c r="T1354" s="359"/>
      <c r="U1354" s="368"/>
      <c r="V1354" s="368"/>
      <c r="W1354" s="359"/>
      <c r="X1354" s="362"/>
      <c r="Y1354" s="359"/>
      <c r="Z1354" s="369"/>
      <c r="AA1354" s="368"/>
      <c r="AB1354" s="367"/>
      <c r="AC1354" s="370"/>
      <c r="AD1354" s="371"/>
      <c r="AE1354" s="249"/>
      <c r="AF1354" s="249"/>
      <c r="AG1354" s="249"/>
      <c r="AH1354" s="249"/>
      <c r="AI1354" s="249"/>
      <c r="AJ1354" s="249"/>
      <c r="AK1354" s="249"/>
      <c r="AL1354" s="249"/>
      <c r="AM1354" s="249"/>
      <c r="AN1354" s="249"/>
      <c r="AO1354" s="249"/>
      <c r="AP1354" s="249"/>
      <c r="AQ1354" s="249"/>
      <c r="AR1354" s="249"/>
      <c r="AS1354" s="249"/>
      <c r="AT1354" s="249"/>
      <c r="AU1354" s="249"/>
      <c r="AV1354" s="249"/>
      <c r="AW1354" s="249"/>
      <c r="AX1354" s="249"/>
    </row>
    <row r="1355" ht="15.0" customHeight="1">
      <c r="A1355" s="358"/>
      <c r="B1355" s="359"/>
      <c r="C1355" s="359"/>
      <c r="D1355" s="360"/>
      <c r="E1355" s="361"/>
      <c r="F1355" s="359"/>
      <c r="G1355" s="362"/>
      <c r="H1355" s="363">
        <f t="shared" si="19"/>
        <v>0</v>
      </c>
      <c r="I1355" s="359" t="s">
        <v>3465</v>
      </c>
      <c r="J1355" s="364"/>
      <c r="K1355" s="364">
        <f t="shared" si="7"/>
        <v>0</v>
      </c>
      <c r="L1355" s="365"/>
      <c r="M1355" s="366">
        <f t="shared" si="14"/>
        <v>0</v>
      </c>
      <c r="N1355" s="366">
        <f t="shared" si="13"/>
        <v>0</v>
      </c>
      <c r="O1355" s="366">
        <f t="shared" si="5"/>
        <v>0</v>
      </c>
      <c r="P1355" s="366">
        <f t="shared" si="8"/>
        <v>0</v>
      </c>
      <c r="Q1355" s="366"/>
      <c r="R1355" s="359"/>
      <c r="S1355" s="367"/>
      <c r="T1355" s="359"/>
      <c r="U1355" s="368"/>
      <c r="V1355" s="368"/>
      <c r="W1355" s="359"/>
      <c r="X1355" s="362"/>
      <c r="Y1355" s="359"/>
      <c r="Z1355" s="369"/>
      <c r="AA1355" s="368"/>
      <c r="AB1355" s="367"/>
      <c r="AC1355" s="370"/>
      <c r="AD1355" s="371"/>
      <c r="AE1355" s="249"/>
      <c r="AF1355" s="249"/>
      <c r="AG1355" s="249"/>
      <c r="AH1355" s="249"/>
      <c r="AI1355" s="249"/>
      <c r="AJ1355" s="249"/>
      <c r="AK1355" s="249"/>
      <c r="AL1355" s="249"/>
      <c r="AM1355" s="249"/>
      <c r="AN1355" s="249"/>
      <c r="AO1355" s="249"/>
      <c r="AP1355" s="249"/>
      <c r="AQ1355" s="249"/>
      <c r="AR1355" s="249"/>
      <c r="AS1355" s="249"/>
      <c r="AT1355" s="249"/>
      <c r="AU1355" s="249"/>
      <c r="AV1355" s="249"/>
      <c r="AW1355" s="249"/>
      <c r="AX1355" s="249"/>
    </row>
    <row r="1356" ht="15.0" customHeight="1">
      <c r="A1356" s="358"/>
      <c r="B1356" s="359"/>
      <c r="C1356" s="359"/>
      <c r="D1356" s="360"/>
      <c r="E1356" s="361"/>
      <c r="F1356" s="359"/>
      <c r="G1356" s="362"/>
      <c r="H1356" s="363">
        <f t="shared" si="19"/>
        <v>0</v>
      </c>
      <c r="I1356" s="359" t="s">
        <v>3465</v>
      </c>
      <c r="J1356" s="364"/>
      <c r="K1356" s="364">
        <f t="shared" si="7"/>
        <v>0</v>
      </c>
      <c r="L1356" s="365"/>
      <c r="M1356" s="366">
        <f t="shared" si="14"/>
        <v>0</v>
      </c>
      <c r="N1356" s="366">
        <f t="shared" si="13"/>
        <v>0</v>
      </c>
      <c r="O1356" s="366">
        <f t="shared" si="5"/>
        <v>0</v>
      </c>
      <c r="P1356" s="366">
        <f t="shared" si="8"/>
        <v>0</v>
      </c>
      <c r="Q1356" s="366"/>
      <c r="R1356" s="359"/>
      <c r="S1356" s="367"/>
      <c r="T1356" s="359"/>
      <c r="U1356" s="368"/>
      <c r="V1356" s="368"/>
      <c r="W1356" s="359"/>
      <c r="X1356" s="362"/>
      <c r="Y1356" s="359"/>
      <c r="Z1356" s="369"/>
      <c r="AA1356" s="368"/>
      <c r="AB1356" s="367"/>
      <c r="AC1356" s="370"/>
      <c r="AD1356" s="371"/>
      <c r="AE1356" s="249"/>
      <c r="AF1356" s="249"/>
      <c r="AG1356" s="249"/>
      <c r="AH1356" s="249"/>
      <c r="AI1356" s="249"/>
      <c r="AJ1356" s="249"/>
      <c r="AK1356" s="249"/>
      <c r="AL1356" s="249"/>
      <c r="AM1356" s="249"/>
      <c r="AN1356" s="249"/>
      <c r="AO1356" s="249"/>
      <c r="AP1356" s="249"/>
      <c r="AQ1356" s="249"/>
      <c r="AR1356" s="249"/>
      <c r="AS1356" s="249"/>
      <c r="AT1356" s="249"/>
      <c r="AU1356" s="249"/>
      <c r="AV1356" s="249"/>
      <c r="AW1356" s="249"/>
      <c r="AX1356" s="249"/>
    </row>
    <row r="1357" ht="15.0" customHeight="1">
      <c r="A1357" s="358"/>
      <c r="B1357" s="359"/>
      <c r="C1357" s="359"/>
      <c r="D1357" s="360"/>
      <c r="E1357" s="361"/>
      <c r="F1357" s="359"/>
      <c r="G1357" s="362"/>
      <c r="H1357" s="363">
        <f t="shared" si="19"/>
        <v>0</v>
      </c>
      <c r="I1357" s="359" t="s">
        <v>3465</v>
      </c>
      <c r="J1357" s="364"/>
      <c r="K1357" s="364">
        <f t="shared" si="7"/>
        <v>0</v>
      </c>
      <c r="L1357" s="365"/>
      <c r="M1357" s="366">
        <f t="shared" si="14"/>
        <v>0</v>
      </c>
      <c r="N1357" s="366">
        <f t="shared" si="13"/>
        <v>0</v>
      </c>
      <c r="O1357" s="366">
        <f t="shared" si="5"/>
        <v>0</v>
      </c>
      <c r="P1357" s="366">
        <f t="shared" si="8"/>
        <v>0</v>
      </c>
      <c r="Q1357" s="366"/>
      <c r="R1357" s="359"/>
      <c r="S1357" s="367"/>
      <c r="T1357" s="359"/>
      <c r="U1357" s="368"/>
      <c r="V1357" s="368"/>
      <c r="W1357" s="359"/>
      <c r="X1357" s="362"/>
      <c r="Y1357" s="359"/>
      <c r="Z1357" s="369"/>
      <c r="AA1357" s="368"/>
      <c r="AB1357" s="367"/>
      <c r="AC1357" s="370"/>
      <c r="AD1357" s="371"/>
      <c r="AE1357" s="249"/>
      <c r="AF1357" s="249"/>
      <c r="AG1357" s="249"/>
      <c r="AH1357" s="249"/>
      <c r="AI1357" s="249"/>
      <c r="AJ1357" s="249"/>
      <c r="AK1357" s="249"/>
      <c r="AL1357" s="249"/>
      <c r="AM1357" s="249"/>
      <c r="AN1357" s="249"/>
      <c r="AO1357" s="249"/>
      <c r="AP1357" s="249"/>
      <c r="AQ1357" s="249"/>
      <c r="AR1357" s="249"/>
      <c r="AS1357" s="249"/>
      <c r="AT1357" s="249"/>
      <c r="AU1357" s="249"/>
      <c r="AV1357" s="249"/>
      <c r="AW1357" s="249"/>
      <c r="AX1357" s="249"/>
    </row>
    <row r="1358" ht="15.0" customHeight="1">
      <c r="A1358" s="358"/>
      <c r="B1358" s="359"/>
      <c r="C1358" s="359"/>
      <c r="D1358" s="360"/>
      <c r="E1358" s="361"/>
      <c r="F1358" s="359"/>
      <c r="G1358" s="362"/>
      <c r="H1358" s="363">
        <f t="shared" si="19"/>
        <v>0</v>
      </c>
      <c r="I1358" s="359"/>
      <c r="J1358" s="364"/>
      <c r="K1358" s="364">
        <f t="shared" si="7"/>
        <v>0</v>
      </c>
      <c r="L1358" s="365"/>
      <c r="M1358" s="366">
        <f t="shared" si="14"/>
        <v>0</v>
      </c>
      <c r="N1358" s="366">
        <f t="shared" si="13"/>
        <v>0</v>
      </c>
      <c r="O1358" s="366">
        <f t="shared" si="5"/>
        <v>0</v>
      </c>
      <c r="P1358" s="366">
        <f t="shared" si="8"/>
        <v>0</v>
      </c>
      <c r="Q1358" s="366"/>
      <c r="R1358" s="359"/>
      <c r="S1358" s="367"/>
      <c r="T1358" s="359"/>
      <c r="U1358" s="368"/>
      <c r="V1358" s="368"/>
      <c r="W1358" s="359"/>
      <c r="X1358" s="362"/>
      <c r="Y1358" s="359"/>
      <c r="Z1358" s="369"/>
      <c r="AA1358" s="368"/>
      <c r="AB1358" s="367"/>
      <c r="AC1358" s="370"/>
      <c r="AD1358" s="371"/>
      <c r="AE1358" s="249"/>
      <c r="AF1358" s="249"/>
      <c r="AG1358" s="249"/>
      <c r="AH1358" s="249"/>
      <c r="AI1358" s="249"/>
      <c r="AJ1358" s="249"/>
      <c r="AK1358" s="249"/>
      <c r="AL1358" s="249"/>
      <c r="AM1358" s="249"/>
      <c r="AN1358" s="249"/>
      <c r="AO1358" s="249"/>
      <c r="AP1358" s="249"/>
      <c r="AQ1358" s="249"/>
      <c r="AR1358" s="249"/>
      <c r="AS1358" s="249"/>
      <c r="AT1358" s="249"/>
      <c r="AU1358" s="249"/>
      <c r="AV1358" s="249"/>
      <c r="AW1358" s="249"/>
      <c r="AX1358" s="249"/>
    </row>
    <row r="1359" ht="15.0" customHeight="1">
      <c r="A1359" s="358"/>
      <c r="B1359" s="359"/>
      <c r="C1359" s="359"/>
      <c r="D1359" s="360"/>
      <c r="E1359" s="361"/>
      <c r="F1359" s="359"/>
      <c r="G1359" s="362"/>
      <c r="H1359" s="363">
        <f t="shared" si="19"/>
        <v>0</v>
      </c>
      <c r="I1359" s="359"/>
      <c r="J1359" s="364"/>
      <c r="K1359" s="364">
        <f t="shared" si="7"/>
        <v>0</v>
      </c>
      <c r="L1359" s="365"/>
      <c r="M1359" s="366">
        <f t="shared" si="14"/>
        <v>0</v>
      </c>
      <c r="N1359" s="366">
        <f t="shared" si="13"/>
        <v>0</v>
      </c>
      <c r="O1359" s="366">
        <f t="shared" si="5"/>
        <v>0</v>
      </c>
      <c r="P1359" s="366">
        <f t="shared" si="8"/>
        <v>0</v>
      </c>
      <c r="Q1359" s="366"/>
      <c r="R1359" s="359"/>
      <c r="S1359" s="367"/>
      <c r="T1359" s="359"/>
      <c r="U1359" s="368"/>
      <c r="V1359" s="368"/>
      <c r="W1359" s="359"/>
      <c r="X1359" s="362"/>
      <c r="Y1359" s="359"/>
      <c r="Z1359" s="369"/>
      <c r="AA1359" s="368"/>
      <c r="AB1359" s="367"/>
      <c r="AC1359" s="370"/>
      <c r="AD1359" s="371"/>
      <c r="AE1359" s="249"/>
      <c r="AF1359" s="249"/>
      <c r="AG1359" s="249"/>
      <c r="AH1359" s="249"/>
      <c r="AI1359" s="249"/>
      <c r="AJ1359" s="249"/>
      <c r="AK1359" s="249"/>
      <c r="AL1359" s="249"/>
      <c r="AM1359" s="249"/>
      <c r="AN1359" s="249"/>
      <c r="AO1359" s="249"/>
      <c r="AP1359" s="249"/>
      <c r="AQ1359" s="249"/>
      <c r="AR1359" s="249"/>
      <c r="AS1359" s="249"/>
      <c r="AT1359" s="249"/>
      <c r="AU1359" s="249"/>
      <c r="AV1359" s="249"/>
      <c r="AW1359" s="249"/>
      <c r="AX1359" s="249"/>
    </row>
    <row r="1360" ht="15.0" customHeight="1">
      <c r="A1360" s="358"/>
      <c r="B1360" s="359"/>
      <c r="C1360" s="359"/>
      <c r="D1360" s="360"/>
      <c r="E1360" s="361"/>
      <c r="F1360" s="359"/>
      <c r="G1360" s="362"/>
      <c r="H1360" s="363">
        <f t="shared" si="19"/>
        <v>0</v>
      </c>
      <c r="I1360" s="359"/>
      <c r="J1360" s="364"/>
      <c r="K1360" s="364">
        <f t="shared" si="7"/>
        <v>0</v>
      </c>
      <c r="L1360" s="365"/>
      <c r="M1360" s="366">
        <f t="shared" si="14"/>
        <v>0</v>
      </c>
      <c r="N1360" s="366">
        <f t="shared" si="13"/>
        <v>0</v>
      </c>
      <c r="O1360" s="366">
        <f t="shared" si="5"/>
        <v>0</v>
      </c>
      <c r="P1360" s="366">
        <f t="shared" si="8"/>
        <v>0</v>
      </c>
      <c r="Q1360" s="366"/>
      <c r="R1360" s="359"/>
      <c r="S1360" s="367"/>
      <c r="T1360" s="359"/>
      <c r="U1360" s="368"/>
      <c r="V1360" s="368"/>
      <c r="W1360" s="359"/>
      <c r="X1360" s="362"/>
      <c r="Y1360" s="359"/>
      <c r="Z1360" s="369"/>
      <c r="AA1360" s="368"/>
      <c r="AB1360" s="367"/>
      <c r="AC1360" s="370"/>
      <c r="AD1360" s="371"/>
      <c r="AE1360" s="249"/>
      <c r="AF1360" s="249"/>
      <c r="AG1360" s="249"/>
      <c r="AH1360" s="249"/>
      <c r="AI1360" s="249"/>
      <c r="AJ1360" s="249"/>
      <c r="AK1360" s="249"/>
      <c r="AL1360" s="249"/>
      <c r="AM1360" s="249"/>
      <c r="AN1360" s="249"/>
      <c r="AO1360" s="249"/>
      <c r="AP1360" s="249"/>
      <c r="AQ1360" s="249"/>
      <c r="AR1360" s="249"/>
      <c r="AS1360" s="249"/>
      <c r="AT1360" s="249"/>
      <c r="AU1360" s="249"/>
      <c r="AV1360" s="249"/>
      <c r="AW1360" s="249"/>
      <c r="AX1360" s="249"/>
    </row>
    <row r="1361" ht="15.0" customHeight="1">
      <c r="A1361" s="358"/>
      <c r="B1361" s="359"/>
      <c r="C1361" s="359"/>
      <c r="D1361" s="360"/>
      <c r="E1361" s="361"/>
      <c r="F1361" s="359"/>
      <c r="G1361" s="362"/>
      <c r="H1361" s="363">
        <f t="shared" si="19"/>
        <v>0</v>
      </c>
      <c r="I1361" s="359"/>
      <c r="J1361" s="364"/>
      <c r="K1361" s="364">
        <f t="shared" si="7"/>
        <v>0</v>
      </c>
      <c r="L1361" s="365"/>
      <c r="M1361" s="366">
        <f t="shared" si="14"/>
        <v>0</v>
      </c>
      <c r="N1361" s="366">
        <f t="shared" si="13"/>
        <v>0</v>
      </c>
      <c r="O1361" s="366">
        <f t="shared" si="5"/>
        <v>0</v>
      </c>
      <c r="P1361" s="366">
        <f t="shared" si="8"/>
        <v>0</v>
      </c>
      <c r="Q1361" s="366"/>
      <c r="R1361" s="359"/>
      <c r="S1361" s="367"/>
      <c r="T1361" s="359"/>
      <c r="U1361" s="368"/>
      <c r="V1361" s="368"/>
      <c r="W1361" s="359"/>
      <c r="X1361" s="362"/>
      <c r="Y1361" s="359"/>
      <c r="Z1361" s="369"/>
      <c r="AA1361" s="368"/>
      <c r="AB1361" s="367"/>
      <c r="AC1361" s="370"/>
      <c r="AD1361" s="371"/>
      <c r="AE1361" s="249"/>
      <c r="AF1361" s="249"/>
      <c r="AG1361" s="249"/>
      <c r="AH1361" s="249"/>
      <c r="AI1361" s="249"/>
      <c r="AJ1361" s="249"/>
      <c r="AK1361" s="249"/>
      <c r="AL1361" s="249"/>
      <c r="AM1361" s="249"/>
      <c r="AN1361" s="249"/>
      <c r="AO1361" s="249"/>
      <c r="AP1361" s="249"/>
      <c r="AQ1361" s="249"/>
      <c r="AR1361" s="249"/>
      <c r="AS1361" s="249"/>
      <c r="AT1361" s="249"/>
      <c r="AU1361" s="249"/>
      <c r="AV1361" s="249"/>
      <c r="AW1361" s="249"/>
      <c r="AX1361" s="249"/>
    </row>
    <row r="1362" ht="15.0" customHeight="1">
      <c r="A1362" s="358"/>
      <c r="B1362" s="359"/>
      <c r="C1362" s="359"/>
      <c r="D1362" s="360"/>
      <c r="E1362" s="361"/>
      <c r="F1362" s="359"/>
      <c r="G1362" s="362"/>
      <c r="H1362" s="363">
        <f t="shared" si="19"/>
        <v>0</v>
      </c>
      <c r="I1362" s="359"/>
      <c r="J1362" s="364"/>
      <c r="K1362" s="364">
        <f t="shared" si="7"/>
        <v>0</v>
      </c>
      <c r="L1362" s="365"/>
      <c r="M1362" s="366">
        <f t="shared" si="14"/>
        <v>0</v>
      </c>
      <c r="N1362" s="366">
        <f t="shared" si="13"/>
        <v>0</v>
      </c>
      <c r="O1362" s="366">
        <f t="shared" si="5"/>
        <v>0</v>
      </c>
      <c r="P1362" s="366">
        <f t="shared" si="8"/>
        <v>0</v>
      </c>
      <c r="Q1362" s="366"/>
      <c r="R1362" s="359"/>
      <c r="S1362" s="367"/>
      <c r="T1362" s="359"/>
      <c r="U1362" s="368"/>
      <c r="V1362" s="368"/>
      <c r="W1362" s="359"/>
      <c r="X1362" s="362"/>
      <c r="Y1362" s="359"/>
      <c r="Z1362" s="369"/>
      <c r="AA1362" s="368"/>
      <c r="AB1362" s="367"/>
      <c r="AC1362" s="370"/>
      <c r="AD1362" s="371"/>
      <c r="AE1362" s="249"/>
      <c r="AF1362" s="249"/>
      <c r="AG1362" s="249"/>
      <c r="AH1362" s="249"/>
      <c r="AI1362" s="249"/>
      <c r="AJ1362" s="249"/>
      <c r="AK1362" s="249"/>
      <c r="AL1362" s="249"/>
      <c r="AM1362" s="249"/>
      <c r="AN1362" s="249"/>
      <c r="AO1362" s="249"/>
      <c r="AP1362" s="249"/>
      <c r="AQ1362" s="249"/>
      <c r="AR1362" s="249"/>
      <c r="AS1362" s="249"/>
      <c r="AT1362" s="249"/>
      <c r="AU1362" s="249"/>
      <c r="AV1362" s="249"/>
      <c r="AW1362" s="249"/>
      <c r="AX1362" s="249"/>
    </row>
    <row r="1363" ht="15.0" customHeight="1">
      <c r="A1363" s="358"/>
      <c r="B1363" s="359"/>
      <c r="C1363" s="359"/>
      <c r="D1363" s="360"/>
      <c r="E1363" s="361"/>
      <c r="F1363" s="359"/>
      <c r="G1363" s="362"/>
      <c r="H1363" s="363">
        <f t="shared" si="19"/>
        <v>0</v>
      </c>
      <c r="I1363" s="359"/>
      <c r="J1363" s="364"/>
      <c r="K1363" s="364">
        <f t="shared" si="7"/>
        <v>0</v>
      </c>
      <c r="L1363" s="365"/>
      <c r="M1363" s="366">
        <f t="shared" si="14"/>
        <v>0</v>
      </c>
      <c r="N1363" s="366">
        <f t="shared" si="13"/>
        <v>0</v>
      </c>
      <c r="O1363" s="366">
        <f t="shared" si="5"/>
        <v>0</v>
      </c>
      <c r="P1363" s="366">
        <f t="shared" si="8"/>
        <v>0</v>
      </c>
      <c r="Q1363" s="366"/>
      <c r="R1363" s="359"/>
      <c r="S1363" s="367"/>
      <c r="T1363" s="359"/>
      <c r="U1363" s="368"/>
      <c r="V1363" s="368"/>
      <c r="W1363" s="359"/>
      <c r="X1363" s="362"/>
      <c r="Y1363" s="359"/>
      <c r="Z1363" s="369"/>
      <c r="AA1363" s="368"/>
      <c r="AB1363" s="367"/>
      <c r="AC1363" s="370"/>
      <c r="AD1363" s="371"/>
      <c r="AE1363" s="249"/>
      <c r="AF1363" s="249"/>
      <c r="AG1363" s="249"/>
      <c r="AH1363" s="249"/>
      <c r="AI1363" s="249"/>
      <c r="AJ1363" s="249"/>
      <c r="AK1363" s="249"/>
      <c r="AL1363" s="249"/>
      <c r="AM1363" s="249"/>
      <c r="AN1363" s="249"/>
      <c r="AO1363" s="249"/>
      <c r="AP1363" s="249"/>
      <c r="AQ1363" s="249"/>
      <c r="AR1363" s="249"/>
      <c r="AS1363" s="249"/>
      <c r="AT1363" s="249"/>
      <c r="AU1363" s="249"/>
      <c r="AV1363" s="249"/>
      <c r="AW1363" s="249"/>
      <c r="AX1363" s="249"/>
    </row>
    <row r="1364" ht="15.0" customHeight="1">
      <c r="A1364" s="358"/>
      <c r="B1364" s="359"/>
      <c r="C1364" s="359"/>
      <c r="D1364" s="360"/>
      <c r="E1364" s="361"/>
      <c r="F1364" s="359"/>
      <c r="G1364" s="362"/>
      <c r="H1364" s="363">
        <f t="shared" si="19"/>
        <v>0</v>
      </c>
      <c r="I1364" s="359"/>
      <c r="J1364" s="364"/>
      <c r="K1364" s="364">
        <f t="shared" si="7"/>
        <v>0</v>
      </c>
      <c r="L1364" s="365"/>
      <c r="M1364" s="366">
        <f t="shared" si="14"/>
        <v>0</v>
      </c>
      <c r="N1364" s="366">
        <f t="shared" si="13"/>
        <v>0</v>
      </c>
      <c r="O1364" s="366">
        <f t="shared" si="5"/>
        <v>0</v>
      </c>
      <c r="P1364" s="366">
        <f t="shared" si="8"/>
        <v>0</v>
      </c>
      <c r="Q1364" s="366"/>
      <c r="R1364" s="359"/>
      <c r="S1364" s="367"/>
      <c r="T1364" s="359"/>
      <c r="U1364" s="368"/>
      <c r="V1364" s="368"/>
      <c r="W1364" s="359"/>
      <c r="X1364" s="362"/>
      <c r="Y1364" s="359"/>
      <c r="Z1364" s="369"/>
      <c r="AA1364" s="368"/>
      <c r="AB1364" s="367"/>
      <c r="AC1364" s="370"/>
      <c r="AD1364" s="371"/>
      <c r="AE1364" s="249"/>
      <c r="AF1364" s="249"/>
      <c r="AG1364" s="249"/>
      <c r="AH1364" s="249"/>
      <c r="AI1364" s="249"/>
      <c r="AJ1364" s="249"/>
      <c r="AK1364" s="249"/>
      <c r="AL1364" s="249"/>
      <c r="AM1364" s="249"/>
      <c r="AN1364" s="249"/>
      <c r="AO1364" s="249"/>
      <c r="AP1364" s="249"/>
      <c r="AQ1364" s="249"/>
      <c r="AR1364" s="249"/>
      <c r="AS1364" s="249"/>
      <c r="AT1364" s="249"/>
      <c r="AU1364" s="249"/>
      <c r="AV1364" s="249"/>
      <c r="AW1364" s="249"/>
      <c r="AX1364" s="249"/>
    </row>
    <row r="1365" ht="15.0" customHeight="1">
      <c r="A1365" s="358"/>
      <c r="B1365" s="359"/>
      <c r="C1365" s="359"/>
      <c r="D1365" s="360"/>
      <c r="E1365" s="361"/>
      <c r="F1365" s="359"/>
      <c r="G1365" s="362"/>
      <c r="H1365" s="363">
        <f t="shared" si="19"/>
        <v>0</v>
      </c>
      <c r="I1365" s="359"/>
      <c r="J1365" s="364"/>
      <c r="K1365" s="364">
        <f t="shared" si="7"/>
        <v>0</v>
      </c>
      <c r="L1365" s="365"/>
      <c r="M1365" s="366">
        <f t="shared" si="14"/>
        <v>0</v>
      </c>
      <c r="N1365" s="366">
        <f t="shared" si="13"/>
        <v>0</v>
      </c>
      <c r="O1365" s="366">
        <f t="shared" si="5"/>
        <v>0</v>
      </c>
      <c r="P1365" s="366">
        <f t="shared" si="8"/>
        <v>0</v>
      </c>
      <c r="Q1365" s="366"/>
      <c r="R1365" s="359"/>
      <c r="S1365" s="367"/>
      <c r="T1365" s="359"/>
      <c r="U1365" s="368"/>
      <c r="V1365" s="368"/>
      <c r="W1365" s="359"/>
      <c r="X1365" s="362"/>
      <c r="Y1365" s="359"/>
      <c r="Z1365" s="369"/>
      <c r="AA1365" s="368"/>
      <c r="AB1365" s="367"/>
      <c r="AC1365" s="370"/>
      <c r="AD1365" s="371"/>
      <c r="AE1365" s="249"/>
      <c r="AF1365" s="249"/>
      <c r="AG1365" s="249"/>
      <c r="AH1365" s="249"/>
      <c r="AI1365" s="249"/>
      <c r="AJ1365" s="249"/>
      <c r="AK1365" s="249"/>
      <c r="AL1365" s="249"/>
      <c r="AM1365" s="249"/>
      <c r="AN1365" s="249"/>
      <c r="AO1365" s="249"/>
      <c r="AP1365" s="249"/>
      <c r="AQ1365" s="249"/>
      <c r="AR1365" s="249"/>
      <c r="AS1365" s="249"/>
      <c r="AT1365" s="249"/>
      <c r="AU1365" s="249"/>
      <c r="AV1365" s="249"/>
      <c r="AW1365" s="249"/>
      <c r="AX1365" s="249"/>
    </row>
    <row r="1366" ht="15.0" customHeight="1">
      <c r="A1366" s="358"/>
      <c r="B1366" s="359"/>
      <c r="C1366" s="359"/>
      <c r="D1366" s="360"/>
      <c r="E1366" s="361"/>
      <c r="F1366" s="359"/>
      <c r="G1366" s="362"/>
      <c r="H1366" s="363">
        <f t="shared" si="19"/>
        <v>0</v>
      </c>
      <c r="I1366" s="359"/>
      <c r="J1366" s="364"/>
      <c r="K1366" s="364">
        <f t="shared" si="7"/>
        <v>0</v>
      </c>
      <c r="L1366" s="365"/>
      <c r="M1366" s="366">
        <f t="shared" si="14"/>
        <v>0</v>
      </c>
      <c r="N1366" s="366">
        <f t="shared" si="13"/>
        <v>0</v>
      </c>
      <c r="O1366" s="366">
        <f t="shared" si="5"/>
        <v>0</v>
      </c>
      <c r="P1366" s="366">
        <f t="shared" si="8"/>
        <v>0</v>
      </c>
      <c r="Q1366" s="366"/>
      <c r="R1366" s="359"/>
      <c r="S1366" s="367"/>
      <c r="T1366" s="359"/>
      <c r="U1366" s="368"/>
      <c r="V1366" s="368"/>
      <c r="W1366" s="359"/>
      <c r="X1366" s="362"/>
      <c r="Y1366" s="359"/>
      <c r="Z1366" s="369"/>
      <c r="AA1366" s="368"/>
      <c r="AB1366" s="367"/>
      <c r="AC1366" s="370"/>
      <c r="AD1366" s="371"/>
      <c r="AE1366" s="249"/>
      <c r="AF1366" s="249"/>
      <c r="AG1366" s="249"/>
      <c r="AH1366" s="249"/>
      <c r="AI1366" s="249"/>
      <c r="AJ1366" s="249"/>
      <c r="AK1366" s="249"/>
      <c r="AL1366" s="249"/>
      <c r="AM1366" s="249"/>
      <c r="AN1366" s="249"/>
      <c r="AO1366" s="249"/>
      <c r="AP1366" s="249"/>
      <c r="AQ1366" s="249"/>
      <c r="AR1366" s="249"/>
      <c r="AS1366" s="249"/>
      <c r="AT1366" s="249"/>
      <c r="AU1366" s="249"/>
      <c r="AV1366" s="249"/>
      <c r="AW1366" s="249"/>
      <c r="AX1366" s="249"/>
    </row>
    <row r="1367" ht="15.0" customHeight="1">
      <c r="A1367" s="358"/>
      <c r="B1367" s="359"/>
      <c r="C1367" s="359"/>
      <c r="D1367" s="360"/>
      <c r="E1367" s="361"/>
      <c r="F1367" s="359"/>
      <c r="G1367" s="362"/>
      <c r="H1367" s="363">
        <f t="shared" si="19"/>
        <v>0</v>
      </c>
      <c r="I1367" s="359"/>
      <c r="J1367" s="364"/>
      <c r="K1367" s="364">
        <f t="shared" si="7"/>
        <v>0</v>
      </c>
      <c r="L1367" s="365"/>
      <c r="M1367" s="366">
        <f t="shared" si="14"/>
        <v>0</v>
      </c>
      <c r="N1367" s="366">
        <f t="shared" si="13"/>
        <v>0</v>
      </c>
      <c r="O1367" s="366">
        <f t="shared" si="5"/>
        <v>0</v>
      </c>
      <c r="P1367" s="366">
        <f t="shared" si="8"/>
        <v>0</v>
      </c>
      <c r="Q1367" s="366"/>
      <c r="R1367" s="359"/>
      <c r="S1367" s="367"/>
      <c r="T1367" s="359"/>
      <c r="U1367" s="368"/>
      <c r="V1367" s="368"/>
      <c r="W1367" s="359"/>
      <c r="X1367" s="362"/>
      <c r="Y1367" s="359"/>
      <c r="Z1367" s="369"/>
      <c r="AA1367" s="368"/>
      <c r="AB1367" s="367"/>
      <c r="AC1367" s="370"/>
      <c r="AD1367" s="371"/>
      <c r="AE1367" s="249"/>
      <c r="AF1367" s="249"/>
      <c r="AG1367" s="249"/>
      <c r="AH1367" s="249"/>
      <c r="AI1367" s="249"/>
      <c r="AJ1367" s="249"/>
      <c r="AK1367" s="249"/>
      <c r="AL1367" s="249"/>
      <c r="AM1367" s="249"/>
      <c r="AN1367" s="249"/>
      <c r="AO1367" s="249"/>
      <c r="AP1367" s="249"/>
      <c r="AQ1367" s="249"/>
      <c r="AR1367" s="249"/>
      <c r="AS1367" s="249"/>
      <c r="AT1367" s="249"/>
      <c r="AU1367" s="249"/>
      <c r="AV1367" s="249"/>
      <c r="AW1367" s="249"/>
      <c r="AX1367" s="249"/>
    </row>
    <row r="1368" ht="15.0" customHeight="1">
      <c r="A1368" s="358"/>
      <c r="B1368" s="359"/>
      <c r="C1368" s="359"/>
      <c r="D1368" s="360"/>
      <c r="E1368" s="361"/>
      <c r="F1368" s="359"/>
      <c r="G1368" s="362"/>
      <c r="H1368" s="363">
        <f t="shared" si="19"/>
        <v>0</v>
      </c>
      <c r="I1368" s="359"/>
      <c r="J1368" s="364"/>
      <c r="K1368" s="364">
        <f t="shared" si="7"/>
        <v>0</v>
      </c>
      <c r="L1368" s="365"/>
      <c r="M1368" s="366">
        <f t="shared" si="14"/>
        <v>0</v>
      </c>
      <c r="N1368" s="366">
        <f t="shared" si="13"/>
        <v>0</v>
      </c>
      <c r="O1368" s="366">
        <f t="shared" si="5"/>
        <v>0</v>
      </c>
      <c r="P1368" s="366">
        <f t="shared" si="8"/>
        <v>0</v>
      </c>
      <c r="Q1368" s="366"/>
      <c r="R1368" s="359"/>
      <c r="S1368" s="367"/>
      <c r="T1368" s="359"/>
      <c r="U1368" s="368"/>
      <c r="V1368" s="368"/>
      <c r="W1368" s="359"/>
      <c r="X1368" s="362"/>
      <c r="Y1368" s="359"/>
      <c r="Z1368" s="369"/>
      <c r="AA1368" s="368"/>
      <c r="AB1368" s="367"/>
      <c r="AC1368" s="370"/>
      <c r="AD1368" s="371"/>
      <c r="AE1368" s="249"/>
      <c r="AF1368" s="249"/>
      <c r="AG1368" s="249"/>
      <c r="AH1368" s="249"/>
      <c r="AI1368" s="249"/>
      <c r="AJ1368" s="249"/>
      <c r="AK1368" s="249"/>
      <c r="AL1368" s="249"/>
      <c r="AM1368" s="249"/>
      <c r="AN1368" s="249"/>
      <c r="AO1368" s="249"/>
      <c r="AP1368" s="249"/>
      <c r="AQ1368" s="249"/>
      <c r="AR1368" s="249"/>
      <c r="AS1368" s="249"/>
      <c r="AT1368" s="249"/>
      <c r="AU1368" s="249"/>
      <c r="AV1368" s="249"/>
      <c r="AW1368" s="249"/>
      <c r="AX1368" s="249"/>
    </row>
    <row r="1369" ht="15.0" customHeight="1">
      <c r="A1369" s="358"/>
      <c r="B1369" s="359"/>
      <c r="C1369" s="359"/>
      <c r="D1369" s="360"/>
      <c r="E1369" s="361"/>
      <c r="F1369" s="359"/>
      <c r="G1369" s="362"/>
      <c r="H1369" s="363">
        <f t="shared" si="19"/>
        <v>0</v>
      </c>
      <c r="I1369" s="359"/>
      <c r="J1369" s="364"/>
      <c r="K1369" s="364">
        <f t="shared" si="7"/>
        <v>0</v>
      </c>
      <c r="L1369" s="365"/>
      <c r="M1369" s="366">
        <f t="shared" si="14"/>
        <v>0</v>
      </c>
      <c r="N1369" s="366">
        <f t="shared" si="13"/>
        <v>0</v>
      </c>
      <c r="O1369" s="366">
        <f t="shared" si="5"/>
        <v>0</v>
      </c>
      <c r="P1369" s="366">
        <f t="shared" si="8"/>
        <v>0</v>
      </c>
      <c r="Q1369" s="366"/>
      <c r="R1369" s="359"/>
      <c r="S1369" s="367"/>
      <c r="T1369" s="359"/>
      <c r="U1369" s="368"/>
      <c r="V1369" s="368"/>
      <c r="W1369" s="359"/>
      <c r="X1369" s="362"/>
      <c r="Y1369" s="359"/>
      <c r="Z1369" s="369"/>
      <c r="AA1369" s="368"/>
      <c r="AB1369" s="367"/>
      <c r="AC1369" s="370"/>
      <c r="AD1369" s="371"/>
      <c r="AE1369" s="249"/>
      <c r="AF1369" s="249"/>
      <c r="AG1369" s="249"/>
      <c r="AH1369" s="249"/>
      <c r="AI1369" s="249"/>
      <c r="AJ1369" s="249"/>
      <c r="AK1369" s="249"/>
      <c r="AL1369" s="249"/>
      <c r="AM1369" s="249"/>
      <c r="AN1369" s="249"/>
      <c r="AO1369" s="249"/>
      <c r="AP1369" s="249"/>
      <c r="AQ1369" s="249"/>
      <c r="AR1369" s="249"/>
      <c r="AS1369" s="249"/>
      <c r="AT1369" s="249"/>
      <c r="AU1369" s="249"/>
      <c r="AV1369" s="249"/>
      <c r="AW1369" s="249"/>
      <c r="AX1369" s="249"/>
    </row>
    <row r="1370" ht="15.0" customHeight="1">
      <c r="A1370" s="358"/>
      <c r="B1370" s="359"/>
      <c r="C1370" s="359"/>
      <c r="D1370" s="360"/>
      <c r="E1370" s="361"/>
      <c r="F1370" s="359"/>
      <c r="G1370" s="362"/>
      <c r="H1370" s="363">
        <f t="shared" si="19"/>
        <v>0</v>
      </c>
      <c r="I1370" s="359"/>
      <c r="J1370" s="364"/>
      <c r="K1370" s="364">
        <f t="shared" si="7"/>
        <v>0</v>
      </c>
      <c r="L1370" s="365"/>
      <c r="M1370" s="366">
        <f t="shared" si="14"/>
        <v>0</v>
      </c>
      <c r="N1370" s="366">
        <f t="shared" si="13"/>
        <v>0</v>
      </c>
      <c r="O1370" s="366">
        <f t="shared" si="5"/>
        <v>0</v>
      </c>
      <c r="P1370" s="366">
        <f t="shared" si="8"/>
        <v>0</v>
      </c>
      <c r="Q1370" s="366"/>
      <c r="R1370" s="359"/>
      <c r="S1370" s="367"/>
      <c r="T1370" s="359"/>
      <c r="U1370" s="368"/>
      <c r="V1370" s="368"/>
      <c r="W1370" s="359"/>
      <c r="X1370" s="362"/>
      <c r="Y1370" s="359"/>
      <c r="Z1370" s="369"/>
      <c r="AA1370" s="368"/>
      <c r="AB1370" s="367"/>
      <c r="AC1370" s="370"/>
      <c r="AD1370" s="371"/>
      <c r="AE1370" s="249"/>
      <c r="AF1370" s="249"/>
      <c r="AG1370" s="249"/>
      <c r="AH1370" s="249"/>
      <c r="AI1370" s="249"/>
      <c r="AJ1370" s="249"/>
      <c r="AK1370" s="249"/>
      <c r="AL1370" s="249"/>
      <c r="AM1370" s="249"/>
      <c r="AN1370" s="249"/>
      <c r="AO1370" s="249"/>
      <c r="AP1370" s="249"/>
      <c r="AQ1370" s="249"/>
      <c r="AR1370" s="249"/>
      <c r="AS1370" s="249"/>
      <c r="AT1370" s="249"/>
      <c r="AU1370" s="249"/>
      <c r="AV1370" s="249"/>
      <c r="AW1370" s="249"/>
      <c r="AX1370" s="249"/>
    </row>
    <row r="1371" ht="15.0" customHeight="1">
      <c r="A1371" s="358"/>
      <c r="B1371" s="359"/>
      <c r="C1371" s="359"/>
      <c r="D1371" s="360"/>
      <c r="E1371" s="361"/>
      <c r="F1371" s="359"/>
      <c r="G1371" s="362"/>
      <c r="H1371" s="363">
        <f t="shared" si="19"/>
        <v>0</v>
      </c>
      <c r="I1371" s="359"/>
      <c r="J1371" s="364"/>
      <c r="K1371" s="364">
        <f t="shared" si="7"/>
        <v>0</v>
      </c>
      <c r="L1371" s="365"/>
      <c r="M1371" s="366">
        <f t="shared" si="14"/>
        <v>0</v>
      </c>
      <c r="N1371" s="366">
        <f t="shared" si="13"/>
        <v>0</v>
      </c>
      <c r="O1371" s="366">
        <f t="shared" si="5"/>
        <v>0</v>
      </c>
      <c r="P1371" s="366">
        <f t="shared" si="8"/>
        <v>0</v>
      </c>
      <c r="Q1371" s="366"/>
      <c r="R1371" s="359"/>
      <c r="S1371" s="367"/>
      <c r="T1371" s="359"/>
      <c r="U1371" s="368"/>
      <c r="V1371" s="368"/>
      <c r="W1371" s="359"/>
      <c r="X1371" s="362"/>
      <c r="Y1371" s="359"/>
      <c r="Z1371" s="369"/>
      <c r="AA1371" s="368"/>
      <c r="AB1371" s="367"/>
      <c r="AC1371" s="370"/>
      <c r="AD1371" s="371"/>
      <c r="AE1371" s="249"/>
      <c r="AF1371" s="249"/>
      <c r="AG1371" s="249"/>
      <c r="AH1371" s="249"/>
      <c r="AI1371" s="249"/>
      <c r="AJ1371" s="249"/>
      <c r="AK1371" s="249"/>
      <c r="AL1371" s="249"/>
      <c r="AM1371" s="249"/>
      <c r="AN1371" s="249"/>
      <c r="AO1371" s="249"/>
      <c r="AP1371" s="249"/>
      <c r="AQ1371" s="249"/>
      <c r="AR1371" s="249"/>
      <c r="AS1371" s="249"/>
      <c r="AT1371" s="249"/>
      <c r="AU1371" s="249"/>
      <c r="AV1371" s="249"/>
      <c r="AW1371" s="249"/>
      <c r="AX1371" s="249"/>
    </row>
    <row r="1372" ht="15.0" customHeight="1">
      <c r="A1372" s="358"/>
      <c r="B1372" s="359"/>
      <c r="C1372" s="359"/>
      <c r="D1372" s="360"/>
      <c r="E1372" s="361"/>
      <c r="F1372" s="359"/>
      <c r="G1372" s="362"/>
      <c r="H1372" s="363">
        <f t="shared" si="19"/>
        <v>0</v>
      </c>
      <c r="I1372" s="359"/>
      <c r="J1372" s="364"/>
      <c r="K1372" s="364">
        <f t="shared" si="7"/>
        <v>0</v>
      </c>
      <c r="L1372" s="365"/>
      <c r="M1372" s="366">
        <f t="shared" si="14"/>
        <v>0</v>
      </c>
      <c r="N1372" s="366">
        <f t="shared" si="13"/>
        <v>0</v>
      </c>
      <c r="O1372" s="366">
        <f t="shared" si="5"/>
        <v>0</v>
      </c>
      <c r="P1372" s="366">
        <f t="shared" si="8"/>
        <v>0</v>
      </c>
      <c r="Q1372" s="366"/>
      <c r="R1372" s="359"/>
      <c r="S1372" s="367"/>
      <c r="T1372" s="359"/>
      <c r="U1372" s="368"/>
      <c r="V1372" s="368"/>
      <c r="W1372" s="359"/>
      <c r="X1372" s="362"/>
      <c r="Y1372" s="359"/>
      <c r="Z1372" s="369"/>
      <c r="AA1372" s="368"/>
      <c r="AB1372" s="367"/>
      <c r="AC1372" s="370"/>
      <c r="AD1372" s="371"/>
      <c r="AE1372" s="249"/>
      <c r="AF1372" s="249"/>
      <c r="AG1372" s="249"/>
      <c r="AH1372" s="249"/>
      <c r="AI1372" s="249"/>
      <c r="AJ1372" s="249"/>
      <c r="AK1372" s="249"/>
      <c r="AL1372" s="249"/>
      <c r="AM1372" s="249"/>
      <c r="AN1372" s="249"/>
      <c r="AO1372" s="249"/>
      <c r="AP1372" s="249"/>
      <c r="AQ1372" s="249"/>
      <c r="AR1372" s="249"/>
      <c r="AS1372" s="249"/>
      <c r="AT1372" s="249"/>
      <c r="AU1372" s="249"/>
      <c r="AV1372" s="249"/>
      <c r="AW1372" s="249"/>
      <c r="AX1372" s="249"/>
    </row>
    <row r="1373" ht="15.0" customHeight="1">
      <c r="A1373" s="358"/>
      <c r="B1373" s="359"/>
      <c r="C1373" s="359"/>
      <c r="D1373" s="360"/>
      <c r="E1373" s="361"/>
      <c r="F1373" s="359"/>
      <c r="G1373" s="362"/>
      <c r="H1373" s="363">
        <f t="shared" si="19"/>
        <v>0</v>
      </c>
      <c r="I1373" s="359"/>
      <c r="J1373" s="364"/>
      <c r="K1373" s="364">
        <f t="shared" si="7"/>
        <v>0</v>
      </c>
      <c r="L1373" s="365"/>
      <c r="M1373" s="366">
        <f t="shared" si="14"/>
        <v>0</v>
      </c>
      <c r="N1373" s="366">
        <f t="shared" si="13"/>
        <v>0</v>
      </c>
      <c r="O1373" s="366">
        <f t="shared" si="5"/>
        <v>0</v>
      </c>
      <c r="P1373" s="366">
        <f t="shared" si="8"/>
        <v>0</v>
      </c>
      <c r="Q1373" s="366"/>
      <c r="R1373" s="359"/>
      <c r="S1373" s="367"/>
      <c r="T1373" s="359"/>
      <c r="U1373" s="368"/>
      <c r="V1373" s="368"/>
      <c r="W1373" s="359"/>
      <c r="X1373" s="362"/>
      <c r="Y1373" s="359"/>
      <c r="Z1373" s="369"/>
      <c r="AA1373" s="368"/>
      <c r="AB1373" s="367"/>
      <c r="AC1373" s="370"/>
      <c r="AD1373" s="371"/>
      <c r="AE1373" s="249"/>
      <c r="AF1373" s="249"/>
      <c r="AG1373" s="249"/>
      <c r="AH1373" s="249"/>
      <c r="AI1373" s="249"/>
      <c r="AJ1373" s="249"/>
      <c r="AK1373" s="249"/>
      <c r="AL1373" s="249"/>
      <c r="AM1373" s="249"/>
      <c r="AN1373" s="249"/>
      <c r="AO1373" s="249"/>
      <c r="AP1373" s="249"/>
      <c r="AQ1373" s="249"/>
      <c r="AR1373" s="249"/>
      <c r="AS1373" s="249"/>
      <c r="AT1373" s="249"/>
      <c r="AU1373" s="249"/>
      <c r="AV1373" s="249"/>
      <c r="AW1373" s="249"/>
      <c r="AX1373" s="249"/>
    </row>
    <row r="1374" ht="15.0" customHeight="1">
      <c r="A1374" s="358"/>
      <c r="B1374" s="359"/>
      <c r="C1374" s="359"/>
      <c r="D1374" s="360"/>
      <c r="E1374" s="361"/>
      <c r="F1374" s="359"/>
      <c r="G1374" s="362"/>
      <c r="H1374" s="363">
        <f t="shared" si="19"/>
        <v>0</v>
      </c>
      <c r="I1374" s="359"/>
      <c r="J1374" s="364"/>
      <c r="K1374" s="364">
        <f t="shared" si="7"/>
        <v>0</v>
      </c>
      <c r="L1374" s="365"/>
      <c r="M1374" s="366">
        <f t="shared" si="14"/>
        <v>0</v>
      </c>
      <c r="N1374" s="366">
        <f t="shared" si="13"/>
        <v>0</v>
      </c>
      <c r="O1374" s="366">
        <f t="shared" si="5"/>
        <v>0</v>
      </c>
      <c r="P1374" s="366">
        <f t="shared" si="8"/>
        <v>0</v>
      </c>
      <c r="Q1374" s="366"/>
      <c r="R1374" s="359"/>
      <c r="S1374" s="367"/>
      <c r="T1374" s="359"/>
      <c r="U1374" s="368"/>
      <c r="V1374" s="368"/>
      <c r="W1374" s="359"/>
      <c r="X1374" s="362"/>
      <c r="Y1374" s="359"/>
      <c r="Z1374" s="369"/>
      <c r="AA1374" s="368"/>
      <c r="AB1374" s="367"/>
      <c r="AC1374" s="370"/>
      <c r="AD1374" s="371"/>
      <c r="AE1374" s="249"/>
      <c r="AF1374" s="249"/>
      <c r="AG1374" s="249"/>
      <c r="AH1374" s="249"/>
      <c r="AI1374" s="249"/>
      <c r="AJ1374" s="249"/>
      <c r="AK1374" s="249"/>
      <c r="AL1374" s="249"/>
      <c r="AM1374" s="249"/>
      <c r="AN1374" s="249"/>
      <c r="AO1374" s="249"/>
      <c r="AP1374" s="249"/>
      <c r="AQ1374" s="249"/>
      <c r="AR1374" s="249"/>
      <c r="AS1374" s="249"/>
      <c r="AT1374" s="249"/>
      <c r="AU1374" s="249"/>
      <c r="AV1374" s="249"/>
      <c r="AW1374" s="249"/>
      <c r="AX1374" s="249"/>
    </row>
    <row r="1375" ht="15.0" customHeight="1">
      <c r="A1375" s="358"/>
      <c r="B1375" s="359"/>
      <c r="C1375" s="359"/>
      <c r="D1375" s="360"/>
      <c r="E1375" s="361"/>
      <c r="F1375" s="359"/>
      <c r="G1375" s="362"/>
      <c r="H1375" s="363">
        <f t="shared" si="19"/>
        <v>0</v>
      </c>
      <c r="I1375" s="359"/>
      <c r="J1375" s="364"/>
      <c r="K1375" s="364">
        <f t="shared" si="7"/>
        <v>0</v>
      </c>
      <c r="L1375" s="365"/>
      <c r="M1375" s="366">
        <f t="shared" si="14"/>
        <v>0</v>
      </c>
      <c r="N1375" s="366">
        <f t="shared" si="13"/>
        <v>0</v>
      </c>
      <c r="O1375" s="366">
        <f t="shared" si="5"/>
        <v>0</v>
      </c>
      <c r="P1375" s="366">
        <f t="shared" si="8"/>
        <v>0</v>
      </c>
      <c r="Q1375" s="366"/>
      <c r="R1375" s="359"/>
      <c r="S1375" s="367"/>
      <c r="T1375" s="359"/>
      <c r="U1375" s="368"/>
      <c r="V1375" s="368"/>
      <c r="W1375" s="359"/>
      <c r="X1375" s="362"/>
      <c r="Y1375" s="359"/>
      <c r="Z1375" s="369"/>
      <c r="AA1375" s="368"/>
      <c r="AB1375" s="367"/>
      <c r="AC1375" s="370"/>
      <c r="AD1375" s="371"/>
      <c r="AE1375" s="249"/>
      <c r="AF1375" s="249"/>
      <c r="AG1375" s="249"/>
      <c r="AH1375" s="249"/>
      <c r="AI1375" s="249"/>
      <c r="AJ1375" s="249"/>
      <c r="AK1375" s="249"/>
      <c r="AL1375" s="249"/>
      <c r="AM1375" s="249"/>
      <c r="AN1375" s="249"/>
      <c r="AO1375" s="249"/>
      <c r="AP1375" s="249"/>
      <c r="AQ1375" s="249"/>
      <c r="AR1375" s="249"/>
      <c r="AS1375" s="249"/>
      <c r="AT1375" s="249"/>
      <c r="AU1375" s="249"/>
      <c r="AV1375" s="249"/>
      <c r="AW1375" s="249"/>
      <c r="AX1375" s="249"/>
    </row>
    <row r="1376" ht="15.0" customHeight="1">
      <c r="A1376" s="358"/>
      <c r="B1376" s="359"/>
      <c r="C1376" s="359"/>
      <c r="D1376" s="360"/>
      <c r="E1376" s="361"/>
      <c r="F1376" s="359"/>
      <c r="G1376" s="362"/>
      <c r="H1376" s="363">
        <f t="shared" si="19"/>
        <v>0</v>
      </c>
      <c r="I1376" s="359"/>
      <c r="J1376" s="364"/>
      <c r="K1376" s="364">
        <f t="shared" si="7"/>
        <v>0</v>
      </c>
      <c r="L1376" s="365"/>
      <c r="M1376" s="366">
        <f t="shared" si="14"/>
        <v>0</v>
      </c>
      <c r="N1376" s="366">
        <f t="shared" si="13"/>
        <v>0</v>
      </c>
      <c r="O1376" s="366">
        <f t="shared" si="5"/>
        <v>0</v>
      </c>
      <c r="P1376" s="366">
        <f t="shared" si="8"/>
        <v>0</v>
      </c>
      <c r="Q1376" s="366"/>
      <c r="R1376" s="359"/>
      <c r="S1376" s="367"/>
      <c r="T1376" s="359"/>
      <c r="U1376" s="368"/>
      <c r="V1376" s="368"/>
      <c r="W1376" s="359"/>
      <c r="X1376" s="362"/>
      <c r="Y1376" s="359"/>
      <c r="Z1376" s="369"/>
      <c r="AA1376" s="368"/>
      <c r="AB1376" s="367"/>
      <c r="AC1376" s="370"/>
      <c r="AD1376" s="371"/>
      <c r="AE1376" s="249"/>
      <c r="AF1376" s="249"/>
      <c r="AG1376" s="249"/>
      <c r="AH1376" s="249"/>
      <c r="AI1376" s="249"/>
      <c r="AJ1376" s="249"/>
      <c r="AK1376" s="249"/>
      <c r="AL1376" s="249"/>
      <c r="AM1376" s="249"/>
      <c r="AN1376" s="249"/>
      <c r="AO1376" s="249"/>
      <c r="AP1376" s="249"/>
      <c r="AQ1376" s="249"/>
      <c r="AR1376" s="249"/>
      <c r="AS1376" s="249"/>
      <c r="AT1376" s="249"/>
      <c r="AU1376" s="249"/>
      <c r="AV1376" s="249"/>
      <c r="AW1376" s="249"/>
      <c r="AX1376" s="249"/>
    </row>
    <row r="1377" ht="15.0" customHeight="1">
      <c r="A1377" s="358"/>
      <c r="B1377" s="359"/>
      <c r="C1377" s="359"/>
      <c r="D1377" s="360"/>
      <c r="E1377" s="361"/>
      <c r="F1377" s="359"/>
      <c r="G1377" s="362"/>
      <c r="H1377" s="363">
        <f t="shared" si="19"/>
        <v>0</v>
      </c>
      <c r="I1377" s="359"/>
      <c r="J1377" s="364"/>
      <c r="K1377" s="364">
        <f t="shared" si="7"/>
        <v>0</v>
      </c>
      <c r="L1377" s="365"/>
      <c r="M1377" s="366">
        <f t="shared" si="14"/>
        <v>0</v>
      </c>
      <c r="N1377" s="366">
        <f t="shared" si="13"/>
        <v>0</v>
      </c>
      <c r="O1377" s="366">
        <f t="shared" si="5"/>
        <v>0</v>
      </c>
      <c r="P1377" s="366">
        <f t="shared" si="8"/>
        <v>0</v>
      </c>
      <c r="Q1377" s="366"/>
      <c r="R1377" s="359"/>
      <c r="S1377" s="367"/>
      <c r="T1377" s="359"/>
      <c r="U1377" s="368"/>
      <c r="V1377" s="368"/>
      <c r="W1377" s="359"/>
      <c r="X1377" s="362"/>
      <c r="Y1377" s="359"/>
      <c r="Z1377" s="369"/>
      <c r="AA1377" s="368"/>
      <c r="AB1377" s="367"/>
      <c r="AC1377" s="370"/>
      <c r="AD1377" s="371"/>
      <c r="AE1377" s="249"/>
      <c r="AF1377" s="249"/>
      <c r="AG1377" s="249"/>
      <c r="AH1377" s="249"/>
      <c r="AI1377" s="249"/>
      <c r="AJ1377" s="249"/>
      <c r="AK1377" s="249"/>
      <c r="AL1377" s="249"/>
      <c r="AM1377" s="249"/>
      <c r="AN1377" s="249"/>
      <c r="AO1377" s="249"/>
      <c r="AP1377" s="249"/>
      <c r="AQ1377" s="249"/>
      <c r="AR1377" s="249"/>
      <c r="AS1377" s="249"/>
      <c r="AT1377" s="249"/>
      <c r="AU1377" s="249"/>
      <c r="AV1377" s="249"/>
      <c r="AW1377" s="249"/>
      <c r="AX1377" s="249"/>
    </row>
    <row r="1378" ht="15.0" customHeight="1">
      <c r="A1378" s="358"/>
      <c r="B1378" s="359"/>
      <c r="C1378" s="359"/>
      <c r="D1378" s="360"/>
      <c r="E1378" s="361"/>
      <c r="F1378" s="359"/>
      <c r="G1378" s="362"/>
      <c r="H1378" s="363">
        <f t="shared" si="19"/>
        <v>0</v>
      </c>
      <c r="I1378" s="359"/>
      <c r="J1378" s="364"/>
      <c r="K1378" s="364">
        <f t="shared" si="7"/>
        <v>0</v>
      </c>
      <c r="L1378" s="365"/>
      <c r="M1378" s="366">
        <f t="shared" si="14"/>
        <v>0</v>
      </c>
      <c r="N1378" s="366">
        <f t="shared" si="13"/>
        <v>0</v>
      </c>
      <c r="O1378" s="366">
        <f t="shared" si="5"/>
        <v>0</v>
      </c>
      <c r="P1378" s="366">
        <f t="shared" si="8"/>
        <v>0</v>
      </c>
      <c r="Q1378" s="366"/>
      <c r="R1378" s="359"/>
      <c r="S1378" s="367"/>
      <c r="T1378" s="359"/>
      <c r="U1378" s="368"/>
      <c r="V1378" s="368"/>
      <c r="W1378" s="359"/>
      <c r="X1378" s="362"/>
      <c r="Y1378" s="359"/>
      <c r="Z1378" s="369"/>
      <c r="AA1378" s="368"/>
      <c r="AB1378" s="367"/>
      <c r="AC1378" s="370"/>
      <c r="AD1378" s="371"/>
      <c r="AE1378" s="249"/>
      <c r="AF1378" s="249"/>
      <c r="AG1378" s="249"/>
      <c r="AH1378" s="249"/>
      <c r="AI1378" s="249"/>
      <c r="AJ1378" s="249"/>
      <c r="AK1378" s="249"/>
      <c r="AL1378" s="249"/>
      <c r="AM1378" s="249"/>
      <c r="AN1378" s="249"/>
      <c r="AO1378" s="249"/>
      <c r="AP1378" s="249"/>
      <c r="AQ1378" s="249"/>
      <c r="AR1378" s="249"/>
      <c r="AS1378" s="249"/>
      <c r="AT1378" s="249"/>
      <c r="AU1378" s="249"/>
      <c r="AV1378" s="249"/>
      <c r="AW1378" s="249"/>
      <c r="AX1378" s="249"/>
    </row>
    <row r="1379" ht="15.0" customHeight="1">
      <c r="A1379" s="358"/>
      <c r="B1379" s="359"/>
      <c r="C1379" s="359"/>
      <c r="D1379" s="360"/>
      <c r="E1379" s="361"/>
      <c r="F1379" s="359"/>
      <c r="G1379" s="362"/>
      <c r="H1379" s="363">
        <f t="shared" si="19"/>
        <v>0</v>
      </c>
      <c r="I1379" s="359"/>
      <c r="J1379" s="364"/>
      <c r="K1379" s="364">
        <f t="shared" si="7"/>
        <v>0</v>
      </c>
      <c r="L1379" s="365"/>
      <c r="M1379" s="366">
        <f t="shared" si="14"/>
        <v>0</v>
      </c>
      <c r="N1379" s="366">
        <f t="shared" si="13"/>
        <v>0</v>
      </c>
      <c r="O1379" s="366">
        <f t="shared" si="5"/>
        <v>0</v>
      </c>
      <c r="P1379" s="366">
        <f t="shared" si="8"/>
        <v>0</v>
      </c>
      <c r="Q1379" s="366"/>
      <c r="R1379" s="359"/>
      <c r="S1379" s="367"/>
      <c r="T1379" s="359"/>
      <c r="U1379" s="368"/>
      <c r="V1379" s="368"/>
      <c r="W1379" s="359"/>
      <c r="X1379" s="362"/>
      <c r="Y1379" s="359"/>
      <c r="Z1379" s="369"/>
      <c r="AA1379" s="368"/>
      <c r="AB1379" s="367"/>
      <c r="AC1379" s="370"/>
      <c r="AD1379" s="371"/>
      <c r="AE1379" s="249"/>
      <c r="AF1379" s="249"/>
      <c r="AG1379" s="249"/>
      <c r="AH1379" s="249"/>
      <c r="AI1379" s="249"/>
      <c r="AJ1379" s="249"/>
      <c r="AK1379" s="249"/>
      <c r="AL1379" s="249"/>
      <c r="AM1379" s="249"/>
      <c r="AN1379" s="249"/>
      <c r="AO1379" s="249"/>
      <c r="AP1379" s="249"/>
      <c r="AQ1379" s="249"/>
      <c r="AR1379" s="249"/>
      <c r="AS1379" s="249"/>
      <c r="AT1379" s="249"/>
      <c r="AU1379" s="249"/>
      <c r="AV1379" s="249"/>
      <c r="AW1379" s="249"/>
      <c r="AX1379" s="249"/>
    </row>
    <row r="1380" ht="15.0" customHeight="1">
      <c r="A1380" s="358"/>
      <c r="B1380" s="359"/>
      <c r="C1380" s="359"/>
      <c r="D1380" s="360"/>
      <c r="E1380" s="361"/>
      <c r="F1380" s="359"/>
      <c r="G1380" s="362"/>
      <c r="H1380" s="363">
        <f t="shared" si="19"/>
        <v>0</v>
      </c>
      <c r="I1380" s="359"/>
      <c r="J1380" s="364"/>
      <c r="K1380" s="364">
        <f t="shared" si="7"/>
        <v>0</v>
      </c>
      <c r="L1380" s="365"/>
      <c r="M1380" s="366">
        <f t="shared" si="14"/>
        <v>0</v>
      </c>
      <c r="N1380" s="366">
        <f t="shared" si="13"/>
        <v>0</v>
      </c>
      <c r="O1380" s="366">
        <f t="shared" si="5"/>
        <v>0</v>
      </c>
      <c r="P1380" s="366">
        <f t="shared" si="8"/>
        <v>0</v>
      </c>
      <c r="Q1380" s="366"/>
      <c r="R1380" s="359"/>
      <c r="S1380" s="367"/>
      <c r="T1380" s="359"/>
      <c r="U1380" s="368"/>
      <c r="V1380" s="368"/>
      <c r="W1380" s="359"/>
      <c r="X1380" s="362"/>
      <c r="Y1380" s="359"/>
      <c r="Z1380" s="369"/>
      <c r="AA1380" s="368"/>
      <c r="AB1380" s="367"/>
      <c r="AC1380" s="370"/>
      <c r="AD1380" s="371"/>
      <c r="AE1380" s="249"/>
      <c r="AF1380" s="249"/>
      <c r="AG1380" s="249"/>
      <c r="AH1380" s="249"/>
      <c r="AI1380" s="249"/>
      <c r="AJ1380" s="249"/>
      <c r="AK1380" s="249"/>
      <c r="AL1380" s="249"/>
      <c r="AM1380" s="249"/>
      <c r="AN1380" s="249"/>
      <c r="AO1380" s="249"/>
      <c r="AP1380" s="249"/>
      <c r="AQ1380" s="249"/>
      <c r="AR1380" s="249"/>
      <c r="AS1380" s="249"/>
      <c r="AT1380" s="249"/>
      <c r="AU1380" s="249"/>
      <c r="AV1380" s="249"/>
      <c r="AW1380" s="249"/>
      <c r="AX1380" s="249"/>
    </row>
    <row r="1381" ht="15.0" customHeight="1">
      <c r="A1381" s="358"/>
      <c r="B1381" s="359"/>
      <c r="C1381" s="359"/>
      <c r="D1381" s="360"/>
      <c r="E1381" s="361"/>
      <c r="F1381" s="359"/>
      <c r="G1381" s="362"/>
      <c r="H1381" s="363">
        <f t="shared" si="19"/>
        <v>0</v>
      </c>
      <c r="I1381" s="359"/>
      <c r="J1381" s="364"/>
      <c r="K1381" s="364">
        <f t="shared" si="7"/>
        <v>0</v>
      </c>
      <c r="L1381" s="365"/>
      <c r="M1381" s="366">
        <f t="shared" si="14"/>
        <v>0</v>
      </c>
      <c r="N1381" s="366">
        <f t="shared" si="13"/>
        <v>0</v>
      </c>
      <c r="O1381" s="366">
        <f t="shared" si="5"/>
        <v>0</v>
      </c>
      <c r="P1381" s="366">
        <f t="shared" si="8"/>
        <v>0</v>
      </c>
      <c r="Q1381" s="366"/>
      <c r="R1381" s="359"/>
      <c r="S1381" s="367"/>
      <c r="T1381" s="359"/>
      <c r="U1381" s="368"/>
      <c r="V1381" s="368"/>
      <c r="W1381" s="359"/>
      <c r="X1381" s="362"/>
      <c r="Y1381" s="359"/>
      <c r="Z1381" s="369"/>
      <c r="AA1381" s="368"/>
      <c r="AB1381" s="367"/>
      <c r="AC1381" s="370"/>
      <c r="AD1381" s="371"/>
      <c r="AE1381" s="249"/>
      <c r="AF1381" s="249"/>
      <c r="AG1381" s="249"/>
      <c r="AH1381" s="249"/>
      <c r="AI1381" s="249"/>
      <c r="AJ1381" s="249"/>
      <c r="AK1381" s="249"/>
      <c r="AL1381" s="249"/>
      <c r="AM1381" s="249"/>
      <c r="AN1381" s="249"/>
      <c r="AO1381" s="249"/>
      <c r="AP1381" s="249"/>
      <c r="AQ1381" s="249"/>
      <c r="AR1381" s="249"/>
      <c r="AS1381" s="249"/>
      <c r="AT1381" s="249"/>
      <c r="AU1381" s="249"/>
      <c r="AV1381" s="249"/>
      <c r="AW1381" s="249"/>
      <c r="AX1381" s="249"/>
    </row>
    <row r="1382" ht="15.0" customHeight="1">
      <c r="A1382" s="358"/>
      <c r="B1382" s="359"/>
      <c r="C1382" s="359"/>
      <c r="D1382" s="360"/>
      <c r="E1382" s="361"/>
      <c r="F1382" s="359"/>
      <c r="G1382" s="362"/>
      <c r="H1382" s="363">
        <f t="shared" si="19"/>
        <v>0</v>
      </c>
      <c r="I1382" s="359"/>
      <c r="J1382" s="364"/>
      <c r="K1382" s="364">
        <f t="shared" si="7"/>
        <v>0</v>
      </c>
      <c r="L1382" s="365"/>
      <c r="M1382" s="366">
        <f t="shared" si="14"/>
        <v>0</v>
      </c>
      <c r="N1382" s="366">
        <f t="shared" si="13"/>
        <v>0</v>
      </c>
      <c r="O1382" s="366">
        <f t="shared" si="5"/>
        <v>0</v>
      </c>
      <c r="P1382" s="366">
        <f t="shared" si="8"/>
        <v>0</v>
      </c>
      <c r="Q1382" s="366"/>
      <c r="R1382" s="359"/>
      <c r="S1382" s="367"/>
      <c r="T1382" s="359"/>
      <c r="U1382" s="368"/>
      <c r="V1382" s="368"/>
      <c r="W1382" s="359"/>
      <c r="X1382" s="362"/>
      <c r="Y1382" s="359"/>
      <c r="Z1382" s="369"/>
      <c r="AA1382" s="368"/>
      <c r="AB1382" s="367"/>
      <c r="AC1382" s="370"/>
      <c r="AD1382" s="371"/>
      <c r="AE1382" s="249"/>
      <c r="AF1382" s="249"/>
      <c r="AG1382" s="249"/>
      <c r="AH1382" s="249"/>
      <c r="AI1382" s="249"/>
      <c r="AJ1382" s="249"/>
      <c r="AK1382" s="249"/>
      <c r="AL1382" s="249"/>
      <c r="AM1382" s="249"/>
      <c r="AN1382" s="249"/>
      <c r="AO1382" s="249"/>
      <c r="AP1382" s="249"/>
      <c r="AQ1382" s="249"/>
      <c r="AR1382" s="249"/>
      <c r="AS1382" s="249"/>
      <c r="AT1382" s="249"/>
      <c r="AU1382" s="249"/>
      <c r="AV1382" s="249"/>
      <c r="AW1382" s="249"/>
      <c r="AX1382" s="249"/>
    </row>
    <row r="1383" ht="15.0" customHeight="1">
      <c r="A1383" s="358"/>
      <c r="B1383" s="359"/>
      <c r="C1383" s="359"/>
      <c r="D1383" s="360"/>
      <c r="E1383" s="361"/>
      <c r="F1383" s="359"/>
      <c r="G1383" s="362"/>
      <c r="H1383" s="363">
        <f t="shared" si="19"/>
        <v>0</v>
      </c>
      <c r="I1383" s="359"/>
      <c r="J1383" s="364"/>
      <c r="K1383" s="364">
        <f t="shared" si="7"/>
        <v>0</v>
      </c>
      <c r="L1383" s="365"/>
      <c r="M1383" s="366">
        <f t="shared" si="14"/>
        <v>0</v>
      </c>
      <c r="N1383" s="366">
        <f t="shared" si="13"/>
        <v>0</v>
      </c>
      <c r="O1383" s="366">
        <f t="shared" si="5"/>
        <v>0</v>
      </c>
      <c r="P1383" s="366">
        <f t="shared" si="8"/>
        <v>0</v>
      </c>
      <c r="Q1383" s="366"/>
      <c r="R1383" s="359"/>
      <c r="S1383" s="367"/>
      <c r="T1383" s="359"/>
      <c r="U1383" s="368"/>
      <c r="V1383" s="368"/>
      <c r="W1383" s="359"/>
      <c r="X1383" s="362"/>
      <c r="Y1383" s="359"/>
      <c r="Z1383" s="369"/>
      <c r="AA1383" s="368"/>
      <c r="AB1383" s="367"/>
      <c r="AC1383" s="370"/>
      <c r="AD1383" s="371"/>
      <c r="AE1383" s="249"/>
      <c r="AF1383" s="249"/>
      <c r="AG1383" s="249"/>
      <c r="AH1383" s="249"/>
      <c r="AI1383" s="249"/>
      <c r="AJ1383" s="249"/>
      <c r="AK1383" s="249"/>
      <c r="AL1383" s="249"/>
      <c r="AM1383" s="249"/>
      <c r="AN1383" s="249"/>
      <c r="AO1383" s="249"/>
      <c r="AP1383" s="249"/>
      <c r="AQ1383" s="249"/>
      <c r="AR1383" s="249"/>
      <c r="AS1383" s="249"/>
      <c r="AT1383" s="249"/>
      <c r="AU1383" s="249"/>
      <c r="AV1383" s="249"/>
      <c r="AW1383" s="249"/>
      <c r="AX1383" s="249"/>
    </row>
    <row r="1384" ht="15.0" customHeight="1">
      <c r="A1384" s="358"/>
      <c r="B1384" s="359"/>
      <c r="C1384" s="359"/>
      <c r="D1384" s="360"/>
      <c r="E1384" s="361"/>
      <c r="F1384" s="359"/>
      <c r="G1384" s="362"/>
      <c r="H1384" s="363">
        <f t="shared" si="19"/>
        <v>0</v>
      </c>
      <c r="I1384" s="359"/>
      <c r="J1384" s="364"/>
      <c r="K1384" s="364">
        <f t="shared" si="7"/>
        <v>0</v>
      </c>
      <c r="L1384" s="365"/>
      <c r="M1384" s="366">
        <f t="shared" si="14"/>
        <v>0</v>
      </c>
      <c r="N1384" s="366">
        <f t="shared" si="13"/>
        <v>0</v>
      </c>
      <c r="O1384" s="366">
        <f t="shared" si="5"/>
        <v>0</v>
      </c>
      <c r="P1384" s="366">
        <f t="shared" si="8"/>
        <v>0</v>
      </c>
      <c r="Q1384" s="366"/>
      <c r="R1384" s="359"/>
      <c r="S1384" s="367"/>
      <c r="T1384" s="359"/>
      <c r="U1384" s="368"/>
      <c r="V1384" s="368"/>
      <c r="W1384" s="359"/>
      <c r="X1384" s="362"/>
      <c r="Y1384" s="359"/>
      <c r="Z1384" s="369"/>
      <c r="AA1384" s="368"/>
      <c r="AB1384" s="367"/>
      <c r="AC1384" s="370"/>
      <c r="AD1384" s="371"/>
      <c r="AE1384" s="249"/>
      <c r="AF1384" s="249"/>
      <c r="AG1384" s="249"/>
      <c r="AH1384" s="249"/>
      <c r="AI1384" s="249"/>
      <c r="AJ1384" s="249"/>
      <c r="AK1384" s="249"/>
      <c r="AL1384" s="249"/>
      <c r="AM1384" s="249"/>
      <c r="AN1384" s="249"/>
      <c r="AO1384" s="249"/>
      <c r="AP1384" s="249"/>
      <c r="AQ1384" s="249"/>
      <c r="AR1384" s="249"/>
      <c r="AS1384" s="249"/>
      <c r="AT1384" s="249"/>
      <c r="AU1384" s="249"/>
      <c r="AV1384" s="249"/>
      <c r="AW1384" s="249"/>
      <c r="AX1384" s="249"/>
    </row>
    <row r="1385" ht="15.0" customHeight="1">
      <c r="A1385" s="358"/>
      <c r="B1385" s="359"/>
      <c r="C1385" s="359"/>
      <c r="D1385" s="360"/>
      <c r="E1385" s="361"/>
      <c r="F1385" s="359"/>
      <c r="G1385" s="362"/>
      <c r="H1385" s="363">
        <f t="shared" si="19"/>
        <v>0</v>
      </c>
      <c r="I1385" s="359"/>
      <c r="J1385" s="364"/>
      <c r="K1385" s="364">
        <f t="shared" si="7"/>
        <v>0</v>
      </c>
      <c r="L1385" s="365"/>
      <c r="M1385" s="366">
        <f t="shared" si="14"/>
        <v>0</v>
      </c>
      <c r="N1385" s="366">
        <f t="shared" si="13"/>
        <v>0</v>
      </c>
      <c r="O1385" s="366">
        <f t="shared" si="5"/>
        <v>0</v>
      </c>
      <c r="P1385" s="366">
        <f t="shared" si="8"/>
        <v>0</v>
      </c>
      <c r="Q1385" s="366"/>
      <c r="R1385" s="359"/>
      <c r="S1385" s="367"/>
      <c r="T1385" s="359"/>
      <c r="U1385" s="368"/>
      <c r="V1385" s="368"/>
      <c r="W1385" s="359"/>
      <c r="X1385" s="362"/>
      <c r="Y1385" s="359"/>
      <c r="Z1385" s="369"/>
      <c r="AA1385" s="368"/>
      <c r="AB1385" s="367"/>
      <c r="AC1385" s="370"/>
      <c r="AD1385" s="371"/>
      <c r="AE1385" s="249"/>
      <c r="AF1385" s="249"/>
      <c r="AG1385" s="249"/>
      <c r="AH1385" s="249"/>
      <c r="AI1385" s="249"/>
      <c r="AJ1385" s="249"/>
      <c r="AK1385" s="249"/>
      <c r="AL1385" s="249"/>
      <c r="AM1385" s="249"/>
      <c r="AN1385" s="249"/>
      <c r="AO1385" s="249"/>
      <c r="AP1385" s="249"/>
      <c r="AQ1385" s="249"/>
      <c r="AR1385" s="249"/>
      <c r="AS1385" s="249"/>
      <c r="AT1385" s="249"/>
      <c r="AU1385" s="249"/>
      <c r="AV1385" s="249"/>
      <c r="AW1385" s="249"/>
      <c r="AX1385" s="249"/>
    </row>
    <row r="1386" ht="15.0" customHeight="1">
      <c r="A1386" s="358"/>
      <c r="B1386" s="359"/>
      <c r="C1386" s="359"/>
      <c r="D1386" s="360"/>
      <c r="E1386" s="361"/>
      <c r="F1386" s="359"/>
      <c r="G1386" s="362"/>
      <c r="H1386" s="363">
        <f t="shared" si="19"/>
        <v>0</v>
      </c>
      <c r="I1386" s="359"/>
      <c r="J1386" s="364"/>
      <c r="K1386" s="364">
        <f t="shared" si="7"/>
        <v>0</v>
      </c>
      <c r="L1386" s="365"/>
      <c r="M1386" s="366">
        <f t="shared" si="14"/>
        <v>0</v>
      </c>
      <c r="N1386" s="366">
        <f t="shared" si="13"/>
        <v>0</v>
      </c>
      <c r="O1386" s="366">
        <f t="shared" si="5"/>
        <v>0</v>
      </c>
      <c r="P1386" s="366">
        <f t="shared" si="8"/>
        <v>0</v>
      </c>
      <c r="Q1386" s="366"/>
      <c r="R1386" s="359"/>
      <c r="S1386" s="367"/>
      <c r="T1386" s="359"/>
      <c r="U1386" s="368"/>
      <c r="V1386" s="368"/>
      <c r="W1386" s="359"/>
      <c r="X1386" s="362"/>
      <c r="Y1386" s="359"/>
      <c r="Z1386" s="369"/>
      <c r="AA1386" s="368"/>
      <c r="AB1386" s="367"/>
      <c r="AC1386" s="370"/>
      <c r="AD1386" s="371"/>
      <c r="AE1386" s="249"/>
      <c r="AF1386" s="249"/>
      <c r="AG1386" s="249"/>
      <c r="AH1386" s="249"/>
      <c r="AI1386" s="249"/>
      <c r="AJ1386" s="249"/>
      <c r="AK1386" s="249"/>
      <c r="AL1386" s="249"/>
      <c r="AM1386" s="249"/>
      <c r="AN1386" s="249"/>
      <c r="AO1386" s="249"/>
      <c r="AP1386" s="249"/>
      <c r="AQ1386" s="249"/>
      <c r="AR1386" s="249"/>
      <c r="AS1386" s="249"/>
      <c r="AT1386" s="249"/>
      <c r="AU1386" s="249"/>
      <c r="AV1386" s="249"/>
      <c r="AW1386" s="249"/>
      <c r="AX1386" s="249"/>
    </row>
    <row r="1387" ht="15.0" customHeight="1">
      <c r="A1387" s="358"/>
      <c r="B1387" s="359"/>
      <c r="C1387" s="359"/>
      <c r="D1387" s="360"/>
      <c r="E1387" s="361"/>
      <c r="F1387" s="359"/>
      <c r="G1387" s="362"/>
      <c r="H1387" s="363">
        <f t="shared" si="19"/>
        <v>0</v>
      </c>
      <c r="I1387" s="359"/>
      <c r="J1387" s="364"/>
      <c r="K1387" s="364">
        <f t="shared" si="7"/>
        <v>0</v>
      </c>
      <c r="L1387" s="365"/>
      <c r="M1387" s="366">
        <f t="shared" si="14"/>
        <v>0</v>
      </c>
      <c r="N1387" s="366">
        <f t="shared" si="13"/>
        <v>0</v>
      </c>
      <c r="O1387" s="366">
        <f t="shared" si="5"/>
        <v>0</v>
      </c>
      <c r="P1387" s="366">
        <f t="shared" si="8"/>
        <v>0</v>
      </c>
      <c r="Q1387" s="366"/>
      <c r="R1387" s="359"/>
      <c r="S1387" s="367"/>
      <c r="T1387" s="359"/>
      <c r="U1387" s="368"/>
      <c r="V1387" s="368"/>
      <c r="W1387" s="359"/>
      <c r="X1387" s="362"/>
      <c r="Y1387" s="359"/>
      <c r="Z1387" s="369"/>
      <c r="AA1387" s="368"/>
      <c r="AB1387" s="367"/>
      <c r="AC1387" s="370"/>
      <c r="AD1387" s="371"/>
      <c r="AE1387" s="249"/>
      <c r="AF1387" s="249"/>
      <c r="AG1387" s="249"/>
      <c r="AH1387" s="249"/>
      <c r="AI1387" s="249"/>
      <c r="AJ1387" s="249"/>
      <c r="AK1387" s="249"/>
      <c r="AL1387" s="249"/>
      <c r="AM1387" s="249"/>
      <c r="AN1387" s="249"/>
      <c r="AO1387" s="249"/>
      <c r="AP1387" s="249"/>
      <c r="AQ1387" s="249"/>
      <c r="AR1387" s="249"/>
      <c r="AS1387" s="249"/>
      <c r="AT1387" s="249"/>
      <c r="AU1387" s="249"/>
      <c r="AV1387" s="249"/>
      <c r="AW1387" s="249"/>
      <c r="AX1387" s="249"/>
    </row>
    <row r="1388" ht="15.0" customHeight="1">
      <c r="A1388" s="358"/>
      <c r="B1388" s="359"/>
      <c r="C1388" s="359"/>
      <c r="D1388" s="360"/>
      <c r="E1388" s="361"/>
      <c r="F1388" s="359"/>
      <c r="G1388" s="362"/>
      <c r="H1388" s="363">
        <f t="shared" si="19"/>
        <v>0</v>
      </c>
      <c r="I1388" s="359"/>
      <c r="J1388" s="364"/>
      <c r="K1388" s="364">
        <f t="shared" si="7"/>
        <v>0</v>
      </c>
      <c r="L1388" s="365"/>
      <c r="M1388" s="366">
        <f t="shared" si="14"/>
        <v>0</v>
      </c>
      <c r="N1388" s="366">
        <f t="shared" si="13"/>
        <v>0</v>
      </c>
      <c r="O1388" s="366">
        <f t="shared" si="5"/>
        <v>0</v>
      </c>
      <c r="P1388" s="366">
        <f t="shared" si="8"/>
        <v>0</v>
      </c>
      <c r="Q1388" s="366"/>
      <c r="R1388" s="359"/>
      <c r="S1388" s="367"/>
      <c r="T1388" s="359"/>
      <c r="U1388" s="368"/>
      <c r="V1388" s="368"/>
      <c r="W1388" s="359"/>
      <c r="X1388" s="362"/>
      <c r="Y1388" s="359"/>
      <c r="Z1388" s="369"/>
      <c r="AA1388" s="368"/>
      <c r="AB1388" s="367"/>
      <c r="AC1388" s="370"/>
      <c r="AD1388" s="371"/>
      <c r="AE1388" s="249"/>
      <c r="AF1388" s="249"/>
      <c r="AG1388" s="249"/>
      <c r="AH1388" s="249"/>
      <c r="AI1388" s="249"/>
      <c r="AJ1388" s="249"/>
      <c r="AK1388" s="249"/>
      <c r="AL1388" s="249"/>
      <c r="AM1388" s="249"/>
      <c r="AN1388" s="249"/>
      <c r="AO1388" s="249"/>
      <c r="AP1388" s="249"/>
      <c r="AQ1388" s="249"/>
      <c r="AR1388" s="249"/>
      <c r="AS1388" s="249"/>
      <c r="AT1388" s="249"/>
      <c r="AU1388" s="249"/>
      <c r="AV1388" s="249"/>
      <c r="AW1388" s="249"/>
      <c r="AX1388" s="249"/>
    </row>
    <row r="1389" ht="15.0" customHeight="1">
      <c r="A1389" s="358"/>
      <c r="B1389" s="359"/>
      <c r="C1389" s="359"/>
      <c r="D1389" s="360"/>
      <c r="E1389" s="361"/>
      <c r="F1389" s="359"/>
      <c r="G1389" s="362"/>
      <c r="H1389" s="363">
        <f t="shared" si="19"/>
        <v>0</v>
      </c>
      <c r="I1389" s="359"/>
      <c r="J1389" s="364"/>
      <c r="K1389" s="364">
        <f t="shared" si="7"/>
        <v>0</v>
      </c>
      <c r="L1389" s="365"/>
      <c r="M1389" s="366">
        <f t="shared" si="14"/>
        <v>0</v>
      </c>
      <c r="N1389" s="366">
        <f t="shared" si="13"/>
        <v>0</v>
      </c>
      <c r="O1389" s="366">
        <f t="shared" si="5"/>
        <v>0</v>
      </c>
      <c r="P1389" s="366">
        <f t="shared" si="8"/>
        <v>0</v>
      </c>
      <c r="Q1389" s="366"/>
      <c r="R1389" s="359"/>
      <c r="S1389" s="367"/>
      <c r="T1389" s="359"/>
      <c r="U1389" s="368"/>
      <c r="V1389" s="368"/>
      <c r="W1389" s="359"/>
      <c r="X1389" s="362"/>
      <c r="Y1389" s="359"/>
      <c r="Z1389" s="369"/>
      <c r="AA1389" s="368"/>
      <c r="AB1389" s="367"/>
      <c r="AC1389" s="370"/>
      <c r="AD1389" s="371"/>
      <c r="AE1389" s="249"/>
      <c r="AF1389" s="249"/>
      <c r="AG1389" s="249"/>
      <c r="AH1389" s="249"/>
      <c r="AI1389" s="249"/>
      <c r="AJ1389" s="249"/>
      <c r="AK1389" s="249"/>
      <c r="AL1389" s="249"/>
      <c r="AM1389" s="249"/>
      <c r="AN1389" s="249"/>
      <c r="AO1389" s="249"/>
      <c r="AP1389" s="249"/>
      <c r="AQ1389" s="249"/>
      <c r="AR1389" s="249"/>
      <c r="AS1389" s="249"/>
      <c r="AT1389" s="249"/>
      <c r="AU1389" s="249"/>
      <c r="AV1389" s="249"/>
      <c r="AW1389" s="249"/>
      <c r="AX1389" s="249"/>
    </row>
    <row r="1390" ht="15.0" customHeight="1">
      <c r="A1390" s="358"/>
      <c r="B1390" s="359"/>
      <c r="C1390" s="359"/>
      <c r="D1390" s="360"/>
      <c r="E1390" s="361"/>
      <c r="F1390" s="359"/>
      <c r="G1390" s="362"/>
      <c r="H1390" s="363">
        <f t="shared" si="19"/>
        <v>0</v>
      </c>
      <c r="I1390" s="359"/>
      <c r="J1390" s="364"/>
      <c r="K1390" s="364">
        <f t="shared" si="7"/>
        <v>0</v>
      </c>
      <c r="L1390" s="365"/>
      <c r="M1390" s="366">
        <f t="shared" si="14"/>
        <v>0</v>
      </c>
      <c r="N1390" s="366">
        <f t="shared" si="13"/>
        <v>0</v>
      </c>
      <c r="O1390" s="366">
        <f t="shared" si="5"/>
        <v>0</v>
      </c>
      <c r="P1390" s="366">
        <f t="shared" si="8"/>
        <v>0</v>
      </c>
      <c r="Q1390" s="366"/>
      <c r="R1390" s="359"/>
      <c r="S1390" s="367"/>
      <c r="T1390" s="359"/>
      <c r="U1390" s="368"/>
      <c r="V1390" s="368"/>
      <c r="W1390" s="359"/>
      <c r="X1390" s="362"/>
      <c r="Y1390" s="359"/>
      <c r="Z1390" s="369"/>
      <c r="AA1390" s="368"/>
      <c r="AB1390" s="367"/>
      <c r="AC1390" s="370"/>
      <c r="AD1390" s="371"/>
      <c r="AE1390" s="249"/>
      <c r="AF1390" s="249"/>
      <c r="AG1390" s="249"/>
      <c r="AH1390" s="249"/>
      <c r="AI1390" s="249"/>
      <c r="AJ1390" s="249"/>
      <c r="AK1390" s="249"/>
      <c r="AL1390" s="249"/>
      <c r="AM1390" s="249"/>
      <c r="AN1390" s="249"/>
      <c r="AO1390" s="249"/>
      <c r="AP1390" s="249"/>
      <c r="AQ1390" s="249"/>
      <c r="AR1390" s="249"/>
      <c r="AS1390" s="249"/>
      <c r="AT1390" s="249"/>
      <c r="AU1390" s="249"/>
      <c r="AV1390" s="249"/>
      <c r="AW1390" s="249"/>
      <c r="AX1390" s="249"/>
    </row>
    <row r="1391" ht="15.0" customHeight="1">
      <c r="A1391" s="358"/>
      <c r="B1391" s="359"/>
      <c r="C1391" s="359"/>
      <c r="D1391" s="360"/>
      <c r="E1391" s="361"/>
      <c r="F1391" s="359"/>
      <c r="G1391" s="362"/>
      <c r="H1391" s="363">
        <f t="shared" si="19"/>
        <v>0</v>
      </c>
      <c r="I1391" s="359"/>
      <c r="J1391" s="364"/>
      <c r="K1391" s="364">
        <f t="shared" si="7"/>
        <v>0</v>
      </c>
      <c r="L1391" s="365"/>
      <c r="M1391" s="366">
        <f t="shared" si="14"/>
        <v>0</v>
      </c>
      <c r="N1391" s="366">
        <f t="shared" si="13"/>
        <v>0</v>
      </c>
      <c r="O1391" s="366">
        <f t="shared" si="5"/>
        <v>0</v>
      </c>
      <c r="P1391" s="366">
        <f t="shared" si="8"/>
        <v>0</v>
      </c>
      <c r="Q1391" s="366"/>
      <c r="R1391" s="359"/>
      <c r="S1391" s="367"/>
      <c r="T1391" s="359"/>
      <c r="U1391" s="368"/>
      <c r="V1391" s="368"/>
      <c r="W1391" s="359"/>
      <c r="X1391" s="362"/>
      <c r="Y1391" s="359"/>
      <c r="Z1391" s="369"/>
      <c r="AA1391" s="368"/>
      <c r="AB1391" s="367"/>
      <c r="AC1391" s="370"/>
      <c r="AD1391" s="371"/>
      <c r="AE1391" s="249"/>
      <c r="AF1391" s="249"/>
      <c r="AG1391" s="249"/>
      <c r="AH1391" s="249"/>
      <c r="AI1391" s="249"/>
      <c r="AJ1391" s="249"/>
      <c r="AK1391" s="249"/>
      <c r="AL1391" s="249"/>
      <c r="AM1391" s="249"/>
      <c r="AN1391" s="249"/>
      <c r="AO1391" s="249"/>
      <c r="AP1391" s="249"/>
      <c r="AQ1391" s="249"/>
      <c r="AR1391" s="249"/>
      <c r="AS1391" s="249"/>
      <c r="AT1391" s="249"/>
      <c r="AU1391" s="249"/>
      <c r="AV1391" s="249"/>
      <c r="AW1391" s="249"/>
      <c r="AX1391" s="249"/>
    </row>
    <row r="1392" ht="15.0" customHeight="1">
      <c r="A1392" s="358"/>
      <c r="B1392" s="359"/>
      <c r="C1392" s="359"/>
      <c r="D1392" s="360"/>
      <c r="E1392" s="361"/>
      <c r="F1392" s="359"/>
      <c r="G1392" s="362"/>
      <c r="H1392" s="363">
        <f t="shared" si="19"/>
        <v>0</v>
      </c>
      <c r="I1392" s="359"/>
      <c r="J1392" s="364"/>
      <c r="K1392" s="364">
        <f t="shared" si="7"/>
        <v>0</v>
      </c>
      <c r="L1392" s="365"/>
      <c r="M1392" s="366">
        <f t="shared" si="14"/>
        <v>0</v>
      </c>
      <c r="N1392" s="366">
        <f t="shared" si="13"/>
        <v>0</v>
      </c>
      <c r="O1392" s="366">
        <f t="shared" si="5"/>
        <v>0</v>
      </c>
      <c r="P1392" s="366">
        <f t="shared" si="8"/>
        <v>0</v>
      </c>
      <c r="Q1392" s="366"/>
      <c r="R1392" s="359"/>
      <c r="S1392" s="367"/>
      <c r="T1392" s="359"/>
      <c r="U1392" s="368"/>
      <c r="V1392" s="368"/>
      <c r="W1392" s="359"/>
      <c r="X1392" s="362"/>
      <c r="Y1392" s="359"/>
      <c r="Z1392" s="369"/>
      <c r="AA1392" s="368"/>
      <c r="AB1392" s="367"/>
      <c r="AC1392" s="370"/>
      <c r="AD1392" s="371"/>
      <c r="AE1392" s="249"/>
      <c r="AF1392" s="249"/>
      <c r="AG1392" s="249"/>
      <c r="AH1392" s="249"/>
      <c r="AI1392" s="249"/>
      <c r="AJ1392" s="249"/>
      <c r="AK1392" s="249"/>
      <c r="AL1392" s="249"/>
      <c r="AM1392" s="249"/>
      <c r="AN1392" s="249"/>
      <c r="AO1392" s="249"/>
      <c r="AP1392" s="249"/>
      <c r="AQ1392" s="249"/>
      <c r="AR1392" s="249"/>
      <c r="AS1392" s="249"/>
      <c r="AT1392" s="249"/>
      <c r="AU1392" s="249"/>
      <c r="AV1392" s="249"/>
      <c r="AW1392" s="249"/>
      <c r="AX1392" s="249"/>
    </row>
    <row r="1393" ht="15.0" customHeight="1">
      <c r="A1393" s="358"/>
      <c r="B1393" s="359"/>
      <c r="C1393" s="359"/>
      <c r="D1393" s="360"/>
      <c r="E1393" s="361"/>
      <c r="F1393" s="359"/>
      <c r="G1393" s="362"/>
      <c r="H1393" s="363">
        <f t="shared" si="19"/>
        <v>0</v>
      </c>
      <c r="I1393" s="359"/>
      <c r="J1393" s="364"/>
      <c r="K1393" s="364">
        <f t="shared" si="7"/>
        <v>0</v>
      </c>
      <c r="L1393" s="365"/>
      <c r="M1393" s="366">
        <f t="shared" si="14"/>
        <v>0</v>
      </c>
      <c r="N1393" s="366">
        <f t="shared" si="13"/>
        <v>0</v>
      </c>
      <c r="O1393" s="366">
        <f t="shared" si="5"/>
        <v>0</v>
      </c>
      <c r="P1393" s="366">
        <f t="shared" si="8"/>
        <v>0</v>
      </c>
      <c r="Q1393" s="366"/>
      <c r="R1393" s="359"/>
      <c r="S1393" s="367"/>
      <c r="T1393" s="359"/>
      <c r="U1393" s="368"/>
      <c r="V1393" s="368"/>
      <c r="W1393" s="359"/>
      <c r="X1393" s="362"/>
      <c r="Y1393" s="359"/>
      <c r="Z1393" s="369"/>
      <c r="AA1393" s="368"/>
      <c r="AB1393" s="367"/>
      <c r="AC1393" s="370"/>
      <c r="AD1393" s="371"/>
      <c r="AE1393" s="249"/>
      <c r="AF1393" s="249"/>
      <c r="AG1393" s="249"/>
      <c r="AH1393" s="249"/>
      <c r="AI1393" s="249"/>
      <c r="AJ1393" s="249"/>
      <c r="AK1393" s="249"/>
      <c r="AL1393" s="249"/>
      <c r="AM1393" s="249"/>
      <c r="AN1393" s="249"/>
      <c r="AO1393" s="249"/>
      <c r="AP1393" s="249"/>
      <c r="AQ1393" s="249"/>
      <c r="AR1393" s="249"/>
      <c r="AS1393" s="249"/>
      <c r="AT1393" s="249"/>
      <c r="AU1393" s="249"/>
      <c r="AV1393" s="249"/>
      <c r="AW1393" s="249"/>
      <c r="AX1393" s="249"/>
    </row>
    <row r="1394" ht="15.0" customHeight="1">
      <c r="A1394" s="358"/>
      <c r="B1394" s="359"/>
      <c r="C1394" s="359"/>
      <c r="D1394" s="360"/>
      <c r="E1394" s="361"/>
      <c r="F1394" s="359"/>
      <c r="G1394" s="362"/>
      <c r="H1394" s="363">
        <f t="shared" si="19"/>
        <v>0</v>
      </c>
      <c r="I1394" s="359"/>
      <c r="J1394" s="364"/>
      <c r="K1394" s="364">
        <f t="shared" si="7"/>
        <v>0</v>
      </c>
      <c r="L1394" s="365"/>
      <c r="M1394" s="366">
        <f t="shared" si="14"/>
        <v>0</v>
      </c>
      <c r="N1394" s="366">
        <f t="shared" si="13"/>
        <v>0</v>
      </c>
      <c r="O1394" s="366">
        <f t="shared" si="5"/>
        <v>0</v>
      </c>
      <c r="P1394" s="366">
        <f t="shared" si="8"/>
        <v>0</v>
      </c>
      <c r="Q1394" s="366"/>
      <c r="R1394" s="359"/>
      <c r="S1394" s="367"/>
      <c r="T1394" s="359"/>
      <c r="U1394" s="368"/>
      <c r="V1394" s="368"/>
      <c r="W1394" s="359"/>
      <c r="X1394" s="362"/>
      <c r="Y1394" s="359"/>
      <c r="Z1394" s="369"/>
      <c r="AA1394" s="368"/>
      <c r="AB1394" s="367"/>
      <c r="AC1394" s="370"/>
      <c r="AD1394" s="371"/>
      <c r="AE1394" s="249"/>
      <c r="AF1394" s="249"/>
      <c r="AG1394" s="249"/>
      <c r="AH1394" s="249"/>
      <c r="AI1394" s="249"/>
      <c r="AJ1394" s="249"/>
      <c r="AK1394" s="249"/>
      <c r="AL1394" s="249"/>
      <c r="AM1394" s="249"/>
      <c r="AN1394" s="249"/>
      <c r="AO1394" s="249"/>
      <c r="AP1394" s="249"/>
      <c r="AQ1394" s="249"/>
      <c r="AR1394" s="249"/>
      <c r="AS1394" s="249"/>
      <c r="AT1394" s="249"/>
      <c r="AU1394" s="249"/>
      <c r="AV1394" s="249"/>
      <c r="AW1394" s="249"/>
      <c r="AX1394" s="249"/>
    </row>
    <row r="1395" ht="15.0" customHeight="1">
      <c r="A1395" s="358"/>
      <c r="B1395" s="359"/>
      <c r="C1395" s="359"/>
      <c r="D1395" s="360"/>
      <c r="E1395" s="361"/>
      <c r="F1395" s="359"/>
      <c r="G1395" s="362"/>
      <c r="H1395" s="363">
        <f t="shared" si="19"/>
        <v>0</v>
      </c>
      <c r="I1395" s="359"/>
      <c r="J1395" s="364"/>
      <c r="K1395" s="364">
        <f t="shared" si="7"/>
        <v>0</v>
      </c>
      <c r="L1395" s="365"/>
      <c r="M1395" s="366">
        <f t="shared" si="14"/>
        <v>0</v>
      </c>
      <c r="N1395" s="366">
        <f t="shared" si="13"/>
        <v>0</v>
      </c>
      <c r="O1395" s="366">
        <f t="shared" si="5"/>
        <v>0</v>
      </c>
      <c r="P1395" s="366">
        <f t="shared" si="8"/>
        <v>0</v>
      </c>
      <c r="Q1395" s="366"/>
      <c r="R1395" s="359"/>
      <c r="S1395" s="367"/>
      <c r="T1395" s="359"/>
      <c r="U1395" s="368"/>
      <c r="V1395" s="368"/>
      <c r="W1395" s="359"/>
      <c r="X1395" s="362"/>
      <c r="Y1395" s="359"/>
      <c r="Z1395" s="369"/>
      <c r="AA1395" s="368"/>
      <c r="AB1395" s="367"/>
      <c r="AC1395" s="370"/>
      <c r="AD1395" s="371"/>
      <c r="AE1395" s="249"/>
      <c r="AF1395" s="249"/>
      <c r="AG1395" s="249"/>
      <c r="AH1395" s="249"/>
      <c r="AI1395" s="249"/>
      <c r="AJ1395" s="249"/>
      <c r="AK1395" s="249"/>
      <c r="AL1395" s="249"/>
      <c r="AM1395" s="249"/>
      <c r="AN1395" s="249"/>
      <c r="AO1395" s="249"/>
      <c r="AP1395" s="249"/>
      <c r="AQ1395" s="249"/>
      <c r="AR1395" s="249"/>
      <c r="AS1395" s="249"/>
      <c r="AT1395" s="249"/>
      <c r="AU1395" s="249"/>
      <c r="AV1395" s="249"/>
      <c r="AW1395" s="249"/>
      <c r="AX1395" s="249"/>
    </row>
    <row r="1396" ht="15.0" customHeight="1">
      <c r="A1396" s="358"/>
      <c r="B1396" s="359"/>
      <c r="C1396" s="359"/>
      <c r="D1396" s="360"/>
      <c r="E1396" s="361"/>
      <c r="F1396" s="359"/>
      <c r="G1396" s="362"/>
      <c r="H1396" s="363">
        <f t="shared" si="19"/>
        <v>0</v>
      </c>
      <c r="I1396" s="359"/>
      <c r="J1396" s="364"/>
      <c r="K1396" s="364">
        <f t="shared" si="7"/>
        <v>0</v>
      </c>
      <c r="L1396" s="365"/>
      <c r="M1396" s="366">
        <f t="shared" si="14"/>
        <v>0</v>
      </c>
      <c r="N1396" s="366">
        <f t="shared" si="13"/>
        <v>0</v>
      </c>
      <c r="O1396" s="366">
        <f t="shared" si="5"/>
        <v>0</v>
      </c>
      <c r="P1396" s="366">
        <f t="shared" si="8"/>
        <v>0</v>
      </c>
      <c r="Q1396" s="366"/>
      <c r="R1396" s="359"/>
      <c r="S1396" s="367"/>
      <c r="T1396" s="359"/>
      <c r="U1396" s="368"/>
      <c r="V1396" s="368"/>
      <c r="W1396" s="359"/>
      <c r="X1396" s="362"/>
      <c r="Y1396" s="359"/>
      <c r="Z1396" s="369"/>
      <c r="AA1396" s="368"/>
      <c r="AB1396" s="367"/>
      <c r="AC1396" s="370"/>
      <c r="AD1396" s="371"/>
      <c r="AE1396" s="249"/>
      <c r="AF1396" s="249"/>
      <c r="AG1396" s="249"/>
      <c r="AH1396" s="249"/>
      <c r="AI1396" s="249"/>
      <c r="AJ1396" s="249"/>
      <c r="AK1396" s="249"/>
      <c r="AL1396" s="249"/>
      <c r="AM1396" s="249"/>
      <c r="AN1396" s="249"/>
      <c r="AO1396" s="249"/>
      <c r="AP1396" s="249"/>
      <c r="AQ1396" s="249"/>
      <c r="AR1396" s="249"/>
      <c r="AS1396" s="249"/>
      <c r="AT1396" s="249"/>
      <c r="AU1396" s="249"/>
      <c r="AV1396" s="249"/>
      <c r="AW1396" s="249"/>
      <c r="AX1396" s="249"/>
    </row>
    <row r="1397" ht="15.0" customHeight="1">
      <c r="A1397" s="358"/>
      <c r="B1397" s="359"/>
      <c r="C1397" s="359"/>
      <c r="D1397" s="360"/>
      <c r="E1397" s="361"/>
      <c r="F1397" s="359"/>
      <c r="G1397" s="362"/>
      <c r="H1397" s="363">
        <f t="shared" si="19"/>
        <v>0</v>
      </c>
      <c r="I1397" s="359"/>
      <c r="J1397" s="364"/>
      <c r="K1397" s="364">
        <f t="shared" si="7"/>
        <v>0</v>
      </c>
      <c r="L1397" s="365"/>
      <c r="M1397" s="366">
        <f t="shared" si="14"/>
        <v>0</v>
      </c>
      <c r="N1397" s="366">
        <f t="shared" si="13"/>
        <v>0</v>
      </c>
      <c r="O1397" s="366">
        <f t="shared" si="5"/>
        <v>0</v>
      </c>
      <c r="P1397" s="366">
        <f t="shared" si="8"/>
        <v>0</v>
      </c>
      <c r="Q1397" s="366"/>
      <c r="R1397" s="359"/>
      <c r="S1397" s="367"/>
      <c r="T1397" s="359"/>
      <c r="U1397" s="368"/>
      <c r="V1397" s="368"/>
      <c r="W1397" s="359"/>
      <c r="X1397" s="362"/>
      <c r="Y1397" s="359"/>
      <c r="Z1397" s="369"/>
      <c r="AA1397" s="368"/>
      <c r="AB1397" s="367"/>
      <c r="AC1397" s="370"/>
      <c r="AD1397" s="371"/>
      <c r="AE1397" s="249"/>
      <c r="AF1397" s="249"/>
      <c r="AG1397" s="249"/>
      <c r="AH1397" s="249"/>
      <c r="AI1397" s="249"/>
      <c r="AJ1397" s="249"/>
      <c r="AK1397" s="249"/>
      <c r="AL1397" s="249"/>
      <c r="AM1397" s="249"/>
      <c r="AN1397" s="249"/>
      <c r="AO1397" s="249"/>
      <c r="AP1397" s="249"/>
      <c r="AQ1397" s="249"/>
      <c r="AR1397" s="249"/>
      <c r="AS1397" s="249"/>
      <c r="AT1397" s="249"/>
      <c r="AU1397" s="249"/>
      <c r="AV1397" s="249"/>
      <c r="AW1397" s="249"/>
      <c r="AX1397" s="249"/>
    </row>
    <row r="1398" ht="15.0" customHeight="1">
      <c r="A1398" s="358"/>
      <c r="B1398" s="359"/>
      <c r="C1398" s="359"/>
      <c r="D1398" s="360"/>
      <c r="E1398" s="361"/>
      <c r="F1398" s="359"/>
      <c r="G1398" s="362"/>
      <c r="H1398" s="363">
        <f t="shared" si="19"/>
        <v>0</v>
      </c>
      <c r="I1398" s="359"/>
      <c r="J1398" s="364"/>
      <c r="K1398" s="364">
        <f t="shared" si="7"/>
        <v>0</v>
      </c>
      <c r="L1398" s="365"/>
      <c r="M1398" s="366">
        <f t="shared" si="14"/>
        <v>0</v>
      </c>
      <c r="N1398" s="366">
        <f t="shared" si="13"/>
        <v>0</v>
      </c>
      <c r="O1398" s="366">
        <f t="shared" si="5"/>
        <v>0</v>
      </c>
      <c r="P1398" s="366">
        <f t="shared" si="8"/>
        <v>0</v>
      </c>
      <c r="Q1398" s="366"/>
      <c r="R1398" s="359"/>
      <c r="S1398" s="367"/>
      <c r="T1398" s="359"/>
      <c r="U1398" s="368"/>
      <c r="V1398" s="368"/>
      <c r="W1398" s="359"/>
      <c r="X1398" s="362"/>
      <c r="Y1398" s="359"/>
      <c r="Z1398" s="369"/>
      <c r="AA1398" s="368"/>
      <c r="AB1398" s="367"/>
      <c r="AC1398" s="370"/>
      <c r="AD1398" s="371"/>
      <c r="AE1398" s="249"/>
      <c r="AF1398" s="249"/>
      <c r="AG1398" s="249"/>
      <c r="AH1398" s="249"/>
      <c r="AI1398" s="249"/>
      <c r="AJ1398" s="249"/>
      <c r="AK1398" s="249"/>
      <c r="AL1398" s="249"/>
      <c r="AM1398" s="249"/>
      <c r="AN1398" s="249"/>
      <c r="AO1398" s="249"/>
      <c r="AP1398" s="249"/>
      <c r="AQ1398" s="249"/>
      <c r="AR1398" s="249"/>
      <c r="AS1398" s="249"/>
      <c r="AT1398" s="249"/>
      <c r="AU1398" s="249"/>
      <c r="AV1398" s="249"/>
      <c r="AW1398" s="249"/>
      <c r="AX1398" s="249"/>
    </row>
    <row r="1399" ht="15.0" customHeight="1">
      <c r="A1399" s="358"/>
      <c r="B1399" s="359"/>
      <c r="C1399" s="359"/>
      <c r="D1399" s="360"/>
      <c r="E1399" s="361"/>
      <c r="F1399" s="359"/>
      <c r="G1399" s="362"/>
      <c r="H1399" s="363">
        <f t="shared" si="19"/>
        <v>0</v>
      </c>
      <c r="I1399" s="359"/>
      <c r="J1399" s="364"/>
      <c r="K1399" s="364">
        <f t="shared" si="7"/>
        <v>0</v>
      </c>
      <c r="L1399" s="365"/>
      <c r="M1399" s="366">
        <f t="shared" si="14"/>
        <v>0</v>
      </c>
      <c r="N1399" s="366">
        <f t="shared" si="13"/>
        <v>0</v>
      </c>
      <c r="O1399" s="366">
        <f t="shared" si="5"/>
        <v>0</v>
      </c>
      <c r="P1399" s="366">
        <f t="shared" si="8"/>
        <v>0</v>
      </c>
      <c r="Q1399" s="366"/>
      <c r="R1399" s="359"/>
      <c r="S1399" s="367"/>
      <c r="T1399" s="359"/>
      <c r="U1399" s="368"/>
      <c r="V1399" s="368"/>
      <c r="W1399" s="359"/>
      <c r="X1399" s="362"/>
      <c r="Y1399" s="359"/>
      <c r="Z1399" s="369"/>
      <c r="AA1399" s="368"/>
      <c r="AB1399" s="367"/>
      <c r="AC1399" s="370"/>
      <c r="AD1399" s="371"/>
      <c r="AE1399" s="249"/>
      <c r="AF1399" s="249"/>
      <c r="AG1399" s="249"/>
      <c r="AH1399" s="249"/>
      <c r="AI1399" s="249"/>
      <c r="AJ1399" s="249"/>
      <c r="AK1399" s="249"/>
      <c r="AL1399" s="249"/>
      <c r="AM1399" s="249"/>
      <c r="AN1399" s="249"/>
      <c r="AO1399" s="249"/>
      <c r="AP1399" s="249"/>
      <c r="AQ1399" s="249"/>
      <c r="AR1399" s="249"/>
      <c r="AS1399" s="249"/>
      <c r="AT1399" s="249"/>
      <c r="AU1399" s="249"/>
      <c r="AV1399" s="249"/>
      <c r="AW1399" s="249"/>
      <c r="AX1399" s="249"/>
    </row>
    <row r="1400" ht="15.0" customHeight="1">
      <c r="A1400" s="358"/>
      <c r="B1400" s="359"/>
      <c r="C1400" s="359"/>
      <c r="D1400" s="360"/>
      <c r="E1400" s="361"/>
      <c r="F1400" s="359"/>
      <c r="G1400" s="362"/>
      <c r="H1400" s="363">
        <f t="shared" si="19"/>
        <v>0</v>
      </c>
      <c r="I1400" s="359"/>
      <c r="J1400" s="364"/>
      <c r="K1400" s="364">
        <f t="shared" si="7"/>
        <v>0</v>
      </c>
      <c r="L1400" s="365"/>
      <c r="M1400" s="366">
        <f t="shared" si="14"/>
        <v>0</v>
      </c>
      <c r="N1400" s="366">
        <f t="shared" si="13"/>
        <v>0</v>
      </c>
      <c r="O1400" s="366">
        <f t="shared" si="5"/>
        <v>0</v>
      </c>
      <c r="P1400" s="366">
        <f t="shared" si="8"/>
        <v>0</v>
      </c>
      <c r="Q1400" s="366"/>
      <c r="R1400" s="359"/>
      <c r="S1400" s="367"/>
      <c r="T1400" s="359"/>
      <c r="U1400" s="368"/>
      <c r="V1400" s="368"/>
      <c r="W1400" s="359"/>
      <c r="X1400" s="362"/>
      <c r="Y1400" s="359"/>
      <c r="Z1400" s="369"/>
      <c r="AA1400" s="368"/>
      <c r="AB1400" s="367"/>
      <c r="AC1400" s="370"/>
      <c r="AD1400" s="371"/>
      <c r="AE1400" s="249"/>
      <c r="AF1400" s="249"/>
      <c r="AG1400" s="249"/>
      <c r="AH1400" s="249"/>
      <c r="AI1400" s="249"/>
      <c r="AJ1400" s="249"/>
      <c r="AK1400" s="249"/>
      <c r="AL1400" s="249"/>
      <c r="AM1400" s="249"/>
      <c r="AN1400" s="249"/>
      <c r="AO1400" s="249"/>
      <c r="AP1400" s="249"/>
      <c r="AQ1400" s="249"/>
      <c r="AR1400" s="249"/>
      <c r="AS1400" s="249"/>
      <c r="AT1400" s="249"/>
      <c r="AU1400" s="249"/>
      <c r="AV1400" s="249"/>
      <c r="AW1400" s="249"/>
      <c r="AX1400" s="249"/>
    </row>
    <row r="1401" ht="15.0" customHeight="1">
      <c r="A1401" s="358"/>
      <c r="B1401" s="359"/>
      <c r="C1401" s="359"/>
      <c r="D1401" s="360"/>
      <c r="E1401" s="361"/>
      <c r="F1401" s="359"/>
      <c r="G1401" s="362"/>
      <c r="H1401" s="363">
        <f t="shared" si="19"/>
        <v>0</v>
      </c>
      <c r="I1401" s="359"/>
      <c r="J1401" s="364"/>
      <c r="K1401" s="364">
        <f t="shared" si="7"/>
        <v>0</v>
      </c>
      <c r="L1401" s="365"/>
      <c r="M1401" s="366">
        <f t="shared" si="14"/>
        <v>0</v>
      </c>
      <c r="N1401" s="366">
        <f t="shared" si="13"/>
        <v>0</v>
      </c>
      <c r="O1401" s="366">
        <f t="shared" si="5"/>
        <v>0</v>
      </c>
      <c r="P1401" s="366">
        <f t="shared" si="8"/>
        <v>0</v>
      </c>
      <c r="Q1401" s="366"/>
      <c r="R1401" s="359"/>
      <c r="S1401" s="367"/>
      <c r="T1401" s="359"/>
      <c r="U1401" s="368"/>
      <c r="V1401" s="368"/>
      <c r="W1401" s="359"/>
      <c r="X1401" s="362"/>
      <c r="Y1401" s="359"/>
      <c r="Z1401" s="369"/>
      <c r="AA1401" s="368"/>
      <c r="AB1401" s="367"/>
      <c r="AC1401" s="370"/>
      <c r="AD1401" s="371"/>
      <c r="AE1401" s="249"/>
      <c r="AF1401" s="249"/>
      <c r="AG1401" s="249"/>
      <c r="AH1401" s="249"/>
      <c r="AI1401" s="249"/>
      <c r="AJ1401" s="249"/>
      <c r="AK1401" s="249"/>
      <c r="AL1401" s="249"/>
      <c r="AM1401" s="249"/>
      <c r="AN1401" s="249"/>
      <c r="AO1401" s="249"/>
      <c r="AP1401" s="249"/>
      <c r="AQ1401" s="249"/>
      <c r="AR1401" s="249"/>
      <c r="AS1401" s="249"/>
      <c r="AT1401" s="249"/>
      <c r="AU1401" s="249"/>
      <c r="AV1401" s="249"/>
      <c r="AW1401" s="249"/>
      <c r="AX1401" s="249"/>
    </row>
    <row r="1402" ht="15.0" customHeight="1">
      <c r="A1402" s="358"/>
      <c r="B1402" s="359"/>
      <c r="C1402" s="359"/>
      <c r="D1402" s="360"/>
      <c r="E1402" s="361"/>
      <c r="F1402" s="359"/>
      <c r="G1402" s="362"/>
      <c r="H1402" s="363">
        <f t="shared" si="19"/>
        <v>0</v>
      </c>
      <c r="I1402" s="359"/>
      <c r="J1402" s="364"/>
      <c r="K1402" s="364">
        <f t="shared" si="7"/>
        <v>0</v>
      </c>
      <c r="L1402" s="365"/>
      <c r="M1402" s="366">
        <f t="shared" si="14"/>
        <v>0</v>
      </c>
      <c r="N1402" s="366">
        <f t="shared" si="13"/>
        <v>0</v>
      </c>
      <c r="O1402" s="366">
        <f t="shared" si="5"/>
        <v>0</v>
      </c>
      <c r="P1402" s="366">
        <f t="shared" si="8"/>
        <v>0</v>
      </c>
      <c r="Q1402" s="366"/>
      <c r="R1402" s="359"/>
      <c r="S1402" s="367"/>
      <c r="T1402" s="359"/>
      <c r="U1402" s="368"/>
      <c r="V1402" s="368"/>
      <c r="W1402" s="359"/>
      <c r="X1402" s="362"/>
      <c r="Y1402" s="359"/>
      <c r="Z1402" s="369"/>
      <c r="AA1402" s="368"/>
      <c r="AB1402" s="367"/>
      <c r="AC1402" s="370"/>
      <c r="AD1402" s="371"/>
      <c r="AE1402" s="249"/>
      <c r="AF1402" s="249"/>
      <c r="AG1402" s="249"/>
      <c r="AH1402" s="249"/>
      <c r="AI1402" s="249"/>
      <c r="AJ1402" s="249"/>
      <c r="AK1402" s="249"/>
      <c r="AL1402" s="249"/>
      <c r="AM1402" s="249"/>
      <c r="AN1402" s="249"/>
      <c r="AO1402" s="249"/>
      <c r="AP1402" s="249"/>
      <c r="AQ1402" s="249"/>
      <c r="AR1402" s="249"/>
      <c r="AS1402" s="249"/>
      <c r="AT1402" s="249"/>
      <c r="AU1402" s="249"/>
      <c r="AV1402" s="249"/>
      <c r="AW1402" s="249"/>
      <c r="AX1402" s="249"/>
    </row>
    <row r="1403" ht="15.0" customHeight="1">
      <c r="A1403" s="358"/>
      <c r="B1403" s="359"/>
      <c r="C1403" s="359"/>
      <c r="D1403" s="360"/>
      <c r="E1403" s="361"/>
      <c r="F1403" s="359"/>
      <c r="G1403" s="362"/>
      <c r="H1403" s="363">
        <f t="shared" si="19"/>
        <v>0</v>
      </c>
      <c r="I1403" s="359"/>
      <c r="J1403" s="364"/>
      <c r="K1403" s="364">
        <f t="shared" si="7"/>
        <v>0</v>
      </c>
      <c r="L1403" s="365"/>
      <c r="M1403" s="366">
        <f t="shared" si="14"/>
        <v>0</v>
      </c>
      <c r="N1403" s="366">
        <f t="shared" si="13"/>
        <v>0</v>
      </c>
      <c r="O1403" s="366">
        <f t="shared" si="5"/>
        <v>0</v>
      </c>
      <c r="P1403" s="366">
        <f t="shared" si="8"/>
        <v>0</v>
      </c>
      <c r="Q1403" s="366"/>
      <c r="R1403" s="359"/>
      <c r="S1403" s="367"/>
      <c r="T1403" s="359"/>
      <c r="U1403" s="368"/>
      <c r="V1403" s="368"/>
      <c r="W1403" s="359"/>
      <c r="X1403" s="362"/>
      <c r="Y1403" s="359"/>
      <c r="Z1403" s="369"/>
      <c r="AA1403" s="368"/>
      <c r="AB1403" s="367"/>
      <c r="AC1403" s="370"/>
      <c r="AD1403" s="371"/>
      <c r="AE1403" s="249"/>
      <c r="AF1403" s="249"/>
      <c r="AG1403" s="249"/>
      <c r="AH1403" s="249"/>
      <c r="AI1403" s="249"/>
      <c r="AJ1403" s="249"/>
      <c r="AK1403" s="249"/>
      <c r="AL1403" s="249"/>
      <c r="AM1403" s="249"/>
      <c r="AN1403" s="249"/>
      <c r="AO1403" s="249"/>
      <c r="AP1403" s="249"/>
      <c r="AQ1403" s="249"/>
      <c r="AR1403" s="249"/>
      <c r="AS1403" s="249"/>
      <c r="AT1403" s="249"/>
      <c r="AU1403" s="249"/>
      <c r="AV1403" s="249"/>
      <c r="AW1403" s="249"/>
      <c r="AX1403" s="249"/>
    </row>
    <row r="1404" ht="15.0" customHeight="1">
      <c r="A1404" s="358"/>
      <c r="B1404" s="359"/>
      <c r="C1404" s="359"/>
      <c r="D1404" s="360"/>
      <c r="E1404" s="361"/>
      <c r="F1404" s="359"/>
      <c r="G1404" s="362"/>
      <c r="H1404" s="363">
        <f t="shared" si="19"/>
        <v>0</v>
      </c>
      <c r="I1404" s="359"/>
      <c r="J1404" s="364"/>
      <c r="K1404" s="364">
        <f t="shared" si="7"/>
        <v>0</v>
      </c>
      <c r="L1404" s="365"/>
      <c r="M1404" s="366">
        <f t="shared" si="14"/>
        <v>0</v>
      </c>
      <c r="N1404" s="366">
        <f t="shared" si="13"/>
        <v>0</v>
      </c>
      <c r="O1404" s="366">
        <f t="shared" si="5"/>
        <v>0</v>
      </c>
      <c r="P1404" s="366">
        <f t="shared" si="8"/>
        <v>0</v>
      </c>
      <c r="Q1404" s="366"/>
      <c r="R1404" s="359"/>
      <c r="S1404" s="367"/>
      <c r="T1404" s="359"/>
      <c r="U1404" s="368"/>
      <c r="V1404" s="368"/>
      <c r="W1404" s="359"/>
      <c r="X1404" s="362"/>
      <c r="Y1404" s="359"/>
      <c r="Z1404" s="369"/>
      <c r="AA1404" s="368"/>
      <c r="AB1404" s="367"/>
      <c r="AC1404" s="370"/>
      <c r="AD1404" s="371"/>
      <c r="AE1404" s="249"/>
      <c r="AF1404" s="249"/>
      <c r="AG1404" s="249"/>
      <c r="AH1404" s="249"/>
      <c r="AI1404" s="249"/>
      <c r="AJ1404" s="249"/>
      <c r="AK1404" s="249"/>
      <c r="AL1404" s="249"/>
      <c r="AM1404" s="249"/>
      <c r="AN1404" s="249"/>
      <c r="AO1404" s="249"/>
      <c r="AP1404" s="249"/>
      <c r="AQ1404" s="249"/>
      <c r="AR1404" s="249"/>
      <c r="AS1404" s="249"/>
      <c r="AT1404" s="249"/>
      <c r="AU1404" s="249"/>
      <c r="AV1404" s="249"/>
      <c r="AW1404" s="249"/>
      <c r="AX1404" s="249"/>
    </row>
    <row r="1405" ht="15.0" customHeight="1">
      <c r="A1405" s="358"/>
      <c r="B1405" s="359"/>
      <c r="C1405" s="359"/>
      <c r="D1405" s="360"/>
      <c r="E1405" s="361"/>
      <c r="F1405" s="359"/>
      <c r="G1405" s="362"/>
      <c r="H1405" s="363">
        <f t="shared" si="19"/>
        <v>0</v>
      </c>
      <c r="I1405" s="359"/>
      <c r="J1405" s="364"/>
      <c r="K1405" s="364">
        <f t="shared" si="7"/>
        <v>0</v>
      </c>
      <c r="L1405" s="365"/>
      <c r="M1405" s="366">
        <f t="shared" si="14"/>
        <v>0</v>
      </c>
      <c r="N1405" s="366">
        <f t="shared" si="13"/>
        <v>0</v>
      </c>
      <c r="O1405" s="366">
        <f t="shared" si="5"/>
        <v>0</v>
      </c>
      <c r="P1405" s="366">
        <f t="shared" si="8"/>
        <v>0</v>
      </c>
      <c r="Q1405" s="366"/>
      <c r="R1405" s="359"/>
      <c r="S1405" s="367"/>
      <c r="T1405" s="359"/>
      <c r="U1405" s="368"/>
      <c r="V1405" s="368"/>
      <c r="W1405" s="359"/>
      <c r="X1405" s="362"/>
      <c r="Y1405" s="359"/>
      <c r="Z1405" s="369"/>
      <c r="AA1405" s="368"/>
      <c r="AB1405" s="367"/>
      <c r="AC1405" s="370"/>
      <c r="AD1405" s="371"/>
      <c r="AE1405" s="249"/>
      <c r="AF1405" s="249"/>
      <c r="AG1405" s="249"/>
      <c r="AH1405" s="249"/>
      <c r="AI1405" s="249"/>
      <c r="AJ1405" s="249"/>
      <c r="AK1405" s="249"/>
      <c r="AL1405" s="249"/>
      <c r="AM1405" s="249"/>
      <c r="AN1405" s="249"/>
      <c r="AO1405" s="249"/>
      <c r="AP1405" s="249"/>
      <c r="AQ1405" s="249"/>
      <c r="AR1405" s="249"/>
      <c r="AS1405" s="249"/>
      <c r="AT1405" s="249"/>
      <c r="AU1405" s="249"/>
      <c r="AV1405" s="249"/>
      <c r="AW1405" s="249"/>
      <c r="AX1405" s="249"/>
    </row>
    <row r="1406" ht="15.0" customHeight="1">
      <c r="A1406" s="358"/>
      <c r="B1406" s="359"/>
      <c r="C1406" s="359"/>
      <c r="D1406" s="360"/>
      <c r="E1406" s="361"/>
      <c r="F1406" s="359"/>
      <c r="G1406" s="362"/>
      <c r="H1406" s="363">
        <f t="shared" si="19"/>
        <v>0</v>
      </c>
      <c r="I1406" s="359"/>
      <c r="J1406" s="364"/>
      <c r="K1406" s="364">
        <f t="shared" si="7"/>
        <v>0</v>
      </c>
      <c r="L1406" s="365"/>
      <c r="M1406" s="366">
        <f t="shared" si="14"/>
        <v>0</v>
      </c>
      <c r="N1406" s="366">
        <f t="shared" si="13"/>
        <v>0</v>
      </c>
      <c r="O1406" s="366">
        <f t="shared" si="5"/>
        <v>0</v>
      </c>
      <c r="P1406" s="366">
        <f t="shared" si="8"/>
        <v>0</v>
      </c>
      <c r="Q1406" s="366"/>
      <c r="R1406" s="359"/>
      <c r="S1406" s="367"/>
      <c r="T1406" s="359"/>
      <c r="U1406" s="368"/>
      <c r="V1406" s="368"/>
      <c r="W1406" s="359"/>
      <c r="X1406" s="362"/>
      <c r="Y1406" s="359"/>
      <c r="Z1406" s="369"/>
      <c r="AA1406" s="368"/>
      <c r="AB1406" s="367"/>
      <c r="AC1406" s="370"/>
      <c r="AD1406" s="371"/>
      <c r="AE1406" s="249"/>
      <c r="AF1406" s="249"/>
      <c r="AG1406" s="249"/>
      <c r="AH1406" s="249"/>
      <c r="AI1406" s="249"/>
      <c r="AJ1406" s="249"/>
      <c r="AK1406" s="249"/>
      <c r="AL1406" s="249"/>
      <c r="AM1406" s="249"/>
      <c r="AN1406" s="249"/>
      <c r="AO1406" s="249"/>
      <c r="AP1406" s="249"/>
      <c r="AQ1406" s="249"/>
      <c r="AR1406" s="249"/>
      <c r="AS1406" s="249"/>
      <c r="AT1406" s="249"/>
      <c r="AU1406" s="249"/>
      <c r="AV1406" s="249"/>
      <c r="AW1406" s="249"/>
      <c r="AX1406" s="249"/>
    </row>
    <row r="1407" ht="15.0" customHeight="1">
      <c r="A1407" s="358"/>
      <c r="B1407" s="359"/>
      <c r="C1407" s="359"/>
      <c r="D1407" s="360"/>
      <c r="E1407" s="361"/>
      <c r="F1407" s="359"/>
      <c r="G1407" s="362"/>
      <c r="H1407" s="363">
        <f t="shared" si="19"/>
        <v>0</v>
      </c>
      <c r="I1407" s="359"/>
      <c r="J1407" s="364"/>
      <c r="K1407" s="364">
        <f t="shared" si="7"/>
        <v>0</v>
      </c>
      <c r="L1407" s="365"/>
      <c r="M1407" s="366">
        <f t="shared" si="14"/>
        <v>0</v>
      </c>
      <c r="N1407" s="366">
        <f t="shared" si="13"/>
        <v>0</v>
      </c>
      <c r="O1407" s="366">
        <f t="shared" si="5"/>
        <v>0</v>
      </c>
      <c r="P1407" s="366">
        <f t="shared" si="8"/>
        <v>0</v>
      </c>
      <c r="Q1407" s="366"/>
      <c r="R1407" s="359"/>
      <c r="S1407" s="367"/>
      <c r="T1407" s="359"/>
      <c r="U1407" s="368"/>
      <c r="V1407" s="368"/>
      <c r="W1407" s="359"/>
      <c r="X1407" s="362"/>
      <c r="Y1407" s="359"/>
      <c r="Z1407" s="369"/>
      <c r="AA1407" s="368"/>
      <c r="AB1407" s="367"/>
      <c r="AC1407" s="370"/>
      <c r="AD1407" s="371"/>
      <c r="AE1407" s="249"/>
      <c r="AF1407" s="249"/>
      <c r="AG1407" s="249"/>
      <c r="AH1407" s="249"/>
      <c r="AI1407" s="249"/>
      <c r="AJ1407" s="249"/>
      <c r="AK1407" s="249"/>
      <c r="AL1407" s="249"/>
      <c r="AM1407" s="249"/>
      <c r="AN1407" s="249"/>
      <c r="AO1407" s="249"/>
      <c r="AP1407" s="249"/>
      <c r="AQ1407" s="249"/>
      <c r="AR1407" s="249"/>
      <c r="AS1407" s="249"/>
      <c r="AT1407" s="249"/>
      <c r="AU1407" s="249"/>
      <c r="AV1407" s="249"/>
      <c r="AW1407" s="249"/>
      <c r="AX1407" s="249"/>
    </row>
    <row r="1408" ht="15.0" customHeight="1">
      <c r="A1408" s="358"/>
      <c r="B1408" s="359"/>
      <c r="C1408" s="359"/>
      <c r="D1408" s="360"/>
      <c r="E1408" s="361"/>
      <c r="F1408" s="359"/>
      <c r="G1408" s="362"/>
      <c r="H1408" s="363">
        <f t="shared" si="19"/>
        <v>0</v>
      </c>
      <c r="I1408" s="359"/>
      <c r="J1408" s="364"/>
      <c r="K1408" s="364">
        <f t="shared" si="7"/>
        <v>0</v>
      </c>
      <c r="L1408" s="365"/>
      <c r="M1408" s="366">
        <f t="shared" si="14"/>
        <v>0</v>
      </c>
      <c r="N1408" s="366">
        <f t="shared" si="13"/>
        <v>0</v>
      </c>
      <c r="O1408" s="366">
        <f t="shared" si="5"/>
        <v>0</v>
      </c>
      <c r="P1408" s="366">
        <f t="shared" si="8"/>
        <v>0</v>
      </c>
      <c r="Q1408" s="366"/>
      <c r="R1408" s="359"/>
      <c r="S1408" s="367"/>
      <c r="T1408" s="359"/>
      <c r="U1408" s="368"/>
      <c r="V1408" s="368"/>
      <c r="W1408" s="359"/>
      <c r="X1408" s="362"/>
      <c r="Y1408" s="359"/>
      <c r="Z1408" s="369"/>
      <c r="AA1408" s="368"/>
      <c r="AB1408" s="367"/>
      <c r="AC1408" s="370"/>
      <c r="AD1408" s="371"/>
      <c r="AE1408" s="249"/>
      <c r="AF1408" s="249"/>
      <c r="AG1408" s="249"/>
      <c r="AH1408" s="249"/>
      <c r="AI1408" s="249"/>
      <c r="AJ1408" s="249"/>
      <c r="AK1408" s="249"/>
      <c r="AL1408" s="249"/>
      <c r="AM1408" s="249"/>
      <c r="AN1408" s="249"/>
      <c r="AO1408" s="249"/>
      <c r="AP1408" s="249"/>
      <c r="AQ1408" s="249"/>
      <c r="AR1408" s="249"/>
      <c r="AS1408" s="249"/>
      <c r="AT1408" s="249"/>
      <c r="AU1408" s="249"/>
      <c r="AV1408" s="249"/>
      <c r="AW1408" s="249"/>
      <c r="AX1408" s="249"/>
    </row>
    <row r="1409" ht="15.0" customHeight="1">
      <c r="A1409" s="358"/>
      <c r="B1409" s="359"/>
      <c r="C1409" s="359"/>
      <c r="D1409" s="360"/>
      <c r="E1409" s="361"/>
      <c r="F1409" s="359"/>
      <c r="G1409" s="362"/>
      <c r="H1409" s="363">
        <f t="shared" si="19"/>
        <v>0</v>
      </c>
      <c r="I1409" s="359"/>
      <c r="J1409" s="364"/>
      <c r="K1409" s="364">
        <f t="shared" si="7"/>
        <v>0</v>
      </c>
      <c r="L1409" s="365"/>
      <c r="M1409" s="366">
        <f t="shared" si="14"/>
        <v>0</v>
      </c>
      <c r="N1409" s="366">
        <f t="shared" si="13"/>
        <v>0</v>
      </c>
      <c r="O1409" s="366">
        <f t="shared" si="5"/>
        <v>0</v>
      </c>
      <c r="P1409" s="366">
        <f t="shared" si="8"/>
        <v>0</v>
      </c>
      <c r="Q1409" s="366"/>
      <c r="R1409" s="359"/>
      <c r="S1409" s="367"/>
      <c r="T1409" s="359"/>
      <c r="U1409" s="368"/>
      <c r="V1409" s="368"/>
      <c r="W1409" s="359"/>
      <c r="X1409" s="362"/>
      <c r="Y1409" s="359"/>
      <c r="Z1409" s="369"/>
      <c r="AA1409" s="368"/>
      <c r="AB1409" s="367"/>
      <c r="AC1409" s="370"/>
      <c r="AD1409" s="371"/>
      <c r="AE1409" s="249"/>
      <c r="AF1409" s="249"/>
      <c r="AG1409" s="249"/>
      <c r="AH1409" s="249"/>
      <c r="AI1409" s="249"/>
      <c r="AJ1409" s="249"/>
      <c r="AK1409" s="249"/>
      <c r="AL1409" s="249"/>
      <c r="AM1409" s="249"/>
      <c r="AN1409" s="249"/>
      <c r="AO1409" s="249"/>
      <c r="AP1409" s="249"/>
      <c r="AQ1409" s="249"/>
      <c r="AR1409" s="249"/>
      <c r="AS1409" s="249"/>
      <c r="AT1409" s="249"/>
      <c r="AU1409" s="249"/>
      <c r="AV1409" s="249"/>
      <c r="AW1409" s="249"/>
      <c r="AX1409" s="249"/>
    </row>
    <row r="1410" ht="15.0" customHeight="1">
      <c r="A1410" s="358"/>
      <c r="B1410" s="359"/>
      <c r="C1410" s="359"/>
      <c r="D1410" s="360"/>
      <c r="E1410" s="361"/>
      <c r="F1410" s="359"/>
      <c r="G1410" s="362"/>
      <c r="H1410" s="363">
        <f t="shared" si="19"/>
        <v>0</v>
      </c>
      <c r="I1410" s="359"/>
      <c r="J1410" s="364"/>
      <c r="K1410" s="364">
        <f t="shared" si="7"/>
        <v>0</v>
      </c>
      <c r="L1410" s="365"/>
      <c r="M1410" s="366">
        <f t="shared" si="14"/>
        <v>0</v>
      </c>
      <c r="N1410" s="366">
        <f t="shared" si="13"/>
        <v>0</v>
      </c>
      <c r="O1410" s="366">
        <f t="shared" si="5"/>
        <v>0</v>
      </c>
      <c r="P1410" s="366">
        <f t="shared" si="8"/>
        <v>0</v>
      </c>
      <c r="Q1410" s="366"/>
      <c r="R1410" s="359"/>
      <c r="S1410" s="367"/>
      <c r="T1410" s="359"/>
      <c r="U1410" s="368"/>
      <c r="V1410" s="368"/>
      <c r="W1410" s="359"/>
      <c r="X1410" s="362"/>
      <c r="Y1410" s="359"/>
      <c r="Z1410" s="369"/>
      <c r="AA1410" s="368"/>
      <c r="AB1410" s="367"/>
      <c r="AC1410" s="370"/>
      <c r="AD1410" s="371"/>
      <c r="AE1410" s="249"/>
      <c r="AF1410" s="249"/>
      <c r="AG1410" s="249"/>
      <c r="AH1410" s="249"/>
      <c r="AI1410" s="249"/>
      <c r="AJ1410" s="249"/>
      <c r="AK1410" s="249"/>
      <c r="AL1410" s="249"/>
      <c r="AM1410" s="249"/>
      <c r="AN1410" s="249"/>
      <c r="AO1410" s="249"/>
      <c r="AP1410" s="249"/>
      <c r="AQ1410" s="249"/>
      <c r="AR1410" s="249"/>
      <c r="AS1410" s="249"/>
      <c r="AT1410" s="249"/>
      <c r="AU1410" s="249"/>
      <c r="AV1410" s="249"/>
      <c r="AW1410" s="249"/>
      <c r="AX1410" s="249"/>
    </row>
    <row r="1411" ht="15.0" customHeight="1">
      <c r="A1411" s="358"/>
      <c r="B1411" s="359"/>
      <c r="C1411" s="359"/>
      <c r="D1411" s="360"/>
      <c r="E1411" s="361"/>
      <c r="F1411" s="359"/>
      <c r="G1411" s="362"/>
      <c r="H1411" s="363">
        <f t="shared" si="19"/>
        <v>0</v>
      </c>
      <c r="I1411" s="359"/>
      <c r="J1411" s="364"/>
      <c r="K1411" s="364">
        <f t="shared" si="7"/>
        <v>0</v>
      </c>
      <c r="L1411" s="365"/>
      <c r="M1411" s="366">
        <f t="shared" si="14"/>
        <v>0</v>
      </c>
      <c r="N1411" s="366">
        <f t="shared" si="13"/>
        <v>0</v>
      </c>
      <c r="O1411" s="366">
        <f t="shared" si="5"/>
        <v>0</v>
      </c>
      <c r="P1411" s="366">
        <f t="shared" si="8"/>
        <v>0</v>
      </c>
      <c r="Q1411" s="366"/>
      <c r="R1411" s="359"/>
      <c r="S1411" s="367"/>
      <c r="T1411" s="359"/>
      <c r="U1411" s="368"/>
      <c r="V1411" s="368"/>
      <c r="W1411" s="359"/>
      <c r="X1411" s="362"/>
      <c r="Y1411" s="359"/>
      <c r="Z1411" s="369"/>
      <c r="AA1411" s="368"/>
      <c r="AB1411" s="367"/>
      <c r="AC1411" s="370"/>
      <c r="AD1411" s="371"/>
      <c r="AE1411" s="249"/>
      <c r="AF1411" s="249"/>
      <c r="AG1411" s="249"/>
      <c r="AH1411" s="249"/>
      <c r="AI1411" s="249"/>
      <c r="AJ1411" s="249"/>
      <c r="AK1411" s="249"/>
      <c r="AL1411" s="249"/>
      <c r="AM1411" s="249"/>
      <c r="AN1411" s="249"/>
      <c r="AO1411" s="249"/>
      <c r="AP1411" s="249"/>
      <c r="AQ1411" s="249"/>
      <c r="AR1411" s="249"/>
      <c r="AS1411" s="249"/>
      <c r="AT1411" s="249"/>
      <c r="AU1411" s="249"/>
      <c r="AV1411" s="249"/>
      <c r="AW1411" s="249"/>
      <c r="AX1411" s="249"/>
    </row>
    <row r="1412" ht="15.0" customHeight="1">
      <c r="A1412" s="358"/>
      <c r="B1412" s="359"/>
      <c r="C1412" s="359"/>
      <c r="D1412" s="360"/>
      <c r="E1412" s="361"/>
      <c r="F1412" s="359"/>
      <c r="G1412" s="362"/>
      <c r="H1412" s="363">
        <f t="shared" si="19"/>
        <v>0</v>
      </c>
      <c r="I1412" s="359"/>
      <c r="J1412" s="364"/>
      <c r="K1412" s="364">
        <f t="shared" si="7"/>
        <v>0</v>
      </c>
      <c r="L1412" s="365"/>
      <c r="M1412" s="366">
        <f t="shared" si="14"/>
        <v>0</v>
      </c>
      <c r="N1412" s="366">
        <f t="shared" si="13"/>
        <v>0</v>
      </c>
      <c r="O1412" s="366">
        <f t="shared" si="5"/>
        <v>0</v>
      </c>
      <c r="P1412" s="366">
        <f t="shared" si="8"/>
        <v>0</v>
      </c>
      <c r="Q1412" s="366"/>
      <c r="R1412" s="359"/>
      <c r="S1412" s="367"/>
      <c r="T1412" s="359"/>
      <c r="U1412" s="368"/>
      <c r="V1412" s="368"/>
      <c r="W1412" s="359"/>
      <c r="X1412" s="362"/>
      <c r="Y1412" s="359"/>
      <c r="Z1412" s="369"/>
      <c r="AA1412" s="368"/>
      <c r="AB1412" s="367"/>
      <c r="AC1412" s="370"/>
      <c r="AD1412" s="371"/>
      <c r="AE1412" s="249"/>
      <c r="AF1412" s="249"/>
      <c r="AG1412" s="249"/>
      <c r="AH1412" s="249"/>
      <c r="AI1412" s="249"/>
      <c r="AJ1412" s="249"/>
      <c r="AK1412" s="249"/>
      <c r="AL1412" s="249"/>
      <c r="AM1412" s="249"/>
      <c r="AN1412" s="249"/>
      <c r="AO1412" s="249"/>
      <c r="AP1412" s="249"/>
      <c r="AQ1412" s="249"/>
      <c r="AR1412" s="249"/>
      <c r="AS1412" s="249"/>
      <c r="AT1412" s="249"/>
      <c r="AU1412" s="249"/>
      <c r="AV1412" s="249"/>
      <c r="AW1412" s="249"/>
      <c r="AX1412" s="249"/>
    </row>
    <row r="1413" ht="15.0" customHeight="1">
      <c r="A1413" s="358"/>
      <c r="B1413" s="359"/>
      <c r="C1413" s="359"/>
      <c r="D1413" s="360"/>
      <c r="E1413" s="361"/>
      <c r="F1413" s="359"/>
      <c r="G1413" s="362"/>
      <c r="H1413" s="363">
        <f t="shared" si="19"/>
        <v>0</v>
      </c>
      <c r="I1413" s="359"/>
      <c r="J1413" s="364"/>
      <c r="K1413" s="364">
        <f t="shared" si="7"/>
        <v>0</v>
      </c>
      <c r="L1413" s="365"/>
      <c r="M1413" s="366">
        <f t="shared" si="14"/>
        <v>0</v>
      </c>
      <c r="N1413" s="366">
        <f t="shared" si="13"/>
        <v>0</v>
      </c>
      <c r="O1413" s="366">
        <f t="shared" si="5"/>
        <v>0</v>
      </c>
      <c r="P1413" s="366">
        <f t="shared" si="8"/>
        <v>0</v>
      </c>
      <c r="Q1413" s="366"/>
      <c r="R1413" s="359"/>
      <c r="S1413" s="367"/>
      <c r="T1413" s="359"/>
      <c r="U1413" s="368"/>
      <c r="V1413" s="368"/>
      <c r="W1413" s="359"/>
      <c r="X1413" s="362"/>
      <c r="Y1413" s="359"/>
      <c r="Z1413" s="369"/>
      <c r="AA1413" s="368"/>
      <c r="AB1413" s="367"/>
      <c r="AC1413" s="370"/>
      <c r="AD1413" s="371"/>
      <c r="AE1413" s="249"/>
      <c r="AF1413" s="249"/>
      <c r="AG1413" s="249"/>
      <c r="AH1413" s="249"/>
      <c r="AI1413" s="249"/>
      <c r="AJ1413" s="249"/>
      <c r="AK1413" s="249"/>
      <c r="AL1413" s="249"/>
      <c r="AM1413" s="249"/>
      <c r="AN1413" s="249"/>
      <c r="AO1413" s="249"/>
      <c r="AP1413" s="249"/>
      <c r="AQ1413" s="249"/>
      <c r="AR1413" s="249"/>
      <c r="AS1413" s="249"/>
      <c r="AT1413" s="249"/>
      <c r="AU1413" s="249"/>
      <c r="AV1413" s="249"/>
      <c r="AW1413" s="249"/>
      <c r="AX1413" s="249"/>
    </row>
    <row r="1414" ht="15.0" customHeight="1">
      <c r="A1414" s="358"/>
      <c r="B1414" s="359"/>
      <c r="C1414" s="359"/>
      <c r="D1414" s="360"/>
      <c r="E1414" s="361"/>
      <c r="F1414" s="359"/>
      <c r="G1414" s="362"/>
      <c r="H1414" s="363">
        <f t="shared" si="19"/>
        <v>0</v>
      </c>
      <c r="I1414" s="359"/>
      <c r="J1414" s="364"/>
      <c r="K1414" s="364">
        <f t="shared" si="7"/>
        <v>0</v>
      </c>
      <c r="L1414" s="365"/>
      <c r="M1414" s="366">
        <f t="shared" si="14"/>
        <v>0</v>
      </c>
      <c r="N1414" s="366">
        <f t="shared" si="13"/>
        <v>0</v>
      </c>
      <c r="O1414" s="366">
        <f t="shared" si="5"/>
        <v>0</v>
      </c>
      <c r="P1414" s="366">
        <f t="shared" si="8"/>
        <v>0</v>
      </c>
      <c r="Q1414" s="366"/>
      <c r="R1414" s="359"/>
      <c r="S1414" s="367"/>
      <c r="T1414" s="359"/>
      <c r="U1414" s="368"/>
      <c r="V1414" s="368"/>
      <c r="W1414" s="359"/>
      <c r="X1414" s="362"/>
      <c r="Y1414" s="359"/>
      <c r="Z1414" s="369"/>
      <c r="AA1414" s="368"/>
      <c r="AB1414" s="367"/>
      <c r="AC1414" s="370"/>
      <c r="AD1414" s="371"/>
      <c r="AE1414" s="249"/>
      <c r="AF1414" s="249"/>
      <c r="AG1414" s="249"/>
      <c r="AH1414" s="249"/>
      <c r="AI1414" s="249"/>
      <c r="AJ1414" s="249"/>
      <c r="AK1414" s="249"/>
      <c r="AL1414" s="249"/>
      <c r="AM1414" s="249"/>
      <c r="AN1414" s="249"/>
      <c r="AO1414" s="249"/>
      <c r="AP1414" s="249"/>
      <c r="AQ1414" s="249"/>
      <c r="AR1414" s="249"/>
      <c r="AS1414" s="249"/>
      <c r="AT1414" s="249"/>
      <c r="AU1414" s="249"/>
      <c r="AV1414" s="249"/>
      <c r="AW1414" s="249"/>
      <c r="AX1414" s="249"/>
    </row>
    <row r="1415" ht="15.0" customHeight="1">
      <c r="A1415" s="358"/>
      <c r="B1415" s="359"/>
      <c r="C1415" s="359"/>
      <c r="D1415" s="360"/>
      <c r="E1415" s="361"/>
      <c r="F1415" s="359"/>
      <c r="G1415" s="362"/>
      <c r="H1415" s="363">
        <f t="shared" si="19"/>
        <v>0</v>
      </c>
      <c r="I1415" s="359"/>
      <c r="J1415" s="364"/>
      <c r="K1415" s="364">
        <f t="shared" si="7"/>
        <v>0</v>
      </c>
      <c r="L1415" s="365"/>
      <c r="M1415" s="366">
        <f t="shared" si="14"/>
        <v>0</v>
      </c>
      <c r="N1415" s="366">
        <f t="shared" si="13"/>
        <v>0</v>
      </c>
      <c r="O1415" s="366">
        <f t="shared" si="5"/>
        <v>0</v>
      </c>
      <c r="P1415" s="366">
        <f t="shared" si="8"/>
        <v>0</v>
      </c>
      <c r="Q1415" s="366"/>
      <c r="R1415" s="359"/>
      <c r="S1415" s="367"/>
      <c r="T1415" s="359"/>
      <c r="U1415" s="368"/>
      <c r="V1415" s="368"/>
      <c r="W1415" s="359"/>
      <c r="X1415" s="362"/>
      <c r="Y1415" s="359"/>
      <c r="Z1415" s="369"/>
      <c r="AA1415" s="368"/>
      <c r="AB1415" s="367"/>
      <c r="AC1415" s="370"/>
      <c r="AD1415" s="371"/>
      <c r="AE1415" s="249"/>
      <c r="AF1415" s="249"/>
      <c r="AG1415" s="249"/>
      <c r="AH1415" s="249"/>
      <c r="AI1415" s="249"/>
      <c r="AJ1415" s="249"/>
      <c r="AK1415" s="249"/>
      <c r="AL1415" s="249"/>
      <c r="AM1415" s="249"/>
      <c r="AN1415" s="249"/>
      <c r="AO1415" s="249"/>
      <c r="AP1415" s="249"/>
      <c r="AQ1415" s="249"/>
      <c r="AR1415" s="249"/>
      <c r="AS1415" s="249"/>
      <c r="AT1415" s="249"/>
      <c r="AU1415" s="249"/>
      <c r="AV1415" s="249"/>
      <c r="AW1415" s="249"/>
      <c r="AX1415" s="249"/>
    </row>
    <row r="1416" ht="15.0" customHeight="1">
      <c r="A1416" s="358"/>
      <c r="B1416" s="359"/>
      <c r="C1416" s="359"/>
      <c r="D1416" s="360"/>
      <c r="E1416" s="361"/>
      <c r="F1416" s="359"/>
      <c r="G1416" s="362"/>
      <c r="H1416" s="363">
        <f t="shared" si="19"/>
        <v>0</v>
      </c>
      <c r="I1416" s="359"/>
      <c r="J1416" s="364"/>
      <c r="K1416" s="364">
        <f t="shared" si="7"/>
        <v>0</v>
      </c>
      <c r="L1416" s="365"/>
      <c r="M1416" s="366">
        <f t="shared" si="14"/>
        <v>0</v>
      </c>
      <c r="N1416" s="366">
        <f t="shared" si="13"/>
        <v>0</v>
      </c>
      <c r="O1416" s="366">
        <f t="shared" si="5"/>
        <v>0</v>
      </c>
      <c r="P1416" s="366">
        <f t="shared" si="8"/>
        <v>0</v>
      </c>
      <c r="Q1416" s="366"/>
      <c r="R1416" s="359"/>
      <c r="S1416" s="367"/>
      <c r="T1416" s="359"/>
      <c r="U1416" s="368"/>
      <c r="V1416" s="368"/>
      <c r="W1416" s="359"/>
      <c r="X1416" s="362"/>
      <c r="Y1416" s="359"/>
      <c r="Z1416" s="369"/>
      <c r="AA1416" s="368"/>
      <c r="AB1416" s="367"/>
      <c r="AC1416" s="370"/>
      <c r="AD1416" s="371"/>
      <c r="AE1416" s="249"/>
      <c r="AF1416" s="249"/>
      <c r="AG1416" s="249"/>
      <c r="AH1416" s="249"/>
      <c r="AI1416" s="249"/>
      <c r="AJ1416" s="249"/>
      <c r="AK1416" s="249"/>
      <c r="AL1416" s="249"/>
      <c r="AM1416" s="249"/>
      <c r="AN1416" s="249"/>
      <c r="AO1416" s="249"/>
      <c r="AP1416" s="249"/>
      <c r="AQ1416" s="249"/>
      <c r="AR1416" s="249"/>
      <c r="AS1416" s="249"/>
      <c r="AT1416" s="249"/>
      <c r="AU1416" s="249"/>
      <c r="AV1416" s="249"/>
      <c r="AW1416" s="249"/>
      <c r="AX1416" s="249"/>
    </row>
    <row r="1417" ht="15.0" customHeight="1">
      <c r="A1417" s="358"/>
      <c r="B1417" s="359"/>
      <c r="C1417" s="359"/>
      <c r="D1417" s="360"/>
      <c r="E1417" s="361"/>
      <c r="F1417" s="359"/>
      <c r="G1417" s="362"/>
      <c r="H1417" s="363">
        <f t="shared" si="19"/>
        <v>0</v>
      </c>
      <c r="I1417" s="359"/>
      <c r="J1417" s="364"/>
      <c r="K1417" s="364">
        <f t="shared" si="7"/>
        <v>0</v>
      </c>
      <c r="L1417" s="365"/>
      <c r="M1417" s="366">
        <f t="shared" si="14"/>
        <v>0</v>
      </c>
      <c r="N1417" s="366">
        <f t="shared" si="13"/>
        <v>0</v>
      </c>
      <c r="O1417" s="366">
        <f t="shared" si="5"/>
        <v>0</v>
      </c>
      <c r="P1417" s="366">
        <f t="shared" si="8"/>
        <v>0</v>
      </c>
      <c r="Q1417" s="366"/>
      <c r="R1417" s="359"/>
      <c r="S1417" s="367"/>
      <c r="T1417" s="359"/>
      <c r="U1417" s="368"/>
      <c r="V1417" s="368"/>
      <c r="W1417" s="359"/>
      <c r="X1417" s="362"/>
      <c r="Y1417" s="359"/>
      <c r="Z1417" s="369"/>
      <c r="AA1417" s="368"/>
      <c r="AB1417" s="367"/>
      <c r="AC1417" s="370"/>
      <c r="AD1417" s="371"/>
      <c r="AE1417" s="249"/>
      <c r="AF1417" s="249"/>
      <c r="AG1417" s="249"/>
      <c r="AH1417" s="249"/>
      <c r="AI1417" s="249"/>
      <c r="AJ1417" s="249"/>
      <c r="AK1417" s="249"/>
      <c r="AL1417" s="249"/>
      <c r="AM1417" s="249"/>
      <c r="AN1417" s="249"/>
      <c r="AO1417" s="249"/>
      <c r="AP1417" s="249"/>
      <c r="AQ1417" s="249"/>
      <c r="AR1417" s="249"/>
      <c r="AS1417" s="249"/>
      <c r="AT1417" s="249"/>
      <c r="AU1417" s="249"/>
      <c r="AV1417" s="249"/>
      <c r="AW1417" s="249"/>
      <c r="AX1417" s="249"/>
    </row>
    <row r="1418" ht="15.0" customHeight="1">
      <c r="A1418" s="358"/>
      <c r="B1418" s="359"/>
      <c r="C1418" s="359"/>
      <c r="D1418" s="360"/>
      <c r="E1418" s="361"/>
      <c r="F1418" s="359"/>
      <c r="G1418" s="362"/>
      <c r="H1418" s="363">
        <f t="shared" si="19"/>
        <v>0</v>
      </c>
      <c r="I1418" s="359"/>
      <c r="J1418" s="364"/>
      <c r="K1418" s="364">
        <f t="shared" si="7"/>
        <v>0</v>
      </c>
      <c r="L1418" s="365"/>
      <c r="M1418" s="366">
        <f t="shared" si="14"/>
        <v>0</v>
      </c>
      <c r="N1418" s="366">
        <f t="shared" si="13"/>
        <v>0</v>
      </c>
      <c r="O1418" s="366">
        <f t="shared" si="5"/>
        <v>0</v>
      </c>
      <c r="P1418" s="366">
        <f t="shared" si="8"/>
        <v>0</v>
      </c>
      <c r="Q1418" s="366"/>
      <c r="R1418" s="359"/>
      <c r="S1418" s="367"/>
      <c r="T1418" s="359"/>
      <c r="U1418" s="368"/>
      <c r="V1418" s="368"/>
      <c r="W1418" s="359"/>
      <c r="X1418" s="362"/>
      <c r="Y1418" s="359"/>
      <c r="Z1418" s="369"/>
      <c r="AA1418" s="368"/>
      <c r="AB1418" s="367"/>
      <c r="AC1418" s="370"/>
      <c r="AD1418" s="371"/>
      <c r="AE1418" s="249"/>
      <c r="AF1418" s="249"/>
      <c r="AG1418" s="249"/>
      <c r="AH1418" s="249"/>
      <c r="AI1418" s="249"/>
      <c r="AJ1418" s="249"/>
      <c r="AK1418" s="249"/>
      <c r="AL1418" s="249"/>
      <c r="AM1418" s="249"/>
      <c r="AN1418" s="249"/>
      <c r="AO1418" s="249"/>
      <c r="AP1418" s="249"/>
      <c r="AQ1418" s="249"/>
      <c r="AR1418" s="249"/>
      <c r="AS1418" s="249"/>
      <c r="AT1418" s="249"/>
      <c r="AU1418" s="249"/>
      <c r="AV1418" s="249"/>
      <c r="AW1418" s="249"/>
      <c r="AX1418" s="249"/>
    </row>
    <row r="1419" ht="15.0" customHeight="1">
      <c r="A1419" s="358"/>
      <c r="B1419" s="359"/>
      <c r="C1419" s="359"/>
      <c r="D1419" s="360"/>
      <c r="E1419" s="361"/>
      <c r="F1419" s="359"/>
      <c r="G1419" s="362"/>
      <c r="H1419" s="363">
        <f t="shared" si="19"/>
        <v>0</v>
      </c>
      <c r="I1419" s="359"/>
      <c r="J1419" s="364"/>
      <c r="K1419" s="364">
        <f t="shared" si="7"/>
        <v>0</v>
      </c>
      <c r="L1419" s="365"/>
      <c r="M1419" s="366">
        <f t="shared" si="14"/>
        <v>0</v>
      </c>
      <c r="N1419" s="366">
        <f t="shared" si="13"/>
        <v>0</v>
      </c>
      <c r="O1419" s="366">
        <f t="shared" si="5"/>
        <v>0</v>
      </c>
      <c r="P1419" s="366">
        <f t="shared" si="8"/>
        <v>0</v>
      </c>
      <c r="Q1419" s="366"/>
      <c r="R1419" s="359"/>
      <c r="S1419" s="367"/>
      <c r="T1419" s="359"/>
      <c r="U1419" s="368"/>
      <c r="V1419" s="368"/>
      <c r="W1419" s="359"/>
      <c r="X1419" s="362"/>
      <c r="Y1419" s="359"/>
      <c r="Z1419" s="369"/>
      <c r="AA1419" s="368"/>
      <c r="AB1419" s="367"/>
      <c r="AC1419" s="370"/>
      <c r="AD1419" s="371"/>
      <c r="AE1419" s="249"/>
      <c r="AF1419" s="249"/>
      <c r="AG1419" s="249"/>
      <c r="AH1419" s="249"/>
      <c r="AI1419" s="249"/>
      <c r="AJ1419" s="249"/>
      <c r="AK1419" s="249"/>
      <c r="AL1419" s="249"/>
      <c r="AM1419" s="249"/>
      <c r="AN1419" s="249"/>
      <c r="AO1419" s="249"/>
      <c r="AP1419" s="249"/>
      <c r="AQ1419" s="249"/>
      <c r="AR1419" s="249"/>
      <c r="AS1419" s="249"/>
      <c r="AT1419" s="249"/>
      <c r="AU1419" s="249"/>
      <c r="AV1419" s="249"/>
      <c r="AW1419" s="249"/>
      <c r="AX1419" s="249"/>
    </row>
    <row r="1420" ht="15.0" customHeight="1">
      <c r="A1420" s="358"/>
      <c r="B1420" s="359"/>
      <c r="C1420" s="359"/>
      <c r="D1420" s="360"/>
      <c r="E1420" s="361"/>
      <c r="F1420" s="359"/>
      <c r="G1420" s="362"/>
      <c r="H1420" s="363">
        <f t="shared" si="19"/>
        <v>0</v>
      </c>
      <c r="I1420" s="359"/>
      <c r="J1420" s="364"/>
      <c r="K1420" s="364">
        <f t="shared" si="7"/>
        <v>0</v>
      </c>
      <c r="L1420" s="365"/>
      <c r="M1420" s="366">
        <f t="shared" si="14"/>
        <v>0</v>
      </c>
      <c r="N1420" s="366">
        <f t="shared" si="13"/>
        <v>0</v>
      </c>
      <c r="O1420" s="366">
        <f t="shared" si="5"/>
        <v>0</v>
      </c>
      <c r="P1420" s="366">
        <f t="shared" si="8"/>
        <v>0</v>
      </c>
      <c r="Q1420" s="366"/>
      <c r="R1420" s="359"/>
      <c r="S1420" s="367"/>
      <c r="T1420" s="359"/>
      <c r="U1420" s="368"/>
      <c r="V1420" s="368"/>
      <c r="W1420" s="359"/>
      <c r="X1420" s="362"/>
      <c r="Y1420" s="359"/>
      <c r="Z1420" s="369"/>
      <c r="AA1420" s="368"/>
      <c r="AB1420" s="367"/>
      <c r="AC1420" s="370"/>
      <c r="AD1420" s="371"/>
      <c r="AE1420" s="249"/>
      <c r="AF1420" s="249"/>
      <c r="AG1420" s="249"/>
      <c r="AH1420" s="249"/>
      <c r="AI1420" s="249"/>
      <c r="AJ1420" s="249"/>
      <c r="AK1420" s="249"/>
      <c r="AL1420" s="249"/>
      <c r="AM1420" s="249"/>
      <c r="AN1420" s="249"/>
      <c r="AO1420" s="249"/>
      <c r="AP1420" s="249"/>
      <c r="AQ1420" s="249"/>
      <c r="AR1420" s="249"/>
      <c r="AS1420" s="249"/>
      <c r="AT1420" s="249"/>
      <c r="AU1420" s="249"/>
      <c r="AV1420" s="249"/>
      <c r="AW1420" s="249"/>
      <c r="AX1420" s="249"/>
    </row>
    <row r="1421" ht="15.0" customHeight="1">
      <c r="A1421" s="358"/>
      <c r="B1421" s="359"/>
      <c r="C1421" s="359"/>
      <c r="D1421" s="360"/>
      <c r="E1421" s="361"/>
      <c r="F1421" s="359"/>
      <c r="G1421" s="362"/>
      <c r="H1421" s="363">
        <f t="shared" si="19"/>
        <v>0</v>
      </c>
      <c r="I1421" s="359"/>
      <c r="J1421" s="364"/>
      <c r="K1421" s="364">
        <f t="shared" si="7"/>
        <v>0</v>
      </c>
      <c r="L1421" s="365"/>
      <c r="M1421" s="366">
        <f t="shared" si="14"/>
        <v>0</v>
      </c>
      <c r="N1421" s="366">
        <f t="shared" si="13"/>
        <v>0</v>
      </c>
      <c r="O1421" s="366">
        <f t="shared" si="5"/>
        <v>0</v>
      </c>
      <c r="P1421" s="366">
        <f t="shared" si="8"/>
        <v>0</v>
      </c>
      <c r="Q1421" s="366"/>
      <c r="R1421" s="359"/>
      <c r="S1421" s="367"/>
      <c r="T1421" s="359"/>
      <c r="U1421" s="368"/>
      <c r="V1421" s="368"/>
      <c r="W1421" s="359"/>
      <c r="X1421" s="362"/>
      <c r="Y1421" s="359"/>
      <c r="Z1421" s="369"/>
      <c r="AA1421" s="368"/>
      <c r="AB1421" s="367"/>
      <c r="AC1421" s="370"/>
      <c r="AD1421" s="371"/>
      <c r="AE1421" s="249"/>
      <c r="AF1421" s="249"/>
      <c r="AG1421" s="249"/>
      <c r="AH1421" s="249"/>
      <c r="AI1421" s="249"/>
      <c r="AJ1421" s="249"/>
      <c r="AK1421" s="249"/>
      <c r="AL1421" s="249"/>
      <c r="AM1421" s="249"/>
      <c r="AN1421" s="249"/>
      <c r="AO1421" s="249"/>
      <c r="AP1421" s="249"/>
      <c r="AQ1421" s="249"/>
      <c r="AR1421" s="249"/>
      <c r="AS1421" s="249"/>
      <c r="AT1421" s="249"/>
      <c r="AU1421" s="249"/>
      <c r="AV1421" s="249"/>
      <c r="AW1421" s="249"/>
      <c r="AX1421" s="249"/>
    </row>
    <row r="1422" ht="15.0" customHeight="1">
      <c r="A1422" s="358"/>
      <c r="B1422" s="359"/>
      <c r="C1422" s="359"/>
      <c r="D1422" s="360"/>
      <c r="E1422" s="361"/>
      <c r="F1422" s="359"/>
      <c r="G1422" s="362"/>
      <c r="H1422" s="363">
        <f t="shared" si="19"/>
        <v>0</v>
      </c>
      <c r="I1422" s="359"/>
      <c r="J1422" s="364"/>
      <c r="K1422" s="364">
        <f t="shared" si="7"/>
        <v>0</v>
      </c>
      <c r="L1422" s="365"/>
      <c r="M1422" s="366">
        <f t="shared" si="14"/>
        <v>0</v>
      </c>
      <c r="N1422" s="366">
        <f t="shared" si="13"/>
        <v>0</v>
      </c>
      <c r="O1422" s="366">
        <f t="shared" si="5"/>
        <v>0</v>
      </c>
      <c r="P1422" s="366">
        <f t="shared" si="8"/>
        <v>0</v>
      </c>
      <c r="Q1422" s="366"/>
      <c r="R1422" s="359"/>
      <c r="S1422" s="367"/>
      <c r="T1422" s="359"/>
      <c r="U1422" s="368"/>
      <c r="V1422" s="368"/>
      <c r="W1422" s="359"/>
      <c r="X1422" s="362"/>
      <c r="Y1422" s="359"/>
      <c r="Z1422" s="369"/>
      <c r="AA1422" s="368"/>
      <c r="AB1422" s="367"/>
      <c r="AC1422" s="370"/>
      <c r="AD1422" s="371"/>
      <c r="AE1422" s="249"/>
      <c r="AF1422" s="249"/>
      <c r="AG1422" s="249"/>
      <c r="AH1422" s="249"/>
      <c r="AI1422" s="249"/>
      <c r="AJ1422" s="249"/>
      <c r="AK1422" s="249"/>
      <c r="AL1422" s="249"/>
      <c r="AM1422" s="249"/>
      <c r="AN1422" s="249"/>
      <c r="AO1422" s="249"/>
      <c r="AP1422" s="249"/>
      <c r="AQ1422" s="249"/>
      <c r="AR1422" s="249"/>
      <c r="AS1422" s="249"/>
      <c r="AT1422" s="249"/>
      <c r="AU1422" s="249"/>
      <c r="AV1422" s="249"/>
      <c r="AW1422" s="249"/>
      <c r="AX1422" s="249"/>
    </row>
    <row r="1423" ht="15.0" customHeight="1">
      <c r="A1423" s="358"/>
      <c r="B1423" s="359"/>
      <c r="C1423" s="359"/>
      <c r="D1423" s="360"/>
      <c r="E1423" s="361"/>
      <c r="F1423" s="359"/>
      <c r="G1423" s="362"/>
      <c r="H1423" s="363">
        <f t="shared" si="19"/>
        <v>0</v>
      </c>
      <c r="I1423" s="359"/>
      <c r="J1423" s="364"/>
      <c r="K1423" s="364">
        <f t="shared" si="7"/>
        <v>0</v>
      </c>
      <c r="L1423" s="365"/>
      <c r="M1423" s="366">
        <f t="shared" si="14"/>
        <v>0</v>
      </c>
      <c r="N1423" s="366">
        <f t="shared" si="13"/>
        <v>0</v>
      </c>
      <c r="O1423" s="366">
        <f t="shared" si="5"/>
        <v>0</v>
      </c>
      <c r="P1423" s="366">
        <f t="shared" si="8"/>
        <v>0</v>
      </c>
      <c r="Q1423" s="366"/>
      <c r="R1423" s="359"/>
      <c r="S1423" s="367"/>
      <c r="T1423" s="359"/>
      <c r="U1423" s="368"/>
      <c r="V1423" s="368"/>
      <c r="W1423" s="359"/>
      <c r="X1423" s="362"/>
      <c r="Y1423" s="359"/>
      <c r="Z1423" s="369"/>
      <c r="AA1423" s="368"/>
      <c r="AB1423" s="367"/>
      <c r="AC1423" s="370"/>
      <c r="AD1423" s="371"/>
      <c r="AE1423" s="249"/>
      <c r="AF1423" s="249"/>
      <c r="AG1423" s="249"/>
      <c r="AH1423" s="249"/>
      <c r="AI1423" s="249"/>
      <c r="AJ1423" s="249"/>
      <c r="AK1423" s="249"/>
      <c r="AL1423" s="249"/>
      <c r="AM1423" s="249"/>
      <c r="AN1423" s="249"/>
      <c r="AO1423" s="249"/>
      <c r="AP1423" s="249"/>
      <c r="AQ1423" s="249"/>
      <c r="AR1423" s="249"/>
      <c r="AS1423" s="249"/>
      <c r="AT1423" s="249"/>
      <c r="AU1423" s="249"/>
      <c r="AV1423" s="249"/>
      <c r="AW1423" s="249"/>
      <c r="AX1423" s="249"/>
    </row>
    <row r="1424" ht="15.0" customHeight="1">
      <c r="A1424" s="358"/>
      <c r="B1424" s="359"/>
      <c r="C1424" s="359"/>
      <c r="D1424" s="360"/>
      <c r="E1424" s="361"/>
      <c r="F1424" s="359"/>
      <c r="G1424" s="362"/>
      <c r="H1424" s="363">
        <f t="shared" si="19"/>
        <v>0</v>
      </c>
      <c r="I1424" s="359"/>
      <c r="J1424" s="364"/>
      <c r="K1424" s="364">
        <f t="shared" si="7"/>
        <v>0</v>
      </c>
      <c r="L1424" s="365"/>
      <c r="M1424" s="366">
        <f t="shared" si="14"/>
        <v>0</v>
      </c>
      <c r="N1424" s="366">
        <f t="shared" si="13"/>
        <v>0</v>
      </c>
      <c r="O1424" s="366">
        <f t="shared" si="5"/>
        <v>0</v>
      </c>
      <c r="P1424" s="366">
        <f t="shared" si="8"/>
        <v>0</v>
      </c>
      <c r="Q1424" s="366"/>
      <c r="R1424" s="359"/>
      <c r="S1424" s="367"/>
      <c r="T1424" s="359"/>
      <c r="U1424" s="368"/>
      <c r="V1424" s="368"/>
      <c r="W1424" s="359"/>
      <c r="X1424" s="362"/>
      <c r="Y1424" s="359"/>
      <c r="Z1424" s="369"/>
      <c r="AA1424" s="368"/>
      <c r="AB1424" s="367"/>
      <c r="AC1424" s="370"/>
      <c r="AD1424" s="371"/>
      <c r="AE1424" s="249"/>
      <c r="AF1424" s="249"/>
      <c r="AG1424" s="249"/>
      <c r="AH1424" s="249"/>
      <c r="AI1424" s="249"/>
      <c r="AJ1424" s="249"/>
      <c r="AK1424" s="249"/>
      <c r="AL1424" s="249"/>
      <c r="AM1424" s="249"/>
      <c r="AN1424" s="249"/>
      <c r="AO1424" s="249"/>
      <c r="AP1424" s="249"/>
      <c r="AQ1424" s="249"/>
      <c r="AR1424" s="249"/>
      <c r="AS1424" s="249"/>
      <c r="AT1424" s="249"/>
      <c r="AU1424" s="249"/>
      <c r="AV1424" s="249"/>
      <c r="AW1424" s="249"/>
      <c r="AX1424" s="249"/>
    </row>
    <row r="1425" ht="15.0" customHeight="1">
      <c r="A1425" s="358"/>
      <c r="B1425" s="359"/>
      <c r="C1425" s="359"/>
      <c r="D1425" s="360"/>
      <c r="E1425" s="361"/>
      <c r="F1425" s="359"/>
      <c r="G1425" s="362"/>
      <c r="H1425" s="363">
        <f t="shared" si="19"/>
        <v>0</v>
      </c>
      <c r="I1425" s="359"/>
      <c r="J1425" s="364"/>
      <c r="K1425" s="364">
        <f t="shared" si="7"/>
        <v>0</v>
      </c>
      <c r="L1425" s="365"/>
      <c r="M1425" s="366">
        <f t="shared" si="14"/>
        <v>0</v>
      </c>
      <c r="N1425" s="366">
        <f t="shared" si="13"/>
        <v>0</v>
      </c>
      <c r="O1425" s="366">
        <f t="shared" si="5"/>
        <v>0</v>
      </c>
      <c r="P1425" s="366">
        <f t="shared" si="8"/>
        <v>0</v>
      </c>
      <c r="Q1425" s="366"/>
      <c r="R1425" s="359"/>
      <c r="S1425" s="367"/>
      <c r="T1425" s="359"/>
      <c r="U1425" s="368"/>
      <c r="V1425" s="368"/>
      <c r="W1425" s="359"/>
      <c r="X1425" s="362"/>
      <c r="Y1425" s="359"/>
      <c r="Z1425" s="369"/>
      <c r="AA1425" s="368"/>
      <c r="AB1425" s="367"/>
      <c r="AC1425" s="370"/>
      <c r="AD1425" s="371"/>
      <c r="AE1425" s="249"/>
      <c r="AF1425" s="249"/>
      <c r="AG1425" s="249"/>
      <c r="AH1425" s="249"/>
      <c r="AI1425" s="249"/>
      <c r="AJ1425" s="249"/>
      <c r="AK1425" s="249"/>
      <c r="AL1425" s="249"/>
      <c r="AM1425" s="249"/>
      <c r="AN1425" s="249"/>
      <c r="AO1425" s="249"/>
      <c r="AP1425" s="249"/>
      <c r="AQ1425" s="249"/>
      <c r="AR1425" s="249"/>
      <c r="AS1425" s="249"/>
      <c r="AT1425" s="249"/>
      <c r="AU1425" s="249"/>
      <c r="AV1425" s="249"/>
      <c r="AW1425" s="249"/>
      <c r="AX1425" s="249"/>
    </row>
    <row r="1426" ht="15.0" customHeight="1">
      <c r="A1426" s="358"/>
      <c r="B1426" s="359"/>
      <c r="C1426" s="359"/>
      <c r="D1426" s="360"/>
      <c r="E1426" s="361"/>
      <c r="F1426" s="359"/>
      <c r="G1426" s="362"/>
      <c r="H1426" s="363">
        <f t="shared" si="19"/>
        <v>0</v>
      </c>
      <c r="I1426" s="359"/>
      <c r="J1426" s="364"/>
      <c r="K1426" s="364">
        <f t="shared" si="7"/>
        <v>0</v>
      </c>
      <c r="L1426" s="365"/>
      <c r="M1426" s="366">
        <f t="shared" si="14"/>
        <v>0</v>
      </c>
      <c r="N1426" s="366">
        <f t="shared" si="13"/>
        <v>0</v>
      </c>
      <c r="O1426" s="366">
        <f t="shared" si="5"/>
        <v>0</v>
      </c>
      <c r="P1426" s="366">
        <f t="shared" si="8"/>
        <v>0</v>
      </c>
      <c r="Q1426" s="366"/>
      <c r="R1426" s="359"/>
      <c r="S1426" s="367"/>
      <c r="T1426" s="359"/>
      <c r="U1426" s="368"/>
      <c r="V1426" s="368"/>
      <c r="W1426" s="359"/>
      <c r="X1426" s="362"/>
      <c r="Y1426" s="359"/>
      <c r="Z1426" s="369"/>
      <c r="AA1426" s="368"/>
      <c r="AB1426" s="367"/>
      <c r="AC1426" s="370"/>
      <c r="AD1426" s="371"/>
      <c r="AE1426" s="249"/>
      <c r="AF1426" s="249"/>
      <c r="AG1426" s="249"/>
      <c r="AH1426" s="249"/>
      <c r="AI1426" s="249"/>
      <c r="AJ1426" s="249"/>
      <c r="AK1426" s="249"/>
      <c r="AL1426" s="249"/>
      <c r="AM1426" s="249"/>
      <c r="AN1426" s="249"/>
      <c r="AO1426" s="249"/>
      <c r="AP1426" s="249"/>
      <c r="AQ1426" s="249"/>
      <c r="AR1426" s="249"/>
      <c r="AS1426" s="249"/>
      <c r="AT1426" s="249"/>
      <c r="AU1426" s="249"/>
      <c r="AV1426" s="249"/>
      <c r="AW1426" s="249"/>
      <c r="AX1426" s="249"/>
    </row>
    <row r="1427" ht="15.0" customHeight="1">
      <c r="A1427" s="358"/>
      <c r="B1427" s="359"/>
      <c r="C1427" s="359"/>
      <c r="D1427" s="360"/>
      <c r="E1427" s="361"/>
      <c r="F1427" s="359"/>
      <c r="G1427" s="362"/>
      <c r="H1427" s="363">
        <f t="shared" si="19"/>
        <v>0</v>
      </c>
      <c r="I1427" s="359"/>
      <c r="J1427" s="364"/>
      <c r="K1427" s="364">
        <f t="shared" si="7"/>
        <v>0</v>
      </c>
      <c r="L1427" s="365"/>
      <c r="M1427" s="366">
        <f t="shared" si="14"/>
        <v>0</v>
      </c>
      <c r="N1427" s="366">
        <f t="shared" si="13"/>
        <v>0</v>
      </c>
      <c r="O1427" s="366">
        <f t="shared" si="5"/>
        <v>0</v>
      </c>
      <c r="P1427" s="366">
        <f t="shared" si="8"/>
        <v>0</v>
      </c>
      <c r="Q1427" s="366"/>
      <c r="R1427" s="359"/>
      <c r="S1427" s="367"/>
      <c r="T1427" s="359"/>
      <c r="U1427" s="368"/>
      <c r="V1427" s="368"/>
      <c r="W1427" s="359"/>
      <c r="X1427" s="362"/>
      <c r="Y1427" s="359"/>
      <c r="Z1427" s="369"/>
      <c r="AA1427" s="368"/>
      <c r="AB1427" s="367"/>
      <c r="AC1427" s="370"/>
      <c r="AD1427" s="371"/>
      <c r="AE1427" s="249"/>
      <c r="AF1427" s="249"/>
      <c r="AG1427" s="249"/>
      <c r="AH1427" s="249"/>
      <c r="AI1427" s="249"/>
      <c r="AJ1427" s="249"/>
      <c r="AK1427" s="249"/>
      <c r="AL1427" s="249"/>
      <c r="AM1427" s="249"/>
      <c r="AN1427" s="249"/>
      <c r="AO1427" s="249"/>
      <c r="AP1427" s="249"/>
      <c r="AQ1427" s="249"/>
      <c r="AR1427" s="249"/>
      <c r="AS1427" s="249"/>
      <c r="AT1427" s="249"/>
      <c r="AU1427" s="249"/>
      <c r="AV1427" s="249"/>
      <c r="AW1427" s="249"/>
      <c r="AX1427" s="249"/>
    </row>
    <row r="1428" ht="15.0" customHeight="1">
      <c r="A1428" s="358"/>
      <c r="B1428" s="359"/>
      <c r="C1428" s="359"/>
      <c r="D1428" s="360"/>
      <c r="E1428" s="361"/>
      <c r="F1428" s="359"/>
      <c r="G1428" s="362"/>
      <c r="H1428" s="363">
        <f t="shared" si="19"/>
        <v>0</v>
      </c>
      <c r="I1428" s="359"/>
      <c r="J1428" s="364"/>
      <c r="K1428" s="364">
        <f t="shared" si="7"/>
        <v>0</v>
      </c>
      <c r="L1428" s="365"/>
      <c r="M1428" s="366">
        <f t="shared" si="14"/>
        <v>0</v>
      </c>
      <c r="N1428" s="366">
        <f t="shared" si="13"/>
        <v>0</v>
      </c>
      <c r="O1428" s="366">
        <f t="shared" si="5"/>
        <v>0</v>
      </c>
      <c r="P1428" s="366">
        <f t="shared" si="8"/>
        <v>0</v>
      </c>
      <c r="Q1428" s="366"/>
      <c r="R1428" s="359"/>
      <c r="S1428" s="367"/>
      <c r="T1428" s="359"/>
      <c r="U1428" s="368"/>
      <c r="V1428" s="368"/>
      <c r="W1428" s="359"/>
      <c r="X1428" s="362"/>
      <c r="Y1428" s="359"/>
      <c r="Z1428" s="369"/>
      <c r="AA1428" s="368"/>
      <c r="AB1428" s="367"/>
      <c r="AC1428" s="370"/>
      <c r="AD1428" s="371"/>
      <c r="AE1428" s="249"/>
      <c r="AF1428" s="249"/>
      <c r="AG1428" s="249"/>
      <c r="AH1428" s="249"/>
      <c r="AI1428" s="249"/>
      <c r="AJ1428" s="249"/>
      <c r="AK1428" s="249"/>
      <c r="AL1428" s="249"/>
      <c r="AM1428" s="249"/>
      <c r="AN1428" s="249"/>
      <c r="AO1428" s="249"/>
      <c r="AP1428" s="249"/>
      <c r="AQ1428" s="249"/>
      <c r="AR1428" s="249"/>
      <c r="AS1428" s="249"/>
      <c r="AT1428" s="249"/>
      <c r="AU1428" s="249"/>
      <c r="AV1428" s="249"/>
      <c r="AW1428" s="249"/>
      <c r="AX1428" s="249"/>
    </row>
    <row r="1429" ht="15.0" customHeight="1">
      <c r="A1429" s="358"/>
      <c r="B1429" s="359"/>
      <c r="C1429" s="359"/>
      <c r="D1429" s="360"/>
      <c r="E1429" s="361"/>
      <c r="F1429" s="359"/>
      <c r="G1429" s="362"/>
      <c r="H1429" s="363">
        <f t="shared" si="19"/>
        <v>0</v>
      </c>
      <c r="I1429" s="359"/>
      <c r="J1429" s="364"/>
      <c r="K1429" s="364">
        <f t="shared" si="7"/>
        <v>0</v>
      </c>
      <c r="L1429" s="365"/>
      <c r="M1429" s="366">
        <f t="shared" si="14"/>
        <v>0</v>
      </c>
      <c r="N1429" s="366">
        <f t="shared" si="13"/>
        <v>0</v>
      </c>
      <c r="O1429" s="366">
        <f t="shared" si="5"/>
        <v>0</v>
      </c>
      <c r="P1429" s="366">
        <f t="shared" si="8"/>
        <v>0</v>
      </c>
      <c r="Q1429" s="366"/>
      <c r="R1429" s="359"/>
      <c r="S1429" s="367"/>
      <c r="T1429" s="359"/>
      <c r="U1429" s="368"/>
      <c r="V1429" s="368"/>
      <c r="W1429" s="359"/>
      <c r="X1429" s="362"/>
      <c r="Y1429" s="359"/>
      <c r="Z1429" s="369"/>
      <c r="AA1429" s="368"/>
      <c r="AB1429" s="367"/>
      <c r="AC1429" s="370"/>
      <c r="AD1429" s="371"/>
      <c r="AE1429" s="249"/>
      <c r="AF1429" s="249"/>
      <c r="AG1429" s="249"/>
      <c r="AH1429" s="249"/>
      <c r="AI1429" s="249"/>
      <c r="AJ1429" s="249"/>
      <c r="AK1429" s="249"/>
      <c r="AL1429" s="249"/>
      <c r="AM1429" s="249"/>
      <c r="AN1429" s="249"/>
      <c r="AO1429" s="249"/>
      <c r="AP1429" s="249"/>
      <c r="AQ1429" s="249"/>
      <c r="AR1429" s="249"/>
      <c r="AS1429" s="249"/>
      <c r="AT1429" s="249"/>
      <c r="AU1429" s="249"/>
      <c r="AV1429" s="249"/>
      <c r="AW1429" s="249"/>
      <c r="AX1429" s="249"/>
    </row>
    <row r="1430" ht="15.0" customHeight="1">
      <c r="A1430" s="358"/>
      <c r="B1430" s="359"/>
      <c r="C1430" s="359"/>
      <c r="D1430" s="360"/>
      <c r="E1430" s="361"/>
      <c r="F1430" s="359"/>
      <c r="G1430" s="362"/>
      <c r="H1430" s="363">
        <f t="shared" si="19"/>
        <v>0</v>
      </c>
      <c r="I1430" s="359"/>
      <c r="J1430" s="364"/>
      <c r="K1430" s="364">
        <f t="shared" si="7"/>
        <v>0</v>
      </c>
      <c r="L1430" s="365"/>
      <c r="M1430" s="366">
        <f t="shared" si="14"/>
        <v>0</v>
      </c>
      <c r="N1430" s="366">
        <f t="shared" si="13"/>
        <v>0</v>
      </c>
      <c r="O1430" s="366">
        <f t="shared" si="5"/>
        <v>0</v>
      </c>
      <c r="P1430" s="366">
        <f t="shared" si="8"/>
        <v>0</v>
      </c>
      <c r="Q1430" s="366"/>
      <c r="R1430" s="359"/>
      <c r="S1430" s="367"/>
      <c r="T1430" s="359"/>
      <c r="U1430" s="368"/>
      <c r="V1430" s="368"/>
      <c r="W1430" s="359"/>
      <c r="X1430" s="362"/>
      <c r="Y1430" s="359"/>
      <c r="Z1430" s="369"/>
      <c r="AA1430" s="368"/>
      <c r="AB1430" s="367"/>
      <c r="AC1430" s="370"/>
      <c r="AD1430" s="371"/>
      <c r="AE1430" s="249"/>
      <c r="AF1430" s="249"/>
      <c r="AG1430" s="249"/>
      <c r="AH1430" s="249"/>
      <c r="AI1430" s="249"/>
      <c r="AJ1430" s="249"/>
      <c r="AK1430" s="249"/>
      <c r="AL1430" s="249"/>
      <c r="AM1430" s="249"/>
      <c r="AN1430" s="249"/>
      <c r="AO1430" s="249"/>
      <c r="AP1430" s="249"/>
      <c r="AQ1430" s="249"/>
      <c r="AR1430" s="249"/>
      <c r="AS1430" s="249"/>
      <c r="AT1430" s="249"/>
      <c r="AU1430" s="249"/>
      <c r="AV1430" s="249"/>
      <c r="AW1430" s="249"/>
      <c r="AX1430" s="249"/>
    </row>
    <row r="1431" ht="15.0" customHeight="1">
      <c r="A1431" s="358"/>
      <c r="B1431" s="359"/>
      <c r="C1431" s="359"/>
      <c r="D1431" s="360"/>
      <c r="E1431" s="361"/>
      <c r="F1431" s="359"/>
      <c r="G1431" s="362"/>
      <c r="H1431" s="363">
        <f t="shared" si="19"/>
        <v>0</v>
      </c>
      <c r="I1431" s="359"/>
      <c r="J1431" s="364"/>
      <c r="K1431" s="364">
        <f t="shared" si="7"/>
        <v>0</v>
      </c>
      <c r="L1431" s="365"/>
      <c r="M1431" s="366">
        <f t="shared" si="14"/>
        <v>0</v>
      </c>
      <c r="N1431" s="366">
        <f t="shared" si="13"/>
        <v>0</v>
      </c>
      <c r="O1431" s="366">
        <f t="shared" si="5"/>
        <v>0</v>
      </c>
      <c r="P1431" s="366">
        <f t="shared" si="8"/>
        <v>0</v>
      </c>
      <c r="Q1431" s="366"/>
      <c r="R1431" s="359"/>
      <c r="S1431" s="367"/>
      <c r="T1431" s="359"/>
      <c r="U1431" s="368"/>
      <c r="V1431" s="368"/>
      <c r="W1431" s="359"/>
      <c r="X1431" s="362"/>
      <c r="Y1431" s="359"/>
      <c r="Z1431" s="369"/>
      <c r="AA1431" s="368"/>
      <c r="AB1431" s="367"/>
      <c r="AC1431" s="370"/>
      <c r="AD1431" s="371"/>
      <c r="AE1431" s="249"/>
      <c r="AF1431" s="249"/>
      <c r="AG1431" s="249"/>
      <c r="AH1431" s="249"/>
      <c r="AI1431" s="249"/>
      <c r="AJ1431" s="249"/>
      <c r="AK1431" s="249"/>
      <c r="AL1431" s="249"/>
      <c r="AM1431" s="249"/>
      <c r="AN1431" s="249"/>
      <c r="AO1431" s="249"/>
      <c r="AP1431" s="249"/>
      <c r="AQ1431" s="249"/>
      <c r="AR1431" s="249"/>
      <c r="AS1431" s="249"/>
      <c r="AT1431" s="249"/>
      <c r="AU1431" s="249"/>
      <c r="AV1431" s="249"/>
      <c r="AW1431" s="249"/>
      <c r="AX1431" s="249"/>
    </row>
    <row r="1432" ht="15.0" customHeight="1">
      <c r="A1432" s="358"/>
      <c r="B1432" s="359"/>
      <c r="C1432" s="359"/>
      <c r="D1432" s="360"/>
      <c r="E1432" s="361"/>
      <c r="F1432" s="359"/>
      <c r="G1432" s="362"/>
      <c r="H1432" s="363">
        <f t="shared" si="19"/>
        <v>0</v>
      </c>
      <c r="I1432" s="359"/>
      <c r="J1432" s="364"/>
      <c r="K1432" s="364">
        <f t="shared" si="7"/>
        <v>0</v>
      </c>
      <c r="L1432" s="365"/>
      <c r="M1432" s="366">
        <f t="shared" si="14"/>
        <v>0</v>
      </c>
      <c r="N1432" s="366">
        <f t="shared" si="13"/>
        <v>0</v>
      </c>
      <c r="O1432" s="366">
        <f t="shared" si="5"/>
        <v>0</v>
      </c>
      <c r="P1432" s="366">
        <f t="shared" si="8"/>
        <v>0</v>
      </c>
      <c r="Q1432" s="366"/>
      <c r="R1432" s="359"/>
      <c r="S1432" s="367"/>
      <c r="T1432" s="359"/>
      <c r="U1432" s="368"/>
      <c r="V1432" s="368"/>
      <c r="W1432" s="359"/>
      <c r="X1432" s="362"/>
      <c r="Y1432" s="359"/>
      <c r="Z1432" s="369"/>
      <c r="AA1432" s="368"/>
      <c r="AB1432" s="367"/>
      <c r="AC1432" s="370"/>
      <c r="AD1432" s="371"/>
      <c r="AE1432" s="249"/>
      <c r="AF1432" s="249"/>
      <c r="AG1432" s="249"/>
      <c r="AH1432" s="249"/>
      <c r="AI1432" s="249"/>
      <c r="AJ1432" s="249"/>
      <c r="AK1432" s="249"/>
      <c r="AL1432" s="249"/>
      <c r="AM1432" s="249"/>
      <c r="AN1432" s="249"/>
      <c r="AO1432" s="249"/>
      <c r="AP1432" s="249"/>
      <c r="AQ1432" s="249"/>
      <c r="AR1432" s="249"/>
      <c r="AS1432" s="249"/>
      <c r="AT1432" s="249"/>
      <c r="AU1432" s="249"/>
      <c r="AV1432" s="249"/>
      <c r="AW1432" s="249"/>
      <c r="AX1432" s="249"/>
    </row>
    <row r="1433" ht="15.0" customHeight="1">
      <c r="A1433" s="358"/>
      <c r="B1433" s="359"/>
      <c r="C1433" s="359"/>
      <c r="D1433" s="360"/>
      <c r="E1433" s="361"/>
      <c r="F1433" s="359"/>
      <c r="G1433" s="362"/>
      <c r="H1433" s="363">
        <f t="shared" si="19"/>
        <v>0</v>
      </c>
      <c r="I1433" s="359"/>
      <c r="J1433" s="364"/>
      <c r="K1433" s="364">
        <f t="shared" si="7"/>
        <v>0</v>
      </c>
      <c r="L1433" s="365"/>
      <c r="M1433" s="366">
        <f t="shared" si="14"/>
        <v>0</v>
      </c>
      <c r="N1433" s="366">
        <f t="shared" si="13"/>
        <v>0</v>
      </c>
      <c r="O1433" s="366">
        <f t="shared" si="5"/>
        <v>0</v>
      </c>
      <c r="P1433" s="366">
        <f t="shared" si="8"/>
        <v>0</v>
      </c>
      <c r="Q1433" s="366"/>
      <c r="R1433" s="359"/>
      <c r="S1433" s="367"/>
      <c r="T1433" s="359"/>
      <c r="U1433" s="368"/>
      <c r="V1433" s="368"/>
      <c r="W1433" s="359"/>
      <c r="X1433" s="362"/>
      <c r="Y1433" s="359"/>
      <c r="Z1433" s="369"/>
      <c r="AA1433" s="368"/>
      <c r="AB1433" s="367"/>
      <c r="AC1433" s="370"/>
      <c r="AD1433" s="371"/>
      <c r="AE1433" s="249"/>
      <c r="AF1433" s="249"/>
      <c r="AG1433" s="249"/>
      <c r="AH1433" s="249"/>
      <c r="AI1433" s="249"/>
      <c r="AJ1433" s="249"/>
      <c r="AK1433" s="249"/>
      <c r="AL1433" s="249"/>
      <c r="AM1433" s="249"/>
      <c r="AN1433" s="249"/>
      <c r="AO1433" s="249"/>
      <c r="AP1433" s="249"/>
      <c r="AQ1433" s="249"/>
      <c r="AR1433" s="249"/>
      <c r="AS1433" s="249"/>
      <c r="AT1433" s="249"/>
      <c r="AU1433" s="249"/>
      <c r="AV1433" s="249"/>
      <c r="AW1433" s="249"/>
      <c r="AX1433" s="249"/>
    </row>
    <row r="1434" ht="15.0" customHeight="1">
      <c r="A1434" s="358"/>
      <c r="B1434" s="359"/>
      <c r="C1434" s="359"/>
      <c r="D1434" s="360"/>
      <c r="E1434" s="361"/>
      <c r="F1434" s="359"/>
      <c r="G1434" s="362"/>
      <c r="H1434" s="363">
        <f t="shared" si="19"/>
        <v>0</v>
      </c>
      <c r="I1434" s="359"/>
      <c r="J1434" s="364"/>
      <c r="K1434" s="364">
        <f t="shared" si="7"/>
        <v>0</v>
      </c>
      <c r="L1434" s="365"/>
      <c r="M1434" s="366">
        <f t="shared" si="14"/>
        <v>0</v>
      </c>
      <c r="N1434" s="366">
        <f t="shared" si="13"/>
        <v>0</v>
      </c>
      <c r="O1434" s="366">
        <f t="shared" si="5"/>
        <v>0</v>
      </c>
      <c r="P1434" s="366">
        <f t="shared" si="8"/>
        <v>0</v>
      </c>
      <c r="Q1434" s="366"/>
      <c r="R1434" s="359"/>
      <c r="S1434" s="367"/>
      <c r="T1434" s="359"/>
      <c r="U1434" s="368"/>
      <c r="V1434" s="368"/>
      <c r="W1434" s="359"/>
      <c r="X1434" s="362"/>
      <c r="Y1434" s="359"/>
      <c r="Z1434" s="369"/>
      <c r="AA1434" s="368"/>
      <c r="AB1434" s="367"/>
      <c r="AC1434" s="370"/>
      <c r="AD1434" s="371"/>
      <c r="AE1434" s="249"/>
      <c r="AF1434" s="249"/>
      <c r="AG1434" s="249"/>
      <c r="AH1434" s="249"/>
      <c r="AI1434" s="249"/>
      <c r="AJ1434" s="249"/>
      <c r="AK1434" s="249"/>
      <c r="AL1434" s="249"/>
      <c r="AM1434" s="249"/>
      <c r="AN1434" s="249"/>
      <c r="AO1434" s="249"/>
      <c r="AP1434" s="249"/>
      <c r="AQ1434" s="249"/>
      <c r="AR1434" s="249"/>
      <c r="AS1434" s="249"/>
      <c r="AT1434" s="249"/>
      <c r="AU1434" s="249"/>
      <c r="AV1434" s="249"/>
      <c r="AW1434" s="249"/>
      <c r="AX1434" s="249"/>
    </row>
    <row r="1435" ht="15.0" customHeight="1">
      <c r="A1435" s="358"/>
      <c r="B1435" s="359"/>
      <c r="C1435" s="359"/>
      <c r="D1435" s="360"/>
      <c r="E1435" s="361"/>
      <c r="F1435" s="359"/>
      <c r="G1435" s="362"/>
      <c r="H1435" s="363">
        <f t="shared" si="19"/>
        <v>0</v>
      </c>
      <c r="I1435" s="359"/>
      <c r="J1435" s="364"/>
      <c r="K1435" s="364">
        <f t="shared" si="7"/>
        <v>0</v>
      </c>
      <c r="L1435" s="365"/>
      <c r="M1435" s="366">
        <f t="shared" si="14"/>
        <v>0</v>
      </c>
      <c r="N1435" s="366">
        <f t="shared" si="13"/>
        <v>0</v>
      </c>
      <c r="O1435" s="366">
        <f t="shared" si="5"/>
        <v>0</v>
      </c>
      <c r="P1435" s="366">
        <f t="shared" si="8"/>
        <v>0</v>
      </c>
      <c r="Q1435" s="366"/>
      <c r="R1435" s="359"/>
      <c r="S1435" s="367"/>
      <c r="T1435" s="359"/>
      <c r="U1435" s="368"/>
      <c r="V1435" s="368"/>
      <c r="W1435" s="359"/>
      <c r="X1435" s="362"/>
      <c r="Y1435" s="359"/>
      <c r="Z1435" s="369"/>
      <c r="AA1435" s="368"/>
      <c r="AB1435" s="367"/>
      <c r="AC1435" s="370"/>
      <c r="AD1435" s="371"/>
      <c r="AE1435" s="249"/>
      <c r="AF1435" s="249"/>
      <c r="AG1435" s="249"/>
      <c r="AH1435" s="249"/>
      <c r="AI1435" s="249"/>
      <c r="AJ1435" s="249"/>
      <c r="AK1435" s="249"/>
      <c r="AL1435" s="249"/>
      <c r="AM1435" s="249"/>
      <c r="AN1435" s="249"/>
      <c r="AO1435" s="249"/>
      <c r="AP1435" s="249"/>
      <c r="AQ1435" s="249"/>
      <c r="AR1435" s="249"/>
      <c r="AS1435" s="249"/>
      <c r="AT1435" s="249"/>
      <c r="AU1435" s="249"/>
      <c r="AV1435" s="249"/>
      <c r="AW1435" s="249"/>
      <c r="AX1435" s="249"/>
    </row>
    <row r="1436" ht="15.0" customHeight="1">
      <c r="A1436" s="358"/>
      <c r="B1436" s="359"/>
      <c r="C1436" s="359"/>
      <c r="D1436" s="360"/>
      <c r="E1436" s="361"/>
      <c r="F1436" s="359"/>
      <c r="G1436" s="362"/>
      <c r="H1436" s="363">
        <f t="shared" si="19"/>
        <v>0</v>
      </c>
      <c r="I1436" s="359"/>
      <c r="J1436" s="364"/>
      <c r="K1436" s="364">
        <f t="shared" si="7"/>
        <v>0</v>
      </c>
      <c r="L1436" s="365"/>
      <c r="M1436" s="366">
        <f t="shared" si="14"/>
        <v>0</v>
      </c>
      <c r="N1436" s="366">
        <f t="shared" si="13"/>
        <v>0</v>
      </c>
      <c r="O1436" s="366">
        <f t="shared" si="5"/>
        <v>0</v>
      </c>
      <c r="P1436" s="366">
        <f t="shared" si="8"/>
        <v>0</v>
      </c>
      <c r="Q1436" s="366"/>
      <c r="R1436" s="359"/>
      <c r="S1436" s="367"/>
      <c r="T1436" s="359"/>
      <c r="U1436" s="368"/>
      <c r="V1436" s="368"/>
      <c r="W1436" s="359"/>
      <c r="X1436" s="362"/>
      <c r="Y1436" s="359"/>
      <c r="Z1436" s="369"/>
      <c r="AA1436" s="368"/>
      <c r="AB1436" s="367"/>
      <c r="AC1436" s="370"/>
      <c r="AD1436" s="371"/>
      <c r="AE1436" s="249"/>
      <c r="AF1436" s="249"/>
      <c r="AG1436" s="249"/>
      <c r="AH1436" s="249"/>
      <c r="AI1436" s="249"/>
      <c r="AJ1436" s="249"/>
      <c r="AK1436" s="249"/>
      <c r="AL1436" s="249"/>
      <c r="AM1436" s="249"/>
      <c r="AN1436" s="249"/>
      <c r="AO1436" s="249"/>
      <c r="AP1436" s="249"/>
      <c r="AQ1436" s="249"/>
      <c r="AR1436" s="249"/>
      <c r="AS1436" s="249"/>
      <c r="AT1436" s="249"/>
      <c r="AU1436" s="249"/>
      <c r="AV1436" s="249"/>
      <c r="AW1436" s="249"/>
      <c r="AX1436" s="249"/>
    </row>
    <row r="1437" ht="15.0" customHeight="1">
      <c r="A1437" s="358"/>
      <c r="B1437" s="359"/>
      <c r="C1437" s="359"/>
      <c r="D1437" s="360"/>
      <c r="E1437" s="361"/>
      <c r="F1437" s="359"/>
      <c r="G1437" s="362"/>
      <c r="H1437" s="363">
        <f t="shared" si="19"/>
        <v>0</v>
      </c>
      <c r="I1437" s="359"/>
      <c r="J1437" s="364"/>
      <c r="K1437" s="364">
        <f t="shared" si="7"/>
        <v>0</v>
      </c>
      <c r="L1437" s="365"/>
      <c r="M1437" s="366">
        <f t="shared" si="14"/>
        <v>0</v>
      </c>
      <c r="N1437" s="366">
        <f t="shared" si="13"/>
        <v>0</v>
      </c>
      <c r="O1437" s="366">
        <f t="shared" si="5"/>
        <v>0</v>
      </c>
      <c r="P1437" s="366">
        <f t="shared" si="8"/>
        <v>0</v>
      </c>
      <c r="Q1437" s="366"/>
      <c r="R1437" s="359"/>
      <c r="S1437" s="367"/>
      <c r="T1437" s="359"/>
      <c r="U1437" s="368"/>
      <c r="V1437" s="368"/>
      <c r="W1437" s="359"/>
      <c r="X1437" s="362"/>
      <c r="Y1437" s="359"/>
      <c r="Z1437" s="369"/>
      <c r="AA1437" s="368"/>
      <c r="AB1437" s="367"/>
      <c r="AC1437" s="370"/>
      <c r="AD1437" s="371"/>
      <c r="AE1437" s="249"/>
      <c r="AF1437" s="249"/>
      <c r="AG1437" s="249"/>
      <c r="AH1437" s="249"/>
      <c r="AI1437" s="249"/>
      <c r="AJ1437" s="249"/>
      <c r="AK1437" s="249"/>
      <c r="AL1437" s="249"/>
      <c r="AM1437" s="249"/>
      <c r="AN1437" s="249"/>
      <c r="AO1437" s="249"/>
      <c r="AP1437" s="249"/>
      <c r="AQ1437" s="249"/>
      <c r="AR1437" s="249"/>
      <c r="AS1437" s="249"/>
      <c r="AT1437" s="249"/>
      <c r="AU1437" s="249"/>
      <c r="AV1437" s="249"/>
      <c r="AW1437" s="249"/>
      <c r="AX1437" s="249"/>
    </row>
    <row r="1438" ht="15.0" customHeight="1">
      <c r="A1438" s="358"/>
      <c r="B1438" s="359"/>
      <c r="C1438" s="359"/>
      <c r="D1438" s="360"/>
      <c r="E1438" s="361"/>
      <c r="F1438" s="359"/>
      <c r="G1438" s="362"/>
      <c r="H1438" s="363">
        <f t="shared" si="19"/>
        <v>0</v>
      </c>
      <c r="I1438" s="359"/>
      <c r="J1438" s="364"/>
      <c r="K1438" s="364">
        <f t="shared" si="7"/>
        <v>0</v>
      </c>
      <c r="L1438" s="365"/>
      <c r="M1438" s="366">
        <f t="shared" si="14"/>
        <v>0</v>
      </c>
      <c r="N1438" s="366">
        <f t="shared" si="13"/>
        <v>0</v>
      </c>
      <c r="O1438" s="366">
        <f t="shared" si="5"/>
        <v>0</v>
      </c>
      <c r="P1438" s="366">
        <f t="shared" si="8"/>
        <v>0</v>
      </c>
      <c r="Q1438" s="366"/>
      <c r="R1438" s="359"/>
      <c r="S1438" s="367"/>
      <c r="T1438" s="359"/>
      <c r="U1438" s="368"/>
      <c r="V1438" s="368"/>
      <c r="W1438" s="359"/>
      <c r="X1438" s="362"/>
      <c r="Y1438" s="359"/>
      <c r="Z1438" s="369"/>
      <c r="AA1438" s="368"/>
      <c r="AB1438" s="367"/>
      <c r="AC1438" s="370"/>
      <c r="AD1438" s="371"/>
      <c r="AE1438" s="249"/>
      <c r="AF1438" s="249"/>
      <c r="AG1438" s="249"/>
      <c r="AH1438" s="249"/>
      <c r="AI1438" s="249"/>
      <c r="AJ1438" s="249"/>
      <c r="AK1438" s="249"/>
      <c r="AL1438" s="249"/>
      <c r="AM1438" s="249"/>
      <c r="AN1438" s="249"/>
      <c r="AO1438" s="249"/>
      <c r="AP1438" s="249"/>
      <c r="AQ1438" s="249"/>
      <c r="AR1438" s="249"/>
      <c r="AS1438" s="249"/>
      <c r="AT1438" s="249"/>
      <c r="AU1438" s="249"/>
      <c r="AV1438" s="249"/>
      <c r="AW1438" s="249"/>
      <c r="AX1438" s="249"/>
    </row>
    <row r="1439" ht="15.0" customHeight="1">
      <c r="A1439" s="358"/>
      <c r="B1439" s="359"/>
      <c r="C1439" s="359"/>
      <c r="D1439" s="360"/>
      <c r="E1439" s="361"/>
      <c r="F1439" s="359"/>
      <c r="G1439" s="362"/>
      <c r="H1439" s="363">
        <f t="shared" si="19"/>
        <v>0</v>
      </c>
      <c r="I1439" s="359"/>
      <c r="J1439" s="364"/>
      <c r="K1439" s="364">
        <f t="shared" si="7"/>
        <v>0</v>
      </c>
      <c r="L1439" s="365"/>
      <c r="M1439" s="366">
        <f t="shared" si="14"/>
        <v>0</v>
      </c>
      <c r="N1439" s="366">
        <f t="shared" si="13"/>
        <v>0</v>
      </c>
      <c r="O1439" s="366">
        <f t="shared" si="5"/>
        <v>0</v>
      </c>
      <c r="P1439" s="366">
        <f t="shared" si="8"/>
        <v>0</v>
      </c>
      <c r="Q1439" s="366"/>
      <c r="R1439" s="359"/>
      <c r="S1439" s="367"/>
      <c r="T1439" s="359"/>
      <c r="U1439" s="368"/>
      <c r="V1439" s="368"/>
      <c r="W1439" s="359"/>
      <c r="X1439" s="362"/>
      <c r="Y1439" s="359"/>
      <c r="Z1439" s="369"/>
      <c r="AA1439" s="368"/>
      <c r="AB1439" s="367"/>
      <c r="AC1439" s="370"/>
      <c r="AD1439" s="371"/>
      <c r="AE1439" s="249"/>
      <c r="AF1439" s="249"/>
      <c r="AG1439" s="249"/>
      <c r="AH1439" s="249"/>
      <c r="AI1439" s="249"/>
      <c r="AJ1439" s="249"/>
      <c r="AK1439" s="249"/>
      <c r="AL1439" s="249"/>
      <c r="AM1439" s="249"/>
      <c r="AN1439" s="249"/>
      <c r="AO1439" s="249"/>
      <c r="AP1439" s="249"/>
      <c r="AQ1439" s="249"/>
      <c r="AR1439" s="249"/>
      <c r="AS1439" s="249"/>
      <c r="AT1439" s="249"/>
      <c r="AU1439" s="249"/>
      <c r="AV1439" s="249"/>
      <c r="AW1439" s="249"/>
      <c r="AX1439" s="249"/>
    </row>
    <row r="1440" ht="15.0" customHeight="1">
      <c r="A1440" s="358"/>
      <c r="B1440" s="359"/>
      <c r="C1440" s="359"/>
      <c r="D1440" s="360"/>
      <c r="E1440" s="361"/>
      <c r="F1440" s="359"/>
      <c r="G1440" s="362"/>
      <c r="H1440" s="363">
        <f t="shared" si="19"/>
        <v>0</v>
      </c>
      <c r="I1440" s="359"/>
      <c r="J1440" s="364"/>
      <c r="K1440" s="364">
        <f t="shared" si="7"/>
        <v>0</v>
      </c>
      <c r="L1440" s="365"/>
      <c r="M1440" s="366">
        <f t="shared" si="14"/>
        <v>0</v>
      </c>
      <c r="N1440" s="366">
        <f t="shared" si="13"/>
        <v>0</v>
      </c>
      <c r="O1440" s="366">
        <f t="shared" si="5"/>
        <v>0</v>
      </c>
      <c r="P1440" s="366">
        <f t="shared" si="8"/>
        <v>0</v>
      </c>
      <c r="Q1440" s="366"/>
      <c r="R1440" s="359"/>
      <c r="S1440" s="367"/>
      <c r="T1440" s="359"/>
      <c r="U1440" s="368"/>
      <c r="V1440" s="368"/>
      <c r="W1440" s="359"/>
      <c r="X1440" s="362"/>
      <c r="Y1440" s="359"/>
      <c r="Z1440" s="369"/>
      <c r="AA1440" s="368"/>
      <c r="AB1440" s="367"/>
      <c r="AC1440" s="370"/>
      <c r="AD1440" s="371"/>
      <c r="AE1440" s="249"/>
      <c r="AF1440" s="249"/>
      <c r="AG1440" s="249"/>
      <c r="AH1440" s="249"/>
      <c r="AI1440" s="249"/>
      <c r="AJ1440" s="249"/>
      <c r="AK1440" s="249"/>
      <c r="AL1440" s="249"/>
      <c r="AM1440" s="249"/>
      <c r="AN1440" s="249"/>
      <c r="AO1440" s="249"/>
      <c r="AP1440" s="249"/>
      <c r="AQ1440" s="249"/>
      <c r="AR1440" s="249"/>
      <c r="AS1440" s="249"/>
      <c r="AT1440" s="249"/>
      <c r="AU1440" s="249"/>
      <c r="AV1440" s="249"/>
      <c r="AW1440" s="249"/>
      <c r="AX1440" s="249"/>
    </row>
    <row r="1441" ht="15.0" customHeight="1">
      <c r="A1441" s="358"/>
      <c r="B1441" s="359"/>
      <c r="C1441" s="359"/>
      <c r="D1441" s="360"/>
      <c r="E1441" s="361"/>
      <c r="F1441" s="359"/>
      <c r="G1441" s="362"/>
      <c r="H1441" s="363">
        <f t="shared" si="19"/>
        <v>0</v>
      </c>
      <c r="I1441" s="359"/>
      <c r="J1441" s="364"/>
      <c r="K1441" s="364">
        <f t="shared" si="7"/>
        <v>0</v>
      </c>
      <c r="L1441" s="365"/>
      <c r="M1441" s="366">
        <f t="shared" si="14"/>
        <v>0</v>
      </c>
      <c r="N1441" s="366">
        <f t="shared" si="13"/>
        <v>0</v>
      </c>
      <c r="O1441" s="366">
        <f t="shared" si="5"/>
        <v>0</v>
      </c>
      <c r="P1441" s="366">
        <f t="shared" si="8"/>
        <v>0</v>
      </c>
      <c r="Q1441" s="366"/>
      <c r="R1441" s="359"/>
      <c r="S1441" s="367"/>
      <c r="T1441" s="359"/>
      <c r="U1441" s="368"/>
      <c r="V1441" s="368"/>
      <c r="W1441" s="359"/>
      <c r="X1441" s="362"/>
      <c r="Y1441" s="359"/>
      <c r="Z1441" s="369"/>
      <c r="AA1441" s="368"/>
      <c r="AB1441" s="367"/>
      <c r="AC1441" s="370"/>
      <c r="AD1441" s="371"/>
      <c r="AE1441" s="249"/>
      <c r="AF1441" s="249"/>
      <c r="AG1441" s="249"/>
      <c r="AH1441" s="249"/>
      <c r="AI1441" s="249"/>
      <c r="AJ1441" s="249"/>
      <c r="AK1441" s="249"/>
      <c r="AL1441" s="249"/>
      <c r="AM1441" s="249"/>
      <c r="AN1441" s="249"/>
      <c r="AO1441" s="249"/>
      <c r="AP1441" s="249"/>
      <c r="AQ1441" s="249"/>
      <c r="AR1441" s="249"/>
      <c r="AS1441" s="249"/>
      <c r="AT1441" s="249"/>
      <c r="AU1441" s="249"/>
      <c r="AV1441" s="249"/>
      <c r="AW1441" s="249"/>
      <c r="AX1441" s="249"/>
    </row>
    <row r="1442" ht="15.0" customHeight="1">
      <c r="A1442" s="358"/>
      <c r="B1442" s="359"/>
      <c r="C1442" s="359"/>
      <c r="D1442" s="360"/>
      <c r="E1442" s="361"/>
      <c r="F1442" s="359"/>
      <c r="G1442" s="362"/>
      <c r="H1442" s="363">
        <f t="shared" si="19"/>
        <v>0</v>
      </c>
      <c r="I1442" s="359"/>
      <c r="J1442" s="364"/>
      <c r="K1442" s="364">
        <f t="shared" si="7"/>
        <v>0</v>
      </c>
      <c r="L1442" s="365"/>
      <c r="M1442" s="366">
        <f t="shared" si="14"/>
        <v>0</v>
      </c>
      <c r="N1442" s="366">
        <f t="shared" si="13"/>
        <v>0</v>
      </c>
      <c r="O1442" s="366">
        <f t="shared" si="5"/>
        <v>0</v>
      </c>
      <c r="P1442" s="366">
        <f t="shared" si="8"/>
        <v>0</v>
      </c>
      <c r="Q1442" s="366"/>
      <c r="R1442" s="359"/>
      <c r="S1442" s="367"/>
      <c r="T1442" s="359"/>
      <c r="U1442" s="368"/>
      <c r="V1442" s="368"/>
      <c r="W1442" s="359"/>
      <c r="X1442" s="362"/>
      <c r="Y1442" s="359"/>
      <c r="Z1442" s="369"/>
      <c r="AA1442" s="368"/>
      <c r="AB1442" s="367"/>
      <c r="AC1442" s="370"/>
      <c r="AD1442" s="371"/>
      <c r="AE1442" s="249"/>
      <c r="AF1442" s="249"/>
      <c r="AG1442" s="249"/>
      <c r="AH1442" s="249"/>
      <c r="AI1442" s="249"/>
      <c r="AJ1442" s="249"/>
      <c r="AK1442" s="249"/>
      <c r="AL1442" s="249"/>
      <c r="AM1442" s="249"/>
      <c r="AN1442" s="249"/>
      <c r="AO1442" s="249"/>
      <c r="AP1442" s="249"/>
      <c r="AQ1442" s="249"/>
      <c r="AR1442" s="249"/>
      <c r="AS1442" s="249"/>
      <c r="AT1442" s="249"/>
      <c r="AU1442" s="249"/>
      <c r="AV1442" s="249"/>
      <c r="AW1442" s="249"/>
      <c r="AX1442" s="249"/>
    </row>
    <row r="1443" ht="15.0" customHeight="1">
      <c r="A1443" s="358"/>
      <c r="B1443" s="359"/>
      <c r="C1443" s="359"/>
      <c r="D1443" s="360"/>
      <c r="E1443" s="361"/>
      <c r="F1443" s="359"/>
      <c r="G1443" s="362"/>
      <c r="H1443" s="363">
        <f t="shared" si="19"/>
        <v>0</v>
      </c>
      <c r="I1443" s="359"/>
      <c r="J1443" s="364"/>
      <c r="K1443" s="364">
        <f t="shared" si="7"/>
        <v>0</v>
      </c>
      <c r="L1443" s="365"/>
      <c r="M1443" s="366">
        <f t="shared" si="14"/>
        <v>0</v>
      </c>
      <c r="N1443" s="366">
        <f t="shared" si="13"/>
        <v>0</v>
      </c>
      <c r="O1443" s="366">
        <f t="shared" si="5"/>
        <v>0</v>
      </c>
      <c r="P1443" s="366">
        <f t="shared" si="8"/>
        <v>0</v>
      </c>
      <c r="Q1443" s="366"/>
      <c r="R1443" s="359"/>
      <c r="S1443" s="367"/>
      <c r="T1443" s="359"/>
      <c r="U1443" s="368"/>
      <c r="V1443" s="368"/>
      <c r="W1443" s="359"/>
      <c r="X1443" s="362"/>
      <c r="Y1443" s="359"/>
      <c r="Z1443" s="369"/>
      <c r="AA1443" s="368"/>
      <c r="AB1443" s="367"/>
      <c r="AC1443" s="370"/>
      <c r="AD1443" s="371"/>
      <c r="AE1443" s="249"/>
      <c r="AF1443" s="249"/>
      <c r="AG1443" s="249"/>
      <c r="AH1443" s="249"/>
      <c r="AI1443" s="249"/>
      <c r="AJ1443" s="249"/>
      <c r="AK1443" s="249"/>
      <c r="AL1443" s="249"/>
      <c r="AM1443" s="249"/>
      <c r="AN1443" s="249"/>
      <c r="AO1443" s="249"/>
      <c r="AP1443" s="249"/>
      <c r="AQ1443" s="249"/>
      <c r="AR1443" s="249"/>
      <c r="AS1443" s="249"/>
      <c r="AT1443" s="249"/>
      <c r="AU1443" s="249"/>
      <c r="AV1443" s="249"/>
      <c r="AW1443" s="249"/>
      <c r="AX1443" s="249"/>
    </row>
    <row r="1444" ht="15.0" customHeight="1">
      <c r="A1444" s="358"/>
      <c r="B1444" s="359"/>
      <c r="C1444" s="359"/>
      <c r="D1444" s="360"/>
      <c r="E1444" s="361"/>
      <c r="F1444" s="359"/>
      <c r="G1444" s="362"/>
      <c r="H1444" s="363">
        <f t="shared" si="19"/>
        <v>0</v>
      </c>
      <c r="I1444" s="359"/>
      <c r="J1444" s="364"/>
      <c r="K1444" s="364">
        <f t="shared" si="7"/>
        <v>0</v>
      </c>
      <c r="L1444" s="365"/>
      <c r="M1444" s="366">
        <f t="shared" si="14"/>
        <v>0</v>
      </c>
      <c r="N1444" s="366">
        <f t="shared" si="13"/>
        <v>0</v>
      </c>
      <c r="O1444" s="366">
        <f t="shared" si="5"/>
        <v>0</v>
      </c>
      <c r="P1444" s="366">
        <f t="shared" si="8"/>
        <v>0</v>
      </c>
      <c r="Q1444" s="366"/>
      <c r="R1444" s="359"/>
      <c r="S1444" s="367"/>
      <c r="T1444" s="359"/>
      <c r="U1444" s="368"/>
      <c r="V1444" s="368"/>
      <c r="W1444" s="359"/>
      <c r="X1444" s="362"/>
      <c r="Y1444" s="359"/>
      <c r="Z1444" s="369"/>
      <c r="AA1444" s="368"/>
      <c r="AB1444" s="367"/>
      <c r="AC1444" s="370"/>
      <c r="AD1444" s="371"/>
      <c r="AE1444" s="249"/>
      <c r="AF1444" s="249"/>
      <c r="AG1444" s="249"/>
      <c r="AH1444" s="249"/>
      <c r="AI1444" s="249"/>
      <c r="AJ1444" s="249"/>
      <c r="AK1444" s="249"/>
      <c r="AL1444" s="249"/>
      <c r="AM1444" s="249"/>
      <c r="AN1444" s="249"/>
      <c r="AO1444" s="249"/>
      <c r="AP1444" s="249"/>
      <c r="AQ1444" s="249"/>
      <c r="AR1444" s="249"/>
      <c r="AS1444" s="249"/>
      <c r="AT1444" s="249"/>
      <c r="AU1444" s="249"/>
      <c r="AV1444" s="249"/>
      <c r="AW1444" s="249"/>
      <c r="AX1444" s="249"/>
    </row>
    <row r="1445" ht="15.0" customHeight="1">
      <c r="A1445" s="358"/>
      <c r="B1445" s="359"/>
      <c r="C1445" s="359"/>
      <c r="D1445" s="360"/>
      <c r="E1445" s="361"/>
      <c r="F1445" s="359"/>
      <c r="G1445" s="362"/>
      <c r="H1445" s="363">
        <f t="shared" si="19"/>
        <v>0</v>
      </c>
      <c r="I1445" s="359"/>
      <c r="J1445" s="364"/>
      <c r="K1445" s="364">
        <f t="shared" si="7"/>
        <v>0</v>
      </c>
      <c r="L1445" s="365"/>
      <c r="M1445" s="366">
        <f t="shared" si="14"/>
        <v>0</v>
      </c>
      <c r="N1445" s="366">
        <f t="shared" si="13"/>
        <v>0</v>
      </c>
      <c r="O1445" s="366">
        <f t="shared" si="5"/>
        <v>0</v>
      </c>
      <c r="P1445" s="366">
        <f t="shared" si="8"/>
        <v>0</v>
      </c>
      <c r="Q1445" s="366"/>
      <c r="R1445" s="359"/>
      <c r="S1445" s="367"/>
      <c r="T1445" s="359"/>
      <c r="U1445" s="368"/>
      <c r="V1445" s="368"/>
      <c r="W1445" s="359"/>
      <c r="X1445" s="362"/>
      <c r="Y1445" s="359"/>
      <c r="Z1445" s="369"/>
      <c r="AA1445" s="368"/>
      <c r="AB1445" s="367"/>
      <c r="AC1445" s="370"/>
      <c r="AD1445" s="371"/>
      <c r="AE1445" s="249"/>
      <c r="AF1445" s="249"/>
      <c r="AG1445" s="249"/>
      <c r="AH1445" s="249"/>
      <c r="AI1445" s="249"/>
      <c r="AJ1445" s="249"/>
      <c r="AK1445" s="249"/>
      <c r="AL1445" s="249"/>
      <c r="AM1445" s="249"/>
      <c r="AN1445" s="249"/>
      <c r="AO1445" s="249"/>
      <c r="AP1445" s="249"/>
      <c r="AQ1445" s="249"/>
      <c r="AR1445" s="249"/>
      <c r="AS1445" s="249"/>
      <c r="AT1445" s="249"/>
      <c r="AU1445" s="249"/>
      <c r="AV1445" s="249"/>
      <c r="AW1445" s="249"/>
      <c r="AX1445" s="249"/>
    </row>
    <row r="1446" ht="15.0" customHeight="1">
      <c r="A1446" s="358"/>
      <c r="B1446" s="359"/>
      <c r="C1446" s="359"/>
      <c r="D1446" s="360"/>
      <c r="E1446" s="361"/>
      <c r="F1446" s="359"/>
      <c r="G1446" s="362"/>
      <c r="H1446" s="363">
        <f t="shared" si="19"/>
        <v>0</v>
      </c>
      <c r="I1446" s="359"/>
      <c r="J1446" s="364"/>
      <c r="K1446" s="364">
        <f t="shared" si="7"/>
        <v>0</v>
      </c>
      <c r="L1446" s="365"/>
      <c r="M1446" s="366">
        <f t="shared" si="14"/>
        <v>0</v>
      </c>
      <c r="N1446" s="366">
        <f t="shared" si="13"/>
        <v>0</v>
      </c>
      <c r="O1446" s="366">
        <f t="shared" si="5"/>
        <v>0</v>
      </c>
      <c r="P1446" s="366">
        <f t="shared" si="8"/>
        <v>0</v>
      </c>
      <c r="Q1446" s="366"/>
      <c r="R1446" s="359"/>
      <c r="S1446" s="367"/>
      <c r="T1446" s="359"/>
      <c r="U1446" s="368"/>
      <c r="V1446" s="368"/>
      <c r="W1446" s="359"/>
      <c r="X1446" s="362"/>
      <c r="Y1446" s="359"/>
      <c r="Z1446" s="369"/>
      <c r="AA1446" s="368"/>
      <c r="AB1446" s="367"/>
      <c r="AC1446" s="370"/>
      <c r="AD1446" s="371"/>
      <c r="AE1446" s="249"/>
      <c r="AF1446" s="249"/>
      <c r="AG1446" s="249"/>
      <c r="AH1446" s="249"/>
      <c r="AI1446" s="249"/>
      <c r="AJ1446" s="249"/>
      <c r="AK1446" s="249"/>
      <c r="AL1446" s="249"/>
      <c r="AM1446" s="249"/>
      <c r="AN1446" s="249"/>
      <c r="AO1446" s="249"/>
      <c r="AP1446" s="249"/>
      <c r="AQ1446" s="249"/>
      <c r="AR1446" s="249"/>
      <c r="AS1446" s="249"/>
      <c r="AT1446" s="249"/>
      <c r="AU1446" s="249"/>
      <c r="AV1446" s="249"/>
      <c r="AW1446" s="249"/>
      <c r="AX1446" s="249"/>
    </row>
    <row r="1447" ht="15.0" customHeight="1">
      <c r="A1447" s="358"/>
      <c r="B1447" s="359"/>
      <c r="C1447" s="359"/>
      <c r="D1447" s="360"/>
      <c r="E1447" s="361"/>
      <c r="F1447" s="359"/>
      <c r="G1447" s="362"/>
      <c r="H1447" s="363">
        <f t="shared" si="19"/>
        <v>0</v>
      </c>
      <c r="I1447" s="359"/>
      <c r="J1447" s="364"/>
      <c r="K1447" s="364">
        <f t="shared" si="7"/>
        <v>0</v>
      </c>
      <c r="L1447" s="365"/>
      <c r="M1447" s="366">
        <f t="shared" si="14"/>
        <v>0</v>
      </c>
      <c r="N1447" s="366">
        <f t="shared" si="13"/>
        <v>0</v>
      </c>
      <c r="O1447" s="366">
        <f t="shared" si="5"/>
        <v>0</v>
      </c>
      <c r="P1447" s="366">
        <f t="shared" si="8"/>
        <v>0</v>
      </c>
      <c r="Q1447" s="366"/>
      <c r="R1447" s="359"/>
      <c r="S1447" s="367"/>
      <c r="T1447" s="359"/>
      <c r="U1447" s="368"/>
      <c r="V1447" s="368"/>
      <c r="W1447" s="359"/>
      <c r="X1447" s="362"/>
      <c r="Y1447" s="359"/>
      <c r="Z1447" s="369"/>
      <c r="AA1447" s="368"/>
      <c r="AB1447" s="367"/>
      <c r="AC1447" s="370"/>
      <c r="AD1447" s="371"/>
      <c r="AE1447" s="249"/>
      <c r="AF1447" s="249"/>
      <c r="AG1447" s="249"/>
      <c r="AH1447" s="249"/>
      <c r="AI1447" s="249"/>
      <c r="AJ1447" s="249"/>
      <c r="AK1447" s="249"/>
      <c r="AL1447" s="249"/>
      <c r="AM1447" s="249"/>
      <c r="AN1447" s="249"/>
      <c r="AO1447" s="249"/>
      <c r="AP1447" s="249"/>
      <c r="AQ1447" s="249"/>
      <c r="AR1447" s="249"/>
      <c r="AS1447" s="249"/>
      <c r="AT1447" s="249"/>
      <c r="AU1447" s="249"/>
      <c r="AV1447" s="249"/>
      <c r="AW1447" s="249"/>
      <c r="AX1447" s="249"/>
    </row>
    <row r="1448" ht="15.0" customHeight="1">
      <c r="A1448" s="358"/>
      <c r="B1448" s="359"/>
      <c r="C1448" s="359"/>
      <c r="D1448" s="360"/>
      <c r="E1448" s="361"/>
      <c r="F1448" s="359"/>
      <c r="G1448" s="362"/>
      <c r="H1448" s="363">
        <f t="shared" si="19"/>
        <v>0</v>
      </c>
      <c r="I1448" s="359"/>
      <c r="J1448" s="364"/>
      <c r="K1448" s="364">
        <f t="shared" si="7"/>
        <v>0</v>
      </c>
      <c r="L1448" s="365"/>
      <c r="M1448" s="366">
        <f t="shared" si="14"/>
        <v>0</v>
      </c>
      <c r="N1448" s="366">
        <f t="shared" si="13"/>
        <v>0</v>
      </c>
      <c r="O1448" s="366">
        <f t="shared" si="5"/>
        <v>0</v>
      </c>
      <c r="P1448" s="366">
        <f t="shared" si="8"/>
        <v>0</v>
      </c>
      <c r="Q1448" s="366"/>
      <c r="R1448" s="359"/>
      <c r="S1448" s="367"/>
      <c r="T1448" s="359"/>
      <c r="U1448" s="368"/>
      <c r="V1448" s="368"/>
      <c r="W1448" s="359"/>
      <c r="X1448" s="362"/>
      <c r="Y1448" s="359"/>
      <c r="Z1448" s="369"/>
      <c r="AA1448" s="368"/>
      <c r="AB1448" s="367"/>
      <c r="AC1448" s="370"/>
      <c r="AD1448" s="371"/>
      <c r="AE1448" s="249"/>
      <c r="AF1448" s="249"/>
      <c r="AG1448" s="249"/>
      <c r="AH1448" s="249"/>
      <c r="AI1448" s="249"/>
      <c r="AJ1448" s="249"/>
      <c r="AK1448" s="249"/>
      <c r="AL1448" s="249"/>
      <c r="AM1448" s="249"/>
      <c r="AN1448" s="249"/>
      <c r="AO1448" s="249"/>
      <c r="AP1448" s="249"/>
      <c r="AQ1448" s="249"/>
      <c r="AR1448" s="249"/>
      <c r="AS1448" s="249"/>
      <c r="AT1448" s="249"/>
      <c r="AU1448" s="249"/>
      <c r="AV1448" s="249"/>
      <c r="AW1448" s="249"/>
      <c r="AX1448" s="249"/>
    </row>
    <row r="1449" ht="15.0" customHeight="1">
      <c r="A1449" s="358"/>
      <c r="B1449" s="359"/>
      <c r="C1449" s="359"/>
      <c r="D1449" s="360"/>
      <c r="E1449" s="361"/>
      <c r="F1449" s="359"/>
      <c r="G1449" s="362"/>
      <c r="H1449" s="363">
        <f t="shared" si="19"/>
        <v>0</v>
      </c>
      <c r="I1449" s="359"/>
      <c r="J1449" s="364"/>
      <c r="K1449" s="364">
        <f t="shared" si="7"/>
        <v>0</v>
      </c>
      <c r="L1449" s="365"/>
      <c r="M1449" s="366">
        <f t="shared" si="14"/>
        <v>0</v>
      </c>
      <c r="N1449" s="366">
        <f t="shared" si="13"/>
        <v>0</v>
      </c>
      <c r="O1449" s="366">
        <f t="shared" si="5"/>
        <v>0</v>
      </c>
      <c r="P1449" s="366">
        <f t="shared" si="8"/>
        <v>0</v>
      </c>
      <c r="Q1449" s="366"/>
      <c r="R1449" s="359"/>
      <c r="S1449" s="367"/>
      <c r="T1449" s="359"/>
      <c r="U1449" s="368"/>
      <c r="V1449" s="368"/>
      <c r="W1449" s="359"/>
      <c r="X1449" s="362"/>
      <c r="Y1449" s="359"/>
      <c r="Z1449" s="369"/>
      <c r="AA1449" s="368"/>
      <c r="AB1449" s="367"/>
      <c r="AC1449" s="370"/>
      <c r="AD1449" s="371"/>
      <c r="AE1449" s="249"/>
      <c r="AF1449" s="249"/>
      <c r="AG1449" s="249"/>
      <c r="AH1449" s="249"/>
      <c r="AI1449" s="249"/>
      <c r="AJ1449" s="249"/>
      <c r="AK1449" s="249"/>
      <c r="AL1449" s="249"/>
      <c r="AM1449" s="249"/>
      <c r="AN1449" s="249"/>
      <c r="AO1449" s="249"/>
      <c r="AP1449" s="249"/>
      <c r="AQ1449" s="249"/>
      <c r="AR1449" s="249"/>
      <c r="AS1449" s="249"/>
      <c r="AT1449" s="249"/>
      <c r="AU1449" s="249"/>
      <c r="AV1449" s="249"/>
      <c r="AW1449" s="249"/>
      <c r="AX1449" s="249"/>
    </row>
    <row r="1450" ht="15.0" customHeight="1">
      <c r="A1450" s="358"/>
      <c r="B1450" s="359"/>
      <c r="C1450" s="359"/>
      <c r="D1450" s="360"/>
      <c r="E1450" s="361"/>
      <c r="F1450" s="359"/>
      <c r="G1450" s="362"/>
      <c r="H1450" s="363">
        <f t="shared" si="19"/>
        <v>0</v>
      </c>
      <c r="I1450" s="359"/>
      <c r="J1450" s="364"/>
      <c r="K1450" s="364">
        <f t="shared" si="7"/>
        <v>0</v>
      </c>
      <c r="L1450" s="365"/>
      <c r="M1450" s="366">
        <f t="shared" si="14"/>
        <v>0</v>
      </c>
      <c r="N1450" s="366">
        <f t="shared" si="13"/>
        <v>0</v>
      </c>
      <c r="O1450" s="366">
        <f t="shared" si="5"/>
        <v>0</v>
      </c>
      <c r="P1450" s="366">
        <f t="shared" si="8"/>
        <v>0</v>
      </c>
      <c r="Q1450" s="366"/>
      <c r="R1450" s="359"/>
      <c r="S1450" s="367"/>
      <c r="T1450" s="359"/>
      <c r="U1450" s="368"/>
      <c r="V1450" s="368"/>
      <c r="W1450" s="359"/>
      <c r="X1450" s="362"/>
      <c r="Y1450" s="359"/>
      <c r="Z1450" s="369"/>
      <c r="AA1450" s="368"/>
      <c r="AB1450" s="367"/>
      <c r="AC1450" s="370"/>
      <c r="AD1450" s="371"/>
      <c r="AE1450" s="249"/>
      <c r="AF1450" s="249"/>
      <c r="AG1450" s="249"/>
      <c r="AH1450" s="249"/>
      <c r="AI1450" s="249"/>
      <c r="AJ1450" s="249"/>
      <c r="AK1450" s="249"/>
      <c r="AL1450" s="249"/>
      <c r="AM1450" s="249"/>
      <c r="AN1450" s="249"/>
      <c r="AO1450" s="249"/>
      <c r="AP1450" s="249"/>
      <c r="AQ1450" s="249"/>
      <c r="AR1450" s="249"/>
      <c r="AS1450" s="249"/>
      <c r="AT1450" s="249"/>
      <c r="AU1450" s="249"/>
      <c r="AV1450" s="249"/>
      <c r="AW1450" s="249"/>
      <c r="AX1450" s="249"/>
    </row>
    <row r="1451" ht="15.0" customHeight="1">
      <c r="A1451" s="358"/>
      <c r="B1451" s="359"/>
      <c r="C1451" s="359"/>
      <c r="D1451" s="360"/>
      <c r="E1451" s="361"/>
      <c r="F1451" s="359"/>
      <c r="G1451" s="362"/>
      <c r="H1451" s="363">
        <f t="shared" si="19"/>
        <v>0</v>
      </c>
      <c r="I1451" s="359"/>
      <c r="J1451" s="364"/>
      <c r="K1451" s="364">
        <f t="shared" si="7"/>
        <v>0</v>
      </c>
      <c r="L1451" s="365"/>
      <c r="M1451" s="366">
        <f t="shared" si="14"/>
        <v>0</v>
      </c>
      <c r="N1451" s="366">
        <f t="shared" si="13"/>
        <v>0</v>
      </c>
      <c r="O1451" s="366">
        <f t="shared" si="5"/>
        <v>0</v>
      </c>
      <c r="P1451" s="366">
        <f t="shared" si="8"/>
        <v>0</v>
      </c>
      <c r="Q1451" s="366"/>
      <c r="R1451" s="359"/>
      <c r="S1451" s="367"/>
      <c r="T1451" s="359"/>
      <c r="U1451" s="368"/>
      <c r="V1451" s="368"/>
      <c r="W1451" s="359"/>
      <c r="X1451" s="362"/>
      <c r="Y1451" s="359"/>
      <c r="Z1451" s="369"/>
      <c r="AA1451" s="368"/>
      <c r="AB1451" s="367"/>
      <c r="AC1451" s="370"/>
      <c r="AD1451" s="371"/>
      <c r="AE1451" s="249"/>
      <c r="AF1451" s="249"/>
      <c r="AG1451" s="249"/>
      <c r="AH1451" s="249"/>
      <c r="AI1451" s="249"/>
      <c r="AJ1451" s="249"/>
      <c r="AK1451" s="249"/>
      <c r="AL1451" s="249"/>
      <c r="AM1451" s="249"/>
      <c r="AN1451" s="249"/>
      <c r="AO1451" s="249"/>
      <c r="AP1451" s="249"/>
      <c r="AQ1451" s="249"/>
      <c r="AR1451" s="249"/>
      <c r="AS1451" s="249"/>
      <c r="AT1451" s="249"/>
      <c r="AU1451" s="249"/>
      <c r="AV1451" s="249"/>
      <c r="AW1451" s="249"/>
      <c r="AX1451" s="249"/>
    </row>
    <row r="1452" ht="15.0" customHeight="1">
      <c r="A1452" s="358"/>
      <c r="B1452" s="359"/>
      <c r="C1452" s="359"/>
      <c r="D1452" s="360"/>
      <c r="E1452" s="361"/>
      <c r="F1452" s="359"/>
      <c r="G1452" s="362"/>
      <c r="H1452" s="363">
        <f t="shared" si="19"/>
        <v>0</v>
      </c>
      <c r="I1452" s="359"/>
      <c r="J1452" s="364"/>
      <c r="K1452" s="364">
        <f t="shared" si="7"/>
        <v>0</v>
      </c>
      <c r="L1452" s="365"/>
      <c r="M1452" s="366">
        <f t="shared" si="14"/>
        <v>0</v>
      </c>
      <c r="N1452" s="366">
        <f t="shared" si="13"/>
        <v>0</v>
      </c>
      <c r="O1452" s="366">
        <f t="shared" si="5"/>
        <v>0</v>
      </c>
      <c r="P1452" s="366">
        <f t="shared" si="8"/>
        <v>0</v>
      </c>
      <c r="Q1452" s="366"/>
      <c r="R1452" s="359"/>
      <c r="S1452" s="367"/>
      <c r="T1452" s="359"/>
      <c r="U1452" s="368"/>
      <c r="V1452" s="368"/>
      <c r="W1452" s="359"/>
      <c r="X1452" s="362"/>
      <c r="Y1452" s="359"/>
      <c r="Z1452" s="369"/>
      <c r="AA1452" s="368"/>
      <c r="AB1452" s="367"/>
      <c r="AC1452" s="370"/>
      <c r="AD1452" s="371"/>
      <c r="AE1452" s="249"/>
      <c r="AF1452" s="249"/>
      <c r="AG1452" s="249"/>
      <c r="AH1452" s="249"/>
      <c r="AI1452" s="249"/>
      <c r="AJ1452" s="249"/>
      <c r="AK1452" s="249"/>
      <c r="AL1452" s="249"/>
      <c r="AM1452" s="249"/>
      <c r="AN1452" s="249"/>
      <c r="AO1452" s="249"/>
      <c r="AP1452" s="249"/>
      <c r="AQ1452" s="249"/>
      <c r="AR1452" s="249"/>
      <c r="AS1452" s="249"/>
      <c r="AT1452" s="249"/>
      <c r="AU1452" s="249"/>
      <c r="AV1452" s="249"/>
      <c r="AW1452" s="249"/>
      <c r="AX1452" s="249"/>
    </row>
    <row r="1453" ht="15.0" customHeight="1">
      <c r="A1453" s="358"/>
      <c r="B1453" s="359"/>
      <c r="C1453" s="359"/>
      <c r="D1453" s="360"/>
      <c r="E1453" s="361"/>
      <c r="F1453" s="359"/>
      <c r="G1453" s="362"/>
      <c r="H1453" s="363">
        <f t="shared" si="19"/>
        <v>0</v>
      </c>
      <c r="I1453" s="359"/>
      <c r="J1453" s="364"/>
      <c r="K1453" s="364">
        <f t="shared" si="7"/>
        <v>0</v>
      </c>
      <c r="L1453" s="365"/>
      <c r="M1453" s="366">
        <f t="shared" si="14"/>
        <v>0</v>
      </c>
      <c r="N1453" s="366">
        <f t="shared" si="13"/>
        <v>0</v>
      </c>
      <c r="O1453" s="366">
        <f t="shared" si="5"/>
        <v>0</v>
      </c>
      <c r="P1453" s="366">
        <f t="shared" si="8"/>
        <v>0</v>
      </c>
      <c r="Q1453" s="366"/>
      <c r="R1453" s="359"/>
      <c r="S1453" s="367"/>
      <c r="T1453" s="359"/>
      <c r="U1453" s="368"/>
      <c r="V1453" s="368"/>
      <c r="W1453" s="359"/>
      <c r="X1453" s="362"/>
      <c r="Y1453" s="359"/>
      <c r="Z1453" s="369"/>
      <c r="AA1453" s="368"/>
      <c r="AB1453" s="367"/>
      <c r="AC1453" s="370"/>
      <c r="AD1453" s="371"/>
      <c r="AE1453" s="249"/>
      <c r="AF1453" s="249"/>
      <c r="AG1453" s="249"/>
      <c r="AH1453" s="249"/>
      <c r="AI1453" s="249"/>
      <c r="AJ1453" s="249"/>
      <c r="AK1453" s="249"/>
      <c r="AL1453" s="249"/>
      <c r="AM1453" s="249"/>
      <c r="AN1453" s="249"/>
      <c r="AO1453" s="249"/>
      <c r="AP1453" s="249"/>
      <c r="AQ1453" s="249"/>
      <c r="AR1453" s="249"/>
      <c r="AS1453" s="249"/>
      <c r="AT1453" s="249"/>
      <c r="AU1453" s="249"/>
      <c r="AV1453" s="249"/>
      <c r="AW1453" s="249"/>
      <c r="AX1453" s="249"/>
    </row>
    <row r="1454" ht="15.0" customHeight="1">
      <c r="A1454" s="358"/>
      <c r="B1454" s="359"/>
      <c r="C1454" s="359"/>
      <c r="D1454" s="360"/>
      <c r="E1454" s="361"/>
      <c r="F1454" s="359"/>
      <c r="G1454" s="362"/>
      <c r="H1454" s="363">
        <f t="shared" si="19"/>
        <v>0</v>
      </c>
      <c r="I1454" s="359"/>
      <c r="J1454" s="364"/>
      <c r="K1454" s="364">
        <f t="shared" si="7"/>
        <v>0</v>
      </c>
      <c r="L1454" s="365"/>
      <c r="M1454" s="366">
        <f t="shared" si="14"/>
        <v>0</v>
      </c>
      <c r="N1454" s="366">
        <f t="shared" si="13"/>
        <v>0</v>
      </c>
      <c r="O1454" s="366">
        <f t="shared" si="5"/>
        <v>0</v>
      </c>
      <c r="P1454" s="366">
        <f t="shared" si="8"/>
        <v>0</v>
      </c>
      <c r="Q1454" s="366"/>
      <c r="R1454" s="359"/>
      <c r="S1454" s="367"/>
      <c r="T1454" s="359"/>
      <c r="U1454" s="368"/>
      <c r="V1454" s="368"/>
      <c r="W1454" s="359"/>
      <c r="X1454" s="362"/>
      <c r="Y1454" s="359"/>
      <c r="Z1454" s="369"/>
      <c r="AA1454" s="368"/>
      <c r="AB1454" s="367"/>
      <c r="AC1454" s="370"/>
      <c r="AD1454" s="371"/>
      <c r="AE1454" s="249"/>
      <c r="AF1454" s="249"/>
      <c r="AG1454" s="249"/>
      <c r="AH1454" s="249"/>
      <c r="AI1454" s="249"/>
      <c r="AJ1454" s="249"/>
      <c r="AK1454" s="249"/>
      <c r="AL1454" s="249"/>
      <c r="AM1454" s="249"/>
      <c r="AN1454" s="249"/>
      <c r="AO1454" s="249"/>
      <c r="AP1454" s="249"/>
      <c r="AQ1454" s="249"/>
      <c r="AR1454" s="249"/>
      <c r="AS1454" s="249"/>
      <c r="AT1454" s="249"/>
      <c r="AU1454" s="249"/>
      <c r="AV1454" s="249"/>
      <c r="AW1454" s="249"/>
      <c r="AX1454" s="249"/>
    </row>
    <row r="1455" ht="15.0" customHeight="1">
      <c r="A1455" s="358"/>
      <c r="B1455" s="359"/>
      <c r="C1455" s="359"/>
      <c r="D1455" s="360"/>
      <c r="E1455" s="361"/>
      <c r="F1455" s="359"/>
      <c r="G1455" s="362"/>
      <c r="H1455" s="363">
        <f t="shared" si="19"/>
        <v>0</v>
      </c>
      <c r="I1455" s="359"/>
      <c r="J1455" s="364"/>
      <c r="K1455" s="364">
        <f t="shared" si="7"/>
        <v>0</v>
      </c>
      <c r="L1455" s="365"/>
      <c r="M1455" s="366">
        <f t="shared" si="14"/>
        <v>0</v>
      </c>
      <c r="N1455" s="366">
        <f t="shared" si="13"/>
        <v>0</v>
      </c>
      <c r="O1455" s="366">
        <f t="shared" si="5"/>
        <v>0</v>
      </c>
      <c r="P1455" s="366">
        <f t="shared" si="8"/>
        <v>0</v>
      </c>
      <c r="Q1455" s="366"/>
      <c r="R1455" s="359"/>
      <c r="S1455" s="367"/>
      <c r="T1455" s="359"/>
      <c r="U1455" s="368"/>
      <c r="V1455" s="368"/>
      <c r="W1455" s="359"/>
      <c r="X1455" s="362"/>
      <c r="Y1455" s="359"/>
      <c r="Z1455" s="369"/>
      <c r="AA1455" s="368"/>
      <c r="AB1455" s="367"/>
      <c r="AC1455" s="370"/>
      <c r="AD1455" s="371"/>
      <c r="AE1455" s="249"/>
      <c r="AF1455" s="249"/>
      <c r="AG1455" s="249"/>
      <c r="AH1455" s="249"/>
      <c r="AI1455" s="249"/>
      <c r="AJ1455" s="249"/>
      <c r="AK1455" s="249"/>
      <c r="AL1455" s="249"/>
      <c r="AM1455" s="249"/>
      <c r="AN1455" s="249"/>
      <c r="AO1455" s="249"/>
      <c r="AP1455" s="249"/>
      <c r="AQ1455" s="249"/>
      <c r="AR1455" s="249"/>
      <c r="AS1455" s="249"/>
      <c r="AT1455" s="249"/>
      <c r="AU1455" s="249"/>
      <c r="AV1455" s="249"/>
      <c r="AW1455" s="249"/>
      <c r="AX1455" s="249"/>
    </row>
    <row r="1456" ht="15.0" customHeight="1">
      <c r="A1456" s="358"/>
      <c r="B1456" s="359"/>
      <c r="C1456" s="359"/>
      <c r="D1456" s="360"/>
      <c r="E1456" s="361"/>
      <c r="F1456" s="359"/>
      <c r="G1456" s="362"/>
      <c r="H1456" s="363">
        <f t="shared" si="19"/>
        <v>0</v>
      </c>
      <c r="I1456" s="359"/>
      <c r="J1456" s="364"/>
      <c r="K1456" s="364">
        <f t="shared" si="7"/>
        <v>0</v>
      </c>
      <c r="L1456" s="365"/>
      <c r="M1456" s="366">
        <f t="shared" si="14"/>
        <v>0</v>
      </c>
      <c r="N1456" s="366">
        <f t="shared" si="13"/>
        <v>0</v>
      </c>
      <c r="O1456" s="366">
        <f t="shared" si="5"/>
        <v>0</v>
      </c>
      <c r="P1456" s="366">
        <f t="shared" si="8"/>
        <v>0</v>
      </c>
      <c r="Q1456" s="366"/>
      <c r="R1456" s="359"/>
      <c r="S1456" s="367"/>
      <c r="T1456" s="359"/>
      <c r="U1456" s="368"/>
      <c r="V1456" s="368"/>
      <c r="W1456" s="359"/>
      <c r="X1456" s="362"/>
      <c r="Y1456" s="359"/>
      <c r="Z1456" s="369"/>
      <c r="AA1456" s="368"/>
      <c r="AB1456" s="367"/>
      <c r="AC1456" s="370"/>
      <c r="AD1456" s="371"/>
      <c r="AE1456" s="249"/>
      <c r="AF1456" s="249"/>
      <c r="AG1456" s="249"/>
      <c r="AH1456" s="249"/>
      <c r="AI1456" s="249"/>
      <c r="AJ1456" s="249"/>
      <c r="AK1456" s="249"/>
      <c r="AL1456" s="249"/>
      <c r="AM1456" s="249"/>
      <c r="AN1456" s="249"/>
      <c r="AO1456" s="249"/>
      <c r="AP1456" s="249"/>
      <c r="AQ1456" s="249"/>
      <c r="AR1456" s="249"/>
      <c r="AS1456" s="249"/>
      <c r="AT1456" s="249"/>
      <c r="AU1456" s="249"/>
      <c r="AV1456" s="249"/>
      <c r="AW1456" s="249"/>
      <c r="AX1456" s="249"/>
    </row>
    <row r="1457" ht="15.0" customHeight="1">
      <c r="A1457" s="358"/>
      <c r="B1457" s="359"/>
      <c r="C1457" s="359"/>
      <c r="D1457" s="360"/>
      <c r="E1457" s="361"/>
      <c r="F1457" s="359"/>
      <c r="G1457" s="362"/>
      <c r="H1457" s="363">
        <f t="shared" si="19"/>
        <v>0</v>
      </c>
      <c r="I1457" s="359"/>
      <c r="J1457" s="364"/>
      <c r="K1457" s="364">
        <f t="shared" si="7"/>
        <v>0</v>
      </c>
      <c r="L1457" s="365"/>
      <c r="M1457" s="366">
        <f t="shared" si="14"/>
        <v>0</v>
      </c>
      <c r="N1457" s="366">
        <f t="shared" si="13"/>
        <v>0</v>
      </c>
      <c r="O1457" s="366">
        <f t="shared" si="5"/>
        <v>0</v>
      </c>
      <c r="P1457" s="366">
        <f t="shared" si="8"/>
        <v>0</v>
      </c>
      <c r="Q1457" s="366"/>
      <c r="R1457" s="359"/>
      <c r="S1457" s="367"/>
      <c r="T1457" s="359"/>
      <c r="U1457" s="368"/>
      <c r="V1457" s="368"/>
      <c r="W1457" s="359"/>
      <c r="X1457" s="362"/>
      <c r="Y1457" s="359"/>
      <c r="Z1457" s="369"/>
      <c r="AA1457" s="368"/>
      <c r="AB1457" s="367"/>
      <c r="AC1457" s="370"/>
      <c r="AD1457" s="371"/>
      <c r="AE1457" s="249"/>
      <c r="AF1457" s="249"/>
      <c r="AG1457" s="249"/>
      <c r="AH1457" s="249"/>
      <c r="AI1457" s="249"/>
      <c r="AJ1457" s="249"/>
      <c r="AK1457" s="249"/>
      <c r="AL1457" s="249"/>
      <c r="AM1457" s="249"/>
      <c r="AN1457" s="249"/>
      <c r="AO1457" s="249"/>
      <c r="AP1457" s="249"/>
      <c r="AQ1457" s="249"/>
      <c r="AR1457" s="249"/>
      <c r="AS1457" s="249"/>
      <c r="AT1457" s="249"/>
      <c r="AU1457" s="249"/>
      <c r="AV1457" s="249"/>
      <c r="AW1457" s="249"/>
      <c r="AX1457" s="249"/>
    </row>
    <row r="1458" ht="15.0" customHeight="1">
      <c r="A1458" s="358"/>
      <c r="B1458" s="359"/>
      <c r="C1458" s="359"/>
      <c r="D1458" s="360"/>
      <c r="E1458" s="361"/>
      <c r="F1458" s="359"/>
      <c r="G1458" s="362"/>
      <c r="H1458" s="363">
        <f t="shared" si="19"/>
        <v>0</v>
      </c>
      <c r="I1458" s="359"/>
      <c r="J1458" s="364"/>
      <c r="K1458" s="364">
        <f t="shared" si="7"/>
        <v>0</v>
      </c>
      <c r="L1458" s="365"/>
      <c r="M1458" s="366">
        <f t="shared" si="14"/>
        <v>0</v>
      </c>
      <c r="N1458" s="366">
        <f t="shared" si="13"/>
        <v>0</v>
      </c>
      <c r="O1458" s="366">
        <f t="shared" si="5"/>
        <v>0</v>
      </c>
      <c r="P1458" s="366">
        <f t="shared" si="8"/>
        <v>0</v>
      </c>
      <c r="Q1458" s="366"/>
      <c r="R1458" s="359"/>
      <c r="S1458" s="367"/>
      <c r="T1458" s="359"/>
      <c r="U1458" s="368"/>
      <c r="V1458" s="368"/>
      <c r="W1458" s="359"/>
      <c r="X1458" s="362"/>
      <c r="Y1458" s="359"/>
      <c r="Z1458" s="369"/>
      <c r="AA1458" s="368"/>
      <c r="AB1458" s="367"/>
      <c r="AC1458" s="370"/>
      <c r="AD1458" s="371"/>
      <c r="AE1458" s="249"/>
      <c r="AF1458" s="249"/>
      <c r="AG1458" s="249"/>
      <c r="AH1458" s="249"/>
      <c r="AI1458" s="249"/>
      <c r="AJ1458" s="249"/>
      <c r="AK1458" s="249"/>
      <c r="AL1458" s="249"/>
      <c r="AM1458" s="249"/>
      <c r="AN1458" s="249"/>
      <c r="AO1458" s="249"/>
      <c r="AP1458" s="249"/>
      <c r="AQ1458" s="249"/>
      <c r="AR1458" s="249"/>
      <c r="AS1458" s="249"/>
      <c r="AT1458" s="249"/>
      <c r="AU1458" s="249"/>
      <c r="AV1458" s="249"/>
      <c r="AW1458" s="249"/>
      <c r="AX1458" s="249"/>
    </row>
    <row r="1459" ht="15.0" customHeight="1">
      <c r="A1459" s="358"/>
      <c r="B1459" s="359"/>
      <c r="C1459" s="359"/>
      <c r="D1459" s="360"/>
      <c r="E1459" s="361"/>
      <c r="F1459" s="359"/>
      <c r="G1459" s="362"/>
      <c r="H1459" s="363">
        <f t="shared" si="19"/>
        <v>0</v>
      </c>
      <c r="I1459" s="359"/>
      <c r="J1459" s="364"/>
      <c r="K1459" s="364">
        <f t="shared" si="7"/>
        <v>0</v>
      </c>
      <c r="L1459" s="365"/>
      <c r="M1459" s="366">
        <f t="shared" si="14"/>
        <v>0</v>
      </c>
      <c r="N1459" s="366">
        <f t="shared" si="13"/>
        <v>0</v>
      </c>
      <c r="O1459" s="366">
        <f t="shared" si="5"/>
        <v>0</v>
      </c>
      <c r="P1459" s="366">
        <f t="shared" si="8"/>
        <v>0</v>
      </c>
      <c r="Q1459" s="366"/>
      <c r="R1459" s="359"/>
      <c r="S1459" s="367"/>
      <c r="T1459" s="359"/>
      <c r="U1459" s="368"/>
      <c r="V1459" s="368"/>
      <c r="W1459" s="359"/>
      <c r="X1459" s="362"/>
      <c r="Y1459" s="359"/>
      <c r="Z1459" s="369"/>
      <c r="AA1459" s="368"/>
      <c r="AB1459" s="367"/>
      <c r="AC1459" s="370"/>
      <c r="AD1459" s="371"/>
      <c r="AE1459" s="249"/>
      <c r="AF1459" s="249"/>
      <c r="AG1459" s="249"/>
      <c r="AH1459" s="249"/>
      <c r="AI1459" s="249"/>
      <c r="AJ1459" s="249"/>
      <c r="AK1459" s="249"/>
      <c r="AL1459" s="249"/>
      <c r="AM1459" s="249"/>
      <c r="AN1459" s="249"/>
      <c r="AO1459" s="249"/>
      <c r="AP1459" s="249"/>
      <c r="AQ1459" s="249"/>
      <c r="AR1459" s="249"/>
      <c r="AS1459" s="249"/>
      <c r="AT1459" s="249"/>
      <c r="AU1459" s="249"/>
      <c r="AV1459" s="249"/>
      <c r="AW1459" s="249"/>
      <c r="AX1459" s="249"/>
    </row>
    <row r="1460" ht="15.0" customHeight="1">
      <c r="A1460" s="358"/>
      <c r="B1460" s="359"/>
      <c r="C1460" s="359"/>
      <c r="D1460" s="360"/>
      <c r="E1460" s="361"/>
      <c r="F1460" s="359"/>
      <c r="G1460" s="362"/>
      <c r="H1460" s="363">
        <f t="shared" si="19"/>
        <v>0</v>
      </c>
      <c r="I1460" s="359"/>
      <c r="J1460" s="364"/>
      <c r="K1460" s="364">
        <f t="shared" si="7"/>
        <v>0</v>
      </c>
      <c r="L1460" s="365"/>
      <c r="M1460" s="366">
        <f t="shared" si="14"/>
        <v>0</v>
      </c>
      <c r="N1460" s="366">
        <f t="shared" si="13"/>
        <v>0</v>
      </c>
      <c r="O1460" s="366">
        <f t="shared" si="5"/>
        <v>0</v>
      </c>
      <c r="P1460" s="366">
        <f t="shared" si="8"/>
        <v>0</v>
      </c>
      <c r="Q1460" s="366"/>
      <c r="R1460" s="359"/>
      <c r="S1460" s="367"/>
      <c r="T1460" s="359"/>
      <c r="U1460" s="368"/>
      <c r="V1460" s="368"/>
      <c r="W1460" s="359"/>
      <c r="X1460" s="362"/>
      <c r="Y1460" s="359"/>
      <c r="Z1460" s="369"/>
      <c r="AA1460" s="368"/>
      <c r="AB1460" s="367"/>
      <c r="AC1460" s="370"/>
      <c r="AD1460" s="371"/>
      <c r="AE1460" s="249"/>
      <c r="AF1460" s="249"/>
      <c r="AG1460" s="249"/>
      <c r="AH1460" s="249"/>
      <c r="AI1460" s="249"/>
      <c r="AJ1460" s="249"/>
      <c r="AK1460" s="249"/>
      <c r="AL1460" s="249"/>
      <c r="AM1460" s="249"/>
      <c r="AN1460" s="249"/>
      <c r="AO1460" s="249"/>
      <c r="AP1460" s="249"/>
      <c r="AQ1460" s="249"/>
      <c r="AR1460" s="249"/>
      <c r="AS1460" s="249"/>
      <c r="AT1460" s="249"/>
      <c r="AU1460" s="249"/>
      <c r="AV1460" s="249"/>
      <c r="AW1460" s="249"/>
      <c r="AX1460" s="249"/>
    </row>
    <row r="1461" ht="15.0" customHeight="1">
      <c r="A1461" s="358"/>
      <c r="B1461" s="359"/>
      <c r="C1461" s="359"/>
      <c r="D1461" s="360"/>
      <c r="E1461" s="361"/>
      <c r="F1461" s="359"/>
      <c r="G1461" s="362"/>
      <c r="H1461" s="363">
        <f t="shared" si="19"/>
        <v>0</v>
      </c>
      <c r="I1461" s="359"/>
      <c r="J1461" s="364"/>
      <c r="K1461" s="364">
        <f t="shared" si="7"/>
        <v>0</v>
      </c>
      <c r="L1461" s="365"/>
      <c r="M1461" s="366">
        <f t="shared" si="14"/>
        <v>0</v>
      </c>
      <c r="N1461" s="366">
        <f t="shared" si="13"/>
        <v>0</v>
      </c>
      <c r="O1461" s="366">
        <f t="shared" si="5"/>
        <v>0</v>
      </c>
      <c r="P1461" s="366">
        <f t="shared" si="8"/>
        <v>0</v>
      </c>
      <c r="Q1461" s="366"/>
      <c r="R1461" s="359"/>
      <c r="S1461" s="367"/>
      <c r="T1461" s="359"/>
      <c r="U1461" s="368"/>
      <c r="V1461" s="368"/>
      <c r="W1461" s="359"/>
      <c r="X1461" s="362"/>
      <c r="Y1461" s="359"/>
      <c r="Z1461" s="369"/>
      <c r="AA1461" s="368"/>
      <c r="AB1461" s="367"/>
      <c r="AC1461" s="370"/>
      <c r="AD1461" s="371"/>
      <c r="AE1461" s="249"/>
      <c r="AF1461" s="249"/>
      <c r="AG1461" s="249"/>
      <c r="AH1461" s="249"/>
      <c r="AI1461" s="249"/>
      <c r="AJ1461" s="249"/>
      <c r="AK1461" s="249"/>
      <c r="AL1461" s="249"/>
      <c r="AM1461" s="249"/>
      <c r="AN1461" s="249"/>
      <c r="AO1461" s="249"/>
      <c r="AP1461" s="249"/>
      <c r="AQ1461" s="249"/>
      <c r="AR1461" s="249"/>
      <c r="AS1461" s="249"/>
      <c r="AT1461" s="249"/>
      <c r="AU1461" s="249"/>
      <c r="AV1461" s="249"/>
      <c r="AW1461" s="249"/>
      <c r="AX1461" s="249"/>
    </row>
    <row r="1462" ht="15.0" customHeight="1">
      <c r="A1462" s="358"/>
      <c r="B1462" s="359"/>
      <c r="C1462" s="359"/>
      <c r="D1462" s="360"/>
      <c r="E1462" s="361"/>
      <c r="F1462" s="359"/>
      <c r="G1462" s="362"/>
      <c r="H1462" s="363">
        <f t="shared" si="19"/>
        <v>0</v>
      </c>
      <c r="I1462" s="359"/>
      <c r="J1462" s="364"/>
      <c r="K1462" s="364">
        <f t="shared" si="7"/>
        <v>0</v>
      </c>
      <c r="L1462" s="365"/>
      <c r="M1462" s="366">
        <f t="shared" si="14"/>
        <v>0</v>
      </c>
      <c r="N1462" s="366">
        <f t="shared" si="13"/>
        <v>0</v>
      </c>
      <c r="O1462" s="366">
        <f t="shared" si="5"/>
        <v>0</v>
      </c>
      <c r="P1462" s="366">
        <f t="shared" si="8"/>
        <v>0</v>
      </c>
      <c r="Q1462" s="366"/>
      <c r="R1462" s="359"/>
      <c r="S1462" s="367"/>
      <c r="T1462" s="359"/>
      <c r="U1462" s="368"/>
      <c r="V1462" s="368"/>
      <c r="W1462" s="359"/>
      <c r="X1462" s="362"/>
      <c r="Y1462" s="359"/>
      <c r="Z1462" s="369"/>
      <c r="AA1462" s="368"/>
      <c r="AB1462" s="367"/>
      <c r="AC1462" s="370"/>
      <c r="AD1462" s="371"/>
      <c r="AE1462" s="249"/>
      <c r="AF1462" s="249"/>
      <c r="AG1462" s="249"/>
      <c r="AH1462" s="249"/>
      <c r="AI1462" s="249"/>
      <c r="AJ1462" s="249"/>
      <c r="AK1462" s="249"/>
      <c r="AL1462" s="249"/>
      <c r="AM1462" s="249"/>
      <c r="AN1462" s="249"/>
      <c r="AO1462" s="249"/>
      <c r="AP1462" s="249"/>
      <c r="AQ1462" s="249"/>
      <c r="AR1462" s="249"/>
      <c r="AS1462" s="249"/>
      <c r="AT1462" s="249"/>
      <c r="AU1462" s="249"/>
      <c r="AV1462" s="249"/>
      <c r="AW1462" s="249"/>
      <c r="AX1462" s="249"/>
    </row>
    <row r="1463" ht="15.0" customHeight="1">
      <c r="A1463" s="358"/>
      <c r="B1463" s="359"/>
      <c r="C1463" s="359"/>
      <c r="D1463" s="360"/>
      <c r="E1463" s="361"/>
      <c r="F1463" s="359"/>
      <c r="G1463" s="362"/>
      <c r="H1463" s="363">
        <f t="shared" si="19"/>
        <v>0</v>
      </c>
      <c r="I1463" s="359"/>
      <c r="J1463" s="364"/>
      <c r="K1463" s="364">
        <f t="shared" si="7"/>
        <v>0</v>
      </c>
      <c r="L1463" s="365"/>
      <c r="M1463" s="366">
        <f t="shared" si="14"/>
        <v>0</v>
      </c>
      <c r="N1463" s="366">
        <f t="shared" si="13"/>
        <v>0</v>
      </c>
      <c r="O1463" s="366">
        <f t="shared" si="5"/>
        <v>0</v>
      </c>
      <c r="P1463" s="366">
        <f t="shared" si="8"/>
        <v>0</v>
      </c>
      <c r="Q1463" s="366"/>
      <c r="R1463" s="359"/>
      <c r="S1463" s="367"/>
      <c r="T1463" s="359"/>
      <c r="U1463" s="368"/>
      <c r="V1463" s="368"/>
      <c r="W1463" s="359"/>
      <c r="X1463" s="362"/>
      <c r="Y1463" s="359"/>
      <c r="Z1463" s="369"/>
      <c r="AA1463" s="368"/>
      <c r="AB1463" s="367"/>
      <c r="AC1463" s="370"/>
      <c r="AD1463" s="371"/>
      <c r="AE1463" s="249"/>
      <c r="AF1463" s="249"/>
      <c r="AG1463" s="249"/>
      <c r="AH1463" s="249"/>
      <c r="AI1463" s="249"/>
      <c r="AJ1463" s="249"/>
      <c r="AK1463" s="249"/>
      <c r="AL1463" s="249"/>
      <c r="AM1463" s="249"/>
      <c r="AN1463" s="249"/>
      <c r="AO1463" s="249"/>
      <c r="AP1463" s="249"/>
      <c r="AQ1463" s="249"/>
      <c r="AR1463" s="249"/>
      <c r="AS1463" s="249"/>
      <c r="AT1463" s="249"/>
      <c r="AU1463" s="249"/>
      <c r="AV1463" s="249"/>
      <c r="AW1463" s="249"/>
      <c r="AX1463" s="249"/>
    </row>
    <row r="1464" ht="15.0" customHeight="1">
      <c r="A1464" s="358"/>
      <c r="B1464" s="359"/>
      <c r="C1464" s="359"/>
      <c r="D1464" s="360"/>
      <c r="E1464" s="361"/>
      <c r="F1464" s="359"/>
      <c r="G1464" s="362"/>
      <c r="H1464" s="363">
        <f t="shared" si="19"/>
        <v>0</v>
      </c>
      <c r="I1464" s="359"/>
      <c r="J1464" s="364"/>
      <c r="K1464" s="364">
        <f t="shared" si="7"/>
        <v>0</v>
      </c>
      <c r="L1464" s="365"/>
      <c r="M1464" s="366">
        <f t="shared" si="14"/>
        <v>0</v>
      </c>
      <c r="N1464" s="366">
        <f t="shared" si="13"/>
        <v>0</v>
      </c>
      <c r="O1464" s="366">
        <f t="shared" si="5"/>
        <v>0</v>
      </c>
      <c r="P1464" s="366">
        <f t="shared" si="8"/>
        <v>0</v>
      </c>
      <c r="Q1464" s="366"/>
      <c r="R1464" s="359"/>
      <c r="S1464" s="367"/>
      <c r="T1464" s="359"/>
      <c r="U1464" s="368"/>
      <c r="V1464" s="368"/>
      <c r="W1464" s="359"/>
      <c r="X1464" s="362"/>
      <c r="Y1464" s="359"/>
      <c r="Z1464" s="369"/>
      <c r="AA1464" s="368"/>
      <c r="AB1464" s="367"/>
      <c r="AC1464" s="370"/>
      <c r="AD1464" s="371"/>
      <c r="AE1464" s="249"/>
      <c r="AF1464" s="249"/>
      <c r="AG1464" s="249"/>
      <c r="AH1464" s="249"/>
      <c r="AI1464" s="249"/>
      <c r="AJ1464" s="249"/>
      <c r="AK1464" s="249"/>
      <c r="AL1464" s="249"/>
      <c r="AM1464" s="249"/>
      <c r="AN1464" s="249"/>
      <c r="AO1464" s="249"/>
      <c r="AP1464" s="249"/>
      <c r="AQ1464" s="249"/>
      <c r="AR1464" s="249"/>
      <c r="AS1464" s="249"/>
      <c r="AT1464" s="249"/>
      <c r="AU1464" s="249"/>
      <c r="AV1464" s="249"/>
      <c r="AW1464" s="249"/>
      <c r="AX1464" s="249"/>
    </row>
    <row r="1465" ht="15.0" customHeight="1">
      <c r="A1465" s="358"/>
      <c r="B1465" s="359"/>
      <c r="C1465" s="359"/>
      <c r="D1465" s="360"/>
      <c r="E1465" s="361"/>
      <c r="F1465" s="359"/>
      <c r="G1465" s="362"/>
      <c r="H1465" s="363">
        <f t="shared" si="19"/>
        <v>0</v>
      </c>
      <c r="I1465" s="359"/>
      <c r="J1465" s="364"/>
      <c r="K1465" s="364">
        <f t="shared" si="7"/>
        <v>0</v>
      </c>
      <c r="L1465" s="365"/>
      <c r="M1465" s="366">
        <f t="shared" si="14"/>
        <v>0</v>
      </c>
      <c r="N1465" s="366">
        <f t="shared" si="13"/>
        <v>0</v>
      </c>
      <c r="O1465" s="366">
        <f t="shared" si="5"/>
        <v>0</v>
      </c>
      <c r="P1465" s="366">
        <f t="shared" si="8"/>
        <v>0</v>
      </c>
      <c r="Q1465" s="366"/>
      <c r="R1465" s="359"/>
      <c r="S1465" s="367"/>
      <c r="T1465" s="359"/>
      <c r="U1465" s="368"/>
      <c r="V1465" s="368"/>
      <c r="W1465" s="359"/>
      <c r="X1465" s="362"/>
      <c r="Y1465" s="359"/>
      <c r="Z1465" s="369"/>
      <c r="AA1465" s="368"/>
      <c r="AB1465" s="367"/>
      <c r="AC1465" s="370"/>
      <c r="AD1465" s="371"/>
      <c r="AE1465" s="249"/>
      <c r="AF1465" s="249"/>
      <c r="AG1465" s="249"/>
      <c r="AH1465" s="249"/>
      <c r="AI1465" s="249"/>
      <c r="AJ1465" s="249"/>
      <c r="AK1465" s="249"/>
      <c r="AL1465" s="249"/>
      <c r="AM1465" s="249"/>
      <c r="AN1465" s="249"/>
      <c r="AO1465" s="249"/>
      <c r="AP1465" s="249"/>
      <c r="AQ1465" s="249"/>
      <c r="AR1465" s="249"/>
      <c r="AS1465" s="249"/>
      <c r="AT1465" s="249"/>
      <c r="AU1465" s="249"/>
      <c r="AV1465" s="249"/>
      <c r="AW1465" s="249"/>
      <c r="AX1465" s="249"/>
    </row>
    <row r="1466" ht="15.0" customHeight="1">
      <c r="A1466" s="358"/>
      <c r="B1466" s="359"/>
      <c r="C1466" s="359"/>
      <c r="D1466" s="360"/>
      <c r="E1466" s="361"/>
      <c r="F1466" s="359"/>
      <c r="G1466" s="362"/>
      <c r="H1466" s="363">
        <f t="shared" si="19"/>
        <v>0</v>
      </c>
      <c r="I1466" s="359"/>
      <c r="J1466" s="364"/>
      <c r="K1466" s="364">
        <f t="shared" si="7"/>
        <v>0</v>
      </c>
      <c r="L1466" s="365"/>
      <c r="M1466" s="366">
        <f t="shared" si="14"/>
        <v>0</v>
      </c>
      <c r="N1466" s="366">
        <f t="shared" si="13"/>
        <v>0</v>
      </c>
      <c r="O1466" s="366">
        <f t="shared" si="5"/>
        <v>0</v>
      </c>
      <c r="P1466" s="366">
        <f t="shared" si="8"/>
        <v>0</v>
      </c>
      <c r="Q1466" s="366"/>
      <c r="R1466" s="359"/>
      <c r="S1466" s="367"/>
      <c r="T1466" s="359"/>
      <c r="U1466" s="368"/>
      <c r="V1466" s="368"/>
      <c r="W1466" s="359"/>
      <c r="X1466" s="362"/>
      <c r="Y1466" s="359"/>
      <c r="Z1466" s="369"/>
      <c r="AA1466" s="368"/>
      <c r="AB1466" s="367"/>
      <c r="AC1466" s="370"/>
      <c r="AD1466" s="371"/>
      <c r="AE1466" s="249"/>
      <c r="AF1466" s="249"/>
      <c r="AG1466" s="249"/>
      <c r="AH1466" s="249"/>
      <c r="AI1466" s="249"/>
      <c r="AJ1466" s="249"/>
      <c r="AK1466" s="249"/>
      <c r="AL1466" s="249"/>
      <c r="AM1466" s="249"/>
      <c r="AN1466" s="249"/>
      <c r="AO1466" s="249"/>
      <c r="AP1466" s="249"/>
      <c r="AQ1466" s="249"/>
      <c r="AR1466" s="249"/>
      <c r="AS1466" s="249"/>
      <c r="AT1466" s="249"/>
      <c r="AU1466" s="249"/>
      <c r="AV1466" s="249"/>
      <c r="AW1466" s="249"/>
      <c r="AX1466" s="249"/>
    </row>
    <row r="1467" ht="15.0" customHeight="1">
      <c r="A1467" s="358"/>
      <c r="B1467" s="359"/>
      <c r="C1467" s="359"/>
      <c r="D1467" s="360"/>
      <c r="E1467" s="361"/>
      <c r="F1467" s="359"/>
      <c r="G1467" s="362"/>
      <c r="H1467" s="363">
        <f t="shared" si="19"/>
        <v>0</v>
      </c>
      <c r="I1467" s="359"/>
      <c r="J1467" s="364"/>
      <c r="K1467" s="364">
        <f t="shared" si="7"/>
        <v>0</v>
      </c>
      <c r="L1467" s="365"/>
      <c r="M1467" s="366">
        <f t="shared" si="14"/>
        <v>0</v>
      </c>
      <c r="N1467" s="366">
        <f t="shared" si="13"/>
        <v>0</v>
      </c>
      <c r="O1467" s="366">
        <f t="shared" si="5"/>
        <v>0</v>
      </c>
      <c r="P1467" s="366">
        <f t="shared" si="8"/>
        <v>0</v>
      </c>
      <c r="Q1467" s="366"/>
      <c r="R1467" s="359"/>
      <c r="S1467" s="367"/>
      <c r="T1467" s="359"/>
      <c r="U1467" s="368"/>
      <c r="V1467" s="368"/>
      <c r="W1467" s="359"/>
      <c r="X1467" s="362"/>
      <c r="Y1467" s="359"/>
      <c r="Z1467" s="369"/>
      <c r="AA1467" s="368"/>
      <c r="AB1467" s="367"/>
      <c r="AC1467" s="370"/>
      <c r="AD1467" s="371"/>
      <c r="AE1467" s="249"/>
      <c r="AF1467" s="249"/>
      <c r="AG1467" s="249"/>
      <c r="AH1467" s="249"/>
      <c r="AI1467" s="249"/>
      <c r="AJ1467" s="249"/>
      <c r="AK1467" s="249"/>
      <c r="AL1467" s="249"/>
      <c r="AM1467" s="249"/>
      <c r="AN1467" s="249"/>
      <c r="AO1467" s="249"/>
      <c r="AP1467" s="249"/>
      <c r="AQ1467" s="249"/>
      <c r="AR1467" s="249"/>
      <c r="AS1467" s="249"/>
      <c r="AT1467" s="249"/>
      <c r="AU1467" s="249"/>
      <c r="AV1467" s="249"/>
      <c r="AW1467" s="249"/>
      <c r="AX1467" s="249"/>
    </row>
    <row r="1468" ht="15.0" customHeight="1">
      <c r="A1468" s="358"/>
      <c r="B1468" s="359"/>
      <c r="C1468" s="359"/>
      <c r="D1468" s="360"/>
      <c r="E1468" s="361"/>
      <c r="F1468" s="359"/>
      <c r="G1468" s="362"/>
      <c r="H1468" s="363">
        <f t="shared" si="19"/>
        <v>0</v>
      </c>
      <c r="I1468" s="359"/>
      <c r="J1468" s="364"/>
      <c r="K1468" s="364">
        <f t="shared" si="7"/>
        <v>0</v>
      </c>
      <c r="L1468" s="365"/>
      <c r="M1468" s="366">
        <f t="shared" si="14"/>
        <v>0</v>
      </c>
      <c r="N1468" s="366">
        <f t="shared" si="13"/>
        <v>0</v>
      </c>
      <c r="O1468" s="366">
        <f t="shared" si="5"/>
        <v>0</v>
      </c>
      <c r="P1468" s="366">
        <f t="shared" si="8"/>
        <v>0</v>
      </c>
      <c r="Q1468" s="366"/>
      <c r="R1468" s="359"/>
      <c r="S1468" s="367"/>
      <c r="T1468" s="359"/>
      <c r="U1468" s="368"/>
      <c r="V1468" s="368"/>
      <c r="W1468" s="359"/>
      <c r="X1468" s="362"/>
      <c r="Y1468" s="359"/>
      <c r="Z1468" s="369"/>
      <c r="AA1468" s="368"/>
      <c r="AB1468" s="367"/>
      <c r="AC1468" s="370"/>
      <c r="AD1468" s="371"/>
      <c r="AE1468" s="249"/>
      <c r="AF1468" s="249"/>
      <c r="AG1468" s="249"/>
      <c r="AH1468" s="249"/>
      <c r="AI1468" s="249"/>
      <c r="AJ1468" s="249"/>
      <c r="AK1468" s="249"/>
      <c r="AL1468" s="249"/>
      <c r="AM1468" s="249"/>
      <c r="AN1468" s="249"/>
      <c r="AO1468" s="249"/>
      <c r="AP1468" s="249"/>
      <c r="AQ1468" s="249"/>
      <c r="AR1468" s="249"/>
      <c r="AS1468" s="249"/>
      <c r="AT1468" s="249"/>
      <c r="AU1468" s="249"/>
      <c r="AV1468" s="249"/>
      <c r="AW1468" s="249"/>
      <c r="AX1468" s="249"/>
    </row>
    <row r="1469" ht="15.0" customHeight="1">
      <c r="A1469" s="358"/>
      <c r="B1469" s="359"/>
      <c r="C1469" s="359"/>
      <c r="D1469" s="360"/>
      <c r="E1469" s="361"/>
      <c r="F1469" s="359"/>
      <c r="G1469" s="362"/>
      <c r="H1469" s="363">
        <f t="shared" si="19"/>
        <v>0</v>
      </c>
      <c r="I1469" s="359"/>
      <c r="J1469" s="364"/>
      <c r="K1469" s="364">
        <f t="shared" si="7"/>
        <v>0</v>
      </c>
      <c r="L1469" s="365"/>
      <c r="M1469" s="366">
        <f t="shared" si="14"/>
        <v>0</v>
      </c>
      <c r="N1469" s="366">
        <f t="shared" si="13"/>
        <v>0</v>
      </c>
      <c r="O1469" s="366">
        <f t="shared" si="5"/>
        <v>0</v>
      </c>
      <c r="P1469" s="366">
        <f t="shared" si="8"/>
        <v>0</v>
      </c>
      <c r="Q1469" s="366"/>
      <c r="R1469" s="359"/>
      <c r="S1469" s="367"/>
      <c r="T1469" s="359"/>
      <c r="U1469" s="368"/>
      <c r="V1469" s="368"/>
      <c r="W1469" s="359"/>
      <c r="X1469" s="362"/>
      <c r="Y1469" s="359"/>
      <c r="Z1469" s="369"/>
      <c r="AA1469" s="368"/>
      <c r="AB1469" s="367"/>
      <c r="AC1469" s="370"/>
      <c r="AD1469" s="371"/>
      <c r="AE1469" s="249"/>
      <c r="AF1469" s="249"/>
      <c r="AG1469" s="249"/>
      <c r="AH1469" s="249"/>
      <c r="AI1469" s="249"/>
      <c r="AJ1469" s="249"/>
      <c r="AK1469" s="249"/>
      <c r="AL1469" s="249"/>
      <c r="AM1469" s="249"/>
      <c r="AN1469" s="249"/>
      <c r="AO1469" s="249"/>
      <c r="AP1469" s="249"/>
      <c r="AQ1469" s="249"/>
      <c r="AR1469" s="249"/>
      <c r="AS1469" s="249"/>
      <c r="AT1469" s="249"/>
      <c r="AU1469" s="249"/>
      <c r="AV1469" s="249"/>
      <c r="AW1469" s="249"/>
      <c r="AX1469" s="249"/>
    </row>
    <row r="1470" ht="15.0" customHeight="1">
      <c r="A1470" s="358"/>
      <c r="B1470" s="359"/>
      <c r="C1470" s="359"/>
      <c r="D1470" s="360"/>
      <c r="E1470" s="361"/>
      <c r="F1470" s="359"/>
      <c r="G1470" s="362"/>
      <c r="H1470" s="363">
        <f t="shared" si="19"/>
        <v>0</v>
      </c>
      <c r="I1470" s="359"/>
      <c r="J1470" s="364"/>
      <c r="K1470" s="364">
        <f t="shared" si="7"/>
        <v>0</v>
      </c>
      <c r="L1470" s="365"/>
      <c r="M1470" s="366">
        <f t="shared" si="14"/>
        <v>0</v>
      </c>
      <c r="N1470" s="366">
        <f t="shared" si="13"/>
        <v>0</v>
      </c>
      <c r="O1470" s="366">
        <f t="shared" si="5"/>
        <v>0</v>
      </c>
      <c r="P1470" s="366">
        <f t="shared" si="8"/>
        <v>0</v>
      </c>
      <c r="Q1470" s="366"/>
      <c r="R1470" s="359"/>
      <c r="S1470" s="367"/>
      <c r="T1470" s="359"/>
      <c r="U1470" s="368"/>
      <c r="V1470" s="368"/>
      <c r="W1470" s="359"/>
      <c r="X1470" s="362"/>
      <c r="Y1470" s="359"/>
      <c r="Z1470" s="369"/>
      <c r="AA1470" s="368"/>
      <c r="AB1470" s="367"/>
      <c r="AC1470" s="370"/>
      <c r="AD1470" s="371"/>
      <c r="AE1470" s="249"/>
      <c r="AF1470" s="249"/>
      <c r="AG1470" s="249"/>
      <c r="AH1470" s="249"/>
      <c r="AI1470" s="249"/>
      <c r="AJ1470" s="249"/>
      <c r="AK1470" s="249"/>
      <c r="AL1470" s="249"/>
      <c r="AM1470" s="249"/>
      <c r="AN1470" s="249"/>
      <c r="AO1470" s="249"/>
      <c r="AP1470" s="249"/>
      <c r="AQ1470" s="249"/>
      <c r="AR1470" s="249"/>
      <c r="AS1470" s="249"/>
      <c r="AT1470" s="249"/>
      <c r="AU1470" s="249"/>
      <c r="AV1470" s="249"/>
      <c r="AW1470" s="249"/>
      <c r="AX1470" s="249"/>
    </row>
    <row r="1471" ht="15.0" customHeight="1">
      <c r="A1471" s="358"/>
      <c r="B1471" s="359"/>
      <c r="C1471" s="359"/>
      <c r="D1471" s="360"/>
      <c r="E1471" s="361"/>
      <c r="F1471" s="359"/>
      <c r="G1471" s="362"/>
      <c r="H1471" s="363">
        <f t="shared" si="19"/>
        <v>0</v>
      </c>
      <c r="I1471" s="359"/>
      <c r="J1471" s="364"/>
      <c r="K1471" s="364">
        <f t="shared" si="7"/>
        <v>0</v>
      </c>
      <c r="L1471" s="365"/>
      <c r="M1471" s="366">
        <f t="shared" si="14"/>
        <v>0</v>
      </c>
      <c r="N1471" s="366">
        <f t="shared" si="13"/>
        <v>0</v>
      </c>
      <c r="O1471" s="366">
        <f t="shared" si="5"/>
        <v>0</v>
      </c>
      <c r="P1471" s="366">
        <f t="shared" si="8"/>
        <v>0</v>
      </c>
      <c r="Q1471" s="366"/>
      <c r="R1471" s="359"/>
      <c r="S1471" s="367"/>
      <c r="T1471" s="359"/>
      <c r="U1471" s="368"/>
      <c r="V1471" s="368"/>
      <c r="W1471" s="359"/>
      <c r="X1471" s="362"/>
      <c r="Y1471" s="359"/>
      <c r="Z1471" s="369"/>
      <c r="AA1471" s="368"/>
      <c r="AB1471" s="367"/>
      <c r="AC1471" s="370"/>
      <c r="AD1471" s="371"/>
      <c r="AE1471" s="249"/>
      <c r="AF1471" s="249"/>
      <c r="AG1471" s="249"/>
      <c r="AH1471" s="249"/>
      <c r="AI1471" s="249"/>
      <c r="AJ1471" s="249"/>
      <c r="AK1471" s="249"/>
      <c r="AL1471" s="249"/>
      <c r="AM1471" s="249"/>
      <c r="AN1471" s="249"/>
      <c r="AO1471" s="249"/>
      <c r="AP1471" s="249"/>
      <c r="AQ1471" s="249"/>
      <c r="AR1471" s="249"/>
      <c r="AS1471" s="249"/>
      <c r="AT1471" s="249"/>
      <c r="AU1471" s="249"/>
      <c r="AV1471" s="249"/>
      <c r="AW1471" s="249"/>
      <c r="AX1471" s="249"/>
    </row>
    <row r="1472" ht="15.0" customHeight="1">
      <c r="A1472" s="358"/>
      <c r="B1472" s="359"/>
      <c r="C1472" s="359"/>
      <c r="D1472" s="360"/>
      <c r="E1472" s="361"/>
      <c r="F1472" s="359"/>
      <c r="G1472" s="362"/>
      <c r="H1472" s="363">
        <f t="shared" si="19"/>
        <v>0</v>
      </c>
      <c r="I1472" s="359"/>
      <c r="J1472" s="364"/>
      <c r="K1472" s="364">
        <f t="shared" si="7"/>
        <v>0</v>
      </c>
      <c r="L1472" s="365"/>
      <c r="M1472" s="366">
        <f t="shared" si="14"/>
        <v>0</v>
      </c>
      <c r="N1472" s="366">
        <f t="shared" si="13"/>
        <v>0</v>
      </c>
      <c r="O1472" s="366">
        <f t="shared" si="5"/>
        <v>0</v>
      </c>
      <c r="P1472" s="366">
        <f t="shared" si="8"/>
        <v>0</v>
      </c>
      <c r="Q1472" s="366"/>
      <c r="R1472" s="359"/>
      <c r="S1472" s="367"/>
      <c r="T1472" s="359"/>
      <c r="U1472" s="368"/>
      <c r="V1472" s="368"/>
      <c r="W1472" s="359"/>
      <c r="X1472" s="362"/>
      <c r="Y1472" s="359"/>
      <c r="Z1472" s="369"/>
      <c r="AA1472" s="368"/>
      <c r="AB1472" s="367"/>
      <c r="AC1472" s="370"/>
      <c r="AD1472" s="371"/>
      <c r="AE1472" s="249"/>
      <c r="AF1472" s="249"/>
      <c r="AG1472" s="249"/>
      <c r="AH1472" s="249"/>
      <c r="AI1472" s="249"/>
      <c r="AJ1472" s="249"/>
      <c r="AK1472" s="249"/>
      <c r="AL1472" s="249"/>
      <c r="AM1472" s="249"/>
      <c r="AN1472" s="249"/>
      <c r="AO1472" s="249"/>
      <c r="AP1472" s="249"/>
      <c r="AQ1472" s="249"/>
      <c r="AR1472" s="249"/>
      <c r="AS1472" s="249"/>
      <c r="AT1472" s="249"/>
      <c r="AU1472" s="249"/>
      <c r="AV1472" s="249"/>
      <c r="AW1472" s="249"/>
      <c r="AX1472" s="249"/>
    </row>
    <row r="1473" ht="15.0" customHeight="1">
      <c r="A1473" s="358"/>
      <c r="B1473" s="359"/>
      <c r="C1473" s="359"/>
      <c r="D1473" s="360"/>
      <c r="E1473" s="361"/>
      <c r="F1473" s="359"/>
      <c r="G1473" s="362"/>
      <c r="H1473" s="363">
        <f t="shared" si="19"/>
        <v>0</v>
      </c>
      <c r="I1473" s="359"/>
      <c r="J1473" s="364"/>
      <c r="K1473" s="364">
        <f t="shared" si="7"/>
        <v>0</v>
      </c>
      <c r="L1473" s="365"/>
      <c r="M1473" s="366">
        <f t="shared" si="14"/>
        <v>0</v>
      </c>
      <c r="N1473" s="366">
        <f t="shared" si="13"/>
        <v>0</v>
      </c>
      <c r="O1473" s="366">
        <f t="shared" si="5"/>
        <v>0</v>
      </c>
      <c r="P1473" s="366">
        <f t="shared" si="8"/>
        <v>0</v>
      </c>
      <c r="Q1473" s="366"/>
      <c r="R1473" s="359"/>
      <c r="S1473" s="367"/>
      <c r="T1473" s="359"/>
      <c r="U1473" s="368"/>
      <c r="V1473" s="368"/>
      <c r="W1473" s="359"/>
      <c r="X1473" s="362"/>
      <c r="Y1473" s="359"/>
      <c r="Z1473" s="369"/>
      <c r="AA1473" s="368"/>
      <c r="AB1473" s="367"/>
      <c r="AC1473" s="370"/>
      <c r="AD1473" s="371"/>
      <c r="AE1473" s="249"/>
      <c r="AF1473" s="249"/>
      <c r="AG1473" s="249"/>
      <c r="AH1473" s="249"/>
      <c r="AI1473" s="249"/>
      <c r="AJ1473" s="249"/>
      <c r="AK1473" s="249"/>
      <c r="AL1473" s="249"/>
      <c r="AM1473" s="249"/>
      <c r="AN1473" s="249"/>
      <c r="AO1473" s="249"/>
      <c r="AP1473" s="249"/>
      <c r="AQ1473" s="249"/>
      <c r="AR1473" s="249"/>
      <c r="AS1473" s="249"/>
      <c r="AT1473" s="249"/>
      <c r="AU1473" s="249"/>
      <c r="AV1473" s="249"/>
      <c r="AW1473" s="249"/>
      <c r="AX1473" s="249"/>
    </row>
    <row r="1474" ht="15.0" customHeight="1">
      <c r="A1474" s="358"/>
      <c r="B1474" s="359"/>
      <c r="C1474" s="359"/>
      <c r="D1474" s="360"/>
      <c r="E1474" s="361"/>
      <c r="F1474" s="359"/>
      <c r="G1474" s="362"/>
      <c r="H1474" s="363">
        <f t="shared" si="19"/>
        <v>0</v>
      </c>
      <c r="I1474" s="359"/>
      <c r="J1474" s="364"/>
      <c r="K1474" s="364">
        <f t="shared" si="7"/>
        <v>0</v>
      </c>
      <c r="L1474" s="365"/>
      <c r="M1474" s="366">
        <f t="shared" si="14"/>
        <v>0</v>
      </c>
      <c r="N1474" s="366">
        <f t="shared" si="13"/>
        <v>0</v>
      </c>
      <c r="O1474" s="366">
        <f t="shared" si="5"/>
        <v>0</v>
      </c>
      <c r="P1474" s="366">
        <f t="shared" si="8"/>
        <v>0</v>
      </c>
      <c r="Q1474" s="366"/>
      <c r="R1474" s="359"/>
      <c r="S1474" s="367"/>
      <c r="T1474" s="359"/>
      <c r="U1474" s="368"/>
      <c r="V1474" s="368"/>
      <c r="W1474" s="359"/>
      <c r="X1474" s="362"/>
      <c r="Y1474" s="359"/>
      <c r="Z1474" s="369"/>
      <c r="AA1474" s="368"/>
      <c r="AB1474" s="367"/>
      <c r="AC1474" s="370"/>
      <c r="AD1474" s="371"/>
      <c r="AE1474" s="249"/>
      <c r="AF1474" s="249"/>
      <c r="AG1474" s="249"/>
      <c r="AH1474" s="249"/>
      <c r="AI1474" s="249"/>
      <c r="AJ1474" s="249"/>
      <c r="AK1474" s="249"/>
      <c r="AL1474" s="249"/>
      <c r="AM1474" s="249"/>
      <c r="AN1474" s="249"/>
      <c r="AO1474" s="249"/>
      <c r="AP1474" s="249"/>
      <c r="AQ1474" s="249"/>
      <c r="AR1474" s="249"/>
      <c r="AS1474" s="249"/>
      <c r="AT1474" s="249"/>
      <c r="AU1474" s="249"/>
      <c r="AV1474" s="249"/>
      <c r="AW1474" s="249"/>
      <c r="AX1474" s="249"/>
    </row>
    <row r="1475" ht="15.0" customHeight="1">
      <c r="A1475" s="358"/>
      <c r="B1475" s="359"/>
      <c r="C1475" s="359"/>
      <c r="D1475" s="360"/>
      <c r="E1475" s="361"/>
      <c r="F1475" s="359"/>
      <c r="G1475" s="362"/>
      <c r="H1475" s="363">
        <f t="shared" si="19"/>
        <v>0</v>
      </c>
      <c r="I1475" s="359"/>
      <c r="J1475" s="364"/>
      <c r="K1475" s="364">
        <f t="shared" si="7"/>
        <v>0</v>
      </c>
      <c r="L1475" s="365"/>
      <c r="M1475" s="366">
        <f t="shared" si="14"/>
        <v>0</v>
      </c>
      <c r="N1475" s="366">
        <f t="shared" si="13"/>
        <v>0</v>
      </c>
      <c r="O1475" s="366">
        <f t="shared" si="5"/>
        <v>0</v>
      </c>
      <c r="P1475" s="366">
        <f t="shared" si="8"/>
        <v>0</v>
      </c>
      <c r="Q1475" s="366"/>
      <c r="R1475" s="359"/>
      <c r="S1475" s="367"/>
      <c r="T1475" s="359"/>
      <c r="U1475" s="368"/>
      <c r="V1475" s="368"/>
      <c r="W1475" s="359"/>
      <c r="X1475" s="362"/>
      <c r="Y1475" s="359"/>
      <c r="Z1475" s="369"/>
      <c r="AA1475" s="368"/>
      <c r="AB1475" s="367"/>
      <c r="AC1475" s="370"/>
      <c r="AD1475" s="371"/>
      <c r="AE1475" s="249"/>
      <c r="AF1475" s="249"/>
      <c r="AG1475" s="249"/>
      <c r="AH1475" s="249"/>
      <c r="AI1475" s="249"/>
      <c r="AJ1475" s="249"/>
      <c r="AK1475" s="249"/>
      <c r="AL1475" s="249"/>
      <c r="AM1475" s="249"/>
      <c r="AN1475" s="249"/>
      <c r="AO1475" s="249"/>
      <c r="AP1475" s="249"/>
      <c r="AQ1475" s="249"/>
      <c r="AR1475" s="249"/>
      <c r="AS1475" s="249"/>
      <c r="AT1475" s="249"/>
      <c r="AU1475" s="249"/>
      <c r="AV1475" s="249"/>
      <c r="AW1475" s="249"/>
      <c r="AX1475" s="249"/>
    </row>
    <row r="1476" ht="15.0" customHeight="1">
      <c r="A1476" s="358"/>
      <c r="B1476" s="359"/>
      <c r="C1476" s="359"/>
      <c r="D1476" s="360"/>
      <c r="E1476" s="361"/>
      <c r="F1476" s="359"/>
      <c r="G1476" s="362"/>
      <c r="H1476" s="363">
        <f t="shared" si="19"/>
        <v>0</v>
      </c>
      <c r="I1476" s="359"/>
      <c r="J1476" s="364"/>
      <c r="K1476" s="364">
        <f t="shared" si="7"/>
        <v>0</v>
      </c>
      <c r="L1476" s="365"/>
      <c r="M1476" s="366">
        <f t="shared" si="14"/>
        <v>0</v>
      </c>
      <c r="N1476" s="366">
        <f t="shared" si="13"/>
        <v>0</v>
      </c>
      <c r="O1476" s="366">
        <f t="shared" si="5"/>
        <v>0</v>
      </c>
      <c r="P1476" s="366">
        <f t="shared" si="8"/>
        <v>0</v>
      </c>
      <c r="Q1476" s="366"/>
      <c r="R1476" s="359"/>
      <c r="S1476" s="367"/>
      <c r="T1476" s="359"/>
      <c r="U1476" s="368"/>
      <c r="V1476" s="368"/>
      <c r="W1476" s="359"/>
      <c r="X1476" s="362"/>
      <c r="Y1476" s="359"/>
      <c r="Z1476" s="369"/>
      <c r="AA1476" s="368"/>
      <c r="AB1476" s="367"/>
      <c r="AC1476" s="370"/>
      <c r="AD1476" s="371"/>
      <c r="AE1476" s="249"/>
      <c r="AF1476" s="249"/>
      <c r="AG1476" s="249"/>
      <c r="AH1476" s="249"/>
      <c r="AI1476" s="249"/>
      <c r="AJ1476" s="249"/>
      <c r="AK1476" s="249"/>
      <c r="AL1476" s="249"/>
      <c r="AM1476" s="249"/>
      <c r="AN1476" s="249"/>
      <c r="AO1476" s="249"/>
      <c r="AP1476" s="249"/>
      <c r="AQ1476" s="249"/>
      <c r="AR1476" s="249"/>
      <c r="AS1476" s="249"/>
      <c r="AT1476" s="249"/>
      <c r="AU1476" s="249"/>
      <c r="AV1476" s="249"/>
      <c r="AW1476" s="249"/>
      <c r="AX1476" s="249"/>
    </row>
    <row r="1477" ht="15.0" customHeight="1">
      <c r="A1477" s="358"/>
      <c r="B1477" s="359"/>
      <c r="C1477" s="359"/>
      <c r="D1477" s="360"/>
      <c r="E1477" s="361"/>
      <c r="F1477" s="359"/>
      <c r="G1477" s="362"/>
      <c r="H1477" s="363">
        <f t="shared" si="19"/>
        <v>0</v>
      </c>
      <c r="I1477" s="359"/>
      <c r="J1477" s="364"/>
      <c r="K1477" s="364">
        <f t="shared" si="7"/>
        <v>0</v>
      </c>
      <c r="L1477" s="365"/>
      <c r="M1477" s="366">
        <f t="shared" si="14"/>
        <v>0</v>
      </c>
      <c r="N1477" s="366">
        <f t="shared" si="13"/>
        <v>0</v>
      </c>
      <c r="O1477" s="366">
        <f t="shared" si="5"/>
        <v>0</v>
      </c>
      <c r="P1477" s="366">
        <f t="shared" si="8"/>
        <v>0</v>
      </c>
      <c r="Q1477" s="366"/>
      <c r="R1477" s="359"/>
      <c r="S1477" s="367"/>
      <c r="T1477" s="359"/>
      <c r="U1477" s="368"/>
      <c r="V1477" s="368"/>
      <c r="W1477" s="359"/>
      <c r="X1477" s="362"/>
      <c r="Y1477" s="359"/>
      <c r="Z1477" s="369"/>
      <c r="AA1477" s="368"/>
      <c r="AB1477" s="367"/>
      <c r="AC1477" s="370"/>
      <c r="AD1477" s="371"/>
      <c r="AE1477" s="249"/>
      <c r="AF1477" s="249"/>
      <c r="AG1477" s="249"/>
      <c r="AH1477" s="249"/>
      <c r="AI1477" s="249"/>
      <c r="AJ1477" s="249"/>
      <c r="AK1477" s="249"/>
      <c r="AL1477" s="249"/>
      <c r="AM1477" s="249"/>
      <c r="AN1477" s="249"/>
      <c r="AO1477" s="249"/>
      <c r="AP1477" s="249"/>
      <c r="AQ1477" s="249"/>
      <c r="AR1477" s="249"/>
      <c r="AS1477" s="249"/>
      <c r="AT1477" s="249"/>
      <c r="AU1477" s="249"/>
      <c r="AV1477" s="249"/>
      <c r="AW1477" s="249"/>
      <c r="AX1477" s="249"/>
    </row>
    <row r="1478" ht="15.0" customHeight="1">
      <c r="A1478" s="358"/>
      <c r="B1478" s="359"/>
      <c r="C1478" s="359"/>
      <c r="D1478" s="360"/>
      <c r="E1478" s="361"/>
      <c r="F1478" s="359"/>
      <c r="G1478" s="362"/>
      <c r="H1478" s="363">
        <f t="shared" si="19"/>
        <v>0</v>
      </c>
      <c r="I1478" s="359"/>
      <c r="J1478" s="364"/>
      <c r="K1478" s="364">
        <f t="shared" si="7"/>
        <v>0</v>
      </c>
      <c r="L1478" s="365"/>
      <c r="M1478" s="366">
        <f t="shared" si="14"/>
        <v>0</v>
      </c>
      <c r="N1478" s="366">
        <f t="shared" si="13"/>
        <v>0</v>
      </c>
      <c r="O1478" s="366">
        <f t="shared" si="5"/>
        <v>0</v>
      </c>
      <c r="P1478" s="366">
        <f t="shared" si="8"/>
        <v>0</v>
      </c>
      <c r="Q1478" s="366"/>
      <c r="R1478" s="359"/>
      <c r="S1478" s="367"/>
      <c r="T1478" s="359"/>
      <c r="U1478" s="368"/>
      <c r="V1478" s="368"/>
      <c r="W1478" s="359"/>
      <c r="X1478" s="362"/>
      <c r="Y1478" s="359"/>
      <c r="Z1478" s="369"/>
      <c r="AA1478" s="368"/>
      <c r="AB1478" s="367"/>
      <c r="AC1478" s="370"/>
      <c r="AD1478" s="371"/>
      <c r="AE1478" s="249"/>
      <c r="AF1478" s="249"/>
      <c r="AG1478" s="249"/>
      <c r="AH1478" s="249"/>
      <c r="AI1478" s="249"/>
      <c r="AJ1478" s="249"/>
      <c r="AK1478" s="249"/>
      <c r="AL1478" s="249"/>
      <c r="AM1478" s="249"/>
      <c r="AN1478" s="249"/>
      <c r="AO1478" s="249"/>
      <c r="AP1478" s="249"/>
      <c r="AQ1478" s="249"/>
      <c r="AR1478" s="249"/>
      <c r="AS1478" s="249"/>
      <c r="AT1478" s="249"/>
      <c r="AU1478" s="249"/>
      <c r="AV1478" s="249"/>
      <c r="AW1478" s="249"/>
      <c r="AX1478" s="249"/>
    </row>
    <row r="1479" ht="15.0" customHeight="1">
      <c r="A1479" s="358"/>
      <c r="B1479" s="359"/>
      <c r="C1479" s="359"/>
      <c r="D1479" s="360"/>
      <c r="E1479" s="361"/>
      <c r="F1479" s="359"/>
      <c r="G1479" s="362"/>
      <c r="H1479" s="363">
        <f t="shared" si="19"/>
        <v>0</v>
      </c>
      <c r="I1479" s="359"/>
      <c r="J1479" s="364"/>
      <c r="K1479" s="364">
        <f t="shared" si="7"/>
        <v>0</v>
      </c>
      <c r="L1479" s="365"/>
      <c r="M1479" s="366">
        <f t="shared" si="14"/>
        <v>0</v>
      </c>
      <c r="N1479" s="366">
        <f t="shared" si="13"/>
        <v>0</v>
      </c>
      <c r="O1479" s="366">
        <f t="shared" si="5"/>
        <v>0</v>
      </c>
      <c r="P1479" s="366">
        <f t="shared" si="8"/>
        <v>0</v>
      </c>
      <c r="Q1479" s="366"/>
      <c r="R1479" s="359"/>
      <c r="S1479" s="367"/>
      <c r="T1479" s="359"/>
      <c r="U1479" s="368"/>
      <c r="V1479" s="368"/>
      <c r="W1479" s="359"/>
      <c r="X1479" s="362"/>
      <c r="Y1479" s="359"/>
      <c r="Z1479" s="369"/>
      <c r="AA1479" s="368"/>
      <c r="AB1479" s="367"/>
      <c r="AC1479" s="370"/>
      <c r="AD1479" s="371"/>
      <c r="AE1479" s="249"/>
      <c r="AF1479" s="249"/>
      <c r="AG1479" s="249"/>
      <c r="AH1479" s="249"/>
      <c r="AI1479" s="249"/>
      <c r="AJ1479" s="249"/>
      <c r="AK1479" s="249"/>
      <c r="AL1479" s="249"/>
      <c r="AM1479" s="249"/>
      <c r="AN1479" s="249"/>
      <c r="AO1479" s="249"/>
      <c r="AP1479" s="249"/>
      <c r="AQ1479" s="249"/>
      <c r="AR1479" s="249"/>
      <c r="AS1479" s="249"/>
      <c r="AT1479" s="249"/>
      <c r="AU1479" s="249"/>
      <c r="AV1479" s="249"/>
      <c r="AW1479" s="249"/>
      <c r="AX1479" s="249"/>
    </row>
    <row r="1480" ht="15.0" customHeight="1">
      <c r="A1480" s="358"/>
      <c r="B1480" s="359"/>
      <c r="C1480" s="359"/>
      <c r="D1480" s="360"/>
      <c r="E1480" s="361"/>
      <c r="F1480" s="359"/>
      <c r="G1480" s="362"/>
      <c r="H1480" s="363">
        <f t="shared" si="19"/>
        <v>0</v>
      </c>
      <c r="I1480" s="359"/>
      <c r="J1480" s="364"/>
      <c r="K1480" s="364">
        <f t="shared" si="7"/>
        <v>0</v>
      </c>
      <c r="L1480" s="365"/>
      <c r="M1480" s="366">
        <f t="shared" si="14"/>
        <v>0</v>
      </c>
      <c r="N1480" s="366">
        <f t="shared" si="13"/>
        <v>0</v>
      </c>
      <c r="O1480" s="366">
        <f t="shared" si="5"/>
        <v>0</v>
      </c>
      <c r="P1480" s="366">
        <f t="shared" si="8"/>
        <v>0</v>
      </c>
      <c r="Q1480" s="366"/>
      <c r="R1480" s="359"/>
      <c r="S1480" s="367"/>
      <c r="T1480" s="359"/>
      <c r="U1480" s="368"/>
      <c r="V1480" s="368"/>
      <c r="W1480" s="359"/>
      <c r="X1480" s="362"/>
      <c r="Y1480" s="359"/>
      <c r="Z1480" s="369"/>
      <c r="AA1480" s="368"/>
      <c r="AB1480" s="367"/>
      <c r="AC1480" s="370"/>
      <c r="AD1480" s="371"/>
      <c r="AE1480" s="249"/>
      <c r="AF1480" s="249"/>
      <c r="AG1480" s="249"/>
      <c r="AH1480" s="249"/>
      <c r="AI1480" s="249"/>
      <c r="AJ1480" s="249"/>
      <c r="AK1480" s="249"/>
      <c r="AL1480" s="249"/>
      <c r="AM1480" s="249"/>
      <c r="AN1480" s="249"/>
      <c r="AO1480" s="249"/>
      <c r="AP1480" s="249"/>
      <c r="AQ1480" s="249"/>
      <c r="AR1480" s="249"/>
      <c r="AS1480" s="249"/>
      <c r="AT1480" s="249"/>
      <c r="AU1480" s="249"/>
      <c r="AV1480" s="249"/>
      <c r="AW1480" s="249"/>
      <c r="AX1480" s="249"/>
    </row>
    <row r="1481" ht="15.0" customHeight="1">
      <c r="A1481" s="358"/>
      <c r="B1481" s="359"/>
      <c r="C1481" s="359"/>
      <c r="D1481" s="360"/>
      <c r="E1481" s="361"/>
      <c r="F1481" s="359"/>
      <c r="G1481" s="362"/>
      <c r="H1481" s="363">
        <f t="shared" si="19"/>
        <v>0</v>
      </c>
      <c r="I1481" s="359"/>
      <c r="J1481" s="364"/>
      <c r="K1481" s="364">
        <f t="shared" si="7"/>
        <v>0</v>
      </c>
      <c r="L1481" s="365"/>
      <c r="M1481" s="366">
        <f t="shared" si="14"/>
        <v>0</v>
      </c>
      <c r="N1481" s="366">
        <f t="shared" si="13"/>
        <v>0</v>
      </c>
      <c r="O1481" s="366">
        <f t="shared" si="5"/>
        <v>0</v>
      </c>
      <c r="P1481" s="366">
        <f t="shared" si="8"/>
        <v>0</v>
      </c>
      <c r="Q1481" s="366"/>
      <c r="R1481" s="359"/>
      <c r="S1481" s="367"/>
      <c r="T1481" s="359"/>
      <c r="U1481" s="368"/>
      <c r="V1481" s="368"/>
      <c r="W1481" s="359"/>
      <c r="X1481" s="362"/>
      <c r="Y1481" s="359"/>
      <c r="Z1481" s="369"/>
      <c r="AA1481" s="368"/>
      <c r="AB1481" s="367"/>
      <c r="AC1481" s="370"/>
      <c r="AD1481" s="371"/>
      <c r="AE1481" s="249"/>
      <c r="AF1481" s="249"/>
      <c r="AG1481" s="249"/>
      <c r="AH1481" s="249"/>
      <c r="AI1481" s="249"/>
      <c r="AJ1481" s="249"/>
      <c r="AK1481" s="249"/>
      <c r="AL1481" s="249"/>
      <c r="AM1481" s="249"/>
      <c r="AN1481" s="249"/>
      <c r="AO1481" s="249"/>
      <c r="AP1481" s="249"/>
      <c r="AQ1481" s="249"/>
      <c r="AR1481" s="249"/>
      <c r="AS1481" s="249"/>
      <c r="AT1481" s="249"/>
      <c r="AU1481" s="249"/>
      <c r="AV1481" s="249"/>
      <c r="AW1481" s="249"/>
      <c r="AX1481" s="249"/>
    </row>
    <row r="1482" ht="15.0" customHeight="1">
      <c r="A1482" s="358"/>
      <c r="B1482" s="359"/>
      <c r="C1482" s="359"/>
      <c r="D1482" s="360"/>
      <c r="E1482" s="361"/>
      <c r="F1482" s="359"/>
      <c r="G1482" s="362"/>
      <c r="H1482" s="363">
        <f t="shared" si="19"/>
        <v>0</v>
      </c>
      <c r="I1482" s="359"/>
      <c r="J1482" s="364"/>
      <c r="K1482" s="364">
        <f t="shared" si="7"/>
        <v>0</v>
      </c>
      <c r="L1482" s="365"/>
      <c r="M1482" s="366">
        <f t="shared" si="14"/>
        <v>0</v>
      </c>
      <c r="N1482" s="366">
        <f t="shared" si="13"/>
        <v>0</v>
      </c>
      <c r="O1482" s="366">
        <f t="shared" si="5"/>
        <v>0</v>
      </c>
      <c r="P1482" s="366">
        <f t="shared" si="8"/>
        <v>0</v>
      </c>
      <c r="Q1482" s="366"/>
      <c r="R1482" s="359"/>
      <c r="S1482" s="367"/>
      <c r="T1482" s="359"/>
      <c r="U1482" s="368"/>
      <c r="V1482" s="368"/>
      <c r="W1482" s="359"/>
      <c r="X1482" s="362"/>
      <c r="Y1482" s="359"/>
      <c r="Z1482" s="369"/>
      <c r="AA1482" s="368"/>
      <c r="AB1482" s="367"/>
      <c r="AC1482" s="370"/>
      <c r="AD1482" s="371"/>
      <c r="AE1482" s="249"/>
      <c r="AF1482" s="249"/>
      <c r="AG1482" s="249"/>
      <c r="AH1482" s="249"/>
      <c r="AI1482" s="249"/>
      <c r="AJ1482" s="249"/>
      <c r="AK1482" s="249"/>
      <c r="AL1482" s="249"/>
      <c r="AM1482" s="249"/>
      <c r="AN1482" s="249"/>
      <c r="AO1482" s="249"/>
      <c r="AP1482" s="249"/>
      <c r="AQ1482" s="249"/>
      <c r="AR1482" s="249"/>
      <c r="AS1482" s="249"/>
      <c r="AT1482" s="249"/>
      <c r="AU1482" s="249"/>
      <c r="AV1482" s="249"/>
      <c r="AW1482" s="249"/>
      <c r="AX1482" s="249"/>
    </row>
    <row r="1483" ht="15.0" customHeight="1">
      <c r="A1483" s="358"/>
      <c r="B1483" s="359"/>
      <c r="C1483" s="359"/>
      <c r="D1483" s="360"/>
      <c r="E1483" s="361"/>
      <c r="F1483" s="359"/>
      <c r="G1483" s="362"/>
      <c r="H1483" s="363">
        <f t="shared" si="19"/>
        <v>0</v>
      </c>
      <c r="I1483" s="359"/>
      <c r="J1483" s="364"/>
      <c r="K1483" s="364">
        <f t="shared" si="7"/>
        <v>0</v>
      </c>
      <c r="L1483" s="365"/>
      <c r="M1483" s="366">
        <f t="shared" si="14"/>
        <v>0</v>
      </c>
      <c r="N1483" s="366">
        <f t="shared" si="13"/>
        <v>0</v>
      </c>
      <c r="O1483" s="366">
        <f t="shared" si="5"/>
        <v>0</v>
      </c>
      <c r="P1483" s="366">
        <f t="shared" si="8"/>
        <v>0</v>
      </c>
      <c r="Q1483" s="366"/>
      <c r="R1483" s="359"/>
      <c r="S1483" s="367"/>
      <c r="T1483" s="359"/>
      <c r="U1483" s="368"/>
      <c r="V1483" s="368"/>
      <c r="W1483" s="359"/>
      <c r="X1483" s="362"/>
      <c r="Y1483" s="359"/>
      <c r="Z1483" s="369"/>
      <c r="AA1483" s="368"/>
      <c r="AB1483" s="367"/>
      <c r="AC1483" s="370"/>
      <c r="AD1483" s="371"/>
      <c r="AE1483" s="249"/>
      <c r="AF1483" s="249"/>
      <c r="AG1483" s="249"/>
      <c r="AH1483" s="249"/>
      <c r="AI1483" s="249"/>
      <c r="AJ1483" s="249"/>
      <c r="AK1483" s="249"/>
      <c r="AL1483" s="249"/>
      <c r="AM1483" s="249"/>
      <c r="AN1483" s="249"/>
      <c r="AO1483" s="249"/>
      <c r="AP1483" s="249"/>
      <c r="AQ1483" s="249"/>
      <c r="AR1483" s="249"/>
      <c r="AS1483" s="249"/>
      <c r="AT1483" s="249"/>
      <c r="AU1483" s="249"/>
      <c r="AV1483" s="249"/>
      <c r="AW1483" s="249"/>
      <c r="AX1483" s="249"/>
    </row>
    <row r="1484" ht="15.0" customHeight="1">
      <c r="A1484" s="358"/>
      <c r="B1484" s="359"/>
      <c r="C1484" s="359"/>
      <c r="D1484" s="360"/>
      <c r="E1484" s="361"/>
      <c r="F1484" s="359"/>
      <c r="G1484" s="362"/>
      <c r="H1484" s="363">
        <f t="shared" si="19"/>
        <v>0</v>
      </c>
      <c r="I1484" s="359"/>
      <c r="J1484" s="364"/>
      <c r="K1484" s="364">
        <f t="shared" si="7"/>
        <v>0</v>
      </c>
      <c r="L1484" s="365"/>
      <c r="M1484" s="366">
        <f t="shared" si="14"/>
        <v>0</v>
      </c>
      <c r="N1484" s="366">
        <f t="shared" si="13"/>
        <v>0</v>
      </c>
      <c r="O1484" s="366">
        <f t="shared" si="5"/>
        <v>0</v>
      </c>
      <c r="P1484" s="366">
        <f t="shared" si="8"/>
        <v>0</v>
      </c>
      <c r="Q1484" s="366"/>
      <c r="R1484" s="359"/>
      <c r="S1484" s="367"/>
      <c r="T1484" s="359"/>
      <c r="U1484" s="368"/>
      <c r="V1484" s="368"/>
      <c r="W1484" s="359"/>
      <c r="X1484" s="362"/>
      <c r="Y1484" s="359"/>
      <c r="Z1484" s="369"/>
      <c r="AA1484" s="368"/>
      <c r="AB1484" s="367"/>
      <c r="AC1484" s="370"/>
      <c r="AD1484" s="371"/>
      <c r="AE1484" s="249"/>
      <c r="AF1484" s="249"/>
      <c r="AG1484" s="249"/>
      <c r="AH1484" s="249"/>
      <c r="AI1484" s="249"/>
      <c r="AJ1484" s="249"/>
      <c r="AK1484" s="249"/>
      <c r="AL1484" s="249"/>
      <c r="AM1484" s="249"/>
      <c r="AN1484" s="249"/>
      <c r="AO1484" s="249"/>
      <c r="AP1484" s="249"/>
      <c r="AQ1484" s="249"/>
      <c r="AR1484" s="249"/>
      <c r="AS1484" s="249"/>
      <c r="AT1484" s="249"/>
      <c r="AU1484" s="249"/>
      <c r="AV1484" s="249"/>
      <c r="AW1484" s="249"/>
      <c r="AX1484" s="249"/>
    </row>
    <row r="1485" ht="15.0" customHeight="1">
      <c r="A1485" s="358"/>
      <c r="B1485" s="359"/>
      <c r="C1485" s="359"/>
      <c r="D1485" s="360"/>
      <c r="E1485" s="361"/>
      <c r="F1485" s="359"/>
      <c r="G1485" s="362"/>
      <c r="H1485" s="363">
        <f t="shared" si="19"/>
        <v>0</v>
      </c>
      <c r="I1485" s="359"/>
      <c r="J1485" s="364"/>
      <c r="K1485" s="364">
        <f t="shared" si="7"/>
        <v>0</v>
      </c>
      <c r="L1485" s="365"/>
      <c r="M1485" s="366">
        <f t="shared" si="14"/>
        <v>0</v>
      </c>
      <c r="N1485" s="366">
        <f t="shared" si="13"/>
        <v>0</v>
      </c>
      <c r="O1485" s="366">
        <f t="shared" si="5"/>
        <v>0</v>
      </c>
      <c r="P1485" s="366">
        <f t="shared" si="8"/>
        <v>0</v>
      </c>
      <c r="Q1485" s="366"/>
      <c r="R1485" s="359"/>
      <c r="S1485" s="367"/>
      <c r="T1485" s="359"/>
      <c r="U1485" s="368"/>
      <c r="V1485" s="368"/>
      <c r="W1485" s="359"/>
      <c r="X1485" s="362"/>
      <c r="Y1485" s="359"/>
      <c r="Z1485" s="369"/>
      <c r="AA1485" s="368"/>
      <c r="AB1485" s="367"/>
      <c r="AC1485" s="370"/>
      <c r="AD1485" s="371"/>
      <c r="AE1485" s="249"/>
      <c r="AF1485" s="249"/>
      <c r="AG1485" s="249"/>
      <c r="AH1485" s="249"/>
      <c r="AI1485" s="249"/>
      <c r="AJ1485" s="249"/>
      <c r="AK1485" s="249"/>
      <c r="AL1485" s="249"/>
      <c r="AM1485" s="249"/>
      <c r="AN1485" s="249"/>
      <c r="AO1485" s="249"/>
      <c r="AP1485" s="249"/>
      <c r="AQ1485" s="249"/>
      <c r="AR1485" s="249"/>
      <c r="AS1485" s="249"/>
      <c r="AT1485" s="249"/>
      <c r="AU1485" s="249"/>
      <c r="AV1485" s="249"/>
      <c r="AW1485" s="249"/>
      <c r="AX1485" s="249"/>
    </row>
    <row r="1486" ht="15.0" customHeight="1">
      <c r="A1486" s="358"/>
      <c r="B1486" s="359"/>
      <c r="C1486" s="359"/>
      <c r="D1486" s="360"/>
      <c r="E1486" s="361"/>
      <c r="F1486" s="359"/>
      <c r="G1486" s="362"/>
      <c r="H1486" s="363">
        <f t="shared" si="19"/>
        <v>0</v>
      </c>
      <c r="I1486" s="359"/>
      <c r="J1486" s="364"/>
      <c r="K1486" s="364">
        <f t="shared" si="7"/>
        <v>0</v>
      </c>
      <c r="L1486" s="365"/>
      <c r="M1486" s="366">
        <f t="shared" si="14"/>
        <v>0</v>
      </c>
      <c r="N1486" s="366">
        <f t="shared" si="13"/>
        <v>0</v>
      </c>
      <c r="O1486" s="366">
        <f t="shared" si="5"/>
        <v>0</v>
      </c>
      <c r="P1486" s="366">
        <f t="shared" si="8"/>
        <v>0</v>
      </c>
      <c r="Q1486" s="366"/>
      <c r="R1486" s="359"/>
      <c r="S1486" s="367"/>
      <c r="T1486" s="359"/>
      <c r="U1486" s="368"/>
      <c r="V1486" s="368"/>
      <c r="W1486" s="359"/>
      <c r="X1486" s="362"/>
      <c r="Y1486" s="359"/>
      <c r="Z1486" s="369"/>
      <c r="AA1486" s="368"/>
      <c r="AB1486" s="367"/>
      <c r="AC1486" s="370"/>
      <c r="AD1486" s="371"/>
      <c r="AE1486" s="249"/>
      <c r="AF1486" s="249"/>
      <c r="AG1486" s="249"/>
      <c r="AH1486" s="249"/>
      <c r="AI1486" s="249"/>
      <c r="AJ1486" s="249"/>
      <c r="AK1486" s="249"/>
      <c r="AL1486" s="249"/>
      <c r="AM1486" s="249"/>
      <c r="AN1486" s="249"/>
      <c r="AO1486" s="249"/>
      <c r="AP1486" s="249"/>
      <c r="AQ1486" s="249"/>
      <c r="AR1486" s="249"/>
      <c r="AS1486" s="249"/>
      <c r="AT1486" s="249"/>
      <c r="AU1486" s="249"/>
      <c r="AV1486" s="249"/>
      <c r="AW1486" s="249"/>
      <c r="AX1486" s="249"/>
    </row>
    <row r="1487" ht="15.0" customHeight="1">
      <c r="A1487" s="358"/>
      <c r="B1487" s="359"/>
      <c r="C1487" s="359"/>
      <c r="D1487" s="360"/>
      <c r="E1487" s="361"/>
      <c r="F1487" s="359"/>
      <c r="G1487" s="362"/>
      <c r="H1487" s="363">
        <f t="shared" si="19"/>
        <v>0</v>
      </c>
      <c r="I1487" s="359"/>
      <c r="J1487" s="364"/>
      <c r="K1487" s="364">
        <f t="shared" si="7"/>
        <v>0</v>
      </c>
      <c r="L1487" s="365"/>
      <c r="M1487" s="366">
        <f t="shared" si="14"/>
        <v>0</v>
      </c>
      <c r="N1487" s="366">
        <f t="shared" si="13"/>
        <v>0</v>
      </c>
      <c r="O1487" s="366">
        <f t="shared" si="5"/>
        <v>0</v>
      </c>
      <c r="P1487" s="366">
        <f t="shared" si="8"/>
        <v>0</v>
      </c>
      <c r="Q1487" s="366"/>
      <c r="R1487" s="359"/>
      <c r="S1487" s="367"/>
      <c r="T1487" s="359"/>
      <c r="U1487" s="368"/>
      <c r="V1487" s="368"/>
      <c r="W1487" s="359"/>
      <c r="X1487" s="362"/>
      <c r="Y1487" s="359"/>
      <c r="Z1487" s="369"/>
      <c r="AA1487" s="368"/>
      <c r="AB1487" s="367"/>
      <c r="AC1487" s="370"/>
      <c r="AD1487" s="371"/>
      <c r="AE1487" s="249"/>
      <c r="AF1487" s="249"/>
      <c r="AG1487" s="249"/>
      <c r="AH1487" s="249"/>
      <c r="AI1487" s="249"/>
      <c r="AJ1487" s="249"/>
      <c r="AK1487" s="249"/>
      <c r="AL1487" s="249"/>
      <c r="AM1487" s="249"/>
      <c r="AN1487" s="249"/>
      <c r="AO1487" s="249"/>
      <c r="AP1487" s="249"/>
      <c r="AQ1487" s="249"/>
      <c r="AR1487" s="249"/>
      <c r="AS1487" s="249"/>
      <c r="AT1487" s="249"/>
      <c r="AU1487" s="249"/>
      <c r="AV1487" s="249"/>
      <c r="AW1487" s="249"/>
      <c r="AX1487" s="249"/>
    </row>
    <row r="1488" ht="15.0" customHeight="1">
      <c r="A1488" s="358"/>
      <c r="B1488" s="359"/>
      <c r="C1488" s="359"/>
      <c r="D1488" s="360"/>
      <c r="E1488" s="361"/>
      <c r="F1488" s="359"/>
      <c r="G1488" s="362"/>
      <c r="H1488" s="363">
        <f t="shared" si="19"/>
        <v>0</v>
      </c>
      <c r="I1488" s="359"/>
      <c r="J1488" s="364"/>
      <c r="K1488" s="364">
        <f t="shared" si="7"/>
        <v>0</v>
      </c>
      <c r="L1488" s="365"/>
      <c r="M1488" s="366">
        <f t="shared" si="14"/>
        <v>0</v>
      </c>
      <c r="N1488" s="366">
        <f t="shared" si="13"/>
        <v>0</v>
      </c>
      <c r="O1488" s="366">
        <f t="shared" si="5"/>
        <v>0</v>
      </c>
      <c r="P1488" s="366">
        <f t="shared" si="8"/>
        <v>0</v>
      </c>
      <c r="Q1488" s="366"/>
      <c r="R1488" s="359"/>
      <c r="S1488" s="367"/>
      <c r="T1488" s="359"/>
      <c r="U1488" s="368"/>
      <c r="V1488" s="368"/>
      <c r="W1488" s="359"/>
      <c r="X1488" s="362"/>
      <c r="Y1488" s="359"/>
      <c r="Z1488" s="369"/>
      <c r="AA1488" s="368"/>
      <c r="AB1488" s="367"/>
      <c r="AC1488" s="370"/>
      <c r="AD1488" s="371"/>
      <c r="AE1488" s="249"/>
      <c r="AF1488" s="249"/>
      <c r="AG1488" s="249"/>
      <c r="AH1488" s="249"/>
      <c r="AI1488" s="249"/>
      <c r="AJ1488" s="249"/>
      <c r="AK1488" s="249"/>
      <c r="AL1488" s="249"/>
      <c r="AM1488" s="249"/>
      <c r="AN1488" s="249"/>
      <c r="AO1488" s="249"/>
      <c r="AP1488" s="249"/>
      <c r="AQ1488" s="249"/>
      <c r="AR1488" s="249"/>
      <c r="AS1488" s="249"/>
      <c r="AT1488" s="249"/>
      <c r="AU1488" s="249"/>
      <c r="AV1488" s="249"/>
      <c r="AW1488" s="249"/>
      <c r="AX1488" s="249"/>
    </row>
    <row r="1489" ht="15.0" customHeight="1">
      <c r="A1489" s="358"/>
      <c r="B1489" s="359"/>
      <c r="C1489" s="359"/>
      <c r="D1489" s="360"/>
      <c r="E1489" s="361"/>
      <c r="F1489" s="359"/>
      <c r="G1489" s="362"/>
      <c r="H1489" s="363">
        <f t="shared" si="19"/>
        <v>0</v>
      </c>
      <c r="I1489" s="359"/>
      <c r="J1489" s="364"/>
      <c r="K1489" s="364">
        <f t="shared" si="7"/>
        <v>0</v>
      </c>
      <c r="L1489" s="365"/>
      <c r="M1489" s="366">
        <f t="shared" si="14"/>
        <v>0</v>
      </c>
      <c r="N1489" s="366">
        <f t="shared" si="13"/>
        <v>0</v>
      </c>
      <c r="O1489" s="366">
        <f t="shared" si="5"/>
        <v>0</v>
      </c>
      <c r="P1489" s="366">
        <f t="shared" si="8"/>
        <v>0</v>
      </c>
      <c r="Q1489" s="366"/>
      <c r="R1489" s="359"/>
      <c r="S1489" s="367"/>
      <c r="T1489" s="359"/>
      <c r="U1489" s="368"/>
      <c r="V1489" s="368"/>
      <c r="W1489" s="359"/>
      <c r="X1489" s="362"/>
      <c r="Y1489" s="359"/>
      <c r="Z1489" s="369"/>
      <c r="AA1489" s="368"/>
      <c r="AB1489" s="367"/>
      <c r="AC1489" s="370"/>
      <c r="AD1489" s="371"/>
      <c r="AE1489" s="249"/>
      <c r="AF1489" s="249"/>
      <c r="AG1489" s="249"/>
      <c r="AH1489" s="249"/>
      <c r="AI1489" s="249"/>
      <c r="AJ1489" s="249"/>
      <c r="AK1489" s="249"/>
      <c r="AL1489" s="249"/>
      <c r="AM1489" s="249"/>
      <c r="AN1489" s="249"/>
      <c r="AO1489" s="249"/>
      <c r="AP1489" s="249"/>
      <c r="AQ1489" s="249"/>
      <c r="AR1489" s="249"/>
      <c r="AS1489" s="249"/>
      <c r="AT1489" s="249"/>
      <c r="AU1489" s="249"/>
      <c r="AV1489" s="249"/>
      <c r="AW1489" s="249"/>
      <c r="AX1489" s="249"/>
    </row>
    <row r="1490" ht="15.0" customHeight="1">
      <c r="A1490" s="358"/>
      <c r="B1490" s="359"/>
      <c r="C1490" s="359"/>
      <c r="D1490" s="360"/>
      <c r="E1490" s="361"/>
      <c r="F1490" s="359"/>
      <c r="G1490" s="362"/>
      <c r="H1490" s="363">
        <f t="shared" si="19"/>
        <v>0</v>
      </c>
      <c r="I1490" s="359"/>
      <c r="J1490" s="364"/>
      <c r="K1490" s="364">
        <f t="shared" si="7"/>
        <v>0</v>
      </c>
      <c r="L1490" s="365"/>
      <c r="M1490" s="366">
        <f t="shared" si="14"/>
        <v>0</v>
      </c>
      <c r="N1490" s="366">
        <f t="shared" si="13"/>
        <v>0</v>
      </c>
      <c r="O1490" s="366">
        <f t="shared" si="5"/>
        <v>0</v>
      </c>
      <c r="P1490" s="366">
        <f t="shared" si="8"/>
        <v>0</v>
      </c>
      <c r="Q1490" s="366"/>
      <c r="R1490" s="359"/>
      <c r="S1490" s="367"/>
      <c r="T1490" s="359"/>
      <c r="U1490" s="368"/>
      <c r="V1490" s="368"/>
      <c r="W1490" s="359"/>
      <c r="X1490" s="362"/>
      <c r="Y1490" s="359"/>
      <c r="Z1490" s="369"/>
      <c r="AA1490" s="368"/>
      <c r="AB1490" s="367"/>
      <c r="AC1490" s="370"/>
      <c r="AD1490" s="371"/>
      <c r="AE1490" s="249"/>
      <c r="AF1490" s="249"/>
      <c r="AG1490" s="249"/>
      <c r="AH1490" s="249"/>
      <c r="AI1490" s="249"/>
      <c r="AJ1490" s="249"/>
      <c r="AK1490" s="249"/>
      <c r="AL1490" s="249"/>
      <c r="AM1490" s="249"/>
      <c r="AN1490" s="249"/>
      <c r="AO1490" s="249"/>
      <c r="AP1490" s="249"/>
      <c r="AQ1490" s="249"/>
      <c r="AR1490" s="249"/>
      <c r="AS1490" s="249"/>
      <c r="AT1490" s="249"/>
      <c r="AU1490" s="249"/>
      <c r="AV1490" s="249"/>
      <c r="AW1490" s="249"/>
      <c r="AX1490" s="249"/>
    </row>
    <row r="1491" ht="15.0" customHeight="1">
      <c r="A1491" s="358"/>
      <c r="B1491" s="359"/>
      <c r="C1491" s="359"/>
      <c r="D1491" s="360"/>
      <c r="E1491" s="361"/>
      <c r="F1491" s="359"/>
      <c r="G1491" s="362"/>
      <c r="H1491" s="363">
        <f t="shared" si="19"/>
        <v>0</v>
      </c>
      <c r="I1491" s="359"/>
      <c r="J1491" s="364"/>
      <c r="K1491" s="364">
        <f t="shared" si="7"/>
        <v>0</v>
      </c>
      <c r="L1491" s="365"/>
      <c r="M1491" s="366">
        <f t="shared" si="14"/>
        <v>0</v>
      </c>
      <c r="N1491" s="366">
        <f t="shared" si="13"/>
        <v>0</v>
      </c>
      <c r="O1491" s="366">
        <f t="shared" si="5"/>
        <v>0</v>
      </c>
      <c r="P1491" s="366">
        <f t="shared" si="8"/>
        <v>0</v>
      </c>
      <c r="Q1491" s="366"/>
      <c r="R1491" s="359"/>
      <c r="S1491" s="367"/>
      <c r="T1491" s="359"/>
      <c r="U1491" s="368"/>
      <c r="V1491" s="368"/>
      <c r="W1491" s="359"/>
      <c r="X1491" s="362"/>
      <c r="Y1491" s="359"/>
      <c r="Z1491" s="369"/>
      <c r="AA1491" s="368"/>
      <c r="AB1491" s="367"/>
      <c r="AC1491" s="370"/>
      <c r="AD1491" s="371"/>
      <c r="AE1491" s="249"/>
      <c r="AF1491" s="249"/>
      <c r="AG1491" s="249"/>
      <c r="AH1491" s="249"/>
      <c r="AI1491" s="249"/>
      <c r="AJ1491" s="249"/>
      <c r="AK1491" s="249"/>
      <c r="AL1491" s="249"/>
      <c r="AM1491" s="249"/>
      <c r="AN1491" s="249"/>
      <c r="AO1491" s="249"/>
      <c r="AP1491" s="249"/>
      <c r="AQ1491" s="249"/>
      <c r="AR1491" s="249"/>
      <c r="AS1491" s="249"/>
      <c r="AT1491" s="249"/>
      <c r="AU1491" s="249"/>
      <c r="AV1491" s="249"/>
      <c r="AW1491" s="249"/>
      <c r="AX1491" s="249"/>
    </row>
    <row r="1492" ht="15.0" customHeight="1">
      <c r="A1492" s="358"/>
      <c r="B1492" s="359"/>
      <c r="C1492" s="359"/>
      <c r="D1492" s="360"/>
      <c r="E1492" s="361"/>
      <c r="F1492" s="359"/>
      <c r="G1492" s="362"/>
      <c r="H1492" s="363">
        <f t="shared" si="19"/>
        <v>0</v>
      </c>
      <c r="I1492" s="359"/>
      <c r="J1492" s="364"/>
      <c r="K1492" s="364">
        <f t="shared" si="7"/>
        <v>0</v>
      </c>
      <c r="L1492" s="365"/>
      <c r="M1492" s="366">
        <f t="shared" si="14"/>
        <v>0</v>
      </c>
      <c r="N1492" s="366">
        <f t="shared" si="13"/>
        <v>0</v>
      </c>
      <c r="O1492" s="366">
        <f t="shared" si="5"/>
        <v>0</v>
      </c>
      <c r="P1492" s="366">
        <f t="shared" si="8"/>
        <v>0</v>
      </c>
      <c r="Q1492" s="366"/>
      <c r="R1492" s="359"/>
      <c r="S1492" s="367"/>
      <c r="T1492" s="359"/>
      <c r="U1492" s="368"/>
      <c r="V1492" s="368"/>
      <c r="W1492" s="359"/>
      <c r="X1492" s="362"/>
      <c r="Y1492" s="359"/>
      <c r="Z1492" s="369"/>
      <c r="AA1492" s="368"/>
      <c r="AB1492" s="367"/>
      <c r="AC1492" s="370"/>
      <c r="AD1492" s="371"/>
      <c r="AE1492" s="249"/>
      <c r="AF1492" s="249"/>
      <c r="AG1492" s="249"/>
      <c r="AH1492" s="249"/>
      <c r="AI1492" s="249"/>
      <c r="AJ1492" s="249"/>
      <c r="AK1492" s="249"/>
      <c r="AL1492" s="249"/>
      <c r="AM1492" s="249"/>
      <c r="AN1492" s="249"/>
      <c r="AO1492" s="249"/>
      <c r="AP1492" s="249"/>
      <c r="AQ1492" s="249"/>
      <c r="AR1492" s="249"/>
      <c r="AS1492" s="249"/>
      <c r="AT1492" s="249"/>
      <c r="AU1492" s="249"/>
      <c r="AV1492" s="249"/>
      <c r="AW1492" s="249"/>
      <c r="AX1492" s="249"/>
    </row>
    <row r="1493" ht="15.0" customHeight="1">
      <c r="A1493" s="358"/>
      <c r="B1493" s="359"/>
      <c r="C1493" s="359"/>
      <c r="D1493" s="360"/>
      <c r="E1493" s="361"/>
      <c r="F1493" s="359"/>
      <c r="G1493" s="362"/>
      <c r="H1493" s="363">
        <f t="shared" si="19"/>
        <v>0</v>
      </c>
      <c r="I1493" s="359"/>
      <c r="J1493" s="364"/>
      <c r="K1493" s="364">
        <f t="shared" si="7"/>
        <v>0</v>
      </c>
      <c r="L1493" s="365"/>
      <c r="M1493" s="366">
        <f t="shared" si="14"/>
        <v>0</v>
      </c>
      <c r="N1493" s="366">
        <f t="shared" si="13"/>
        <v>0</v>
      </c>
      <c r="O1493" s="366">
        <f t="shared" si="5"/>
        <v>0</v>
      </c>
      <c r="P1493" s="366">
        <f t="shared" si="8"/>
        <v>0</v>
      </c>
      <c r="Q1493" s="366"/>
      <c r="R1493" s="359"/>
      <c r="S1493" s="367"/>
      <c r="T1493" s="359"/>
      <c r="U1493" s="368"/>
      <c r="V1493" s="368"/>
      <c r="W1493" s="359"/>
      <c r="X1493" s="362"/>
      <c r="Y1493" s="359"/>
      <c r="Z1493" s="369"/>
      <c r="AA1493" s="368"/>
      <c r="AB1493" s="367"/>
      <c r="AC1493" s="370"/>
      <c r="AD1493" s="371"/>
      <c r="AE1493" s="249"/>
      <c r="AF1493" s="249"/>
      <c r="AG1493" s="249"/>
      <c r="AH1493" s="249"/>
      <c r="AI1493" s="249"/>
      <c r="AJ1493" s="249"/>
      <c r="AK1493" s="249"/>
      <c r="AL1493" s="249"/>
      <c r="AM1493" s="249"/>
      <c r="AN1493" s="249"/>
      <c r="AO1493" s="249"/>
      <c r="AP1493" s="249"/>
      <c r="AQ1493" s="249"/>
      <c r="AR1493" s="249"/>
      <c r="AS1493" s="249"/>
      <c r="AT1493" s="249"/>
      <c r="AU1493" s="249"/>
      <c r="AV1493" s="249"/>
      <c r="AW1493" s="249"/>
      <c r="AX1493" s="249"/>
    </row>
    <row r="1494" ht="15.0" customHeight="1">
      <c r="A1494" s="358"/>
      <c r="B1494" s="359"/>
      <c r="C1494" s="359"/>
      <c r="D1494" s="360"/>
      <c r="E1494" s="361"/>
      <c r="F1494" s="359"/>
      <c r="G1494" s="362"/>
      <c r="H1494" s="363">
        <f t="shared" si="19"/>
        <v>0</v>
      </c>
      <c r="I1494" s="359"/>
      <c r="J1494" s="364"/>
      <c r="K1494" s="364">
        <f t="shared" si="7"/>
        <v>0</v>
      </c>
      <c r="L1494" s="365"/>
      <c r="M1494" s="366">
        <f t="shared" si="14"/>
        <v>0</v>
      </c>
      <c r="N1494" s="366">
        <f t="shared" si="13"/>
        <v>0</v>
      </c>
      <c r="O1494" s="366">
        <f t="shared" si="5"/>
        <v>0</v>
      </c>
      <c r="P1494" s="366">
        <f t="shared" si="8"/>
        <v>0</v>
      </c>
      <c r="Q1494" s="366"/>
      <c r="R1494" s="359"/>
      <c r="S1494" s="367"/>
      <c r="T1494" s="359"/>
      <c r="U1494" s="368"/>
      <c r="V1494" s="368"/>
      <c r="W1494" s="359"/>
      <c r="X1494" s="362"/>
      <c r="Y1494" s="359"/>
      <c r="Z1494" s="369"/>
      <c r="AA1494" s="368"/>
      <c r="AB1494" s="367"/>
      <c r="AC1494" s="370"/>
      <c r="AD1494" s="371"/>
      <c r="AE1494" s="249"/>
      <c r="AF1494" s="249"/>
      <c r="AG1494" s="249"/>
      <c r="AH1494" s="249"/>
      <c r="AI1494" s="249"/>
      <c r="AJ1494" s="249"/>
      <c r="AK1494" s="249"/>
      <c r="AL1494" s="249"/>
      <c r="AM1494" s="249"/>
      <c r="AN1494" s="249"/>
      <c r="AO1494" s="249"/>
      <c r="AP1494" s="249"/>
      <c r="AQ1494" s="249"/>
      <c r="AR1494" s="249"/>
      <c r="AS1494" s="249"/>
      <c r="AT1494" s="249"/>
      <c r="AU1494" s="249"/>
      <c r="AV1494" s="249"/>
      <c r="AW1494" s="249"/>
      <c r="AX1494" s="249"/>
    </row>
    <row r="1495" ht="15.0" customHeight="1">
      <c r="A1495" s="358"/>
      <c r="B1495" s="359"/>
      <c r="C1495" s="359"/>
      <c r="D1495" s="360"/>
      <c r="E1495" s="361"/>
      <c r="F1495" s="359"/>
      <c r="G1495" s="362"/>
      <c r="H1495" s="363">
        <f t="shared" si="19"/>
        <v>0</v>
      </c>
      <c r="I1495" s="359"/>
      <c r="J1495" s="364"/>
      <c r="K1495" s="364">
        <f t="shared" si="7"/>
        <v>0</v>
      </c>
      <c r="L1495" s="365"/>
      <c r="M1495" s="366">
        <f t="shared" si="14"/>
        <v>0</v>
      </c>
      <c r="N1495" s="366">
        <f t="shared" si="13"/>
        <v>0</v>
      </c>
      <c r="O1495" s="366">
        <f t="shared" si="5"/>
        <v>0</v>
      </c>
      <c r="P1495" s="366">
        <f t="shared" si="8"/>
        <v>0</v>
      </c>
      <c r="Q1495" s="366"/>
      <c r="R1495" s="359"/>
      <c r="S1495" s="367"/>
      <c r="T1495" s="359"/>
      <c r="U1495" s="368"/>
      <c r="V1495" s="368"/>
      <c r="W1495" s="359"/>
      <c r="X1495" s="362"/>
      <c r="Y1495" s="359"/>
      <c r="Z1495" s="369"/>
      <c r="AA1495" s="368"/>
      <c r="AB1495" s="367"/>
      <c r="AC1495" s="370"/>
      <c r="AD1495" s="371"/>
      <c r="AE1495" s="249"/>
      <c r="AF1495" s="249"/>
      <c r="AG1495" s="249"/>
      <c r="AH1495" s="249"/>
      <c r="AI1495" s="249"/>
      <c r="AJ1495" s="249"/>
      <c r="AK1495" s="249"/>
      <c r="AL1495" s="249"/>
      <c r="AM1495" s="249"/>
      <c r="AN1495" s="249"/>
      <c r="AO1495" s="249"/>
      <c r="AP1495" s="249"/>
      <c r="AQ1495" s="249"/>
      <c r="AR1495" s="249"/>
      <c r="AS1495" s="249"/>
      <c r="AT1495" s="249"/>
      <c r="AU1495" s="249"/>
      <c r="AV1495" s="249"/>
      <c r="AW1495" s="249"/>
      <c r="AX1495" s="249"/>
    </row>
    <row r="1496" ht="15.0" customHeight="1">
      <c r="A1496" s="358"/>
      <c r="B1496" s="359"/>
      <c r="C1496" s="359"/>
      <c r="D1496" s="360"/>
      <c r="E1496" s="361"/>
      <c r="F1496" s="359"/>
      <c r="G1496" s="362"/>
      <c r="H1496" s="363">
        <f t="shared" si="19"/>
        <v>0</v>
      </c>
      <c r="I1496" s="359"/>
      <c r="J1496" s="364"/>
      <c r="K1496" s="364">
        <f t="shared" si="7"/>
        <v>0</v>
      </c>
      <c r="L1496" s="365"/>
      <c r="M1496" s="366">
        <f t="shared" si="14"/>
        <v>0</v>
      </c>
      <c r="N1496" s="366">
        <f t="shared" si="13"/>
        <v>0</v>
      </c>
      <c r="O1496" s="366">
        <f t="shared" si="5"/>
        <v>0</v>
      </c>
      <c r="P1496" s="366">
        <f t="shared" si="8"/>
        <v>0</v>
      </c>
      <c r="Q1496" s="366"/>
      <c r="R1496" s="359"/>
      <c r="S1496" s="367"/>
      <c r="T1496" s="359"/>
      <c r="U1496" s="368"/>
      <c r="V1496" s="368"/>
      <c r="W1496" s="359"/>
      <c r="X1496" s="362"/>
      <c r="Y1496" s="359"/>
      <c r="Z1496" s="369"/>
      <c r="AA1496" s="368"/>
      <c r="AB1496" s="367"/>
      <c r="AC1496" s="370"/>
      <c r="AD1496" s="371"/>
      <c r="AE1496" s="249"/>
      <c r="AF1496" s="249"/>
      <c r="AG1496" s="249"/>
      <c r="AH1496" s="249"/>
      <c r="AI1496" s="249"/>
      <c r="AJ1496" s="249"/>
      <c r="AK1496" s="249"/>
      <c r="AL1496" s="249"/>
      <c r="AM1496" s="249"/>
      <c r="AN1496" s="249"/>
      <c r="AO1496" s="249"/>
      <c r="AP1496" s="249"/>
      <c r="AQ1496" s="249"/>
      <c r="AR1496" s="249"/>
      <c r="AS1496" s="249"/>
      <c r="AT1496" s="249"/>
      <c r="AU1496" s="249"/>
      <c r="AV1496" s="249"/>
      <c r="AW1496" s="249"/>
      <c r="AX1496" s="249"/>
    </row>
    <row r="1497" ht="15.0" customHeight="1">
      <c r="A1497" s="358"/>
      <c r="B1497" s="359"/>
      <c r="C1497" s="359"/>
      <c r="D1497" s="360"/>
      <c r="E1497" s="361"/>
      <c r="F1497" s="359"/>
      <c r="G1497" s="362"/>
      <c r="H1497" s="363">
        <f t="shared" si="19"/>
        <v>0</v>
      </c>
      <c r="I1497" s="359"/>
      <c r="J1497" s="364"/>
      <c r="K1497" s="364">
        <f t="shared" si="7"/>
        <v>0</v>
      </c>
      <c r="L1497" s="365"/>
      <c r="M1497" s="366">
        <f t="shared" si="14"/>
        <v>0</v>
      </c>
      <c r="N1497" s="366">
        <f t="shared" si="13"/>
        <v>0</v>
      </c>
      <c r="O1497" s="366">
        <f t="shared" si="5"/>
        <v>0</v>
      </c>
      <c r="P1497" s="366">
        <f t="shared" si="8"/>
        <v>0</v>
      </c>
      <c r="Q1497" s="366"/>
      <c r="R1497" s="359"/>
      <c r="S1497" s="367"/>
      <c r="T1497" s="359"/>
      <c r="U1497" s="368"/>
      <c r="V1497" s="368"/>
      <c r="W1497" s="359"/>
      <c r="X1497" s="362"/>
      <c r="Y1497" s="359"/>
      <c r="Z1497" s="369"/>
      <c r="AA1497" s="368"/>
      <c r="AB1497" s="367"/>
      <c r="AC1497" s="370"/>
      <c r="AD1497" s="371"/>
      <c r="AE1497" s="249"/>
      <c r="AF1497" s="249"/>
      <c r="AG1497" s="249"/>
      <c r="AH1497" s="249"/>
      <c r="AI1497" s="249"/>
      <c r="AJ1497" s="249"/>
      <c r="AK1497" s="249"/>
      <c r="AL1497" s="249"/>
      <c r="AM1497" s="249"/>
      <c r="AN1497" s="249"/>
      <c r="AO1497" s="249"/>
      <c r="AP1497" s="249"/>
      <c r="AQ1497" s="249"/>
      <c r="AR1497" s="249"/>
      <c r="AS1497" s="249"/>
      <c r="AT1497" s="249"/>
      <c r="AU1497" s="249"/>
      <c r="AV1497" s="249"/>
      <c r="AW1497" s="249"/>
      <c r="AX1497" s="249"/>
    </row>
    <row r="1498" ht="15.0" customHeight="1">
      <c r="A1498" s="358"/>
      <c r="B1498" s="359"/>
      <c r="C1498" s="359"/>
      <c r="D1498" s="360"/>
      <c r="E1498" s="361"/>
      <c r="F1498" s="359"/>
      <c r="G1498" s="362"/>
      <c r="H1498" s="363">
        <f t="shared" si="19"/>
        <v>0</v>
      </c>
      <c r="I1498" s="359"/>
      <c r="J1498" s="364"/>
      <c r="K1498" s="364">
        <f t="shared" si="7"/>
        <v>0</v>
      </c>
      <c r="L1498" s="365"/>
      <c r="M1498" s="366">
        <f t="shared" si="14"/>
        <v>0</v>
      </c>
      <c r="N1498" s="366">
        <f t="shared" si="13"/>
        <v>0</v>
      </c>
      <c r="O1498" s="366">
        <f t="shared" si="5"/>
        <v>0</v>
      </c>
      <c r="P1498" s="366">
        <f t="shared" si="8"/>
        <v>0</v>
      </c>
      <c r="Q1498" s="366"/>
      <c r="R1498" s="359"/>
      <c r="S1498" s="367"/>
      <c r="T1498" s="359"/>
      <c r="U1498" s="368"/>
      <c r="V1498" s="368"/>
      <c r="W1498" s="359"/>
      <c r="X1498" s="362"/>
      <c r="Y1498" s="359"/>
      <c r="Z1498" s="369"/>
      <c r="AA1498" s="368"/>
      <c r="AB1498" s="367"/>
      <c r="AC1498" s="370"/>
      <c r="AD1498" s="371"/>
      <c r="AE1498" s="249"/>
      <c r="AF1498" s="249"/>
      <c r="AG1498" s="249"/>
      <c r="AH1498" s="249"/>
      <c r="AI1498" s="249"/>
      <c r="AJ1498" s="249"/>
      <c r="AK1498" s="249"/>
      <c r="AL1498" s="249"/>
      <c r="AM1498" s="249"/>
      <c r="AN1498" s="249"/>
      <c r="AO1498" s="249"/>
      <c r="AP1498" s="249"/>
      <c r="AQ1498" s="249"/>
      <c r="AR1498" s="249"/>
      <c r="AS1498" s="249"/>
      <c r="AT1498" s="249"/>
      <c r="AU1498" s="249"/>
      <c r="AV1498" s="249"/>
      <c r="AW1498" s="249"/>
      <c r="AX1498" s="249"/>
    </row>
    <row r="1499" ht="15.0" customHeight="1">
      <c r="A1499" s="358"/>
      <c r="B1499" s="359"/>
      <c r="C1499" s="359"/>
      <c r="D1499" s="360"/>
      <c r="E1499" s="361"/>
      <c r="F1499" s="359"/>
      <c r="G1499" s="362"/>
      <c r="H1499" s="363">
        <f t="shared" si="19"/>
        <v>0</v>
      </c>
      <c r="I1499" s="359"/>
      <c r="J1499" s="364"/>
      <c r="K1499" s="364">
        <f t="shared" si="7"/>
        <v>0</v>
      </c>
      <c r="L1499" s="365"/>
      <c r="M1499" s="366">
        <f t="shared" si="14"/>
        <v>0</v>
      </c>
      <c r="N1499" s="366">
        <f t="shared" si="13"/>
        <v>0</v>
      </c>
      <c r="O1499" s="366">
        <f t="shared" si="5"/>
        <v>0</v>
      </c>
      <c r="P1499" s="366">
        <f t="shared" si="8"/>
        <v>0</v>
      </c>
      <c r="Q1499" s="366"/>
      <c r="R1499" s="359"/>
      <c r="S1499" s="367"/>
      <c r="T1499" s="359"/>
      <c r="U1499" s="368"/>
      <c r="V1499" s="368"/>
      <c r="W1499" s="359"/>
      <c r="X1499" s="362"/>
      <c r="Y1499" s="359"/>
      <c r="Z1499" s="369"/>
      <c r="AA1499" s="368"/>
      <c r="AB1499" s="367"/>
      <c r="AC1499" s="370"/>
      <c r="AD1499" s="371"/>
      <c r="AE1499" s="249"/>
      <c r="AF1499" s="249"/>
      <c r="AG1499" s="249"/>
      <c r="AH1499" s="249"/>
      <c r="AI1499" s="249"/>
      <c r="AJ1499" s="249"/>
      <c r="AK1499" s="249"/>
      <c r="AL1499" s="249"/>
      <c r="AM1499" s="249"/>
      <c r="AN1499" s="249"/>
      <c r="AO1499" s="249"/>
      <c r="AP1499" s="249"/>
      <c r="AQ1499" s="249"/>
      <c r="AR1499" s="249"/>
      <c r="AS1499" s="249"/>
      <c r="AT1499" s="249"/>
      <c r="AU1499" s="249"/>
      <c r="AV1499" s="249"/>
      <c r="AW1499" s="249"/>
      <c r="AX1499" s="249"/>
    </row>
    <row r="1500" ht="15.0" customHeight="1">
      <c r="A1500" s="358"/>
      <c r="B1500" s="359"/>
      <c r="C1500" s="359"/>
      <c r="D1500" s="360"/>
      <c r="E1500" s="361"/>
      <c r="F1500" s="359"/>
      <c r="G1500" s="362"/>
      <c r="H1500" s="363">
        <f t="shared" si="19"/>
        <v>0</v>
      </c>
      <c r="I1500" s="359"/>
      <c r="J1500" s="364"/>
      <c r="K1500" s="364">
        <f t="shared" si="7"/>
        <v>0</v>
      </c>
      <c r="L1500" s="365"/>
      <c r="M1500" s="366">
        <f t="shared" si="14"/>
        <v>0</v>
      </c>
      <c r="N1500" s="366">
        <f t="shared" si="13"/>
        <v>0</v>
      </c>
      <c r="O1500" s="366">
        <f t="shared" si="5"/>
        <v>0</v>
      </c>
      <c r="P1500" s="366">
        <f t="shared" si="8"/>
        <v>0</v>
      </c>
      <c r="Q1500" s="366"/>
      <c r="R1500" s="359"/>
      <c r="S1500" s="367"/>
      <c r="T1500" s="359"/>
      <c r="U1500" s="368"/>
      <c r="V1500" s="368"/>
      <c r="W1500" s="359"/>
      <c r="X1500" s="362"/>
      <c r="Y1500" s="359"/>
      <c r="Z1500" s="369"/>
      <c r="AA1500" s="368"/>
      <c r="AB1500" s="367"/>
      <c r="AC1500" s="370"/>
      <c r="AD1500" s="371"/>
      <c r="AE1500" s="249"/>
      <c r="AF1500" s="249"/>
      <c r="AG1500" s="249"/>
      <c r="AH1500" s="249"/>
      <c r="AI1500" s="249"/>
      <c r="AJ1500" s="249"/>
      <c r="AK1500" s="249"/>
      <c r="AL1500" s="249"/>
      <c r="AM1500" s="249"/>
      <c r="AN1500" s="249"/>
      <c r="AO1500" s="249"/>
      <c r="AP1500" s="249"/>
      <c r="AQ1500" s="249"/>
      <c r="AR1500" s="249"/>
      <c r="AS1500" s="249"/>
      <c r="AT1500" s="249"/>
      <c r="AU1500" s="249"/>
      <c r="AV1500" s="249"/>
      <c r="AW1500" s="249"/>
      <c r="AX1500" s="249"/>
    </row>
    <row r="1501" ht="15.0" customHeight="1">
      <c r="A1501" s="358"/>
      <c r="B1501" s="359"/>
      <c r="C1501" s="359"/>
      <c r="D1501" s="360"/>
      <c r="E1501" s="361"/>
      <c r="F1501" s="359"/>
      <c r="G1501" s="362"/>
      <c r="H1501" s="363">
        <f t="shared" si="19"/>
        <v>0</v>
      </c>
      <c r="I1501" s="359"/>
      <c r="J1501" s="364"/>
      <c r="K1501" s="364">
        <f t="shared" si="7"/>
        <v>0</v>
      </c>
      <c r="L1501" s="365"/>
      <c r="M1501" s="366">
        <f t="shared" si="14"/>
        <v>0</v>
      </c>
      <c r="N1501" s="366">
        <f t="shared" si="13"/>
        <v>0</v>
      </c>
      <c r="O1501" s="366">
        <f t="shared" si="5"/>
        <v>0</v>
      </c>
      <c r="P1501" s="366">
        <f t="shared" si="8"/>
        <v>0</v>
      </c>
      <c r="Q1501" s="366"/>
      <c r="R1501" s="359"/>
      <c r="S1501" s="367"/>
      <c r="T1501" s="359"/>
      <c r="U1501" s="368"/>
      <c r="V1501" s="368"/>
      <c r="W1501" s="359"/>
      <c r="X1501" s="362"/>
      <c r="Y1501" s="359"/>
      <c r="Z1501" s="369"/>
      <c r="AA1501" s="368"/>
      <c r="AB1501" s="367"/>
      <c r="AC1501" s="370"/>
      <c r="AD1501" s="371"/>
      <c r="AE1501" s="249"/>
      <c r="AF1501" s="249"/>
      <c r="AG1501" s="249"/>
      <c r="AH1501" s="249"/>
      <c r="AI1501" s="249"/>
      <c r="AJ1501" s="249"/>
      <c r="AK1501" s="249"/>
      <c r="AL1501" s="249"/>
      <c r="AM1501" s="249"/>
      <c r="AN1501" s="249"/>
      <c r="AO1501" s="249"/>
      <c r="AP1501" s="249"/>
      <c r="AQ1501" s="249"/>
      <c r="AR1501" s="249"/>
      <c r="AS1501" s="249"/>
      <c r="AT1501" s="249"/>
      <c r="AU1501" s="249"/>
      <c r="AV1501" s="249"/>
      <c r="AW1501" s="249"/>
      <c r="AX1501" s="249"/>
    </row>
    <row r="1502" ht="15.0" customHeight="1">
      <c r="A1502" s="358"/>
      <c r="B1502" s="359"/>
      <c r="C1502" s="359"/>
      <c r="D1502" s="360"/>
      <c r="E1502" s="361"/>
      <c r="F1502" s="359"/>
      <c r="G1502" s="362"/>
      <c r="H1502" s="363">
        <f t="shared" si="19"/>
        <v>0</v>
      </c>
      <c r="I1502" s="359"/>
      <c r="J1502" s="364"/>
      <c r="K1502" s="364">
        <f t="shared" si="7"/>
        <v>0</v>
      </c>
      <c r="L1502" s="365"/>
      <c r="M1502" s="366">
        <f t="shared" si="14"/>
        <v>0</v>
      </c>
      <c r="N1502" s="366">
        <f t="shared" si="13"/>
        <v>0</v>
      </c>
      <c r="O1502" s="366">
        <f t="shared" si="5"/>
        <v>0</v>
      </c>
      <c r="P1502" s="366">
        <f t="shared" si="8"/>
        <v>0</v>
      </c>
      <c r="Q1502" s="366"/>
      <c r="R1502" s="359"/>
      <c r="S1502" s="367"/>
      <c r="T1502" s="359"/>
      <c r="U1502" s="368"/>
      <c r="V1502" s="368"/>
      <c r="W1502" s="359"/>
      <c r="X1502" s="362"/>
      <c r="Y1502" s="359"/>
      <c r="Z1502" s="369"/>
      <c r="AA1502" s="368"/>
      <c r="AB1502" s="367"/>
      <c r="AC1502" s="370"/>
      <c r="AD1502" s="371"/>
      <c r="AE1502" s="249"/>
      <c r="AF1502" s="249"/>
      <c r="AG1502" s="249"/>
      <c r="AH1502" s="249"/>
      <c r="AI1502" s="249"/>
      <c r="AJ1502" s="249"/>
      <c r="AK1502" s="249"/>
      <c r="AL1502" s="249"/>
      <c r="AM1502" s="249"/>
      <c r="AN1502" s="249"/>
      <c r="AO1502" s="249"/>
      <c r="AP1502" s="249"/>
      <c r="AQ1502" s="249"/>
      <c r="AR1502" s="249"/>
      <c r="AS1502" s="249"/>
      <c r="AT1502" s="249"/>
      <c r="AU1502" s="249"/>
      <c r="AV1502" s="249"/>
      <c r="AW1502" s="249"/>
      <c r="AX1502" s="249"/>
    </row>
    <row r="1503" ht="15.0" customHeight="1">
      <c r="A1503" s="358"/>
      <c r="B1503" s="359"/>
      <c r="C1503" s="359"/>
      <c r="D1503" s="360"/>
      <c r="E1503" s="361"/>
      <c r="F1503" s="359"/>
      <c r="G1503" s="362"/>
      <c r="H1503" s="363">
        <f t="shared" si="19"/>
        <v>0</v>
      </c>
      <c r="I1503" s="359"/>
      <c r="J1503" s="364"/>
      <c r="K1503" s="364">
        <f t="shared" si="7"/>
        <v>0</v>
      </c>
      <c r="L1503" s="365"/>
      <c r="M1503" s="366">
        <f t="shared" si="14"/>
        <v>0</v>
      </c>
      <c r="N1503" s="366">
        <f t="shared" si="13"/>
        <v>0</v>
      </c>
      <c r="O1503" s="366">
        <f t="shared" si="5"/>
        <v>0</v>
      </c>
      <c r="P1503" s="366">
        <f t="shared" si="8"/>
        <v>0</v>
      </c>
      <c r="Q1503" s="366"/>
      <c r="R1503" s="359"/>
      <c r="S1503" s="367"/>
      <c r="T1503" s="359"/>
      <c r="U1503" s="368"/>
      <c r="V1503" s="368"/>
      <c r="W1503" s="359"/>
      <c r="X1503" s="362"/>
      <c r="Y1503" s="359"/>
      <c r="Z1503" s="369"/>
      <c r="AA1503" s="368"/>
      <c r="AB1503" s="367"/>
      <c r="AC1503" s="370"/>
      <c r="AD1503" s="371"/>
      <c r="AE1503" s="249"/>
      <c r="AF1503" s="249"/>
      <c r="AG1503" s="249"/>
      <c r="AH1503" s="249"/>
      <c r="AI1503" s="249"/>
      <c r="AJ1503" s="249"/>
      <c r="AK1503" s="249"/>
      <c r="AL1503" s="249"/>
      <c r="AM1503" s="249"/>
      <c r="AN1503" s="249"/>
      <c r="AO1503" s="249"/>
      <c r="AP1503" s="249"/>
      <c r="AQ1503" s="249"/>
      <c r="AR1503" s="249"/>
      <c r="AS1503" s="249"/>
      <c r="AT1503" s="249"/>
      <c r="AU1503" s="249"/>
      <c r="AV1503" s="249"/>
      <c r="AW1503" s="249"/>
      <c r="AX1503" s="249"/>
    </row>
    <row r="1504" ht="15.0" customHeight="1">
      <c r="A1504" s="358"/>
      <c r="B1504" s="359"/>
      <c r="C1504" s="359"/>
      <c r="D1504" s="360"/>
      <c r="E1504" s="361"/>
      <c r="F1504" s="359"/>
      <c r="G1504" s="362"/>
      <c r="H1504" s="363">
        <f t="shared" si="19"/>
        <v>0</v>
      </c>
      <c r="I1504" s="359"/>
      <c r="J1504" s="364"/>
      <c r="K1504" s="364">
        <f t="shared" si="7"/>
        <v>0</v>
      </c>
      <c r="L1504" s="365"/>
      <c r="M1504" s="366">
        <f t="shared" si="14"/>
        <v>0</v>
      </c>
      <c r="N1504" s="366">
        <f t="shared" si="13"/>
        <v>0</v>
      </c>
      <c r="O1504" s="366">
        <f t="shared" si="5"/>
        <v>0</v>
      </c>
      <c r="P1504" s="366">
        <f t="shared" si="8"/>
        <v>0</v>
      </c>
      <c r="Q1504" s="366"/>
      <c r="R1504" s="359"/>
      <c r="S1504" s="367"/>
      <c r="T1504" s="359"/>
      <c r="U1504" s="368"/>
      <c r="V1504" s="368"/>
      <c r="W1504" s="359"/>
      <c r="X1504" s="362"/>
      <c r="Y1504" s="359"/>
      <c r="Z1504" s="369"/>
      <c r="AA1504" s="368"/>
      <c r="AB1504" s="367"/>
      <c r="AC1504" s="370"/>
      <c r="AD1504" s="371"/>
      <c r="AE1504" s="249"/>
      <c r="AF1504" s="249"/>
      <c r="AG1504" s="249"/>
      <c r="AH1504" s="249"/>
      <c r="AI1504" s="249"/>
      <c r="AJ1504" s="249"/>
      <c r="AK1504" s="249"/>
      <c r="AL1504" s="249"/>
      <c r="AM1504" s="249"/>
      <c r="AN1504" s="249"/>
      <c r="AO1504" s="249"/>
      <c r="AP1504" s="249"/>
      <c r="AQ1504" s="249"/>
      <c r="AR1504" s="249"/>
      <c r="AS1504" s="249"/>
      <c r="AT1504" s="249"/>
      <c r="AU1504" s="249"/>
      <c r="AV1504" s="249"/>
      <c r="AW1504" s="249"/>
      <c r="AX1504" s="249"/>
    </row>
    <row r="1505" ht="15.0" customHeight="1">
      <c r="A1505" s="358"/>
      <c r="B1505" s="359"/>
      <c r="C1505" s="359"/>
      <c r="D1505" s="360"/>
      <c r="E1505" s="361"/>
      <c r="F1505" s="359"/>
      <c r="G1505" s="362"/>
      <c r="H1505" s="363">
        <f t="shared" si="19"/>
        <v>0</v>
      </c>
      <c r="I1505" s="359"/>
      <c r="J1505" s="364"/>
      <c r="K1505" s="364">
        <f t="shared" si="7"/>
        <v>0</v>
      </c>
      <c r="L1505" s="365"/>
      <c r="M1505" s="366">
        <f t="shared" si="14"/>
        <v>0</v>
      </c>
      <c r="N1505" s="366">
        <f t="shared" si="13"/>
        <v>0</v>
      </c>
      <c r="O1505" s="366">
        <f t="shared" si="5"/>
        <v>0</v>
      </c>
      <c r="P1505" s="366">
        <f t="shared" si="8"/>
        <v>0</v>
      </c>
      <c r="Q1505" s="366"/>
      <c r="R1505" s="359"/>
      <c r="S1505" s="367"/>
      <c r="T1505" s="359"/>
      <c r="U1505" s="368"/>
      <c r="V1505" s="368"/>
      <c r="W1505" s="359"/>
      <c r="X1505" s="362"/>
      <c r="Y1505" s="359"/>
      <c r="Z1505" s="369"/>
      <c r="AA1505" s="368"/>
      <c r="AB1505" s="367"/>
      <c r="AC1505" s="370"/>
      <c r="AD1505" s="371"/>
      <c r="AE1505" s="249"/>
      <c r="AF1505" s="249"/>
      <c r="AG1505" s="249"/>
      <c r="AH1505" s="249"/>
      <c r="AI1505" s="249"/>
      <c r="AJ1505" s="249"/>
      <c r="AK1505" s="249"/>
      <c r="AL1505" s="249"/>
      <c r="AM1505" s="249"/>
      <c r="AN1505" s="249"/>
      <c r="AO1505" s="249"/>
      <c r="AP1505" s="249"/>
      <c r="AQ1505" s="249"/>
      <c r="AR1505" s="249"/>
      <c r="AS1505" s="249"/>
      <c r="AT1505" s="249"/>
      <c r="AU1505" s="249"/>
      <c r="AV1505" s="249"/>
      <c r="AW1505" s="249"/>
      <c r="AX1505" s="249"/>
    </row>
    <row r="1506" ht="15.0" customHeight="1">
      <c r="A1506" s="358"/>
      <c r="B1506" s="359"/>
      <c r="C1506" s="359"/>
      <c r="D1506" s="360"/>
      <c r="E1506" s="361"/>
      <c r="F1506" s="359"/>
      <c r="G1506" s="362"/>
      <c r="H1506" s="363">
        <f t="shared" si="19"/>
        <v>0</v>
      </c>
      <c r="I1506" s="359"/>
      <c r="J1506" s="364"/>
      <c r="K1506" s="364">
        <f t="shared" si="7"/>
        <v>0</v>
      </c>
      <c r="L1506" s="365"/>
      <c r="M1506" s="366">
        <f t="shared" si="14"/>
        <v>0</v>
      </c>
      <c r="N1506" s="366">
        <f t="shared" si="13"/>
        <v>0</v>
      </c>
      <c r="O1506" s="366">
        <f t="shared" si="5"/>
        <v>0</v>
      </c>
      <c r="P1506" s="366">
        <f t="shared" si="8"/>
        <v>0</v>
      </c>
      <c r="Q1506" s="366"/>
      <c r="R1506" s="359"/>
      <c r="S1506" s="367"/>
      <c r="T1506" s="359"/>
      <c r="U1506" s="368"/>
      <c r="V1506" s="368"/>
      <c r="W1506" s="359"/>
      <c r="X1506" s="362"/>
      <c r="Y1506" s="359"/>
      <c r="Z1506" s="369"/>
      <c r="AA1506" s="368"/>
      <c r="AB1506" s="367"/>
      <c r="AC1506" s="370"/>
      <c r="AD1506" s="371"/>
      <c r="AE1506" s="249"/>
      <c r="AF1506" s="249"/>
      <c r="AG1506" s="249"/>
      <c r="AH1506" s="249"/>
      <c r="AI1506" s="249"/>
      <c r="AJ1506" s="249"/>
      <c r="AK1506" s="249"/>
      <c r="AL1506" s="249"/>
      <c r="AM1506" s="249"/>
      <c r="AN1506" s="249"/>
      <c r="AO1506" s="249"/>
      <c r="AP1506" s="249"/>
      <c r="AQ1506" s="249"/>
      <c r="AR1506" s="249"/>
      <c r="AS1506" s="249"/>
      <c r="AT1506" s="249"/>
      <c r="AU1506" s="249"/>
      <c r="AV1506" s="249"/>
      <c r="AW1506" s="249"/>
      <c r="AX1506" s="249"/>
    </row>
    <row r="1507" ht="15.0" customHeight="1">
      <c r="A1507" s="358"/>
      <c r="B1507" s="359"/>
      <c r="C1507" s="359"/>
      <c r="D1507" s="360"/>
      <c r="E1507" s="361"/>
      <c r="F1507" s="359"/>
      <c r="G1507" s="362"/>
      <c r="H1507" s="363">
        <f t="shared" si="19"/>
        <v>0</v>
      </c>
      <c r="I1507" s="359"/>
      <c r="J1507" s="364"/>
      <c r="K1507" s="364">
        <f t="shared" si="7"/>
        <v>0</v>
      </c>
      <c r="L1507" s="365"/>
      <c r="M1507" s="366">
        <f t="shared" si="14"/>
        <v>0</v>
      </c>
      <c r="N1507" s="366">
        <f t="shared" si="13"/>
        <v>0</v>
      </c>
      <c r="O1507" s="366">
        <f t="shared" si="5"/>
        <v>0</v>
      </c>
      <c r="P1507" s="366">
        <f t="shared" si="8"/>
        <v>0</v>
      </c>
      <c r="Q1507" s="366"/>
      <c r="R1507" s="359"/>
      <c r="S1507" s="367"/>
      <c r="T1507" s="359"/>
      <c r="U1507" s="368"/>
      <c r="V1507" s="368"/>
      <c r="W1507" s="359"/>
      <c r="X1507" s="362"/>
      <c r="Y1507" s="359"/>
      <c r="Z1507" s="369"/>
      <c r="AA1507" s="368"/>
      <c r="AB1507" s="367"/>
      <c r="AC1507" s="370"/>
      <c r="AD1507" s="371"/>
      <c r="AE1507" s="249"/>
      <c r="AF1507" s="249"/>
      <c r="AG1507" s="249"/>
      <c r="AH1507" s="249"/>
      <c r="AI1507" s="249"/>
      <c r="AJ1507" s="249"/>
      <c r="AK1507" s="249"/>
      <c r="AL1507" s="249"/>
      <c r="AM1507" s="249"/>
      <c r="AN1507" s="249"/>
      <c r="AO1507" s="249"/>
      <c r="AP1507" s="249"/>
      <c r="AQ1507" s="249"/>
      <c r="AR1507" s="249"/>
      <c r="AS1507" s="249"/>
      <c r="AT1507" s="249"/>
      <c r="AU1507" s="249"/>
      <c r="AV1507" s="249"/>
      <c r="AW1507" s="249"/>
      <c r="AX1507" s="249"/>
    </row>
    <row r="1508" ht="15.0" customHeight="1">
      <c r="A1508" s="358"/>
      <c r="B1508" s="359"/>
      <c r="C1508" s="359"/>
      <c r="D1508" s="360"/>
      <c r="E1508" s="361"/>
      <c r="F1508" s="359"/>
      <c r="G1508" s="362"/>
      <c r="H1508" s="363">
        <f t="shared" si="19"/>
        <v>0</v>
      </c>
      <c r="I1508" s="359"/>
      <c r="J1508" s="364"/>
      <c r="K1508" s="364">
        <f t="shared" si="7"/>
        <v>0</v>
      </c>
      <c r="L1508" s="365"/>
      <c r="M1508" s="366">
        <f t="shared" si="14"/>
        <v>0</v>
      </c>
      <c r="N1508" s="366">
        <f t="shared" si="13"/>
        <v>0</v>
      </c>
      <c r="O1508" s="366">
        <f t="shared" si="5"/>
        <v>0</v>
      </c>
      <c r="P1508" s="366">
        <f t="shared" si="8"/>
        <v>0</v>
      </c>
      <c r="Q1508" s="366"/>
      <c r="R1508" s="359"/>
      <c r="S1508" s="367"/>
      <c r="T1508" s="359"/>
      <c r="U1508" s="368"/>
      <c r="V1508" s="368"/>
      <c r="W1508" s="359"/>
      <c r="X1508" s="362"/>
      <c r="Y1508" s="359"/>
      <c r="Z1508" s="369"/>
      <c r="AA1508" s="368"/>
      <c r="AB1508" s="367"/>
      <c r="AC1508" s="370"/>
      <c r="AD1508" s="371"/>
      <c r="AE1508" s="249"/>
      <c r="AF1508" s="249"/>
      <c r="AG1508" s="249"/>
      <c r="AH1508" s="249"/>
      <c r="AI1508" s="249"/>
      <c r="AJ1508" s="249"/>
      <c r="AK1508" s="249"/>
      <c r="AL1508" s="249"/>
      <c r="AM1508" s="249"/>
      <c r="AN1508" s="249"/>
      <c r="AO1508" s="249"/>
      <c r="AP1508" s="249"/>
      <c r="AQ1508" s="249"/>
      <c r="AR1508" s="249"/>
      <c r="AS1508" s="249"/>
      <c r="AT1508" s="249"/>
      <c r="AU1508" s="249"/>
      <c r="AV1508" s="249"/>
      <c r="AW1508" s="249"/>
      <c r="AX1508" s="249"/>
    </row>
    <row r="1509" ht="15.0" customHeight="1">
      <c r="A1509" s="358"/>
      <c r="B1509" s="359"/>
      <c r="C1509" s="359"/>
      <c r="D1509" s="360"/>
      <c r="E1509" s="361"/>
      <c r="F1509" s="359"/>
      <c r="G1509" s="362"/>
      <c r="H1509" s="363">
        <f t="shared" si="19"/>
        <v>0</v>
      </c>
      <c r="I1509" s="359"/>
      <c r="J1509" s="364"/>
      <c r="K1509" s="364">
        <f t="shared" si="7"/>
        <v>0</v>
      </c>
      <c r="L1509" s="365"/>
      <c r="M1509" s="366">
        <f t="shared" si="14"/>
        <v>0</v>
      </c>
      <c r="N1509" s="366">
        <f t="shared" si="13"/>
        <v>0</v>
      </c>
      <c r="O1509" s="366">
        <f t="shared" si="5"/>
        <v>0</v>
      </c>
      <c r="P1509" s="366">
        <f t="shared" si="8"/>
        <v>0</v>
      </c>
      <c r="Q1509" s="366"/>
      <c r="R1509" s="359"/>
      <c r="S1509" s="367"/>
      <c r="T1509" s="359"/>
      <c r="U1509" s="368"/>
      <c r="V1509" s="368"/>
      <c r="W1509" s="359"/>
      <c r="X1509" s="362"/>
      <c r="Y1509" s="359"/>
      <c r="Z1509" s="369"/>
      <c r="AA1509" s="368"/>
      <c r="AB1509" s="367"/>
      <c r="AC1509" s="370"/>
      <c r="AD1509" s="371"/>
      <c r="AE1509" s="249"/>
      <c r="AF1509" s="249"/>
      <c r="AG1509" s="249"/>
      <c r="AH1509" s="249"/>
      <c r="AI1509" s="249"/>
      <c r="AJ1509" s="249"/>
      <c r="AK1509" s="249"/>
      <c r="AL1509" s="249"/>
      <c r="AM1509" s="249"/>
      <c r="AN1509" s="249"/>
      <c r="AO1509" s="249"/>
      <c r="AP1509" s="249"/>
      <c r="AQ1509" s="249"/>
      <c r="AR1509" s="249"/>
      <c r="AS1509" s="249"/>
      <c r="AT1509" s="249"/>
      <c r="AU1509" s="249"/>
      <c r="AV1509" s="249"/>
      <c r="AW1509" s="249"/>
      <c r="AX1509" s="249"/>
    </row>
    <row r="1510" ht="15.0" customHeight="1">
      <c r="A1510" s="358"/>
      <c r="B1510" s="359"/>
      <c r="C1510" s="359"/>
      <c r="D1510" s="360"/>
      <c r="E1510" s="361"/>
      <c r="F1510" s="359"/>
      <c r="G1510" s="362"/>
      <c r="H1510" s="363">
        <f t="shared" si="19"/>
        <v>0</v>
      </c>
      <c r="I1510" s="359"/>
      <c r="J1510" s="364"/>
      <c r="K1510" s="364">
        <f t="shared" si="7"/>
        <v>0</v>
      </c>
      <c r="L1510" s="365"/>
      <c r="M1510" s="366">
        <f t="shared" si="14"/>
        <v>0</v>
      </c>
      <c r="N1510" s="366">
        <f t="shared" si="13"/>
        <v>0</v>
      </c>
      <c r="O1510" s="366">
        <f t="shared" si="5"/>
        <v>0</v>
      </c>
      <c r="P1510" s="366">
        <f t="shared" si="8"/>
        <v>0</v>
      </c>
      <c r="Q1510" s="366"/>
      <c r="R1510" s="359"/>
      <c r="S1510" s="367"/>
      <c r="T1510" s="359"/>
      <c r="U1510" s="368"/>
      <c r="V1510" s="368"/>
      <c r="W1510" s="359"/>
      <c r="X1510" s="362"/>
      <c r="Y1510" s="359"/>
      <c r="Z1510" s="369"/>
      <c r="AA1510" s="368"/>
      <c r="AB1510" s="367"/>
      <c r="AC1510" s="370"/>
      <c r="AD1510" s="371"/>
      <c r="AE1510" s="249"/>
      <c r="AF1510" s="249"/>
      <c r="AG1510" s="249"/>
      <c r="AH1510" s="249"/>
      <c r="AI1510" s="249"/>
      <c r="AJ1510" s="249"/>
      <c r="AK1510" s="249"/>
      <c r="AL1510" s="249"/>
      <c r="AM1510" s="249"/>
      <c r="AN1510" s="249"/>
      <c r="AO1510" s="249"/>
      <c r="AP1510" s="249"/>
      <c r="AQ1510" s="249"/>
      <c r="AR1510" s="249"/>
      <c r="AS1510" s="249"/>
      <c r="AT1510" s="249"/>
      <c r="AU1510" s="249"/>
      <c r="AV1510" s="249"/>
      <c r="AW1510" s="249"/>
      <c r="AX1510" s="249"/>
    </row>
    <row r="1511" ht="15.0" customHeight="1">
      <c r="A1511" s="358"/>
      <c r="B1511" s="359"/>
      <c r="C1511" s="359"/>
      <c r="D1511" s="360"/>
      <c r="E1511" s="361"/>
      <c r="F1511" s="359"/>
      <c r="G1511" s="362"/>
      <c r="H1511" s="363">
        <f t="shared" si="19"/>
        <v>0</v>
      </c>
      <c r="I1511" s="359"/>
      <c r="J1511" s="364"/>
      <c r="K1511" s="364">
        <f t="shared" si="7"/>
        <v>0</v>
      </c>
      <c r="L1511" s="365"/>
      <c r="M1511" s="366">
        <f t="shared" si="14"/>
        <v>0</v>
      </c>
      <c r="N1511" s="366">
        <f t="shared" si="13"/>
        <v>0</v>
      </c>
      <c r="O1511" s="366">
        <f t="shared" si="5"/>
        <v>0</v>
      </c>
      <c r="P1511" s="366">
        <f t="shared" si="8"/>
        <v>0</v>
      </c>
      <c r="Q1511" s="366"/>
      <c r="R1511" s="359"/>
      <c r="S1511" s="367"/>
      <c r="T1511" s="359"/>
      <c r="U1511" s="368"/>
      <c r="V1511" s="368"/>
      <c r="W1511" s="359"/>
      <c r="X1511" s="362"/>
      <c r="Y1511" s="359"/>
      <c r="Z1511" s="369"/>
      <c r="AA1511" s="368"/>
      <c r="AB1511" s="367"/>
      <c r="AC1511" s="370"/>
      <c r="AD1511" s="371"/>
      <c r="AE1511" s="249"/>
      <c r="AF1511" s="249"/>
      <c r="AG1511" s="249"/>
      <c r="AH1511" s="249"/>
      <c r="AI1511" s="249"/>
      <c r="AJ1511" s="249"/>
      <c r="AK1511" s="249"/>
      <c r="AL1511" s="249"/>
      <c r="AM1511" s="249"/>
      <c r="AN1511" s="249"/>
      <c r="AO1511" s="249"/>
      <c r="AP1511" s="249"/>
      <c r="AQ1511" s="249"/>
      <c r="AR1511" s="249"/>
      <c r="AS1511" s="249"/>
      <c r="AT1511" s="249"/>
      <c r="AU1511" s="249"/>
      <c r="AV1511" s="249"/>
      <c r="AW1511" s="249"/>
      <c r="AX1511" s="249"/>
    </row>
    <row r="1512" ht="15.0" customHeight="1">
      <c r="A1512" s="358"/>
      <c r="B1512" s="359"/>
      <c r="C1512" s="359"/>
      <c r="D1512" s="360"/>
      <c r="E1512" s="361"/>
      <c r="F1512" s="359"/>
      <c r="G1512" s="362"/>
      <c r="H1512" s="363">
        <f t="shared" si="19"/>
        <v>0</v>
      </c>
      <c r="I1512" s="359"/>
      <c r="J1512" s="364"/>
      <c r="K1512" s="364">
        <f t="shared" si="7"/>
        <v>0</v>
      </c>
      <c r="L1512" s="365"/>
      <c r="M1512" s="366">
        <f t="shared" si="14"/>
        <v>0</v>
      </c>
      <c r="N1512" s="366">
        <f t="shared" si="13"/>
        <v>0</v>
      </c>
      <c r="O1512" s="366">
        <f t="shared" si="5"/>
        <v>0</v>
      </c>
      <c r="P1512" s="366">
        <f t="shared" si="8"/>
        <v>0</v>
      </c>
      <c r="Q1512" s="366"/>
      <c r="R1512" s="359"/>
      <c r="S1512" s="367"/>
      <c r="T1512" s="359"/>
      <c r="U1512" s="368"/>
      <c r="V1512" s="368"/>
      <c r="W1512" s="359"/>
      <c r="X1512" s="362"/>
      <c r="Y1512" s="359"/>
      <c r="Z1512" s="369"/>
      <c r="AA1512" s="368"/>
      <c r="AB1512" s="367"/>
      <c r="AC1512" s="370"/>
      <c r="AD1512" s="371"/>
      <c r="AE1512" s="249"/>
      <c r="AF1512" s="249"/>
      <c r="AG1512" s="249"/>
      <c r="AH1512" s="249"/>
      <c r="AI1512" s="249"/>
      <c r="AJ1512" s="249"/>
      <c r="AK1512" s="249"/>
      <c r="AL1512" s="249"/>
      <c r="AM1512" s="249"/>
      <c r="AN1512" s="249"/>
      <c r="AO1512" s="249"/>
      <c r="AP1512" s="249"/>
      <c r="AQ1512" s="249"/>
      <c r="AR1512" s="249"/>
      <c r="AS1512" s="249"/>
      <c r="AT1512" s="249"/>
      <c r="AU1512" s="249"/>
      <c r="AV1512" s="249"/>
      <c r="AW1512" s="249"/>
      <c r="AX1512" s="249"/>
    </row>
    <row r="1513" ht="15.0" customHeight="1">
      <c r="A1513" s="358"/>
      <c r="B1513" s="359"/>
      <c r="C1513" s="359"/>
      <c r="D1513" s="360"/>
      <c r="E1513" s="361"/>
      <c r="F1513" s="359"/>
      <c r="G1513" s="362"/>
      <c r="H1513" s="363">
        <f t="shared" si="19"/>
        <v>0</v>
      </c>
      <c r="I1513" s="359"/>
      <c r="J1513" s="364"/>
      <c r="K1513" s="364">
        <f t="shared" si="7"/>
        <v>0</v>
      </c>
      <c r="L1513" s="365"/>
      <c r="M1513" s="366">
        <f t="shared" si="14"/>
        <v>0</v>
      </c>
      <c r="N1513" s="366">
        <f t="shared" si="13"/>
        <v>0</v>
      </c>
      <c r="O1513" s="366">
        <f t="shared" si="5"/>
        <v>0</v>
      </c>
      <c r="P1513" s="366">
        <f t="shared" si="8"/>
        <v>0</v>
      </c>
      <c r="Q1513" s="366"/>
      <c r="R1513" s="359"/>
      <c r="S1513" s="367"/>
      <c r="T1513" s="359"/>
      <c r="U1513" s="368"/>
      <c r="V1513" s="368"/>
      <c r="W1513" s="359"/>
      <c r="X1513" s="362"/>
      <c r="Y1513" s="359"/>
      <c r="Z1513" s="369"/>
      <c r="AA1513" s="368"/>
      <c r="AB1513" s="367"/>
      <c r="AC1513" s="370"/>
      <c r="AD1513" s="371"/>
      <c r="AE1513" s="249"/>
      <c r="AF1513" s="249"/>
      <c r="AG1513" s="249"/>
      <c r="AH1513" s="249"/>
      <c r="AI1513" s="249"/>
      <c r="AJ1513" s="249"/>
      <c r="AK1513" s="249"/>
      <c r="AL1513" s="249"/>
      <c r="AM1513" s="249"/>
      <c r="AN1513" s="249"/>
      <c r="AO1513" s="249"/>
      <c r="AP1513" s="249"/>
      <c r="AQ1513" s="249"/>
      <c r="AR1513" s="249"/>
      <c r="AS1513" s="249"/>
      <c r="AT1513" s="249"/>
      <c r="AU1513" s="249"/>
      <c r="AV1513" s="249"/>
      <c r="AW1513" s="249"/>
      <c r="AX1513" s="249"/>
    </row>
    <row r="1514" ht="15.0" customHeight="1">
      <c r="A1514" s="358"/>
      <c r="B1514" s="359"/>
      <c r="C1514" s="359"/>
      <c r="D1514" s="360"/>
      <c r="E1514" s="361"/>
      <c r="F1514" s="359"/>
      <c r="G1514" s="362"/>
      <c r="H1514" s="363">
        <f t="shared" si="19"/>
        <v>0</v>
      </c>
      <c r="I1514" s="359"/>
      <c r="J1514" s="364"/>
      <c r="K1514" s="364">
        <f t="shared" si="7"/>
        <v>0</v>
      </c>
      <c r="L1514" s="365"/>
      <c r="M1514" s="366">
        <f t="shared" si="14"/>
        <v>0</v>
      </c>
      <c r="N1514" s="366">
        <f t="shared" si="13"/>
        <v>0</v>
      </c>
      <c r="O1514" s="366">
        <f t="shared" si="5"/>
        <v>0</v>
      </c>
      <c r="P1514" s="366">
        <f t="shared" si="8"/>
        <v>0</v>
      </c>
      <c r="Q1514" s="366"/>
      <c r="R1514" s="359"/>
      <c r="S1514" s="367"/>
      <c r="T1514" s="359"/>
      <c r="U1514" s="368"/>
      <c r="V1514" s="368"/>
      <c r="W1514" s="359"/>
      <c r="X1514" s="362"/>
      <c r="Y1514" s="359"/>
      <c r="Z1514" s="369"/>
      <c r="AA1514" s="368"/>
      <c r="AB1514" s="367"/>
      <c r="AC1514" s="370"/>
      <c r="AD1514" s="371"/>
      <c r="AE1514" s="249"/>
      <c r="AF1514" s="249"/>
      <c r="AG1514" s="249"/>
      <c r="AH1514" s="249"/>
      <c r="AI1514" s="249"/>
      <c r="AJ1514" s="249"/>
      <c r="AK1514" s="249"/>
      <c r="AL1514" s="249"/>
      <c r="AM1514" s="249"/>
      <c r="AN1514" s="249"/>
      <c r="AO1514" s="249"/>
      <c r="AP1514" s="249"/>
      <c r="AQ1514" s="249"/>
      <c r="AR1514" s="249"/>
      <c r="AS1514" s="249"/>
      <c r="AT1514" s="249"/>
      <c r="AU1514" s="249"/>
      <c r="AV1514" s="249"/>
      <c r="AW1514" s="249"/>
      <c r="AX1514" s="249"/>
    </row>
    <row r="1515" ht="15.0" customHeight="1">
      <c r="A1515" s="358"/>
      <c r="B1515" s="359"/>
      <c r="C1515" s="359"/>
      <c r="D1515" s="360"/>
      <c r="E1515" s="361"/>
      <c r="F1515" s="359"/>
      <c r="G1515" s="362"/>
      <c r="H1515" s="363">
        <f t="shared" si="19"/>
        <v>0</v>
      </c>
      <c r="I1515" s="359"/>
      <c r="J1515" s="364"/>
      <c r="K1515" s="364">
        <f t="shared" si="7"/>
        <v>0</v>
      </c>
      <c r="L1515" s="365"/>
      <c r="M1515" s="366">
        <f t="shared" si="14"/>
        <v>0</v>
      </c>
      <c r="N1515" s="366">
        <f t="shared" si="13"/>
        <v>0</v>
      </c>
      <c r="O1515" s="366">
        <f t="shared" si="5"/>
        <v>0</v>
      </c>
      <c r="P1515" s="366">
        <f t="shared" si="8"/>
        <v>0</v>
      </c>
      <c r="Q1515" s="366"/>
      <c r="R1515" s="359"/>
      <c r="S1515" s="367"/>
      <c r="T1515" s="359"/>
      <c r="U1515" s="368"/>
      <c r="V1515" s="368"/>
      <c r="W1515" s="359"/>
      <c r="X1515" s="362"/>
      <c r="Y1515" s="359"/>
      <c r="Z1515" s="369"/>
      <c r="AA1515" s="368"/>
      <c r="AB1515" s="367"/>
      <c r="AC1515" s="370"/>
      <c r="AD1515" s="371"/>
      <c r="AE1515" s="249"/>
      <c r="AF1515" s="249"/>
      <c r="AG1515" s="249"/>
      <c r="AH1515" s="249"/>
      <c r="AI1515" s="249"/>
      <c r="AJ1515" s="249"/>
      <c r="AK1515" s="249"/>
      <c r="AL1515" s="249"/>
      <c r="AM1515" s="249"/>
      <c r="AN1515" s="249"/>
      <c r="AO1515" s="249"/>
      <c r="AP1515" s="249"/>
      <c r="AQ1515" s="249"/>
      <c r="AR1515" s="249"/>
      <c r="AS1515" s="249"/>
      <c r="AT1515" s="249"/>
      <c r="AU1515" s="249"/>
      <c r="AV1515" s="249"/>
      <c r="AW1515" s="249"/>
      <c r="AX1515" s="249"/>
    </row>
    <row r="1516" ht="15.0" customHeight="1">
      <c r="A1516" s="358"/>
      <c r="B1516" s="359"/>
      <c r="C1516" s="359"/>
      <c r="D1516" s="360"/>
      <c r="E1516" s="361"/>
      <c r="F1516" s="359"/>
      <c r="G1516" s="362"/>
      <c r="H1516" s="363">
        <f t="shared" si="19"/>
        <v>0</v>
      </c>
      <c r="I1516" s="359"/>
      <c r="J1516" s="364"/>
      <c r="K1516" s="364">
        <f t="shared" si="7"/>
        <v>0</v>
      </c>
      <c r="L1516" s="365"/>
      <c r="M1516" s="366">
        <f t="shared" si="14"/>
        <v>0</v>
      </c>
      <c r="N1516" s="366">
        <f t="shared" si="13"/>
        <v>0</v>
      </c>
      <c r="O1516" s="366">
        <f t="shared" si="5"/>
        <v>0</v>
      </c>
      <c r="P1516" s="366">
        <f t="shared" si="8"/>
        <v>0</v>
      </c>
      <c r="Q1516" s="366"/>
      <c r="R1516" s="359"/>
      <c r="S1516" s="367"/>
      <c r="T1516" s="359"/>
      <c r="U1516" s="368"/>
      <c r="V1516" s="368"/>
      <c r="W1516" s="359"/>
      <c r="X1516" s="362"/>
      <c r="Y1516" s="359"/>
      <c r="Z1516" s="369"/>
      <c r="AA1516" s="368"/>
      <c r="AB1516" s="367"/>
      <c r="AC1516" s="370"/>
      <c r="AD1516" s="371"/>
      <c r="AE1516" s="249"/>
      <c r="AF1516" s="249"/>
      <c r="AG1516" s="249"/>
      <c r="AH1516" s="249"/>
      <c r="AI1516" s="249"/>
      <c r="AJ1516" s="249"/>
      <c r="AK1516" s="249"/>
      <c r="AL1516" s="249"/>
      <c r="AM1516" s="249"/>
      <c r="AN1516" s="249"/>
      <c r="AO1516" s="249"/>
      <c r="AP1516" s="249"/>
      <c r="AQ1516" s="249"/>
      <c r="AR1516" s="249"/>
      <c r="AS1516" s="249"/>
      <c r="AT1516" s="249"/>
      <c r="AU1516" s="249"/>
      <c r="AV1516" s="249"/>
      <c r="AW1516" s="249"/>
      <c r="AX1516" s="249"/>
    </row>
    <row r="1517" ht="15.0" customHeight="1">
      <c r="A1517" s="358"/>
      <c r="B1517" s="359"/>
      <c r="C1517" s="359"/>
      <c r="D1517" s="360"/>
      <c r="E1517" s="361"/>
      <c r="F1517" s="359"/>
      <c r="G1517" s="362"/>
      <c r="H1517" s="363">
        <f t="shared" si="19"/>
        <v>0</v>
      </c>
      <c r="I1517" s="359"/>
      <c r="J1517" s="364"/>
      <c r="K1517" s="364">
        <f t="shared" si="7"/>
        <v>0</v>
      </c>
      <c r="L1517" s="365"/>
      <c r="M1517" s="366">
        <f t="shared" si="14"/>
        <v>0</v>
      </c>
      <c r="N1517" s="366">
        <f t="shared" si="13"/>
        <v>0</v>
      </c>
      <c r="O1517" s="366">
        <f t="shared" si="5"/>
        <v>0</v>
      </c>
      <c r="P1517" s="366">
        <f t="shared" si="8"/>
        <v>0</v>
      </c>
      <c r="Q1517" s="366"/>
      <c r="R1517" s="359"/>
      <c r="S1517" s="367"/>
      <c r="T1517" s="359"/>
      <c r="U1517" s="368"/>
      <c r="V1517" s="368"/>
      <c r="W1517" s="359"/>
      <c r="X1517" s="362"/>
      <c r="Y1517" s="359"/>
      <c r="Z1517" s="369"/>
      <c r="AA1517" s="368"/>
      <c r="AB1517" s="367"/>
      <c r="AC1517" s="370"/>
      <c r="AD1517" s="371"/>
      <c r="AE1517" s="249"/>
      <c r="AF1517" s="249"/>
      <c r="AG1517" s="249"/>
      <c r="AH1517" s="249"/>
      <c r="AI1517" s="249"/>
      <c r="AJ1517" s="249"/>
      <c r="AK1517" s="249"/>
      <c r="AL1517" s="249"/>
      <c r="AM1517" s="249"/>
      <c r="AN1517" s="249"/>
      <c r="AO1517" s="249"/>
      <c r="AP1517" s="249"/>
      <c r="AQ1517" s="249"/>
      <c r="AR1517" s="249"/>
      <c r="AS1517" s="249"/>
      <c r="AT1517" s="249"/>
      <c r="AU1517" s="249"/>
      <c r="AV1517" s="249"/>
      <c r="AW1517" s="249"/>
      <c r="AX1517" s="249"/>
    </row>
    <row r="1518" ht="15.0" customHeight="1">
      <c r="A1518" s="358"/>
      <c r="B1518" s="359"/>
      <c r="C1518" s="359"/>
      <c r="D1518" s="360"/>
      <c r="E1518" s="361"/>
      <c r="F1518" s="359"/>
      <c r="G1518" s="362"/>
      <c r="H1518" s="363">
        <f t="shared" si="19"/>
        <v>0</v>
      </c>
      <c r="I1518" s="359"/>
      <c r="J1518" s="364"/>
      <c r="K1518" s="364">
        <f t="shared" si="7"/>
        <v>0</v>
      </c>
      <c r="L1518" s="365"/>
      <c r="M1518" s="366">
        <f t="shared" si="14"/>
        <v>0</v>
      </c>
      <c r="N1518" s="366">
        <f t="shared" si="13"/>
        <v>0</v>
      </c>
      <c r="O1518" s="366">
        <f t="shared" si="5"/>
        <v>0</v>
      </c>
      <c r="P1518" s="366">
        <f t="shared" si="8"/>
        <v>0</v>
      </c>
      <c r="Q1518" s="366"/>
      <c r="R1518" s="359"/>
      <c r="S1518" s="367"/>
      <c r="T1518" s="359"/>
      <c r="U1518" s="368"/>
      <c r="V1518" s="368"/>
      <c r="W1518" s="359"/>
      <c r="X1518" s="362"/>
      <c r="Y1518" s="359"/>
      <c r="Z1518" s="369"/>
      <c r="AA1518" s="368"/>
      <c r="AB1518" s="367"/>
      <c r="AC1518" s="370"/>
      <c r="AD1518" s="371"/>
      <c r="AE1518" s="249"/>
      <c r="AF1518" s="249"/>
      <c r="AG1518" s="249"/>
      <c r="AH1518" s="249"/>
      <c r="AI1518" s="249"/>
      <c r="AJ1518" s="249"/>
      <c r="AK1518" s="249"/>
      <c r="AL1518" s="249"/>
      <c r="AM1518" s="249"/>
      <c r="AN1518" s="249"/>
      <c r="AO1518" s="249"/>
      <c r="AP1518" s="249"/>
      <c r="AQ1518" s="249"/>
      <c r="AR1518" s="249"/>
      <c r="AS1518" s="249"/>
      <c r="AT1518" s="249"/>
      <c r="AU1518" s="249"/>
      <c r="AV1518" s="249"/>
      <c r="AW1518" s="249"/>
      <c r="AX1518" s="249"/>
    </row>
    <row r="1519" ht="15.0" customHeight="1">
      <c r="A1519" s="358"/>
      <c r="B1519" s="359"/>
      <c r="C1519" s="359"/>
      <c r="D1519" s="360"/>
      <c r="E1519" s="361"/>
      <c r="F1519" s="359"/>
      <c r="G1519" s="362"/>
      <c r="H1519" s="363">
        <f t="shared" si="19"/>
        <v>0</v>
      </c>
      <c r="I1519" s="359"/>
      <c r="J1519" s="364"/>
      <c r="K1519" s="364">
        <f t="shared" si="7"/>
        <v>0</v>
      </c>
      <c r="L1519" s="365"/>
      <c r="M1519" s="366">
        <f t="shared" si="14"/>
        <v>0</v>
      </c>
      <c r="N1519" s="366">
        <f t="shared" si="13"/>
        <v>0</v>
      </c>
      <c r="O1519" s="366">
        <f t="shared" si="5"/>
        <v>0</v>
      </c>
      <c r="P1519" s="366">
        <f t="shared" si="8"/>
        <v>0</v>
      </c>
      <c r="Q1519" s="366"/>
      <c r="R1519" s="359"/>
      <c r="S1519" s="367"/>
      <c r="T1519" s="359"/>
      <c r="U1519" s="368"/>
      <c r="V1519" s="368"/>
      <c r="W1519" s="359"/>
      <c r="X1519" s="362"/>
      <c r="Y1519" s="359"/>
      <c r="Z1519" s="369"/>
      <c r="AA1519" s="368"/>
      <c r="AB1519" s="367"/>
      <c r="AC1519" s="370"/>
      <c r="AD1519" s="371"/>
      <c r="AE1519" s="249"/>
      <c r="AF1519" s="249"/>
      <c r="AG1519" s="249"/>
      <c r="AH1519" s="249"/>
      <c r="AI1519" s="249"/>
      <c r="AJ1519" s="249"/>
      <c r="AK1519" s="249"/>
      <c r="AL1519" s="249"/>
      <c r="AM1519" s="249"/>
      <c r="AN1519" s="249"/>
      <c r="AO1519" s="249"/>
      <c r="AP1519" s="249"/>
      <c r="AQ1519" s="249"/>
      <c r="AR1519" s="249"/>
      <c r="AS1519" s="249"/>
      <c r="AT1519" s="249"/>
      <c r="AU1519" s="249"/>
      <c r="AV1519" s="249"/>
      <c r="AW1519" s="249"/>
      <c r="AX1519" s="249"/>
    </row>
    <row r="1520" ht="15.0" customHeight="1">
      <c r="A1520" s="358"/>
      <c r="B1520" s="359"/>
      <c r="C1520" s="359"/>
      <c r="D1520" s="360"/>
      <c r="E1520" s="361"/>
      <c r="F1520" s="359"/>
      <c r="G1520" s="362"/>
      <c r="H1520" s="363">
        <f t="shared" si="19"/>
        <v>0</v>
      </c>
      <c r="I1520" s="359"/>
      <c r="J1520" s="364"/>
      <c r="K1520" s="364">
        <f t="shared" si="7"/>
        <v>0</v>
      </c>
      <c r="L1520" s="365"/>
      <c r="M1520" s="366">
        <f t="shared" si="14"/>
        <v>0</v>
      </c>
      <c r="N1520" s="366">
        <f t="shared" si="13"/>
        <v>0</v>
      </c>
      <c r="O1520" s="366">
        <f t="shared" si="5"/>
        <v>0</v>
      </c>
      <c r="P1520" s="366">
        <f t="shared" si="8"/>
        <v>0</v>
      </c>
      <c r="Q1520" s="366"/>
      <c r="R1520" s="359"/>
      <c r="S1520" s="367"/>
      <c r="T1520" s="359"/>
      <c r="U1520" s="368"/>
      <c r="V1520" s="368"/>
      <c r="W1520" s="359"/>
      <c r="X1520" s="362"/>
      <c r="Y1520" s="359"/>
      <c r="Z1520" s="369"/>
      <c r="AA1520" s="368"/>
      <c r="AB1520" s="367"/>
      <c r="AC1520" s="370"/>
      <c r="AD1520" s="371"/>
      <c r="AE1520" s="249"/>
      <c r="AF1520" s="249"/>
      <c r="AG1520" s="249"/>
      <c r="AH1520" s="249"/>
      <c r="AI1520" s="249"/>
      <c r="AJ1520" s="249"/>
      <c r="AK1520" s="249"/>
      <c r="AL1520" s="249"/>
      <c r="AM1520" s="249"/>
      <c r="AN1520" s="249"/>
      <c r="AO1520" s="249"/>
      <c r="AP1520" s="249"/>
      <c r="AQ1520" s="249"/>
      <c r="AR1520" s="249"/>
      <c r="AS1520" s="249"/>
      <c r="AT1520" s="249"/>
      <c r="AU1520" s="249"/>
      <c r="AV1520" s="249"/>
      <c r="AW1520" s="249"/>
      <c r="AX1520" s="249"/>
    </row>
    <row r="1521" ht="15.0" customHeight="1">
      <c r="A1521" s="358"/>
      <c r="B1521" s="359"/>
      <c r="C1521" s="359"/>
      <c r="D1521" s="360"/>
      <c r="E1521" s="361"/>
      <c r="F1521" s="359"/>
      <c r="G1521" s="362"/>
      <c r="H1521" s="363">
        <f t="shared" si="19"/>
        <v>0</v>
      </c>
      <c r="I1521" s="359"/>
      <c r="J1521" s="364"/>
      <c r="K1521" s="364">
        <f t="shared" si="7"/>
        <v>0</v>
      </c>
      <c r="L1521" s="365"/>
      <c r="M1521" s="366">
        <f t="shared" si="14"/>
        <v>0</v>
      </c>
      <c r="N1521" s="366">
        <f t="shared" si="13"/>
        <v>0</v>
      </c>
      <c r="O1521" s="366">
        <f t="shared" si="5"/>
        <v>0</v>
      </c>
      <c r="P1521" s="366">
        <f t="shared" si="8"/>
        <v>0</v>
      </c>
      <c r="Q1521" s="366"/>
      <c r="R1521" s="359"/>
      <c r="S1521" s="367"/>
      <c r="T1521" s="359"/>
      <c r="U1521" s="368"/>
      <c r="V1521" s="368"/>
      <c r="W1521" s="359"/>
      <c r="X1521" s="362"/>
      <c r="Y1521" s="359"/>
      <c r="Z1521" s="369"/>
      <c r="AA1521" s="368"/>
      <c r="AB1521" s="367"/>
      <c r="AC1521" s="370"/>
      <c r="AD1521" s="371"/>
      <c r="AE1521" s="249"/>
      <c r="AF1521" s="249"/>
      <c r="AG1521" s="249"/>
      <c r="AH1521" s="249"/>
      <c r="AI1521" s="249"/>
      <c r="AJ1521" s="249"/>
      <c r="AK1521" s="249"/>
      <c r="AL1521" s="249"/>
      <c r="AM1521" s="249"/>
      <c r="AN1521" s="249"/>
      <c r="AO1521" s="249"/>
      <c r="AP1521" s="249"/>
      <c r="AQ1521" s="249"/>
      <c r="AR1521" s="249"/>
      <c r="AS1521" s="249"/>
      <c r="AT1521" s="249"/>
      <c r="AU1521" s="249"/>
      <c r="AV1521" s="249"/>
      <c r="AW1521" s="249"/>
      <c r="AX1521" s="249"/>
    </row>
    <row r="1522" ht="15.0" customHeight="1">
      <c r="A1522" s="358"/>
      <c r="B1522" s="359"/>
      <c r="C1522" s="359"/>
      <c r="D1522" s="360"/>
      <c r="E1522" s="361"/>
      <c r="F1522" s="359"/>
      <c r="G1522" s="362"/>
      <c r="H1522" s="363">
        <f t="shared" si="19"/>
        <v>0</v>
      </c>
      <c r="I1522" s="359"/>
      <c r="J1522" s="364"/>
      <c r="K1522" s="364">
        <f t="shared" si="7"/>
        <v>0</v>
      </c>
      <c r="L1522" s="365"/>
      <c r="M1522" s="366">
        <f t="shared" si="14"/>
        <v>0</v>
      </c>
      <c r="N1522" s="366">
        <f t="shared" si="13"/>
        <v>0</v>
      </c>
      <c r="O1522" s="366">
        <f t="shared" si="5"/>
        <v>0</v>
      </c>
      <c r="P1522" s="366">
        <f t="shared" si="8"/>
        <v>0</v>
      </c>
      <c r="Q1522" s="366"/>
      <c r="R1522" s="359"/>
      <c r="S1522" s="367"/>
      <c r="T1522" s="359"/>
      <c r="U1522" s="368"/>
      <c r="V1522" s="368"/>
      <c r="W1522" s="359"/>
      <c r="X1522" s="362"/>
      <c r="Y1522" s="359"/>
      <c r="Z1522" s="369"/>
      <c r="AA1522" s="368"/>
      <c r="AB1522" s="367"/>
      <c r="AC1522" s="370"/>
      <c r="AD1522" s="371"/>
      <c r="AE1522" s="249"/>
      <c r="AF1522" s="249"/>
      <c r="AG1522" s="249"/>
      <c r="AH1522" s="249"/>
      <c r="AI1522" s="249"/>
      <c r="AJ1522" s="249"/>
      <c r="AK1522" s="249"/>
      <c r="AL1522" s="249"/>
      <c r="AM1522" s="249"/>
      <c r="AN1522" s="249"/>
      <c r="AO1522" s="249"/>
      <c r="AP1522" s="249"/>
      <c r="AQ1522" s="249"/>
      <c r="AR1522" s="249"/>
      <c r="AS1522" s="249"/>
      <c r="AT1522" s="249"/>
      <c r="AU1522" s="249"/>
      <c r="AV1522" s="249"/>
      <c r="AW1522" s="249"/>
      <c r="AX1522" s="249"/>
    </row>
    <row r="1523" ht="15.0" customHeight="1">
      <c r="A1523" s="358"/>
      <c r="B1523" s="359"/>
      <c r="C1523" s="359"/>
      <c r="D1523" s="360"/>
      <c r="E1523" s="361"/>
      <c r="F1523" s="359"/>
      <c r="G1523" s="362"/>
      <c r="H1523" s="363">
        <f t="shared" si="19"/>
        <v>0</v>
      </c>
      <c r="I1523" s="359"/>
      <c r="J1523" s="364"/>
      <c r="K1523" s="364">
        <f t="shared" si="7"/>
        <v>0</v>
      </c>
      <c r="L1523" s="365"/>
      <c r="M1523" s="366">
        <f t="shared" si="14"/>
        <v>0</v>
      </c>
      <c r="N1523" s="366">
        <f t="shared" si="13"/>
        <v>0</v>
      </c>
      <c r="O1523" s="366">
        <f t="shared" si="5"/>
        <v>0</v>
      </c>
      <c r="P1523" s="366">
        <f t="shared" si="8"/>
        <v>0</v>
      </c>
      <c r="Q1523" s="366"/>
      <c r="R1523" s="359"/>
      <c r="S1523" s="367"/>
      <c r="T1523" s="359"/>
      <c r="U1523" s="368"/>
      <c r="V1523" s="368"/>
      <c r="W1523" s="359"/>
      <c r="X1523" s="362"/>
      <c r="Y1523" s="359"/>
      <c r="Z1523" s="369"/>
      <c r="AA1523" s="368"/>
      <c r="AB1523" s="367"/>
      <c r="AC1523" s="370"/>
      <c r="AD1523" s="371"/>
      <c r="AE1523" s="249"/>
      <c r="AF1523" s="249"/>
      <c r="AG1523" s="249"/>
      <c r="AH1523" s="249"/>
      <c r="AI1523" s="249"/>
      <c r="AJ1523" s="249"/>
      <c r="AK1523" s="249"/>
      <c r="AL1523" s="249"/>
      <c r="AM1523" s="249"/>
      <c r="AN1523" s="249"/>
      <c r="AO1523" s="249"/>
      <c r="AP1523" s="249"/>
      <c r="AQ1523" s="249"/>
      <c r="AR1523" s="249"/>
      <c r="AS1523" s="249"/>
      <c r="AT1523" s="249"/>
      <c r="AU1523" s="249"/>
      <c r="AV1523" s="249"/>
      <c r="AW1523" s="249"/>
      <c r="AX1523" s="249"/>
    </row>
    <row r="1524" ht="15.0" customHeight="1">
      <c r="A1524" s="358"/>
      <c r="B1524" s="359"/>
      <c r="C1524" s="359"/>
      <c r="D1524" s="360"/>
      <c r="E1524" s="361"/>
      <c r="F1524" s="359"/>
      <c r="G1524" s="362"/>
      <c r="H1524" s="363">
        <f t="shared" si="19"/>
        <v>0</v>
      </c>
      <c r="I1524" s="359"/>
      <c r="J1524" s="364"/>
      <c r="K1524" s="364">
        <f t="shared" si="7"/>
        <v>0</v>
      </c>
      <c r="L1524" s="365"/>
      <c r="M1524" s="366">
        <f t="shared" si="14"/>
        <v>0</v>
      </c>
      <c r="N1524" s="366">
        <f t="shared" si="13"/>
        <v>0</v>
      </c>
      <c r="O1524" s="366">
        <f t="shared" si="5"/>
        <v>0</v>
      </c>
      <c r="P1524" s="366">
        <f t="shared" si="8"/>
        <v>0</v>
      </c>
      <c r="Q1524" s="366"/>
      <c r="R1524" s="359"/>
      <c r="S1524" s="367"/>
      <c r="T1524" s="359"/>
      <c r="U1524" s="368"/>
      <c r="V1524" s="368"/>
      <c r="W1524" s="359"/>
      <c r="X1524" s="362"/>
      <c r="Y1524" s="359"/>
      <c r="Z1524" s="369"/>
      <c r="AA1524" s="368"/>
      <c r="AB1524" s="367"/>
      <c r="AC1524" s="370"/>
      <c r="AD1524" s="371"/>
      <c r="AE1524" s="249"/>
      <c r="AF1524" s="249"/>
      <c r="AG1524" s="249"/>
      <c r="AH1524" s="249"/>
      <c r="AI1524" s="249"/>
      <c r="AJ1524" s="249"/>
      <c r="AK1524" s="249"/>
      <c r="AL1524" s="249"/>
      <c r="AM1524" s="249"/>
      <c r="AN1524" s="249"/>
      <c r="AO1524" s="249"/>
      <c r="AP1524" s="249"/>
      <c r="AQ1524" s="249"/>
      <c r="AR1524" s="249"/>
      <c r="AS1524" s="249"/>
      <c r="AT1524" s="249"/>
      <c r="AU1524" s="249"/>
      <c r="AV1524" s="249"/>
      <c r="AW1524" s="249"/>
      <c r="AX1524" s="249"/>
    </row>
    <row r="1525" ht="15.0" customHeight="1">
      <c r="A1525" s="358"/>
      <c r="B1525" s="359"/>
      <c r="C1525" s="359"/>
      <c r="D1525" s="360"/>
      <c r="E1525" s="361"/>
      <c r="F1525" s="359"/>
      <c r="G1525" s="362"/>
      <c r="H1525" s="363">
        <f t="shared" si="19"/>
        <v>0</v>
      </c>
      <c r="I1525" s="359"/>
      <c r="J1525" s="364"/>
      <c r="K1525" s="364">
        <f t="shared" si="7"/>
        <v>0</v>
      </c>
      <c r="L1525" s="365"/>
      <c r="M1525" s="366">
        <f t="shared" si="14"/>
        <v>0</v>
      </c>
      <c r="N1525" s="366">
        <f t="shared" si="13"/>
        <v>0</v>
      </c>
      <c r="O1525" s="366">
        <f t="shared" si="5"/>
        <v>0</v>
      </c>
      <c r="P1525" s="366">
        <f t="shared" si="8"/>
        <v>0</v>
      </c>
      <c r="Q1525" s="366"/>
      <c r="R1525" s="359"/>
      <c r="S1525" s="367"/>
      <c r="T1525" s="359"/>
      <c r="U1525" s="368"/>
      <c r="V1525" s="368"/>
      <c r="W1525" s="359"/>
      <c r="X1525" s="362"/>
      <c r="Y1525" s="359"/>
      <c r="Z1525" s="369"/>
      <c r="AA1525" s="368"/>
      <c r="AB1525" s="367"/>
      <c r="AC1525" s="370"/>
      <c r="AD1525" s="371"/>
      <c r="AE1525" s="249"/>
      <c r="AF1525" s="249"/>
      <c r="AG1525" s="249"/>
      <c r="AH1525" s="249"/>
      <c r="AI1525" s="249"/>
      <c r="AJ1525" s="249"/>
      <c r="AK1525" s="249"/>
      <c r="AL1525" s="249"/>
      <c r="AM1525" s="249"/>
      <c r="AN1525" s="249"/>
      <c r="AO1525" s="249"/>
      <c r="AP1525" s="249"/>
      <c r="AQ1525" s="249"/>
      <c r="AR1525" s="249"/>
      <c r="AS1525" s="249"/>
      <c r="AT1525" s="249"/>
      <c r="AU1525" s="249"/>
      <c r="AV1525" s="249"/>
      <c r="AW1525" s="249"/>
      <c r="AX1525" s="249"/>
    </row>
    <row r="1526" ht="15.0" customHeight="1">
      <c r="A1526" s="358"/>
      <c r="B1526" s="359"/>
      <c r="C1526" s="359"/>
      <c r="D1526" s="360"/>
      <c r="E1526" s="361"/>
      <c r="F1526" s="359"/>
      <c r="G1526" s="362"/>
      <c r="H1526" s="363">
        <f t="shared" si="19"/>
        <v>0</v>
      </c>
      <c r="I1526" s="359"/>
      <c r="J1526" s="364"/>
      <c r="K1526" s="364">
        <f t="shared" si="7"/>
        <v>0</v>
      </c>
      <c r="L1526" s="365"/>
      <c r="M1526" s="366">
        <f t="shared" si="14"/>
        <v>0</v>
      </c>
      <c r="N1526" s="366">
        <f t="shared" si="13"/>
        <v>0</v>
      </c>
      <c r="O1526" s="366">
        <f t="shared" si="5"/>
        <v>0</v>
      </c>
      <c r="P1526" s="366">
        <f t="shared" si="8"/>
        <v>0</v>
      </c>
      <c r="Q1526" s="366"/>
      <c r="R1526" s="359"/>
      <c r="S1526" s="367"/>
      <c r="T1526" s="359"/>
      <c r="U1526" s="368"/>
      <c r="V1526" s="368"/>
      <c r="W1526" s="359"/>
      <c r="X1526" s="362"/>
      <c r="Y1526" s="359"/>
      <c r="Z1526" s="369"/>
      <c r="AA1526" s="368"/>
      <c r="AB1526" s="367"/>
      <c r="AC1526" s="370"/>
      <c r="AD1526" s="371"/>
      <c r="AE1526" s="249"/>
      <c r="AF1526" s="249"/>
      <c r="AG1526" s="249"/>
      <c r="AH1526" s="249"/>
      <c r="AI1526" s="249"/>
      <c r="AJ1526" s="249"/>
      <c r="AK1526" s="249"/>
      <c r="AL1526" s="249"/>
      <c r="AM1526" s="249"/>
      <c r="AN1526" s="249"/>
      <c r="AO1526" s="249"/>
      <c r="AP1526" s="249"/>
      <c r="AQ1526" s="249"/>
      <c r="AR1526" s="249"/>
      <c r="AS1526" s="249"/>
      <c r="AT1526" s="249"/>
      <c r="AU1526" s="249"/>
      <c r="AV1526" s="249"/>
      <c r="AW1526" s="249"/>
      <c r="AX1526" s="249"/>
    </row>
    <row r="1527" ht="15.0" customHeight="1">
      <c r="A1527" s="358"/>
      <c r="B1527" s="359"/>
      <c r="C1527" s="359"/>
      <c r="D1527" s="360"/>
      <c r="E1527" s="361"/>
      <c r="F1527" s="359"/>
      <c r="G1527" s="362"/>
      <c r="H1527" s="363">
        <f t="shared" si="19"/>
        <v>0</v>
      </c>
      <c r="I1527" s="359"/>
      <c r="J1527" s="364"/>
      <c r="K1527" s="364">
        <f t="shared" si="7"/>
        <v>0</v>
      </c>
      <c r="L1527" s="365"/>
      <c r="M1527" s="366">
        <f t="shared" si="14"/>
        <v>0</v>
      </c>
      <c r="N1527" s="366">
        <f t="shared" si="13"/>
        <v>0</v>
      </c>
      <c r="O1527" s="366">
        <f t="shared" si="5"/>
        <v>0</v>
      </c>
      <c r="P1527" s="366">
        <f t="shared" si="8"/>
        <v>0</v>
      </c>
      <c r="Q1527" s="366"/>
      <c r="R1527" s="359"/>
      <c r="S1527" s="367"/>
      <c r="T1527" s="359"/>
      <c r="U1527" s="368"/>
      <c r="V1527" s="368"/>
      <c r="W1527" s="359"/>
      <c r="X1527" s="362"/>
      <c r="Y1527" s="359"/>
      <c r="Z1527" s="369"/>
      <c r="AA1527" s="368"/>
      <c r="AB1527" s="367"/>
      <c r="AC1527" s="370"/>
      <c r="AD1527" s="371"/>
      <c r="AE1527" s="249"/>
      <c r="AF1527" s="249"/>
      <c r="AG1527" s="249"/>
      <c r="AH1527" s="249"/>
      <c r="AI1527" s="249"/>
      <c r="AJ1527" s="249"/>
      <c r="AK1527" s="249"/>
      <c r="AL1527" s="249"/>
      <c r="AM1527" s="249"/>
      <c r="AN1527" s="249"/>
      <c r="AO1527" s="249"/>
      <c r="AP1527" s="249"/>
      <c r="AQ1527" s="249"/>
      <c r="AR1527" s="249"/>
      <c r="AS1527" s="249"/>
      <c r="AT1527" s="249"/>
      <c r="AU1527" s="249"/>
      <c r="AV1527" s="249"/>
      <c r="AW1527" s="249"/>
      <c r="AX1527" s="249"/>
    </row>
    <row r="1528" ht="15.0" customHeight="1">
      <c r="A1528" s="358"/>
      <c r="B1528" s="359"/>
      <c r="C1528" s="359"/>
      <c r="D1528" s="360"/>
      <c r="E1528" s="361"/>
      <c r="F1528" s="359"/>
      <c r="G1528" s="362"/>
      <c r="H1528" s="363">
        <f t="shared" si="19"/>
        <v>0</v>
      </c>
      <c r="I1528" s="359"/>
      <c r="J1528" s="364"/>
      <c r="K1528" s="364">
        <f t="shared" si="7"/>
        <v>0</v>
      </c>
      <c r="L1528" s="365"/>
      <c r="M1528" s="366">
        <f t="shared" si="14"/>
        <v>0</v>
      </c>
      <c r="N1528" s="366">
        <f t="shared" si="13"/>
        <v>0</v>
      </c>
      <c r="O1528" s="366">
        <f t="shared" si="5"/>
        <v>0</v>
      </c>
      <c r="P1528" s="366">
        <f t="shared" si="8"/>
        <v>0</v>
      </c>
      <c r="Q1528" s="366"/>
      <c r="R1528" s="359"/>
      <c r="S1528" s="367"/>
      <c r="T1528" s="359"/>
      <c r="U1528" s="368"/>
      <c r="V1528" s="368"/>
      <c r="W1528" s="359"/>
      <c r="X1528" s="362"/>
      <c r="Y1528" s="359"/>
      <c r="Z1528" s="369"/>
      <c r="AA1528" s="368"/>
      <c r="AB1528" s="367"/>
      <c r="AC1528" s="370"/>
      <c r="AD1528" s="371"/>
      <c r="AE1528" s="249"/>
      <c r="AF1528" s="249"/>
      <c r="AG1528" s="249"/>
      <c r="AH1528" s="249"/>
      <c r="AI1528" s="249"/>
      <c r="AJ1528" s="249"/>
      <c r="AK1528" s="249"/>
      <c r="AL1528" s="249"/>
      <c r="AM1528" s="249"/>
      <c r="AN1528" s="249"/>
      <c r="AO1528" s="249"/>
      <c r="AP1528" s="249"/>
      <c r="AQ1528" s="249"/>
      <c r="AR1528" s="249"/>
      <c r="AS1528" s="249"/>
      <c r="AT1528" s="249"/>
      <c r="AU1528" s="249"/>
      <c r="AV1528" s="249"/>
      <c r="AW1528" s="249"/>
      <c r="AX1528" s="249"/>
    </row>
    <row r="1529" ht="15.0" customHeight="1">
      <c r="A1529" s="358"/>
      <c r="B1529" s="359"/>
      <c r="C1529" s="359"/>
      <c r="D1529" s="360"/>
      <c r="E1529" s="361"/>
      <c r="F1529" s="359"/>
      <c r="G1529" s="362"/>
      <c r="H1529" s="363">
        <f t="shared" si="19"/>
        <v>0</v>
      </c>
      <c r="I1529" s="359"/>
      <c r="J1529" s="364"/>
      <c r="K1529" s="364">
        <f t="shared" si="7"/>
        <v>0</v>
      </c>
      <c r="L1529" s="365"/>
      <c r="M1529" s="366">
        <f t="shared" si="14"/>
        <v>0</v>
      </c>
      <c r="N1529" s="366">
        <f t="shared" si="13"/>
        <v>0</v>
      </c>
      <c r="O1529" s="366">
        <f t="shared" si="5"/>
        <v>0</v>
      </c>
      <c r="P1529" s="366">
        <f t="shared" si="8"/>
        <v>0</v>
      </c>
      <c r="Q1529" s="366"/>
      <c r="R1529" s="359"/>
      <c r="S1529" s="367"/>
      <c r="T1529" s="359"/>
      <c r="U1529" s="368"/>
      <c r="V1529" s="368"/>
      <c r="W1529" s="359"/>
      <c r="X1529" s="362"/>
      <c r="Y1529" s="359"/>
      <c r="Z1529" s="369"/>
      <c r="AA1529" s="368"/>
      <c r="AB1529" s="367"/>
      <c r="AC1529" s="370"/>
      <c r="AD1529" s="371"/>
      <c r="AE1529" s="249"/>
      <c r="AF1529" s="249"/>
      <c r="AG1529" s="249"/>
      <c r="AH1529" s="249"/>
      <c r="AI1529" s="249"/>
      <c r="AJ1529" s="249"/>
      <c r="AK1529" s="249"/>
      <c r="AL1529" s="249"/>
      <c r="AM1529" s="249"/>
      <c r="AN1529" s="249"/>
      <c r="AO1529" s="249"/>
      <c r="AP1529" s="249"/>
      <c r="AQ1529" s="249"/>
      <c r="AR1529" s="249"/>
      <c r="AS1529" s="249"/>
      <c r="AT1529" s="249"/>
      <c r="AU1529" s="249"/>
      <c r="AV1529" s="249"/>
      <c r="AW1529" s="249"/>
      <c r="AX1529" s="249"/>
    </row>
    <row r="1530" ht="15.0" customHeight="1">
      <c r="A1530" s="358"/>
      <c r="B1530" s="359"/>
      <c r="C1530" s="359"/>
      <c r="D1530" s="360"/>
      <c r="E1530" s="361"/>
      <c r="F1530" s="359"/>
      <c r="G1530" s="362"/>
      <c r="H1530" s="363">
        <f t="shared" si="19"/>
        <v>0</v>
      </c>
      <c r="I1530" s="359"/>
      <c r="J1530" s="364"/>
      <c r="K1530" s="364">
        <f t="shared" si="7"/>
        <v>0</v>
      </c>
      <c r="L1530" s="365"/>
      <c r="M1530" s="366">
        <f t="shared" si="14"/>
        <v>0</v>
      </c>
      <c r="N1530" s="366">
        <f t="shared" si="13"/>
        <v>0</v>
      </c>
      <c r="O1530" s="366">
        <f t="shared" si="5"/>
        <v>0</v>
      </c>
      <c r="P1530" s="366">
        <f t="shared" si="8"/>
        <v>0</v>
      </c>
      <c r="Q1530" s="366"/>
      <c r="R1530" s="359"/>
      <c r="S1530" s="367"/>
      <c r="T1530" s="359"/>
      <c r="U1530" s="368"/>
      <c r="V1530" s="368"/>
      <c r="W1530" s="359"/>
      <c r="X1530" s="362"/>
      <c r="Y1530" s="359"/>
      <c r="Z1530" s="369"/>
      <c r="AA1530" s="368"/>
      <c r="AB1530" s="367"/>
      <c r="AC1530" s="370"/>
      <c r="AD1530" s="371"/>
      <c r="AE1530" s="249"/>
      <c r="AF1530" s="249"/>
      <c r="AG1530" s="249"/>
      <c r="AH1530" s="249"/>
      <c r="AI1530" s="249"/>
      <c r="AJ1530" s="249"/>
      <c r="AK1530" s="249"/>
      <c r="AL1530" s="249"/>
      <c r="AM1530" s="249"/>
      <c r="AN1530" s="249"/>
      <c r="AO1530" s="249"/>
      <c r="AP1530" s="249"/>
      <c r="AQ1530" s="249"/>
      <c r="AR1530" s="249"/>
      <c r="AS1530" s="249"/>
      <c r="AT1530" s="249"/>
      <c r="AU1530" s="249"/>
      <c r="AV1530" s="249"/>
      <c r="AW1530" s="249"/>
      <c r="AX1530" s="249"/>
    </row>
    <row r="1531" ht="15.0" customHeight="1">
      <c r="A1531" s="358"/>
      <c r="B1531" s="359"/>
      <c r="C1531" s="359"/>
      <c r="D1531" s="360"/>
      <c r="E1531" s="361"/>
      <c r="F1531" s="359"/>
      <c r="G1531" s="362"/>
      <c r="H1531" s="363">
        <f t="shared" si="19"/>
        <v>0</v>
      </c>
      <c r="I1531" s="359"/>
      <c r="J1531" s="364"/>
      <c r="K1531" s="364">
        <f t="shared" si="7"/>
        <v>0</v>
      </c>
      <c r="L1531" s="365"/>
      <c r="M1531" s="366">
        <f t="shared" si="14"/>
        <v>0</v>
      </c>
      <c r="N1531" s="366">
        <f t="shared" si="13"/>
        <v>0</v>
      </c>
      <c r="O1531" s="366">
        <f t="shared" si="5"/>
        <v>0</v>
      </c>
      <c r="P1531" s="366">
        <f t="shared" si="8"/>
        <v>0</v>
      </c>
      <c r="Q1531" s="366"/>
      <c r="R1531" s="359"/>
      <c r="S1531" s="367"/>
      <c r="T1531" s="359"/>
      <c r="U1531" s="368"/>
      <c r="V1531" s="368"/>
      <c r="W1531" s="359"/>
      <c r="X1531" s="362"/>
      <c r="Y1531" s="359"/>
      <c r="Z1531" s="369"/>
      <c r="AA1531" s="368"/>
      <c r="AB1531" s="367"/>
      <c r="AC1531" s="370"/>
      <c r="AD1531" s="371"/>
      <c r="AE1531" s="249"/>
      <c r="AF1531" s="249"/>
      <c r="AG1531" s="249"/>
      <c r="AH1531" s="249"/>
      <c r="AI1531" s="249"/>
      <c r="AJ1531" s="249"/>
      <c r="AK1531" s="249"/>
      <c r="AL1531" s="249"/>
      <c r="AM1531" s="249"/>
      <c r="AN1531" s="249"/>
      <c r="AO1531" s="249"/>
      <c r="AP1531" s="249"/>
      <c r="AQ1531" s="249"/>
      <c r="AR1531" s="249"/>
      <c r="AS1531" s="249"/>
      <c r="AT1531" s="249"/>
      <c r="AU1531" s="249"/>
      <c r="AV1531" s="249"/>
      <c r="AW1531" s="249"/>
      <c r="AX1531" s="249"/>
    </row>
    <row r="1532" ht="15.0" customHeight="1">
      <c r="A1532" s="358"/>
      <c r="B1532" s="359"/>
      <c r="C1532" s="359"/>
      <c r="D1532" s="360"/>
      <c r="E1532" s="361"/>
      <c r="F1532" s="359"/>
      <c r="G1532" s="362"/>
      <c r="H1532" s="363">
        <f t="shared" si="19"/>
        <v>0</v>
      </c>
      <c r="I1532" s="359"/>
      <c r="J1532" s="364"/>
      <c r="K1532" s="364">
        <f t="shared" si="7"/>
        <v>0</v>
      </c>
      <c r="L1532" s="365"/>
      <c r="M1532" s="366">
        <f t="shared" si="14"/>
        <v>0</v>
      </c>
      <c r="N1532" s="366">
        <f t="shared" si="13"/>
        <v>0</v>
      </c>
      <c r="O1532" s="366">
        <f t="shared" si="5"/>
        <v>0</v>
      </c>
      <c r="P1532" s="366">
        <f t="shared" si="8"/>
        <v>0</v>
      </c>
      <c r="Q1532" s="366"/>
      <c r="R1532" s="359"/>
      <c r="S1532" s="367"/>
      <c r="T1532" s="359"/>
      <c r="U1532" s="368"/>
      <c r="V1532" s="368"/>
      <c r="W1532" s="359"/>
      <c r="X1532" s="362"/>
      <c r="Y1532" s="359"/>
      <c r="Z1532" s="369"/>
      <c r="AA1532" s="368"/>
      <c r="AB1532" s="367"/>
      <c r="AC1532" s="370"/>
      <c r="AD1532" s="371"/>
      <c r="AE1532" s="249"/>
      <c r="AF1532" s="249"/>
      <c r="AG1532" s="249"/>
      <c r="AH1532" s="249"/>
      <c r="AI1532" s="249"/>
      <c r="AJ1532" s="249"/>
      <c r="AK1532" s="249"/>
      <c r="AL1532" s="249"/>
      <c r="AM1532" s="249"/>
      <c r="AN1532" s="249"/>
      <c r="AO1532" s="249"/>
      <c r="AP1532" s="249"/>
      <c r="AQ1532" s="249"/>
      <c r="AR1532" s="249"/>
      <c r="AS1532" s="249"/>
      <c r="AT1532" s="249"/>
      <c r="AU1532" s="249"/>
      <c r="AV1532" s="249"/>
      <c r="AW1532" s="249"/>
      <c r="AX1532" s="249"/>
    </row>
    <row r="1533" ht="15.0" customHeight="1">
      <c r="A1533" s="358"/>
      <c r="B1533" s="359"/>
      <c r="C1533" s="359"/>
      <c r="D1533" s="360"/>
      <c r="E1533" s="361"/>
      <c r="F1533" s="359"/>
      <c r="G1533" s="362"/>
      <c r="H1533" s="363">
        <f t="shared" si="19"/>
        <v>0</v>
      </c>
      <c r="I1533" s="359"/>
      <c r="J1533" s="364"/>
      <c r="K1533" s="364">
        <f t="shared" si="7"/>
        <v>0</v>
      </c>
      <c r="L1533" s="365"/>
      <c r="M1533" s="366">
        <f t="shared" si="14"/>
        <v>0</v>
      </c>
      <c r="N1533" s="366">
        <f t="shared" si="13"/>
        <v>0</v>
      </c>
      <c r="O1533" s="366">
        <f t="shared" si="5"/>
        <v>0</v>
      </c>
      <c r="P1533" s="366">
        <f t="shared" si="8"/>
        <v>0</v>
      </c>
      <c r="Q1533" s="366"/>
      <c r="R1533" s="359"/>
      <c r="S1533" s="367"/>
      <c r="T1533" s="359"/>
      <c r="U1533" s="368"/>
      <c r="V1533" s="368"/>
      <c r="W1533" s="359"/>
      <c r="X1533" s="362"/>
      <c r="Y1533" s="359"/>
      <c r="Z1533" s="369"/>
      <c r="AA1533" s="368"/>
      <c r="AB1533" s="367"/>
      <c r="AC1533" s="370"/>
      <c r="AD1533" s="371"/>
      <c r="AE1533" s="249"/>
      <c r="AF1533" s="249"/>
      <c r="AG1533" s="249"/>
      <c r="AH1533" s="249"/>
      <c r="AI1533" s="249"/>
      <c r="AJ1533" s="249"/>
      <c r="AK1533" s="249"/>
      <c r="AL1533" s="249"/>
      <c r="AM1533" s="249"/>
      <c r="AN1533" s="249"/>
      <c r="AO1533" s="249"/>
      <c r="AP1533" s="249"/>
      <c r="AQ1533" s="249"/>
      <c r="AR1533" s="249"/>
      <c r="AS1533" s="249"/>
      <c r="AT1533" s="249"/>
      <c r="AU1533" s="249"/>
      <c r="AV1533" s="249"/>
      <c r="AW1533" s="249"/>
      <c r="AX1533" s="249"/>
    </row>
    <row r="1534" ht="15.0" customHeight="1">
      <c r="A1534" s="358"/>
      <c r="B1534" s="359"/>
      <c r="C1534" s="359"/>
      <c r="D1534" s="360"/>
      <c r="E1534" s="361"/>
      <c r="F1534" s="359"/>
      <c r="G1534" s="362"/>
      <c r="H1534" s="363">
        <f t="shared" si="19"/>
        <v>0</v>
      </c>
      <c r="I1534" s="359"/>
      <c r="J1534" s="364"/>
      <c r="K1534" s="364">
        <f t="shared" si="7"/>
        <v>0</v>
      </c>
      <c r="L1534" s="365"/>
      <c r="M1534" s="366">
        <f t="shared" si="14"/>
        <v>0</v>
      </c>
      <c r="N1534" s="366">
        <f t="shared" si="13"/>
        <v>0</v>
      </c>
      <c r="O1534" s="366">
        <f t="shared" si="5"/>
        <v>0</v>
      </c>
      <c r="P1534" s="366">
        <f t="shared" si="8"/>
        <v>0</v>
      </c>
      <c r="Q1534" s="366"/>
      <c r="R1534" s="359"/>
      <c r="S1534" s="367"/>
      <c r="T1534" s="359"/>
      <c r="U1534" s="368"/>
      <c r="V1534" s="368"/>
      <c r="W1534" s="359"/>
      <c r="X1534" s="362"/>
      <c r="Y1534" s="359"/>
      <c r="Z1534" s="369"/>
      <c r="AA1534" s="368"/>
      <c r="AB1534" s="367"/>
      <c r="AC1534" s="370"/>
      <c r="AD1534" s="371"/>
      <c r="AE1534" s="249"/>
      <c r="AF1534" s="249"/>
      <c r="AG1534" s="249"/>
      <c r="AH1534" s="249"/>
      <c r="AI1534" s="249"/>
      <c r="AJ1534" s="249"/>
      <c r="AK1534" s="249"/>
      <c r="AL1534" s="249"/>
      <c r="AM1534" s="249"/>
      <c r="AN1534" s="249"/>
      <c r="AO1534" s="249"/>
      <c r="AP1534" s="249"/>
      <c r="AQ1534" s="249"/>
      <c r="AR1534" s="249"/>
      <c r="AS1534" s="249"/>
      <c r="AT1534" s="249"/>
      <c r="AU1534" s="249"/>
      <c r="AV1534" s="249"/>
      <c r="AW1534" s="249"/>
      <c r="AX1534" s="249"/>
    </row>
    <row r="1535" ht="15.0" customHeight="1">
      <c r="A1535" s="358"/>
      <c r="B1535" s="359"/>
      <c r="C1535" s="359"/>
      <c r="D1535" s="360"/>
      <c r="E1535" s="361"/>
      <c r="F1535" s="359"/>
      <c r="G1535" s="362"/>
      <c r="H1535" s="363">
        <f t="shared" si="19"/>
        <v>0</v>
      </c>
      <c r="I1535" s="359"/>
      <c r="J1535" s="364"/>
      <c r="K1535" s="364">
        <f t="shared" si="7"/>
        <v>0</v>
      </c>
      <c r="L1535" s="365"/>
      <c r="M1535" s="366">
        <f t="shared" si="14"/>
        <v>0</v>
      </c>
      <c r="N1535" s="366">
        <f t="shared" si="13"/>
        <v>0</v>
      </c>
      <c r="O1535" s="366">
        <f t="shared" si="5"/>
        <v>0</v>
      </c>
      <c r="P1535" s="366">
        <f t="shared" si="8"/>
        <v>0</v>
      </c>
      <c r="Q1535" s="366"/>
      <c r="R1535" s="359"/>
      <c r="S1535" s="367"/>
      <c r="T1535" s="359"/>
      <c r="U1535" s="368"/>
      <c r="V1535" s="368"/>
      <c r="W1535" s="359"/>
      <c r="X1535" s="362"/>
      <c r="Y1535" s="359"/>
      <c r="Z1535" s="369"/>
      <c r="AA1535" s="368"/>
      <c r="AB1535" s="367"/>
      <c r="AC1535" s="370"/>
      <c r="AD1535" s="371"/>
      <c r="AE1535" s="249"/>
      <c r="AF1535" s="249"/>
      <c r="AG1535" s="249"/>
      <c r="AH1535" s="249"/>
      <c r="AI1535" s="249"/>
      <c r="AJ1535" s="249"/>
      <c r="AK1535" s="249"/>
      <c r="AL1535" s="249"/>
      <c r="AM1535" s="249"/>
      <c r="AN1535" s="249"/>
      <c r="AO1535" s="249"/>
      <c r="AP1535" s="249"/>
      <c r="AQ1535" s="249"/>
      <c r="AR1535" s="249"/>
      <c r="AS1535" s="249"/>
      <c r="AT1535" s="249"/>
      <c r="AU1535" s="249"/>
      <c r="AV1535" s="249"/>
      <c r="AW1535" s="249"/>
      <c r="AX1535" s="249"/>
    </row>
    <row r="1536" ht="15.0" customHeight="1">
      <c r="A1536" s="358"/>
      <c r="B1536" s="359"/>
      <c r="C1536" s="359"/>
      <c r="D1536" s="360"/>
      <c r="E1536" s="361"/>
      <c r="F1536" s="359"/>
      <c r="G1536" s="362"/>
      <c r="H1536" s="363">
        <f t="shared" si="19"/>
        <v>0</v>
      </c>
      <c r="I1536" s="359"/>
      <c r="J1536" s="364"/>
      <c r="K1536" s="364">
        <f t="shared" si="7"/>
        <v>0</v>
      </c>
      <c r="L1536" s="365"/>
      <c r="M1536" s="366">
        <f t="shared" si="14"/>
        <v>0</v>
      </c>
      <c r="N1536" s="366">
        <f t="shared" si="13"/>
        <v>0</v>
      </c>
      <c r="O1536" s="366">
        <f t="shared" si="5"/>
        <v>0</v>
      </c>
      <c r="P1536" s="366">
        <f t="shared" si="8"/>
        <v>0</v>
      </c>
      <c r="Q1536" s="366"/>
      <c r="R1536" s="359"/>
      <c r="S1536" s="367"/>
      <c r="T1536" s="359"/>
      <c r="U1536" s="368"/>
      <c r="V1536" s="368"/>
      <c r="W1536" s="359"/>
      <c r="X1536" s="362"/>
      <c r="Y1536" s="359"/>
      <c r="Z1536" s="369"/>
      <c r="AA1536" s="368"/>
      <c r="AB1536" s="367"/>
      <c r="AC1536" s="370"/>
      <c r="AD1536" s="371"/>
      <c r="AE1536" s="249"/>
      <c r="AF1536" s="249"/>
      <c r="AG1536" s="249"/>
      <c r="AH1536" s="249"/>
      <c r="AI1536" s="249"/>
      <c r="AJ1536" s="249"/>
      <c r="AK1536" s="249"/>
      <c r="AL1536" s="249"/>
      <c r="AM1536" s="249"/>
      <c r="AN1536" s="249"/>
      <c r="AO1536" s="249"/>
      <c r="AP1536" s="249"/>
      <c r="AQ1536" s="249"/>
      <c r="AR1536" s="249"/>
      <c r="AS1536" s="249"/>
      <c r="AT1536" s="249"/>
      <c r="AU1536" s="249"/>
      <c r="AV1536" s="249"/>
      <c r="AW1536" s="249"/>
      <c r="AX1536" s="249"/>
    </row>
    <row r="1537" ht="15.0" customHeight="1">
      <c r="A1537" s="358"/>
      <c r="B1537" s="359"/>
      <c r="C1537" s="359"/>
      <c r="D1537" s="360"/>
      <c r="E1537" s="361"/>
      <c r="F1537" s="359"/>
      <c r="G1537" s="362"/>
      <c r="H1537" s="363">
        <f t="shared" si="19"/>
        <v>0</v>
      </c>
      <c r="I1537" s="359"/>
      <c r="J1537" s="364"/>
      <c r="K1537" s="364">
        <f t="shared" si="7"/>
        <v>0</v>
      </c>
      <c r="L1537" s="365"/>
      <c r="M1537" s="366">
        <f t="shared" si="14"/>
        <v>0</v>
      </c>
      <c r="N1537" s="366">
        <f t="shared" si="13"/>
        <v>0</v>
      </c>
      <c r="O1537" s="366">
        <f t="shared" si="5"/>
        <v>0</v>
      </c>
      <c r="P1537" s="366">
        <f t="shared" si="8"/>
        <v>0</v>
      </c>
      <c r="Q1537" s="366"/>
      <c r="R1537" s="359"/>
      <c r="S1537" s="367"/>
      <c r="T1537" s="359"/>
      <c r="U1537" s="368"/>
      <c r="V1537" s="368"/>
      <c r="W1537" s="359"/>
      <c r="X1537" s="362"/>
      <c r="Y1537" s="359"/>
      <c r="Z1537" s="369"/>
      <c r="AA1537" s="368"/>
      <c r="AB1537" s="367"/>
      <c r="AC1537" s="370"/>
      <c r="AD1537" s="371"/>
      <c r="AE1537" s="249"/>
      <c r="AF1537" s="249"/>
      <c r="AG1537" s="249"/>
      <c r="AH1537" s="249"/>
      <c r="AI1537" s="249"/>
      <c r="AJ1537" s="249"/>
      <c r="AK1537" s="249"/>
      <c r="AL1537" s="249"/>
      <c r="AM1537" s="249"/>
      <c r="AN1537" s="249"/>
      <c r="AO1537" s="249"/>
      <c r="AP1537" s="249"/>
      <c r="AQ1537" s="249"/>
      <c r="AR1537" s="249"/>
      <c r="AS1537" s="249"/>
      <c r="AT1537" s="249"/>
      <c r="AU1537" s="249"/>
      <c r="AV1537" s="249"/>
      <c r="AW1537" s="249"/>
      <c r="AX1537" s="249"/>
    </row>
    <row r="1538" ht="15.0" customHeight="1">
      <c r="A1538" s="358"/>
      <c r="B1538" s="359"/>
      <c r="C1538" s="359"/>
      <c r="D1538" s="360"/>
      <c r="E1538" s="361"/>
      <c r="F1538" s="359"/>
      <c r="G1538" s="362"/>
      <c r="H1538" s="363">
        <f t="shared" si="19"/>
        <v>0</v>
      </c>
      <c r="I1538" s="359"/>
      <c r="J1538" s="364"/>
      <c r="K1538" s="364">
        <f t="shared" si="7"/>
        <v>0</v>
      </c>
      <c r="L1538" s="365"/>
      <c r="M1538" s="366">
        <f t="shared" si="14"/>
        <v>0</v>
      </c>
      <c r="N1538" s="366">
        <f t="shared" si="13"/>
        <v>0</v>
      </c>
      <c r="O1538" s="366">
        <f t="shared" si="5"/>
        <v>0</v>
      </c>
      <c r="P1538" s="366">
        <f t="shared" si="8"/>
        <v>0</v>
      </c>
      <c r="Q1538" s="366"/>
      <c r="R1538" s="359"/>
      <c r="S1538" s="367"/>
      <c r="T1538" s="359"/>
      <c r="U1538" s="368"/>
      <c r="V1538" s="368"/>
      <c r="W1538" s="359"/>
      <c r="X1538" s="362"/>
      <c r="Y1538" s="359"/>
      <c r="Z1538" s="369"/>
      <c r="AA1538" s="368"/>
      <c r="AB1538" s="367"/>
      <c r="AC1538" s="370"/>
      <c r="AD1538" s="371"/>
      <c r="AE1538" s="249"/>
      <c r="AF1538" s="249"/>
      <c r="AG1538" s="249"/>
      <c r="AH1538" s="249"/>
      <c r="AI1538" s="249"/>
      <c r="AJ1538" s="249"/>
      <c r="AK1538" s="249"/>
      <c r="AL1538" s="249"/>
      <c r="AM1538" s="249"/>
      <c r="AN1538" s="249"/>
      <c r="AO1538" s="249"/>
      <c r="AP1538" s="249"/>
      <c r="AQ1538" s="249"/>
      <c r="AR1538" s="249"/>
      <c r="AS1538" s="249"/>
      <c r="AT1538" s="249"/>
      <c r="AU1538" s="249"/>
      <c r="AV1538" s="249"/>
      <c r="AW1538" s="249"/>
      <c r="AX1538" s="249"/>
    </row>
    <row r="1539" ht="15.0" customHeight="1">
      <c r="A1539" s="358"/>
      <c r="B1539" s="359"/>
      <c r="C1539" s="359"/>
      <c r="D1539" s="360"/>
      <c r="E1539" s="361"/>
      <c r="F1539" s="359"/>
      <c r="G1539" s="362"/>
      <c r="H1539" s="363">
        <f t="shared" si="19"/>
        <v>0</v>
      </c>
      <c r="I1539" s="359"/>
      <c r="J1539" s="364"/>
      <c r="K1539" s="364">
        <f t="shared" si="7"/>
        <v>0</v>
      </c>
      <c r="L1539" s="365"/>
      <c r="M1539" s="366">
        <f t="shared" si="14"/>
        <v>0</v>
      </c>
      <c r="N1539" s="366">
        <f t="shared" si="13"/>
        <v>0</v>
      </c>
      <c r="O1539" s="366">
        <f t="shared" si="5"/>
        <v>0</v>
      </c>
      <c r="P1539" s="366">
        <f t="shared" si="8"/>
        <v>0</v>
      </c>
      <c r="Q1539" s="366"/>
      <c r="R1539" s="359"/>
      <c r="S1539" s="367"/>
      <c r="T1539" s="359"/>
      <c r="U1539" s="368"/>
      <c r="V1539" s="368"/>
      <c r="W1539" s="359"/>
      <c r="X1539" s="362"/>
      <c r="Y1539" s="359"/>
      <c r="Z1539" s="369"/>
      <c r="AA1539" s="368"/>
      <c r="AB1539" s="367"/>
      <c r="AC1539" s="370"/>
      <c r="AD1539" s="371"/>
      <c r="AE1539" s="249"/>
      <c r="AF1539" s="249"/>
      <c r="AG1539" s="249"/>
      <c r="AH1539" s="249"/>
      <c r="AI1539" s="249"/>
      <c r="AJ1539" s="249"/>
      <c r="AK1539" s="249"/>
      <c r="AL1539" s="249"/>
      <c r="AM1539" s="249"/>
      <c r="AN1539" s="249"/>
      <c r="AO1539" s="249"/>
      <c r="AP1539" s="249"/>
      <c r="AQ1539" s="249"/>
      <c r="AR1539" s="249"/>
      <c r="AS1539" s="249"/>
      <c r="AT1539" s="249"/>
      <c r="AU1539" s="249"/>
      <c r="AV1539" s="249"/>
      <c r="AW1539" s="249"/>
      <c r="AX1539" s="249"/>
    </row>
    <row r="1540" ht="15.0" customHeight="1">
      <c r="A1540" s="358"/>
      <c r="B1540" s="359"/>
      <c r="C1540" s="359"/>
      <c r="D1540" s="360"/>
      <c r="E1540" s="361"/>
      <c r="F1540" s="359"/>
      <c r="G1540" s="362"/>
      <c r="H1540" s="363">
        <f t="shared" si="19"/>
        <v>0</v>
      </c>
      <c r="I1540" s="359"/>
      <c r="J1540" s="364"/>
      <c r="K1540" s="364">
        <f t="shared" si="7"/>
        <v>0</v>
      </c>
      <c r="L1540" s="365"/>
      <c r="M1540" s="366">
        <f t="shared" si="14"/>
        <v>0</v>
      </c>
      <c r="N1540" s="366">
        <f t="shared" si="13"/>
        <v>0</v>
      </c>
      <c r="O1540" s="366">
        <f t="shared" si="5"/>
        <v>0</v>
      </c>
      <c r="P1540" s="366">
        <f t="shared" si="8"/>
        <v>0</v>
      </c>
      <c r="Q1540" s="366"/>
      <c r="R1540" s="359"/>
      <c r="S1540" s="367"/>
      <c r="T1540" s="359"/>
      <c r="U1540" s="368"/>
      <c r="V1540" s="368"/>
      <c r="W1540" s="359"/>
      <c r="X1540" s="362"/>
      <c r="Y1540" s="359"/>
      <c r="Z1540" s="369"/>
      <c r="AA1540" s="368"/>
      <c r="AB1540" s="367"/>
      <c r="AC1540" s="370"/>
      <c r="AD1540" s="371"/>
      <c r="AE1540" s="249"/>
      <c r="AF1540" s="249"/>
      <c r="AG1540" s="249"/>
      <c r="AH1540" s="249"/>
      <c r="AI1540" s="249"/>
      <c r="AJ1540" s="249"/>
      <c r="AK1540" s="249"/>
      <c r="AL1540" s="249"/>
      <c r="AM1540" s="249"/>
      <c r="AN1540" s="249"/>
      <c r="AO1540" s="249"/>
      <c r="AP1540" s="249"/>
      <c r="AQ1540" s="249"/>
      <c r="AR1540" s="249"/>
      <c r="AS1540" s="249"/>
      <c r="AT1540" s="249"/>
      <c r="AU1540" s="249"/>
      <c r="AV1540" s="249"/>
      <c r="AW1540" s="249"/>
      <c r="AX1540" s="249"/>
    </row>
    <row r="1541" ht="15.0" customHeight="1">
      <c r="A1541" s="358"/>
      <c r="B1541" s="359"/>
      <c r="C1541" s="359"/>
      <c r="D1541" s="360"/>
      <c r="E1541" s="361"/>
      <c r="F1541" s="359"/>
      <c r="G1541" s="362"/>
      <c r="H1541" s="363">
        <f t="shared" si="19"/>
        <v>0</v>
      </c>
      <c r="I1541" s="359"/>
      <c r="J1541" s="364"/>
      <c r="K1541" s="364">
        <f t="shared" si="7"/>
        <v>0</v>
      </c>
      <c r="L1541" s="365"/>
      <c r="M1541" s="366">
        <f t="shared" si="14"/>
        <v>0</v>
      </c>
      <c r="N1541" s="366">
        <f t="shared" si="13"/>
        <v>0</v>
      </c>
      <c r="O1541" s="366">
        <f t="shared" si="5"/>
        <v>0</v>
      </c>
      <c r="P1541" s="366">
        <f t="shared" si="8"/>
        <v>0</v>
      </c>
      <c r="Q1541" s="366"/>
      <c r="R1541" s="359"/>
      <c r="S1541" s="367"/>
      <c r="T1541" s="359"/>
      <c r="U1541" s="368"/>
      <c r="V1541" s="368"/>
      <c r="W1541" s="359"/>
      <c r="X1541" s="362"/>
      <c r="Y1541" s="359"/>
      <c r="Z1541" s="369"/>
      <c r="AA1541" s="368"/>
      <c r="AB1541" s="367"/>
      <c r="AC1541" s="370"/>
      <c r="AD1541" s="371"/>
      <c r="AE1541" s="249"/>
      <c r="AF1541" s="249"/>
      <c r="AG1541" s="249"/>
      <c r="AH1541" s="249"/>
      <c r="AI1541" s="249"/>
      <c r="AJ1541" s="249"/>
      <c r="AK1541" s="249"/>
      <c r="AL1541" s="249"/>
      <c r="AM1541" s="249"/>
      <c r="AN1541" s="249"/>
      <c r="AO1541" s="249"/>
      <c r="AP1541" s="249"/>
      <c r="AQ1541" s="249"/>
      <c r="AR1541" s="249"/>
      <c r="AS1541" s="249"/>
      <c r="AT1541" s="249"/>
      <c r="AU1541" s="249"/>
      <c r="AV1541" s="249"/>
      <c r="AW1541" s="249"/>
      <c r="AX1541" s="249"/>
    </row>
    <row r="1542" ht="15.0" customHeight="1">
      <c r="A1542" s="358"/>
      <c r="B1542" s="359"/>
      <c r="C1542" s="359"/>
      <c r="D1542" s="360"/>
      <c r="E1542" s="361"/>
      <c r="F1542" s="359"/>
      <c r="G1542" s="362"/>
      <c r="H1542" s="363">
        <f t="shared" si="19"/>
        <v>0</v>
      </c>
      <c r="I1542" s="359"/>
      <c r="J1542" s="364"/>
      <c r="K1542" s="364">
        <f t="shared" si="7"/>
        <v>0</v>
      </c>
      <c r="L1542" s="365"/>
      <c r="M1542" s="366">
        <f t="shared" si="14"/>
        <v>0</v>
      </c>
      <c r="N1542" s="366">
        <f t="shared" si="13"/>
        <v>0</v>
      </c>
      <c r="O1542" s="366">
        <f t="shared" si="5"/>
        <v>0</v>
      </c>
      <c r="P1542" s="366">
        <f t="shared" si="8"/>
        <v>0</v>
      </c>
      <c r="Q1542" s="366"/>
      <c r="R1542" s="359"/>
      <c r="S1542" s="367"/>
      <c r="T1542" s="359"/>
      <c r="U1542" s="368"/>
      <c r="V1542" s="368"/>
      <c r="W1542" s="359"/>
      <c r="X1542" s="362"/>
      <c r="Y1542" s="359"/>
      <c r="Z1542" s="369"/>
      <c r="AA1542" s="368"/>
      <c r="AB1542" s="367"/>
      <c r="AC1542" s="370"/>
      <c r="AD1542" s="371"/>
      <c r="AE1542" s="249"/>
      <c r="AF1542" s="249"/>
      <c r="AG1542" s="249"/>
      <c r="AH1542" s="249"/>
      <c r="AI1542" s="249"/>
      <c r="AJ1542" s="249"/>
      <c r="AK1542" s="249"/>
      <c r="AL1542" s="249"/>
      <c r="AM1542" s="249"/>
      <c r="AN1542" s="249"/>
      <c r="AO1542" s="249"/>
      <c r="AP1542" s="249"/>
      <c r="AQ1542" s="249"/>
      <c r="AR1542" s="249"/>
      <c r="AS1542" s="249"/>
      <c r="AT1542" s="249"/>
      <c r="AU1542" s="249"/>
      <c r="AV1542" s="249"/>
      <c r="AW1542" s="249"/>
      <c r="AX1542" s="249"/>
    </row>
    <row r="1543" ht="15.0" customHeight="1">
      <c r="A1543" s="358"/>
      <c r="B1543" s="359"/>
      <c r="C1543" s="359"/>
      <c r="D1543" s="360"/>
      <c r="E1543" s="361"/>
      <c r="F1543" s="359"/>
      <c r="G1543" s="362"/>
      <c r="H1543" s="363">
        <f t="shared" si="19"/>
        <v>0</v>
      </c>
      <c r="I1543" s="359"/>
      <c r="J1543" s="364"/>
      <c r="K1543" s="364">
        <f t="shared" si="7"/>
        <v>0</v>
      </c>
      <c r="L1543" s="365"/>
      <c r="M1543" s="366">
        <f t="shared" si="14"/>
        <v>0</v>
      </c>
      <c r="N1543" s="366">
        <f t="shared" si="13"/>
        <v>0</v>
      </c>
      <c r="O1543" s="366">
        <f t="shared" si="5"/>
        <v>0</v>
      </c>
      <c r="P1543" s="366">
        <f t="shared" si="8"/>
        <v>0</v>
      </c>
      <c r="Q1543" s="366"/>
      <c r="R1543" s="359"/>
      <c r="S1543" s="367"/>
      <c r="T1543" s="359"/>
      <c r="U1543" s="368"/>
      <c r="V1543" s="368"/>
      <c r="W1543" s="359"/>
      <c r="X1543" s="362"/>
      <c r="Y1543" s="359"/>
      <c r="Z1543" s="369"/>
      <c r="AA1543" s="368"/>
      <c r="AB1543" s="367"/>
      <c r="AC1543" s="370"/>
      <c r="AD1543" s="371"/>
      <c r="AE1543" s="249"/>
      <c r="AF1543" s="249"/>
      <c r="AG1543" s="249"/>
      <c r="AH1543" s="249"/>
      <c r="AI1543" s="249"/>
      <c r="AJ1543" s="249"/>
      <c r="AK1543" s="249"/>
      <c r="AL1543" s="249"/>
      <c r="AM1543" s="249"/>
      <c r="AN1543" s="249"/>
      <c r="AO1543" s="249"/>
      <c r="AP1543" s="249"/>
      <c r="AQ1543" s="249"/>
      <c r="AR1543" s="249"/>
      <c r="AS1543" s="249"/>
      <c r="AT1543" s="249"/>
      <c r="AU1543" s="249"/>
      <c r="AV1543" s="249"/>
      <c r="AW1543" s="249"/>
      <c r="AX1543" s="249"/>
    </row>
    <row r="1544" ht="15.0" customHeight="1">
      <c r="A1544" s="358"/>
      <c r="B1544" s="359"/>
      <c r="C1544" s="359"/>
      <c r="D1544" s="360"/>
      <c r="E1544" s="361"/>
      <c r="F1544" s="359"/>
      <c r="G1544" s="362"/>
      <c r="H1544" s="363">
        <f t="shared" si="19"/>
        <v>0</v>
      </c>
      <c r="I1544" s="359"/>
      <c r="J1544" s="364"/>
      <c r="K1544" s="364">
        <f t="shared" si="7"/>
        <v>0</v>
      </c>
      <c r="L1544" s="365"/>
      <c r="M1544" s="366">
        <f t="shared" si="14"/>
        <v>0</v>
      </c>
      <c r="N1544" s="366">
        <f t="shared" si="13"/>
        <v>0</v>
      </c>
      <c r="O1544" s="366">
        <f t="shared" si="5"/>
        <v>0</v>
      </c>
      <c r="P1544" s="366">
        <f t="shared" si="8"/>
        <v>0</v>
      </c>
      <c r="Q1544" s="366"/>
      <c r="R1544" s="359"/>
      <c r="S1544" s="367"/>
      <c r="T1544" s="359"/>
      <c r="U1544" s="368"/>
      <c r="V1544" s="368"/>
      <c r="W1544" s="359"/>
      <c r="X1544" s="362"/>
      <c r="Y1544" s="359"/>
      <c r="Z1544" s="369"/>
      <c r="AA1544" s="368"/>
      <c r="AB1544" s="367"/>
      <c r="AC1544" s="370"/>
      <c r="AD1544" s="371"/>
      <c r="AE1544" s="249"/>
      <c r="AF1544" s="249"/>
      <c r="AG1544" s="249"/>
      <c r="AH1544" s="249"/>
      <c r="AI1544" s="249"/>
      <c r="AJ1544" s="249"/>
      <c r="AK1544" s="249"/>
      <c r="AL1544" s="249"/>
      <c r="AM1544" s="249"/>
      <c r="AN1544" s="249"/>
      <c r="AO1544" s="249"/>
      <c r="AP1544" s="249"/>
      <c r="AQ1544" s="249"/>
      <c r="AR1544" s="249"/>
      <c r="AS1544" s="249"/>
      <c r="AT1544" s="249"/>
      <c r="AU1544" s="249"/>
      <c r="AV1544" s="249"/>
      <c r="AW1544" s="249"/>
      <c r="AX1544" s="249"/>
    </row>
    <row r="1545" ht="15.0" customHeight="1">
      <c r="A1545" s="358"/>
      <c r="B1545" s="359"/>
      <c r="C1545" s="359"/>
      <c r="D1545" s="360"/>
      <c r="E1545" s="361"/>
      <c r="F1545" s="359"/>
      <c r="G1545" s="362"/>
      <c r="H1545" s="363">
        <f t="shared" si="19"/>
        <v>0</v>
      </c>
      <c r="I1545" s="359"/>
      <c r="J1545" s="364"/>
      <c r="K1545" s="364">
        <f t="shared" si="7"/>
        <v>0</v>
      </c>
      <c r="L1545" s="365"/>
      <c r="M1545" s="366">
        <f t="shared" si="14"/>
        <v>0</v>
      </c>
      <c r="N1545" s="366">
        <f t="shared" si="13"/>
        <v>0</v>
      </c>
      <c r="O1545" s="366">
        <f t="shared" si="5"/>
        <v>0</v>
      </c>
      <c r="P1545" s="366">
        <f t="shared" si="8"/>
        <v>0</v>
      </c>
      <c r="Q1545" s="366"/>
      <c r="R1545" s="359"/>
      <c r="S1545" s="367"/>
      <c r="T1545" s="359"/>
      <c r="U1545" s="368"/>
      <c r="V1545" s="368"/>
      <c r="W1545" s="359"/>
      <c r="X1545" s="362"/>
      <c r="Y1545" s="359"/>
      <c r="Z1545" s="369"/>
      <c r="AA1545" s="368"/>
      <c r="AB1545" s="367"/>
      <c r="AC1545" s="370"/>
      <c r="AD1545" s="371"/>
      <c r="AE1545" s="249"/>
      <c r="AF1545" s="249"/>
      <c r="AG1545" s="249"/>
      <c r="AH1545" s="249"/>
      <c r="AI1545" s="249"/>
      <c r="AJ1545" s="249"/>
      <c r="AK1545" s="249"/>
      <c r="AL1545" s="249"/>
      <c r="AM1545" s="249"/>
      <c r="AN1545" s="249"/>
      <c r="AO1545" s="249"/>
      <c r="AP1545" s="249"/>
      <c r="AQ1545" s="249"/>
      <c r="AR1545" s="249"/>
      <c r="AS1545" s="249"/>
      <c r="AT1545" s="249"/>
      <c r="AU1545" s="249"/>
      <c r="AV1545" s="249"/>
      <c r="AW1545" s="249"/>
      <c r="AX1545" s="249"/>
    </row>
    <row r="1546" ht="15.0" customHeight="1">
      <c r="A1546" s="358"/>
      <c r="B1546" s="359"/>
      <c r="C1546" s="359"/>
      <c r="D1546" s="360"/>
      <c r="E1546" s="361"/>
      <c r="F1546" s="359"/>
      <c r="G1546" s="362"/>
      <c r="H1546" s="363">
        <f t="shared" si="19"/>
        <v>0</v>
      </c>
      <c r="I1546" s="359"/>
      <c r="J1546" s="364"/>
      <c r="K1546" s="364">
        <f t="shared" si="7"/>
        <v>0</v>
      </c>
      <c r="L1546" s="365"/>
      <c r="M1546" s="366">
        <f t="shared" si="14"/>
        <v>0</v>
      </c>
      <c r="N1546" s="366">
        <f t="shared" si="13"/>
        <v>0</v>
      </c>
      <c r="O1546" s="366">
        <f t="shared" si="5"/>
        <v>0</v>
      </c>
      <c r="P1546" s="366">
        <f t="shared" si="8"/>
        <v>0</v>
      </c>
      <c r="Q1546" s="366"/>
      <c r="R1546" s="359"/>
      <c r="S1546" s="367"/>
      <c r="T1546" s="359"/>
      <c r="U1546" s="368"/>
      <c r="V1546" s="368"/>
      <c r="W1546" s="359"/>
      <c r="X1546" s="362"/>
      <c r="Y1546" s="359"/>
      <c r="Z1546" s="369"/>
      <c r="AA1546" s="368"/>
      <c r="AB1546" s="367"/>
      <c r="AC1546" s="370"/>
      <c r="AD1546" s="371"/>
      <c r="AE1546" s="249"/>
      <c r="AF1546" s="249"/>
      <c r="AG1546" s="249"/>
      <c r="AH1546" s="249"/>
      <c r="AI1546" s="249"/>
      <c r="AJ1546" s="249"/>
      <c r="AK1546" s="249"/>
      <c r="AL1546" s="249"/>
      <c r="AM1546" s="249"/>
      <c r="AN1546" s="249"/>
      <c r="AO1546" s="249"/>
      <c r="AP1546" s="249"/>
      <c r="AQ1546" s="249"/>
      <c r="AR1546" s="249"/>
      <c r="AS1546" s="249"/>
      <c r="AT1546" s="249"/>
      <c r="AU1546" s="249"/>
      <c r="AV1546" s="249"/>
      <c r="AW1546" s="249"/>
      <c r="AX1546" s="249"/>
    </row>
    <row r="1547" ht="15.0" customHeight="1">
      <c r="A1547" s="358"/>
      <c r="B1547" s="359"/>
      <c r="C1547" s="359"/>
      <c r="D1547" s="360"/>
      <c r="E1547" s="361"/>
      <c r="F1547" s="359"/>
      <c r="G1547" s="362"/>
      <c r="H1547" s="363">
        <f t="shared" si="19"/>
        <v>0</v>
      </c>
      <c r="I1547" s="359"/>
      <c r="J1547" s="364"/>
      <c r="K1547" s="364">
        <f t="shared" si="7"/>
        <v>0</v>
      </c>
      <c r="L1547" s="365"/>
      <c r="M1547" s="366">
        <f t="shared" si="14"/>
        <v>0</v>
      </c>
      <c r="N1547" s="366">
        <f t="shared" si="13"/>
        <v>0</v>
      </c>
      <c r="O1547" s="366">
        <f t="shared" si="5"/>
        <v>0</v>
      </c>
      <c r="P1547" s="366">
        <f t="shared" si="8"/>
        <v>0</v>
      </c>
      <c r="Q1547" s="366"/>
      <c r="R1547" s="359"/>
      <c r="S1547" s="367"/>
      <c r="T1547" s="359"/>
      <c r="U1547" s="368"/>
      <c r="V1547" s="368"/>
      <c r="W1547" s="359"/>
      <c r="X1547" s="362"/>
      <c r="Y1547" s="359"/>
      <c r="Z1547" s="369"/>
      <c r="AA1547" s="368"/>
      <c r="AB1547" s="367"/>
      <c r="AC1547" s="370"/>
      <c r="AD1547" s="371"/>
      <c r="AE1547" s="249"/>
      <c r="AF1547" s="249"/>
      <c r="AG1547" s="249"/>
      <c r="AH1547" s="249"/>
      <c r="AI1547" s="249"/>
      <c r="AJ1547" s="249"/>
      <c r="AK1547" s="249"/>
      <c r="AL1547" s="249"/>
      <c r="AM1547" s="249"/>
      <c r="AN1547" s="249"/>
      <c r="AO1547" s="249"/>
      <c r="AP1547" s="249"/>
      <c r="AQ1547" s="249"/>
      <c r="AR1547" s="249"/>
      <c r="AS1547" s="249"/>
      <c r="AT1547" s="249"/>
      <c r="AU1547" s="249"/>
      <c r="AV1547" s="249"/>
      <c r="AW1547" s="249"/>
      <c r="AX1547" s="249"/>
    </row>
    <row r="1548" ht="15.0" customHeight="1">
      <c r="A1548" s="358"/>
      <c r="B1548" s="359"/>
      <c r="C1548" s="359"/>
      <c r="D1548" s="360"/>
      <c r="E1548" s="361"/>
      <c r="F1548" s="359"/>
      <c r="G1548" s="362"/>
      <c r="H1548" s="363">
        <f t="shared" si="19"/>
        <v>0</v>
      </c>
      <c r="I1548" s="359"/>
      <c r="J1548" s="364"/>
      <c r="K1548" s="364">
        <f t="shared" si="7"/>
        <v>0</v>
      </c>
      <c r="L1548" s="365"/>
      <c r="M1548" s="366">
        <f t="shared" si="14"/>
        <v>0</v>
      </c>
      <c r="N1548" s="366">
        <f t="shared" si="13"/>
        <v>0</v>
      </c>
      <c r="O1548" s="366">
        <f t="shared" si="5"/>
        <v>0</v>
      </c>
      <c r="P1548" s="366">
        <f t="shared" si="8"/>
        <v>0</v>
      </c>
      <c r="Q1548" s="366"/>
      <c r="R1548" s="359"/>
      <c r="S1548" s="367"/>
      <c r="T1548" s="359"/>
      <c r="U1548" s="368"/>
      <c r="V1548" s="368"/>
      <c r="W1548" s="359"/>
      <c r="X1548" s="362"/>
      <c r="Y1548" s="359"/>
      <c r="Z1548" s="369"/>
      <c r="AA1548" s="368"/>
      <c r="AB1548" s="367"/>
      <c r="AC1548" s="370"/>
      <c r="AD1548" s="371"/>
      <c r="AE1548" s="249"/>
      <c r="AF1548" s="249"/>
      <c r="AG1548" s="249"/>
      <c r="AH1548" s="249"/>
      <c r="AI1548" s="249"/>
      <c r="AJ1548" s="249"/>
      <c r="AK1548" s="249"/>
      <c r="AL1548" s="249"/>
      <c r="AM1548" s="249"/>
      <c r="AN1548" s="249"/>
      <c r="AO1548" s="249"/>
      <c r="AP1548" s="249"/>
      <c r="AQ1548" s="249"/>
      <c r="AR1548" s="249"/>
      <c r="AS1548" s="249"/>
      <c r="AT1548" s="249"/>
      <c r="AU1548" s="249"/>
      <c r="AV1548" s="249"/>
      <c r="AW1548" s="249"/>
      <c r="AX1548" s="249"/>
    </row>
    <row r="1549" ht="15.0" customHeight="1">
      <c r="A1549" s="358"/>
      <c r="B1549" s="359"/>
      <c r="C1549" s="359"/>
      <c r="D1549" s="360"/>
      <c r="E1549" s="361"/>
      <c r="F1549" s="359"/>
      <c r="G1549" s="362"/>
      <c r="H1549" s="363">
        <f t="shared" si="19"/>
        <v>0</v>
      </c>
      <c r="I1549" s="359"/>
      <c r="J1549" s="364"/>
      <c r="K1549" s="364">
        <f t="shared" si="7"/>
        <v>0</v>
      </c>
      <c r="L1549" s="365"/>
      <c r="M1549" s="366">
        <f t="shared" si="14"/>
        <v>0</v>
      </c>
      <c r="N1549" s="366">
        <f t="shared" si="13"/>
        <v>0</v>
      </c>
      <c r="O1549" s="366">
        <f t="shared" si="5"/>
        <v>0</v>
      </c>
      <c r="P1549" s="366">
        <f t="shared" si="8"/>
        <v>0</v>
      </c>
      <c r="Q1549" s="366"/>
      <c r="R1549" s="359"/>
      <c r="S1549" s="367"/>
      <c r="T1549" s="359"/>
      <c r="U1549" s="368"/>
      <c r="V1549" s="368"/>
      <c r="W1549" s="359"/>
      <c r="X1549" s="362"/>
      <c r="Y1549" s="359"/>
      <c r="Z1549" s="369"/>
      <c r="AA1549" s="368"/>
      <c r="AB1549" s="367"/>
      <c r="AC1549" s="370"/>
      <c r="AD1549" s="371"/>
      <c r="AE1549" s="249"/>
      <c r="AF1549" s="249"/>
      <c r="AG1549" s="249"/>
      <c r="AH1549" s="249"/>
      <c r="AI1549" s="249"/>
      <c r="AJ1549" s="249"/>
      <c r="AK1549" s="249"/>
      <c r="AL1549" s="249"/>
      <c r="AM1549" s="249"/>
      <c r="AN1549" s="249"/>
      <c r="AO1549" s="249"/>
      <c r="AP1549" s="249"/>
      <c r="AQ1549" s="249"/>
      <c r="AR1549" s="249"/>
      <c r="AS1549" s="249"/>
      <c r="AT1549" s="249"/>
      <c r="AU1549" s="249"/>
      <c r="AV1549" s="249"/>
      <c r="AW1549" s="249"/>
      <c r="AX1549" s="249"/>
    </row>
    <row r="1550" ht="15.0" customHeight="1">
      <c r="A1550" s="358"/>
      <c r="B1550" s="359"/>
      <c r="C1550" s="359"/>
      <c r="D1550" s="360"/>
      <c r="E1550" s="361"/>
      <c r="F1550" s="359"/>
      <c r="G1550" s="362"/>
      <c r="H1550" s="363">
        <f t="shared" si="19"/>
        <v>0</v>
      </c>
      <c r="I1550" s="359"/>
      <c r="J1550" s="364"/>
      <c r="K1550" s="364">
        <f t="shared" si="7"/>
        <v>0</v>
      </c>
      <c r="L1550" s="365"/>
      <c r="M1550" s="366">
        <f t="shared" si="14"/>
        <v>0</v>
      </c>
      <c r="N1550" s="366">
        <f t="shared" si="13"/>
        <v>0</v>
      </c>
      <c r="O1550" s="366">
        <f t="shared" si="5"/>
        <v>0</v>
      </c>
      <c r="P1550" s="366">
        <f t="shared" si="8"/>
        <v>0</v>
      </c>
      <c r="Q1550" s="366"/>
      <c r="R1550" s="359"/>
      <c r="S1550" s="367"/>
      <c r="T1550" s="359"/>
      <c r="U1550" s="368"/>
      <c r="V1550" s="368"/>
      <c r="W1550" s="359"/>
      <c r="X1550" s="362"/>
      <c r="Y1550" s="359"/>
      <c r="Z1550" s="369"/>
      <c r="AA1550" s="368"/>
      <c r="AB1550" s="367"/>
      <c r="AC1550" s="370"/>
      <c r="AD1550" s="371"/>
      <c r="AE1550" s="249"/>
      <c r="AF1550" s="249"/>
      <c r="AG1550" s="249"/>
      <c r="AH1550" s="249"/>
      <c r="AI1550" s="249"/>
      <c r="AJ1550" s="249"/>
      <c r="AK1550" s="249"/>
      <c r="AL1550" s="249"/>
      <c r="AM1550" s="249"/>
      <c r="AN1550" s="249"/>
      <c r="AO1550" s="249"/>
      <c r="AP1550" s="249"/>
      <c r="AQ1550" s="249"/>
      <c r="AR1550" s="249"/>
      <c r="AS1550" s="249"/>
      <c r="AT1550" s="249"/>
      <c r="AU1550" s="249"/>
      <c r="AV1550" s="249"/>
      <c r="AW1550" s="249"/>
      <c r="AX1550" s="249"/>
    </row>
    <row r="1551" ht="15.0" customHeight="1">
      <c r="A1551" s="358"/>
      <c r="B1551" s="359"/>
      <c r="C1551" s="359"/>
      <c r="D1551" s="360"/>
      <c r="E1551" s="361"/>
      <c r="F1551" s="359"/>
      <c r="G1551" s="362"/>
      <c r="H1551" s="363">
        <f t="shared" si="19"/>
        <v>0</v>
      </c>
      <c r="I1551" s="359"/>
      <c r="J1551" s="364"/>
      <c r="K1551" s="364">
        <f t="shared" si="7"/>
        <v>0</v>
      </c>
      <c r="L1551" s="365"/>
      <c r="M1551" s="366">
        <f t="shared" si="14"/>
        <v>0</v>
      </c>
      <c r="N1551" s="366">
        <f t="shared" si="13"/>
        <v>0</v>
      </c>
      <c r="O1551" s="366">
        <f t="shared" si="5"/>
        <v>0</v>
      </c>
      <c r="P1551" s="366">
        <f t="shared" si="8"/>
        <v>0</v>
      </c>
      <c r="Q1551" s="366"/>
      <c r="R1551" s="359"/>
      <c r="S1551" s="367"/>
      <c r="T1551" s="359"/>
      <c r="U1551" s="368"/>
      <c r="V1551" s="368"/>
      <c r="W1551" s="359"/>
      <c r="X1551" s="362"/>
      <c r="Y1551" s="359"/>
      <c r="Z1551" s="369"/>
      <c r="AA1551" s="368"/>
      <c r="AB1551" s="367"/>
      <c r="AC1551" s="370"/>
      <c r="AD1551" s="371"/>
      <c r="AE1551" s="249"/>
      <c r="AF1551" s="249"/>
      <c r="AG1551" s="249"/>
      <c r="AH1551" s="249"/>
      <c r="AI1551" s="249"/>
      <c r="AJ1551" s="249"/>
      <c r="AK1551" s="249"/>
      <c r="AL1551" s="249"/>
      <c r="AM1551" s="249"/>
      <c r="AN1551" s="249"/>
      <c r="AO1551" s="249"/>
      <c r="AP1551" s="249"/>
      <c r="AQ1551" s="249"/>
      <c r="AR1551" s="249"/>
      <c r="AS1551" s="249"/>
      <c r="AT1551" s="249"/>
      <c r="AU1551" s="249"/>
      <c r="AV1551" s="249"/>
      <c r="AW1551" s="249"/>
      <c r="AX1551" s="249"/>
    </row>
    <row r="1552" ht="15.0" customHeight="1">
      <c r="A1552" s="358"/>
      <c r="B1552" s="359"/>
      <c r="C1552" s="359"/>
      <c r="D1552" s="360"/>
      <c r="E1552" s="361"/>
      <c r="F1552" s="359"/>
      <c r="G1552" s="362"/>
      <c r="H1552" s="363">
        <f t="shared" si="19"/>
        <v>0</v>
      </c>
      <c r="I1552" s="359"/>
      <c r="J1552" s="364"/>
      <c r="K1552" s="364">
        <f t="shared" si="7"/>
        <v>0</v>
      </c>
      <c r="L1552" s="365"/>
      <c r="M1552" s="366">
        <f t="shared" si="14"/>
        <v>0</v>
      </c>
      <c r="N1552" s="366">
        <f t="shared" si="13"/>
        <v>0</v>
      </c>
      <c r="O1552" s="366">
        <f t="shared" si="5"/>
        <v>0</v>
      </c>
      <c r="P1552" s="366">
        <f t="shared" si="8"/>
        <v>0</v>
      </c>
      <c r="Q1552" s="366"/>
      <c r="R1552" s="359"/>
      <c r="S1552" s="367"/>
      <c r="T1552" s="359"/>
      <c r="U1552" s="368"/>
      <c r="V1552" s="368"/>
      <c r="W1552" s="359"/>
      <c r="X1552" s="362"/>
      <c r="Y1552" s="359"/>
      <c r="Z1552" s="369"/>
      <c r="AA1552" s="368"/>
      <c r="AB1552" s="367"/>
      <c r="AC1552" s="370"/>
      <c r="AD1552" s="371"/>
      <c r="AE1552" s="249"/>
      <c r="AF1552" s="249"/>
      <c r="AG1552" s="249"/>
      <c r="AH1552" s="249"/>
      <c r="AI1552" s="249"/>
      <c r="AJ1552" s="249"/>
      <c r="AK1552" s="249"/>
      <c r="AL1552" s="249"/>
      <c r="AM1552" s="249"/>
      <c r="AN1552" s="249"/>
      <c r="AO1552" s="249"/>
      <c r="AP1552" s="249"/>
      <c r="AQ1552" s="249"/>
      <c r="AR1552" s="249"/>
      <c r="AS1552" s="249"/>
      <c r="AT1552" s="249"/>
      <c r="AU1552" s="249"/>
      <c r="AV1552" s="249"/>
      <c r="AW1552" s="249"/>
      <c r="AX1552" s="249"/>
    </row>
    <row r="1553" ht="15.0" customHeight="1">
      <c r="A1553" s="358"/>
      <c r="B1553" s="359"/>
      <c r="C1553" s="359"/>
      <c r="D1553" s="360"/>
      <c r="E1553" s="361"/>
      <c r="F1553" s="359"/>
      <c r="G1553" s="362"/>
      <c r="H1553" s="363">
        <f t="shared" si="19"/>
        <v>0</v>
      </c>
      <c r="I1553" s="359"/>
      <c r="J1553" s="364"/>
      <c r="K1553" s="364">
        <f t="shared" si="7"/>
        <v>0</v>
      </c>
      <c r="L1553" s="365"/>
      <c r="M1553" s="366">
        <f t="shared" si="14"/>
        <v>0</v>
      </c>
      <c r="N1553" s="366">
        <f t="shared" si="13"/>
        <v>0</v>
      </c>
      <c r="O1553" s="366">
        <f t="shared" si="5"/>
        <v>0</v>
      </c>
      <c r="P1553" s="366">
        <f t="shared" si="8"/>
        <v>0</v>
      </c>
      <c r="Q1553" s="366"/>
      <c r="R1553" s="359"/>
      <c r="S1553" s="367"/>
      <c r="T1553" s="359"/>
      <c r="U1553" s="368"/>
      <c r="V1553" s="368"/>
      <c r="W1553" s="359"/>
      <c r="X1553" s="362"/>
      <c r="Y1553" s="359"/>
      <c r="Z1553" s="369"/>
      <c r="AA1553" s="368"/>
      <c r="AB1553" s="367"/>
      <c r="AC1553" s="370"/>
      <c r="AD1553" s="371"/>
      <c r="AE1553" s="249"/>
      <c r="AF1553" s="249"/>
      <c r="AG1553" s="249"/>
      <c r="AH1553" s="249"/>
      <c r="AI1553" s="249"/>
      <c r="AJ1553" s="249"/>
      <c r="AK1553" s="249"/>
      <c r="AL1553" s="249"/>
      <c r="AM1553" s="249"/>
      <c r="AN1553" s="249"/>
      <c r="AO1553" s="249"/>
      <c r="AP1553" s="249"/>
      <c r="AQ1553" s="249"/>
      <c r="AR1553" s="249"/>
      <c r="AS1553" s="249"/>
      <c r="AT1553" s="249"/>
      <c r="AU1553" s="249"/>
      <c r="AV1553" s="249"/>
      <c r="AW1553" s="249"/>
      <c r="AX1553" s="249"/>
    </row>
    <row r="1554" ht="15.0" customHeight="1">
      <c r="A1554" s="358"/>
      <c r="B1554" s="359"/>
      <c r="C1554" s="359"/>
      <c r="D1554" s="360"/>
      <c r="E1554" s="361"/>
      <c r="F1554" s="359"/>
      <c r="G1554" s="362"/>
      <c r="H1554" s="363">
        <f t="shared" si="19"/>
        <v>0</v>
      </c>
      <c r="I1554" s="359"/>
      <c r="J1554" s="364"/>
      <c r="K1554" s="364">
        <f t="shared" si="7"/>
        <v>0</v>
      </c>
      <c r="L1554" s="365"/>
      <c r="M1554" s="366">
        <f t="shared" si="14"/>
        <v>0</v>
      </c>
      <c r="N1554" s="366">
        <f t="shared" si="13"/>
        <v>0</v>
      </c>
      <c r="O1554" s="366">
        <f t="shared" si="5"/>
        <v>0</v>
      </c>
      <c r="P1554" s="366">
        <f t="shared" si="8"/>
        <v>0</v>
      </c>
      <c r="Q1554" s="366"/>
      <c r="R1554" s="359"/>
      <c r="S1554" s="367"/>
      <c r="T1554" s="359"/>
      <c r="U1554" s="368"/>
      <c r="V1554" s="368"/>
      <c r="W1554" s="359"/>
      <c r="X1554" s="362"/>
      <c r="Y1554" s="359"/>
      <c r="Z1554" s="369"/>
      <c r="AA1554" s="368"/>
      <c r="AB1554" s="367"/>
      <c r="AC1554" s="370"/>
      <c r="AD1554" s="371"/>
      <c r="AE1554" s="249"/>
      <c r="AF1554" s="249"/>
      <c r="AG1554" s="249"/>
      <c r="AH1554" s="249"/>
      <c r="AI1554" s="249"/>
      <c r="AJ1554" s="249"/>
      <c r="AK1554" s="249"/>
      <c r="AL1554" s="249"/>
      <c r="AM1554" s="249"/>
      <c r="AN1554" s="249"/>
      <c r="AO1554" s="249"/>
      <c r="AP1554" s="249"/>
      <c r="AQ1554" s="249"/>
      <c r="AR1554" s="249"/>
      <c r="AS1554" s="249"/>
      <c r="AT1554" s="249"/>
      <c r="AU1554" s="249"/>
      <c r="AV1554" s="249"/>
      <c r="AW1554" s="249"/>
      <c r="AX1554" s="249"/>
    </row>
    <row r="1555" ht="15.0" customHeight="1">
      <c r="A1555" s="358"/>
      <c r="B1555" s="359"/>
      <c r="C1555" s="359"/>
      <c r="D1555" s="360"/>
      <c r="E1555" s="361"/>
      <c r="F1555" s="359"/>
      <c r="G1555" s="362"/>
      <c r="H1555" s="363">
        <f t="shared" si="19"/>
        <v>0</v>
      </c>
      <c r="I1555" s="359"/>
      <c r="J1555" s="364"/>
      <c r="K1555" s="364">
        <f t="shared" si="7"/>
        <v>0</v>
      </c>
      <c r="L1555" s="365"/>
      <c r="M1555" s="366">
        <f t="shared" si="14"/>
        <v>0</v>
      </c>
      <c r="N1555" s="366">
        <f t="shared" si="13"/>
        <v>0</v>
      </c>
      <c r="O1555" s="366">
        <f t="shared" si="5"/>
        <v>0</v>
      </c>
      <c r="P1555" s="366">
        <f t="shared" si="8"/>
        <v>0</v>
      </c>
      <c r="Q1555" s="366"/>
      <c r="R1555" s="359"/>
      <c r="S1555" s="367"/>
      <c r="T1555" s="359"/>
      <c r="U1555" s="368"/>
      <c r="V1555" s="368"/>
      <c r="W1555" s="359"/>
      <c r="X1555" s="362"/>
      <c r="Y1555" s="359"/>
      <c r="Z1555" s="369"/>
      <c r="AA1555" s="368"/>
      <c r="AB1555" s="367"/>
      <c r="AC1555" s="370"/>
      <c r="AD1555" s="371"/>
      <c r="AE1555" s="249"/>
      <c r="AF1555" s="249"/>
      <c r="AG1555" s="249"/>
      <c r="AH1555" s="249"/>
      <c r="AI1555" s="249"/>
      <c r="AJ1555" s="249"/>
      <c r="AK1555" s="249"/>
      <c r="AL1555" s="249"/>
      <c r="AM1555" s="249"/>
      <c r="AN1555" s="249"/>
      <c r="AO1555" s="249"/>
      <c r="AP1555" s="249"/>
      <c r="AQ1555" s="249"/>
      <c r="AR1555" s="249"/>
      <c r="AS1555" s="249"/>
      <c r="AT1555" s="249"/>
      <c r="AU1555" s="249"/>
      <c r="AV1555" s="249"/>
      <c r="AW1555" s="249"/>
      <c r="AX1555" s="249"/>
    </row>
    <row r="1556" ht="15.0" customHeight="1">
      <c r="A1556" s="358"/>
      <c r="B1556" s="359"/>
      <c r="C1556" s="359"/>
      <c r="D1556" s="360"/>
      <c r="E1556" s="361"/>
      <c r="F1556" s="359"/>
      <c r="G1556" s="362"/>
      <c r="H1556" s="363">
        <f t="shared" si="19"/>
        <v>0</v>
      </c>
      <c r="I1556" s="359"/>
      <c r="J1556" s="364"/>
      <c r="K1556" s="364">
        <f t="shared" si="7"/>
        <v>0</v>
      </c>
      <c r="L1556" s="365"/>
      <c r="M1556" s="366">
        <f t="shared" si="14"/>
        <v>0</v>
      </c>
      <c r="N1556" s="366">
        <f t="shared" si="13"/>
        <v>0</v>
      </c>
      <c r="O1556" s="366">
        <f t="shared" si="5"/>
        <v>0</v>
      </c>
      <c r="P1556" s="366">
        <f t="shared" si="8"/>
        <v>0</v>
      </c>
      <c r="Q1556" s="366"/>
      <c r="R1556" s="359"/>
      <c r="S1556" s="367"/>
      <c r="T1556" s="359"/>
      <c r="U1556" s="368"/>
      <c r="V1556" s="368"/>
      <c r="W1556" s="359"/>
      <c r="X1556" s="362"/>
      <c r="Y1556" s="359"/>
      <c r="Z1556" s="369"/>
      <c r="AA1556" s="368"/>
      <c r="AB1556" s="367"/>
      <c r="AC1556" s="370"/>
      <c r="AD1556" s="371"/>
      <c r="AE1556" s="249"/>
      <c r="AF1556" s="249"/>
      <c r="AG1556" s="249"/>
      <c r="AH1556" s="249"/>
      <c r="AI1556" s="249"/>
      <c r="AJ1556" s="249"/>
      <c r="AK1556" s="249"/>
      <c r="AL1556" s="249"/>
      <c r="AM1556" s="249"/>
      <c r="AN1556" s="249"/>
      <c r="AO1556" s="249"/>
      <c r="AP1556" s="249"/>
      <c r="AQ1556" s="249"/>
      <c r="AR1556" s="249"/>
      <c r="AS1556" s="249"/>
      <c r="AT1556" s="249"/>
      <c r="AU1556" s="249"/>
      <c r="AV1556" s="249"/>
      <c r="AW1556" s="249"/>
      <c r="AX1556" s="249"/>
    </row>
    <row r="1557" ht="15.0" customHeight="1">
      <c r="A1557" s="358"/>
      <c r="B1557" s="359"/>
      <c r="C1557" s="359"/>
      <c r="D1557" s="360"/>
      <c r="E1557" s="361"/>
      <c r="F1557" s="359"/>
      <c r="G1557" s="362"/>
      <c r="H1557" s="363">
        <f t="shared" si="19"/>
        <v>0</v>
      </c>
      <c r="I1557" s="359"/>
      <c r="J1557" s="364"/>
      <c r="K1557" s="364">
        <f t="shared" si="7"/>
        <v>0</v>
      </c>
      <c r="L1557" s="365"/>
      <c r="M1557" s="366">
        <f t="shared" si="14"/>
        <v>0</v>
      </c>
      <c r="N1557" s="366">
        <f t="shared" si="13"/>
        <v>0</v>
      </c>
      <c r="O1557" s="366">
        <f t="shared" si="5"/>
        <v>0</v>
      </c>
      <c r="P1557" s="366">
        <f t="shared" si="8"/>
        <v>0</v>
      </c>
      <c r="Q1557" s="366"/>
      <c r="R1557" s="359"/>
      <c r="S1557" s="367"/>
      <c r="T1557" s="359"/>
      <c r="U1557" s="368"/>
      <c r="V1557" s="368"/>
      <c r="W1557" s="359"/>
      <c r="X1557" s="362"/>
      <c r="Y1557" s="359"/>
      <c r="Z1557" s="369"/>
      <c r="AA1557" s="368"/>
      <c r="AB1557" s="367"/>
      <c r="AC1557" s="370"/>
      <c r="AD1557" s="371"/>
      <c r="AE1557" s="249"/>
      <c r="AF1557" s="249"/>
      <c r="AG1557" s="249"/>
      <c r="AH1557" s="249"/>
      <c r="AI1557" s="249"/>
      <c r="AJ1557" s="249"/>
      <c r="AK1557" s="249"/>
      <c r="AL1557" s="249"/>
      <c r="AM1557" s="249"/>
      <c r="AN1557" s="249"/>
      <c r="AO1557" s="249"/>
      <c r="AP1557" s="249"/>
      <c r="AQ1557" s="249"/>
      <c r="AR1557" s="249"/>
      <c r="AS1557" s="249"/>
      <c r="AT1557" s="249"/>
      <c r="AU1557" s="249"/>
      <c r="AV1557" s="249"/>
      <c r="AW1557" s="249"/>
      <c r="AX1557" s="249"/>
    </row>
    <row r="1558" ht="15.0" customHeight="1">
      <c r="A1558" s="358"/>
      <c r="B1558" s="359"/>
      <c r="C1558" s="359"/>
      <c r="D1558" s="360"/>
      <c r="E1558" s="361"/>
      <c r="F1558" s="359"/>
      <c r="G1558" s="362"/>
      <c r="H1558" s="363">
        <f t="shared" si="19"/>
        <v>0</v>
      </c>
      <c r="I1558" s="359"/>
      <c r="J1558" s="364"/>
      <c r="K1558" s="364">
        <f t="shared" si="7"/>
        <v>0</v>
      </c>
      <c r="L1558" s="365"/>
      <c r="M1558" s="366">
        <f t="shared" si="14"/>
        <v>0</v>
      </c>
      <c r="N1558" s="366">
        <f t="shared" si="13"/>
        <v>0</v>
      </c>
      <c r="O1558" s="366">
        <f t="shared" si="5"/>
        <v>0</v>
      </c>
      <c r="P1558" s="366">
        <f t="shared" si="8"/>
        <v>0</v>
      </c>
      <c r="Q1558" s="366"/>
      <c r="R1558" s="359"/>
      <c r="S1558" s="367"/>
      <c r="T1558" s="359"/>
      <c r="U1558" s="368"/>
      <c r="V1558" s="368"/>
      <c r="W1558" s="359"/>
      <c r="X1558" s="362"/>
      <c r="Y1558" s="359"/>
      <c r="Z1558" s="369"/>
      <c r="AA1558" s="368"/>
      <c r="AB1558" s="367"/>
      <c r="AC1558" s="370"/>
      <c r="AD1558" s="371"/>
      <c r="AE1558" s="249"/>
      <c r="AF1558" s="249"/>
      <c r="AG1558" s="249"/>
      <c r="AH1558" s="249"/>
      <c r="AI1558" s="249"/>
      <c r="AJ1558" s="249"/>
      <c r="AK1558" s="249"/>
      <c r="AL1558" s="249"/>
      <c r="AM1558" s="249"/>
      <c r="AN1558" s="249"/>
      <c r="AO1558" s="249"/>
      <c r="AP1558" s="249"/>
      <c r="AQ1558" s="249"/>
      <c r="AR1558" s="249"/>
      <c r="AS1558" s="249"/>
      <c r="AT1558" s="249"/>
      <c r="AU1558" s="249"/>
      <c r="AV1558" s="249"/>
      <c r="AW1558" s="249"/>
      <c r="AX1558" s="249"/>
    </row>
    <row r="1559" ht="15.0" customHeight="1">
      <c r="A1559" s="358"/>
      <c r="B1559" s="359"/>
      <c r="C1559" s="359"/>
      <c r="D1559" s="360"/>
      <c r="E1559" s="361"/>
      <c r="F1559" s="359"/>
      <c r="G1559" s="362"/>
      <c r="H1559" s="363">
        <f t="shared" si="19"/>
        <v>0</v>
      </c>
      <c r="I1559" s="359"/>
      <c r="J1559" s="364"/>
      <c r="K1559" s="364">
        <f t="shared" si="7"/>
        <v>0</v>
      </c>
      <c r="L1559" s="365"/>
      <c r="M1559" s="366">
        <f t="shared" si="14"/>
        <v>0</v>
      </c>
      <c r="N1559" s="366">
        <f t="shared" si="13"/>
        <v>0</v>
      </c>
      <c r="O1559" s="366">
        <f t="shared" si="5"/>
        <v>0</v>
      </c>
      <c r="P1559" s="366">
        <f t="shared" si="8"/>
        <v>0</v>
      </c>
      <c r="Q1559" s="366"/>
      <c r="R1559" s="359"/>
      <c r="S1559" s="367"/>
      <c r="T1559" s="359"/>
      <c r="U1559" s="368"/>
      <c r="V1559" s="368"/>
      <c r="W1559" s="359"/>
      <c r="X1559" s="362"/>
      <c r="Y1559" s="359"/>
      <c r="Z1559" s="369"/>
      <c r="AA1559" s="368"/>
      <c r="AB1559" s="367"/>
      <c r="AC1559" s="370"/>
      <c r="AD1559" s="371"/>
      <c r="AE1559" s="249"/>
      <c r="AF1559" s="249"/>
      <c r="AG1559" s="249"/>
      <c r="AH1559" s="249"/>
      <c r="AI1559" s="249"/>
      <c r="AJ1559" s="249"/>
      <c r="AK1559" s="249"/>
      <c r="AL1559" s="249"/>
      <c r="AM1559" s="249"/>
      <c r="AN1559" s="249"/>
      <c r="AO1559" s="249"/>
      <c r="AP1559" s="249"/>
      <c r="AQ1559" s="249"/>
      <c r="AR1559" s="249"/>
      <c r="AS1559" s="249"/>
      <c r="AT1559" s="249"/>
      <c r="AU1559" s="249"/>
      <c r="AV1559" s="249"/>
      <c r="AW1559" s="249"/>
      <c r="AX1559" s="249"/>
    </row>
    <row r="1560" ht="15.0" customHeight="1">
      <c r="A1560" s="358"/>
      <c r="B1560" s="359"/>
      <c r="C1560" s="359"/>
      <c r="D1560" s="360"/>
      <c r="E1560" s="361"/>
      <c r="F1560" s="359"/>
      <c r="G1560" s="362"/>
      <c r="H1560" s="363">
        <f t="shared" si="19"/>
        <v>0</v>
      </c>
      <c r="I1560" s="359"/>
      <c r="J1560" s="364"/>
      <c r="K1560" s="364">
        <f t="shared" si="7"/>
        <v>0</v>
      </c>
      <c r="L1560" s="365"/>
      <c r="M1560" s="366">
        <f t="shared" si="14"/>
        <v>0</v>
      </c>
      <c r="N1560" s="366">
        <f t="shared" si="13"/>
        <v>0</v>
      </c>
      <c r="O1560" s="366">
        <f t="shared" si="5"/>
        <v>0</v>
      </c>
      <c r="P1560" s="366">
        <f t="shared" si="8"/>
        <v>0</v>
      </c>
      <c r="Q1560" s="366"/>
      <c r="R1560" s="359"/>
      <c r="S1560" s="367"/>
      <c r="T1560" s="359"/>
      <c r="U1560" s="368"/>
      <c r="V1560" s="368"/>
      <c r="W1560" s="359"/>
      <c r="X1560" s="362"/>
      <c r="Y1560" s="359"/>
      <c r="Z1560" s="369"/>
      <c r="AA1560" s="368"/>
      <c r="AB1560" s="367"/>
      <c r="AC1560" s="370"/>
      <c r="AD1560" s="371"/>
      <c r="AE1560" s="249"/>
      <c r="AF1560" s="249"/>
      <c r="AG1560" s="249"/>
      <c r="AH1560" s="249"/>
      <c r="AI1560" s="249"/>
      <c r="AJ1560" s="249"/>
      <c r="AK1560" s="249"/>
      <c r="AL1560" s="249"/>
      <c r="AM1560" s="249"/>
      <c r="AN1560" s="249"/>
      <c r="AO1560" s="249"/>
      <c r="AP1560" s="249"/>
      <c r="AQ1560" s="249"/>
      <c r="AR1560" s="249"/>
      <c r="AS1560" s="249"/>
      <c r="AT1560" s="249"/>
      <c r="AU1560" s="249"/>
      <c r="AV1560" s="249"/>
      <c r="AW1560" s="249"/>
      <c r="AX1560" s="249"/>
    </row>
    <row r="1561" ht="15.0" customHeight="1">
      <c r="A1561" s="358"/>
      <c r="B1561" s="359"/>
      <c r="C1561" s="359"/>
      <c r="D1561" s="360"/>
      <c r="E1561" s="361"/>
      <c r="F1561" s="359"/>
      <c r="G1561" s="362"/>
      <c r="H1561" s="363">
        <f t="shared" si="19"/>
        <v>0</v>
      </c>
      <c r="I1561" s="359"/>
      <c r="J1561" s="364"/>
      <c r="K1561" s="364">
        <f t="shared" si="7"/>
        <v>0</v>
      </c>
      <c r="L1561" s="365"/>
      <c r="M1561" s="366">
        <f t="shared" si="14"/>
        <v>0</v>
      </c>
      <c r="N1561" s="366">
        <f t="shared" si="13"/>
        <v>0</v>
      </c>
      <c r="O1561" s="366">
        <f t="shared" si="5"/>
        <v>0</v>
      </c>
      <c r="P1561" s="366">
        <f t="shared" si="8"/>
        <v>0</v>
      </c>
      <c r="Q1561" s="366"/>
      <c r="R1561" s="359"/>
      <c r="S1561" s="367"/>
      <c r="T1561" s="359"/>
      <c r="U1561" s="368"/>
      <c r="V1561" s="368"/>
      <c r="W1561" s="359"/>
      <c r="X1561" s="362"/>
      <c r="Y1561" s="359"/>
      <c r="Z1561" s="369"/>
      <c r="AA1561" s="368"/>
      <c r="AB1561" s="367"/>
      <c r="AC1561" s="370"/>
      <c r="AD1561" s="371"/>
      <c r="AE1561" s="249"/>
      <c r="AF1561" s="249"/>
      <c r="AG1561" s="249"/>
      <c r="AH1561" s="249"/>
      <c r="AI1561" s="249"/>
      <c r="AJ1561" s="249"/>
      <c r="AK1561" s="249"/>
      <c r="AL1561" s="249"/>
      <c r="AM1561" s="249"/>
      <c r="AN1561" s="249"/>
      <c r="AO1561" s="249"/>
      <c r="AP1561" s="249"/>
      <c r="AQ1561" s="249"/>
      <c r="AR1561" s="249"/>
      <c r="AS1561" s="249"/>
      <c r="AT1561" s="249"/>
      <c r="AU1561" s="249"/>
      <c r="AV1561" s="249"/>
      <c r="AW1561" s="249"/>
      <c r="AX1561" s="249"/>
    </row>
    <row r="1562" ht="15.0" customHeight="1">
      <c r="A1562" s="358"/>
      <c r="B1562" s="359"/>
      <c r="C1562" s="359"/>
      <c r="D1562" s="360"/>
      <c r="E1562" s="361"/>
      <c r="F1562" s="359"/>
      <c r="G1562" s="362"/>
      <c r="H1562" s="363">
        <f t="shared" si="19"/>
        <v>0</v>
      </c>
      <c r="I1562" s="359"/>
      <c r="J1562" s="364"/>
      <c r="K1562" s="364">
        <f t="shared" si="7"/>
        <v>0</v>
      </c>
      <c r="L1562" s="365"/>
      <c r="M1562" s="366">
        <f t="shared" si="14"/>
        <v>0</v>
      </c>
      <c r="N1562" s="366">
        <f t="shared" si="13"/>
        <v>0</v>
      </c>
      <c r="O1562" s="366">
        <f t="shared" si="5"/>
        <v>0</v>
      </c>
      <c r="P1562" s="366">
        <f t="shared" si="8"/>
        <v>0</v>
      </c>
      <c r="Q1562" s="366"/>
      <c r="R1562" s="359"/>
      <c r="S1562" s="367"/>
      <c r="T1562" s="359"/>
      <c r="U1562" s="368"/>
      <c r="V1562" s="368"/>
      <c r="W1562" s="359"/>
      <c r="X1562" s="362"/>
      <c r="Y1562" s="359"/>
      <c r="Z1562" s="369"/>
      <c r="AA1562" s="368"/>
      <c r="AB1562" s="367"/>
      <c r="AC1562" s="370"/>
      <c r="AD1562" s="371"/>
      <c r="AE1562" s="249"/>
      <c r="AF1562" s="249"/>
      <c r="AG1562" s="249"/>
      <c r="AH1562" s="249"/>
      <c r="AI1562" s="249"/>
      <c r="AJ1562" s="249"/>
      <c r="AK1562" s="249"/>
      <c r="AL1562" s="249"/>
      <c r="AM1562" s="249"/>
      <c r="AN1562" s="249"/>
      <c r="AO1562" s="249"/>
      <c r="AP1562" s="249"/>
      <c r="AQ1562" s="249"/>
      <c r="AR1562" s="249"/>
      <c r="AS1562" s="249"/>
      <c r="AT1562" s="249"/>
      <c r="AU1562" s="249"/>
      <c r="AV1562" s="249"/>
      <c r="AW1562" s="249"/>
      <c r="AX1562" s="249"/>
    </row>
    <row r="1563" ht="15.0" customHeight="1">
      <c r="A1563" s="358"/>
      <c r="B1563" s="359"/>
      <c r="C1563" s="359"/>
      <c r="D1563" s="360"/>
      <c r="E1563" s="361"/>
      <c r="F1563" s="359"/>
      <c r="G1563" s="362"/>
      <c r="H1563" s="363">
        <f t="shared" si="19"/>
        <v>0</v>
      </c>
      <c r="I1563" s="359"/>
      <c r="J1563" s="364"/>
      <c r="K1563" s="364">
        <f t="shared" si="7"/>
        <v>0</v>
      </c>
      <c r="L1563" s="365"/>
      <c r="M1563" s="366">
        <f t="shared" si="14"/>
        <v>0</v>
      </c>
      <c r="N1563" s="366">
        <f t="shared" si="13"/>
        <v>0</v>
      </c>
      <c r="O1563" s="366">
        <f t="shared" si="5"/>
        <v>0</v>
      </c>
      <c r="P1563" s="366">
        <f t="shared" si="8"/>
        <v>0</v>
      </c>
      <c r="Q1563" s="366"/>
      <c r="R1563" s="359"/>
      <c r="S1563" s="367"/>
      <c r="T1563" s="359"/>
      <c r="U1563" s="368"/>
      <c r="V1563" s="368"/>
      <c r="W1563" s="359"/>
      <c r="X1563" s="362"/>
      <c r="Y1563" s="359"/>
      <c r="Z1563" s="369"/>
      <c r="AA1563" s="368"/>
      <c r="AB1563" s="367"/>
      <c r="AC1563" s="370"/>
      <c r="AD1563" s="371"/>
      <c r="AE1563" s="249"/>
      <c r="AF1563" s="249"/>
      <c r="AG1563" s="249"/>
      <c r="AH1563" s="249"/>
      <c r="AI1563" s="249"/>
      <c r="AJ1563" s="249"/>
      <c r="AK1563" s="249"/>
      <c r="AL1563" s="249"/>
      <c r="AM1563" s="249"/>
      <c r="AN1563" s="249"/>
      <c r="AO1563" s="249"/>
      <c r="AP1563" s="249"/>
      <c r="AQ1563" s="249"/>
      <c r="AR1563" s="249"/>
      <c r="AS1563" s="249"/>
      <c r="AT1563" s="249"/>
      <c r="AU1563" s="249"/>
      <c r="AV1563" s="249"/>
      <c r="AW1563" s="249"/>
      <c r="AX1563" s="249"/>
    </row>
    <row r="1564" ht="15.0" customHeight="1">
      <c r="A1564" s="358"/>
      <c r="B1564" s="359"/>
      <c r="C1564" s="359"/>
      <c r="D1564" s="360"/>
      <c r="E1564" s="361"/>
      <c r="F1564" s="359"/>
      <c r="G1564" s="362"/>
      <c r="H1564" s="363">
        <f t="shared" si="19"/>
        <v>0</v>
      </c>
      <c r="I1564" s="359"/>
      <c r="J1564" s="364"/>
      <c r="K1564" s="364">
        <f t="shared" si="7"/>
        <v>0</v>
      </c>
      <c r="L1564" s="365"/>
      <c r="M1564" s="366">
        <f t="shared" si="14"/>
        <v>0</v>
      </c>
      <c r="N1564" s="366">
        <f t="shared" si="13"/>
        <v>0</v>
      </c>
      <c r="O1564" s="366">
        <f t="shared" si="5"/>
        <v>0</v>
      </c>
      <c r="P1564" s="366">
        <f t="shared" si="8"/>
        <v>0</v>
      </c>
      <c r="Q1564" s="366"/>
      <c r="R1564" s="359"/>
      <c r="S1564" s="367"/>
      <c r="T1564" s="359"/>
      <c r="U1564" s="368"/>
      <c r="V1564" s="368"/>
      <c r="W1564" s="359"/>
      <c r="X1564" s="362"/>
      <c r="Y1564" s="359"/>
      <c r="Z1564" s="369"/>
      <c r="AA1564" s="368"/>
      <c r="AB1564" s="367"/>
      <c r="AC1564" s="370"/>
      <c r="AD1564" s="371"/>
      <c r="AE1564" s="249"/>
      <c r="AF1564" s="249"/>
      <c r="AG1564" s="249"/>
      <c r="AH1564" s="249"/>
      <c r="AI1564" s="249"/>
      <c r="AJ1564" s="249"/>
      <c r="AK1564" s="249"/>
      <c r="AL1564" s="249"/>
      <c r="AM1564" s="249"/>
      <c r="AN1564" s="249"/>
      <c r="AO1564" s="249"/>
      <c r="AP1564" s="249"/>
      <c r="AQ1564" s="249"/>
      <c r="AR1564" s="249"/>
      <c r="AS1564" s="249"/>
      <c r="AT1564" s="249"/>
      <c r="AU1564" s="249"/>
      <c r="AV1564" s="249"/>
      <c r="AW1564" s="249"/>
      <c r="AX1564" s="249"/>
    </row>
    <row r="1565" ht="15.0" customHeight="1">
      <c r="A1565" s="358"/>
      <c r="B1565" s="359"/>
      <c r="C1565" s="359"/>
      <c r="D1565" s="360"/>
      <c r="E1565" s="361"/>
      <c r="F1565" s="359"/>
      <c r="G1565" s="362"/>
      <c r="H1565" s="363">
        <f t="shared" si="19"/>
        <v>0</v>
      </c>
      <c r="I1565" s="359"/>
      <c r="J1565" s="364"/>
      <c r="K1565" s="364">
        <f t="shared" si="7"/>
        <v>0</v>
      </c>
      <c r="L1565" s="365"/>
      <c r="M1565" s="366">
        <f t="shared" si="14"/>
        <v>0</v>
      </c>
      <c r="N1565" s="366">
        <f t="shared" si="13"/>
        <v>0</v>
      </c>
      <c r="O1565" s="366">
        <f t="shared" si="5"/>
        <v>0</v>
      </c>
      <c r="P1565" s="366">
        <f t="shared" si="8"/>
        <v>0</v>
      </c>
      <c r="Q1565" s="366"/>
      <c r="R1565" s="359"/>
      <c r="S1565" s="367"/>
      <c r="T1565" s="359"/>
      <c r="U1565" s="368"/>
      <c r="V1565" s="368"/>
      <c r="W1565" s="359"/>
      <c r="X1565" s="362"/>
      <c r="Y1565" s="359"/>
      <c r="Z1565" s="369"/>
      <c r="AA1565" s="368"/>
      <c r="AB1565" s="367"/>
      <c r="AC1565" s="370"/>
      <c r="AD1565" s="371"/>
      <c r="AE1565" s="249"/>
      <c r="AF1565" s="249"/>
      <c r="AG1565" s="249"/>
      <c r="AH1565" s="249"/>
      <c r="AI1565" s="249"/>
      <c r="AJ1565" s="249"/>
      <c r="AK1565" s="249"/>
      <c r="AL1565" s="249"/>
      <c r="AM1565" s="249"/>
      <c r="AN1565" s="249"/>
      <c r="AO1565" s="249"/>
      <c r="AP1565" s="249"/>
      <c r="AQ1565" s="249"/>
      <c r="AR1565" s="249"/>
      <c r="AS1565" s="249"/>
      <c r="AT1565" s="249"/>
      <c r="AU1565" s="249"/>
      <c r="AV1565" s="249"/>
      <c r="AW1565" s="249"/>
      <c r="AX1565" s="249"/>
    </row>
    <row r="1566" ht="15.0" customHeight="1">
      <c r="A1566" s="358"/>
      <c r="B1566" s="359"/>
      <c r="C1566" s="359"/>
      <c r="D1566" s="360"/>
      <c r="E1566" s="361"/>
      <c r="F1566" s="359"/>
      <c r="G1566" s="362"/>
      <c r="H1566" s="363">
        <f t="shared" si="19"/>
        <v>0</v>
      </c>
      <c r="I1566" s="359"/>
      <c r="J1566" s="364"/>
      <c r="K1566" s="364">
        <f t="shared" si="7"/>
        <v>0</v>
      </c>
      <c r="L1566" s="365"/>
      <c r="M1566" s="366">
        <f t="shared" si="14"/>
        <v>0</v>
      </c>
      <c r="N1566" s="366">
        <f t="shared" si="13"/>
        <v>0</v>
      </c>
      <c r="O1566" s="366">
        <f t="shared" si="5"/>
        <v>0</v>
      </c>
      <c r="P1566" s="366">
        <f t="shared" si="8"/>
        <v>0</v>
      </c>
      <c r="Q1566" s="366"/>
      <c r="R1566" s="359"/>
      <c r="S1566" s="367"/>
      <c r="T1566" s="359"/>
      <c r="U1566" s="368"/>
      <c r="V1566" s="368"/>
      <c r="W1566" s="359"/>
      <c r="X1566" s="362"/>
      <c r="Y1566" s="359"/>
      <c r="Z1566" s="369"/>
      <c r="AA1566" s="368"/>
      <c r="AB1566" s="367"/>
      <c r="AC1566" s="370"/>
      <c r="AD1566" s="371"/>
      <c r="AE1566" s="249"/>
      <c r="AF1566" s="249"/>
      <c r="AG1566" s="249"/>
      <c r="AH1566" s="249"/>
      <c r="AI1566" s="249"/>
      <c r="AJ1566" s="249"/>
      <c r="AK1566" s="249"/>
      <c r="AL1566" s="249"/>
      <c r="AM1566" s="249"/>
      <c r="AN1566" s="249"/>
      <c r="AO1566" s="249"/>
      <c r="AP1566" s="249"/>
      <c r="AQ1566" s="249"/>
      <c r="AR1566" s="249"/>
      <c r="AS1566" s="249"/>
      <c r="AT1566" s="249"/>
      <c r="AU1566" s="249"/>
      <c r="AV1566" s="249"/>
      <c r="AW1566" s="249"/>
      <c r="AX1566" s="249"/>
    </row>
    <row r="1567" ht="15.0" customHeight="1">
      <c r="A1567" s="358"/>
      <c r="B1567" s="359"/>
      <c r="C1567" s="359"/>
      <c r="D1567" s="360"/>
      <c r="E1567" s="361"/>
      <c r="F1567" s="359"/>
      <c r="G1567" s="362"/>
      <c r="H1567" s="363">
        <f t="shared" si="19"/>
        <v>0</v>
      </c>
      <c r="I1567" s="359"/>
      <c r="J1567" s="364"/>
      <c r="K1567" s="364">
        <f t="shared" si="7"/>
        <v>0</v>
      </c>
      <c r="L1567" s="365"/>
      <c r="M1567" s="366">
        <f t="shared" si="14"/>
        <v>0</v>
      </c>
      <c r="N1567" s="366">
        <f t="shared" si="13"/>
        <v>0</v>
      </c>
      <c r="O1567" s="366">
        <f t="shared" si="5"/>
        <v>0</v>
      </c>
      <c r="P1567" s="366">
        <f t="shared" si="8"/>
        <v>0</v>
      </c>
      <c r="Q1567" s="366"/>
      <c r="R1567" s="359"/>
      <c r="S1567" s="367"/>
      <c r="T1567" s="359"/>
      <c r="U1567" s="368"/>
      <c r="V1567" s="368"/>
      <c r="W1567" s="359"/>
      <c r="X1567" s="362"/>
      <c r="Y1567" s="359"/>
      <c r="Z1567" s="369"/>
      <c r="AA1567" s="368"/>
      <c r="AB1567" s="367"/>
      <c r="AC1567" s="370"/>
      <c r="AD1567" s="371"/>
      <c r="AE1567" s="249"/>
      <c r="AF1567" s="249"/>
      <c r="AG1567" s="249"/>
      <c r="AH1567" s="249"/>
      <c r="AI1567" s="249"/>
      <c r="AJ1567" s="249"/>
      <c r="AK1567" s="249"/>
      <c r="AL1567" s="249"/>
      <c r="AM1567" s="249"/>
      <c r="AN1567" s="249"/>
      <c r="AO1567" s="249"/>
      <c r="AP1567" s="249"/>
      <c r="AQ1567" s="249"/>
      <c r="AR1567" s="249"/>
      <c r="AS1567" s="249"/>
      <c r="AT1567" s="249"/>
      <c r="AU1567" s="249"/>
      <c r="AV1567" s="249"/>
      <c r="AW1567" s="249"/>
      <c r="AX1567" s="249"/>
    </row>
    <row r="1568" ht="15.0" customHeight="1">
      <c r="A1568" s="358"/>
      <c r="B1568" s="359"/>
      <c r="C1568" s="359"/>
      <c r="D1568" s="360"/>
      <c r="E1568" s="361"/>
      <c r="F1568" s="359"/>
      <c r="G1568" s="362"/>
      <c r="H1568" s="363">
        <f t="shared" si="19"/>
        <v>0</v>
      </c>
      <c r="I1568" s="359"/>
      <c r="J1568" s="364"/>
      <c r="K1568" s="364">
        <f t="shared" si="7"/>
        <v>0</v>
      </c>
      <c r="L1568" s="365"/>
      <c r="M1568" s="366">
        <f t="shared" si="14"/>
        <v>0</v>
      </c>
      <c r="N1568" s="366">
        <f t="shared" si="13"/>
        <v>0</v>
      </c>
      <c r="O1568" s="366">
        <f t="shared" si="5"/>
        <v>0</v>
      </c>
      <c r="P1568" s="366">
        <f t="shared" si="8"/>
        <v>0</v>
      </c>
      <c r="Q1568" s="366"/>
      <c r="R1568" s="359"/>
      <c r="S1568" s="367"/>
      <c r="T1568" s="359"/>
      <c r="U1568" s="368"/>
      <c r="V1568" s="368"/>
      <c r="W1568" s="359"/>
      <c r="X1568" s="362"/>
      <c r="Y1568" s="359"/>
      <c r="Z1568" s="369"/>
      <c r="AA1568" s="368"/>
      <c r="AB1568" s="367"/>
      <c r="AC1568" s="370"/>
      <c r="AD1568" s="371"/>
      <c r="AE1568" s="249"/>
      <c r="AF1568" s="249"/>
      <c r="AG1568" s="249"/>
      <c r="AH1568" s="249"/>
      <c r="AI1568" s="249"/>
      <c r="AJ1568" s="249"/>
      <c r="AK1568" s="249"/>
      <c r="AL1568" s="249"/>
      <c r="AM1568" s="249"/>
      <c r="AN1568" s="249"/>
      <c r="AO1568" s="249"/>
      <c r="AP1568" s="249"/>
      <c r="AQ1568" s="249"/>
      <c r="AR1568" s="249"/>
      <c r="AS1568" s="249"/>
      <c r="AT1568" s="249"/>
      <c r="AU1568" s="249"/>
      <c r="AV1568" s="249"/>
      <c r="AW1568" s="249"/>
      <c r="AX1568" s="249"/>
    </row>
    <row r="1569" ht="15.0" customHeight="1">
      <c r="A1569" s="358"/>
      <c r="B1569" s="359"/>
      <c r="C1569" s="359"/>
      <c r="D1569" s="360"/>
      <c r="E1569" s="361"/>
      <c r="F1569" s="359"/>
      <c r="G1569" s="362"/>
      <c r="H1569" s="363">
        <f t="shared" si="19"/>
        <v>0</v>
      </c>
      <c r="I1569" s="359"/>
      <c r="J1569" s="364"/>
      <c r="K1569" s="364">
        <f t="shared" si="7"/>
        <v>0</v>
      </c>
      <c r="L1569" s="365"/>
      <c r="M1569" s="366">
        <f t="shared" si="14"/>
        <v>0</v>
      </c>
      <c r="N1569" s="366">
        <f t="shared" si="13"/>
        <v>0</v>
      </c>
      <c r="O1569" s="366">
        <f t="shared" si="5"/>
        <v>0</v>
      </c>
      <c r="P1569" s="366">
        <f t="shared" si="8"/>
        <v>0</v>
      </c>
      <c r="Q1569" s="366"/>
      <c r="R1569" s="359"/>
      <c r="S1569" s="367"/>
      <c r="T1569" s="359"/>
      <c r="U1569" s="368"/>
      <c r="V1569" s="368"/>
      <c r="W1569" s="359"/>
      <c r="X1569" s="362"/>
      <c r="Y1569" s="359"/>
      <c r="Z1569" s="369"/>
      <c r="AA1569" s="368"/>
      <c r="AB1569" s="367"/>
      <c r="AC1569" s="370"/>
      <c r="AD1569" s="371"/>
      <c r="AE1569" s="249"/>
      <c r="AF1569" s="249"/>
      <c r="AG1569" s="249"/>
      <c r="AH1569" s="249"/>
      <c r="AI1569" s="249"/>
      <c r="AJ1569" s="249"/>
      <c r="AK1569" s="249"/>
      <c r="AL1569" s="249"/>
      <c r="AM1569" s="249"/>
      <c r="AN1569" s="249"/>
      <c r="AO1569" s="249"/>
      <c r="AP1569" s="249"/>
      <c r="AQ1569" s="249"/>
      <c r="AR1569" s="249"/>
      <c r="AS1569" s="249"/>
      <c r="AT1569" s="249"/>
      <c r="AU1569" s="249"/>
      <c r="AV1569" s="249"/>
      <c r="AW1569" s="249"/>
      <c r="AX1569" s="249"/>
    </row>
    <row r="1570" ht="15.0" customHeight="1">
      <c r="A1570" s="358"/>
      <c r="B1570" s="359"/>
      <c r="C1570" s="359"/>
      <c r="D1570" s="360"/>
      <c r="E1570" s="361"/>
      <c r="F1570" s="359"/>
      <c r="G1570" s="362"/>
      <c r="H1570" s="363">
        <f t="shared" si="19"/>
        <v>0</v>
      </c>
      <c r="I1570" s="359"/>
      <c r="J1570" s="364"/>
      <c r="K1570" s="364">
        <f t="shared" si="7"/>
        <v>0</v>
      </c>
      <c r="L1570" s="365"/>
      <c r="M1570" s="366">
        <f t="shared" si="14"/>
        <v>0</v>
      </c>
      <c r="N1570" s="366">
        <f t="shared" si="13"/>
        <v>0</v>
      </c>
      <c r="O1570" s="366">
        <f t="shared" si="5"/>
        <v>0</v>
      </c>
      <c r="P1570" s="366">
        <f t="shared" si="8"/>
        <v>0</v>
      </c>
      <c r="Q1570" s="366"/>
      <c r="R1570" s="359"/>
      <c r="S1570" s="367"/>
      <c r="T1570" s="359"/>
      <c r="U1570" s="368"/>
      <c r="V1570" s="368"/>
      <c r="W1570" s="359"/>
      <c r="X1570" s="362"/>
      <c r="Y1570" s="359"/>
      <c r="Z1570" s="369"/>
      <c r="AA1570" s="368"/>
      <c r="AB1570" s="367"/>
      <c r="AC1570" s="370"/>
      <c r="AD1570" s="371"/>
      <c r="AE1570" s="249"/>
      <c r="AF1570" s="249"/>
      <c r="AG1570" s="249"/>
      <c r="AH1570" s="249"/>
      <c r="AI1570" s="249"/>
      <c r="AJ1570" s="249"/>
      <c r="AK1570" s="249"/>
      <c r="AL1570" s="249"/>
      <c r="AM1570" s="249"/>
      <c r="AN1570" s="249"/>
      <c r="AO1570" s="249"/>
      <c r="AP1570" s="249"/>
      <c r="AQ1570" s="249"/>
      <c r="AR1570" s="249"/>
      <c r="AS1570" s="249"/>
      <c r="AT1570" s="249"/>
      <c r="AU1570" s="249"/>
      <c r="AV1570" s="249"/>
      <c r="AW1570" s="249"/>
      <c r="AX1570" s="249"/>
    </row>
    <row r="1571" ht="15.0" customHeight="1">
      <c r="A1571" s="358"/>
      <c r="B1571" s="359"/>
      <c r="C1571" s="359"/>
      <c r="D1571" s="360"/>
      <c r="E1571" s="361"/>
      <c r="F1571" s="359"/>
      <c r="G1571" s="362"/>
      <c r="H1571" s="363">
        <f t="shared" si="19"/>
        <v>0</v>
      </c>
      <c r="I1571" s="359"/>
      <c r="J1571" s="364"/>
      <c r="K1571" s="364">
        <f t="shared" si="7"/>
        <v>0</v>
      </c>
      <c r="L1571" s="365"/>
      <c r="M1571" s="366">
        <f t="shared" si="14"/>
        <v>0</v>
      </c>
      <c r="N1571" s="366">
        <f t="shared" si="13"/>
        <v>0</v>
      </c>
      <c r="O1571" s="366">
        <f t="shared" si="5"/>
        <v>0</v>
      </c>
      <c r="P1571" s="366">
        <f t="shared" si="8"/>
        <v>0</v>
      </c>
      <c r="Q1571" s="366"/>
      <c r="R1571" s="359"/>
      <c r="S1571" s="367"/>
      <c r="T1571" s="359"/>
      <c r="U1571" s="368"/>
      <c r="V1571" s="368"/>
      <c r="W1571" s="359"/>
      <c r="X1571" s="362"/>
      <c r="Y1571" s="359"/>
      <c r="Z1571" s="369"/>
      <c r="AA1571" s="368"/>
      <c r="AB1571" s="367"/>
      <c r="AC1571" s="370"/>
      <c r="AD1571" s="371"/>
      <c r="AE1571" s="249"/>
      <c r="AF1571" s="249"/>
      <c r="AG1571" s="249"/>
      <c r="AH1571" s="249"/>
      <c r="AI1571" s="249"/>
      <c r="AJ1571" s="249"/>
      <c r="AK1571" s="249"/>
      <c r="AL1571" s="249"/>
      <c r="AM1571" s="249"/>
      <c r="AN1571" s="249"/>
      <c r="AO1571" s="249"/>
      <c r="AP1571" s="249"/>
      <c r="AQ1571" s="249"/>
      <c r="AR1571" s="249"/>
      <c r="AS1571" s="249"/>
      <c r="AT1571" s="249"/>
      <c r="AU1571" s="249"/>
      <c r="AV1571" s="249"/>
      <c r="AW1571" s="249"/>
      <c r="AX1571" s="249"/>
    </row>
    <row r="1572" ht="15.0" customHeight="1">
      <c r="A1572" s="358"/>
      <c r="B1572" s="359"/>
      <c r="C1572" s="359"/>
      <c r="D1572" s="360"/>
      <c r="E1572" s="361"/>
      <c r="F1572" s="359"/>
      <c r="G1572" s="362"/>
      <c r="H1572" s="363">
        <f t="shared" si="19"/>
        <v>0</v>
      </c>
      <c r="I1572" s="359"/>
      <c r="J1572" s="364"/>
      <c r="K1572" s="364">
        <f t="shared" si="7"/>
        <v>0</v>
      </c>
      <c r="L1572" s="365"/>
      <c r="M1572" s="366">
        <f t="shared" si="14"/>
        <v>0</v>
      </c>
      <c r="N1572" s="366">
        <f t="shared" si="13"/>
        <v>0</v>
      </c>
      <c r="O1572" s="366">
        <f t="shared" si="5"/>
        <v>0</v>
      </c>
      <c r="P1572" s="366">
        <f t="shared" si="8"/>
        <v>0</v>
      </c>
      <c r="Q1572" s="366"/>
      <c r="R1572" s="359"/>
      <c r="S1572" s="367"/>
      <c r="T1572" s="359"/>
      <c r="U1572" s="368"/>
      <c r="V1572" s="368"/>
      <c r="W1572" s="359"/>
      <c r="X1572" s="362"/>
      <c r="Y1572" s="359"/>
      <c r="Z1572" s="369"/>
      <c r="AA1572" s="368"/>
      <c r="AB1572" s="367"/>
      <c r="AC1572" s="370"/>
      <c r="AD1572" s="371"/>
      <c r="AE1572" s="249"/>
      <c r="AF1572" s="249"/>
      <c r="AG1572" s="249"/>
      <c r="AH1572" s="249"/>
      <c r="AI1572" s="249"/>
      <c r="AJ1572" s="249"/>
      <c r="AK1572" s="249"/>
      <c r="AL1572" s="249"/>
      <c r="AM1572" s="249"/>
      <c r="AN1572" s="249"/>
      <c r="AO1572" s="249"/>
      <c r="AP1572" s="249"/>
      <c r="AQ1572" s="249"/>
      <c r="AR1572" s="249"/>
      <c r="AS1572" s="249"/>
      <c r="AT1572" s="249"/>
      <c r="AU1572" s="249"/>
      <c r="AV1572" s="249"/>
      <c r="AW1572" s="249"/>
      <c r="AX1572" s="249"/>
    </row>
    <row r="1573" ht="15.0" customHeight="1">
      <c r="A1573" s="358"/>
      <c r="B1573" s="359"/>
      <c r="C1573" s="359"/>
      <c r="D1573" s="360"/>
      <c r="E1573" s="361"/>
      <c r="F1573" s="359"/>
      <c r="G1573" s="362"/>
      <c r="H1573" s="363">
        <f t="shared" si="19"/>
        <v>0</v>
      </c>
      <c r="I1573" s="359"/>
      <c r="J1573" s="364"/>
      <c r="K1573" s="364">
        <f t="shared" si="7"/>
        <v>0</v>
      </c>
      <c r="L1573" s="365"/>
      <c r="M1573" s="366">
        <f t="shared" si="14"/>
        <v>0</v>
      </c>
      <c r="N1573" s="366">
        <f t="shared" si="13"/>
        <v>0</v>
      </c>
      <c r="O1573" s="366">
        <f t="shared" si="5"/>
        <v>0</v>
      </c>
      <c r="P1573" s="366">
        <f t="shared" si="8"/>
        <v>0</v>
      </c>
      <c r="Q1573" s="366"/>
      <c r="R1573" s="359"/>
      <c r="S1573" s="367"/>
      <c r="T1573" s="359"/>
      <c r="U1573" s="368"/>
      <c r="V1573" s="368"/>
      <c r="W1573" s="359"/>
      <c r="X1573" s="362"/>
      <c r="Y1573" s="359"/>
      <c r="Z1573" s="369"/>
      <c r="AA1573" s="368"/>
      <c r="AB1573" s="367"/>
      <c r="AC1573" s="370"/>
      <c r="AD1573" s="371"/>
      <c r="AE1573" s="249"/>
      <c r="AF1573" s="249"/>
      <c r="AG1573" s="249"/>
      <c r="AH1573" s="249"/>
      <c r="AI1573" s="249"/>
      <c r="AJ1573" s="249"/>
      <c r="AK1573" s="249"/>
      <c r="AL1573" s="249"/>
      <c r="AM1573" s="249"/>
      <c r="AN1573" s="249"/>
      <c r="AO1573" s="249"/>
      <c r="AP1573" s="249"/>
      <c r="AQ1573" s="249"/>
      <c r="AR1573" s="249"/>
      <c r="AS1573" s="249"/>
      <c r="AT1573" s="249"/>
      <c r="AU1573" s="249"/>
      <c r="AV1573" s="249"/>
      <c r="AW1573" s="249"/>
      <c r="AX1573" s="249"/>
    </row>
    <row r="1574" ht="15.0" customHeight="1">
      <c r="A1574" s="358"/>
      <c r="B1574" s="359"/>
      <c r="C1574" s="359"/>
      <c r="D1574" s="360"/>
      <c r="E1574" s="361"/>
      <c r="F1574" s="359"/>
      <c r="G1574" s="362"/>
      <c r="H1574" s="363">
        <f t="shared" si="19"/>
        <v>0</v>
      </c>
      <c r="I1574" s="359"/>
      <c r="J1574" s="364"/>
      <c r="K1574" s="364">
        <f t="shared" si="7"/>
        <v>0</v>
      </c>
      <c r="L1574" s="365"/>
      <c r="M1574" s="366">
        <f t="shared" si="14"/>
        <v>0</v>
      </c>
      <c r="N1574" s="366">
        <f t="shared" si="13"/>
        <v>0</v>
      </c>
      <c r="O1574" s="366">
        <f t="shared" si="5"/>
        <v>0</v>
      </c>
      <c r="P1574" s="366">
        <f t="shared" si="8"/>
        <v>0</v>
      </c>
      <c r="Q1574" s="366"/>
      <c r="R1574" s="359"/>
      <c r="S1574" s="367"/>
      <c r="T1574" s="359"/>
      <c r="U1574" s="368"/>
      <c r="V1574" s="368"/>
      <c r="W1574" s="359"/>
      <c r="X1574" s="362"/>
      <c r="Y1574" s="359"/>
      <c r="Z1574" s="369"/>
      <c r="AA1574" s="368"/>
      <c r="AB1574" s="367"/>
      <c r="AC1574" s="370"/>
      <c r="AD1574" s="371"/>
      <c r="AE1574" s="249"/>
      <c r="AF1574" s="249"/>
      <c r="AG1574" s="249"/>
      <c r="AH1574" s="249"/>
      <c r="AI1574" s="249"/>
      <c r="AJ1574" s="249"/>
      <c r="AK1574" s="249"/>
      <c r="AL1574" s="249"/>
      <c r="AM1574" s="249"/>
      <c r="AN1574" s="249"/>
      <c r="AO1574" s="249"/>
      <c r="AP1574" s="249"/>
      <c r="AQ1574" s="249"/>
      <c r="AR1574" s="249"/>
      <c r="AS1574" s="249"/>
      <c r="AT1574" s="249"/>
      <c r="AU1574" s="249"/>
      <c r="AV1574" s="249"/>
      <c r="AW1574" s="249"/>
      <c r="AX1574" s="249"/>
    </row>
    <row r="1575" ht="15.0" customHeight="1">
      <c r="A1575" s="358"/>
      <c r="B1575" s="359"/>
      <c r="C1575" s="359"/>
      <c r="D1575" s="360"/>
      <c r="E1575" s="361"/>
      <c r="F1575" s="359"/>
      <c r="G1575" s="362"/>
      <c r="H1575" s="363">
        <f t="shared" si="19"/>
        <v>0</v>
      </c>
      <c r="I1575" s="359"/>
      <c r="J1575" s="364"/>
      <c r="K1575" s="364">
        <f t="shared" si="7"/>
        <v>0</v>
      </c>
      <c r="L1575" s="365"/>
      <c r="M1575" s="366">
        <f t="shared" si="14"/>
        <v>0</v>
      </c>
      <c r="N1575" s="366">
        <f t="shared" si="13"/>
        <v>0</v>
      </c>
      <c r="O1575" s="366">
        <f t="shared" si="5"/>
        <v>0</v>
      </c>
      <c r="P1575" s="366">
        <f t="shared" si="8"/>
        <v>0</v>
      </c>
      <c r="Q1575" s="366"/>
      <c r="R1575" s="359"/>
      <c r="S1575" s="367"/>
      <c r="T1575" s="359"/>
      <c r="U1575" s="368"/>
      <c r="V1575" s="368"/>
      <c r="W1575" s="359"/>
      <c r="X1575" s="362"/>
      <c r="Y1575" s="359"/>
      <c r="Z1575" s="369"/>
      <c r="AA1575" s="368"/>
      <c r="AB1575" s="367"/>
      <c r="AC1575" s="370"/>
      <c r="AD1575" s="371"/>
      <c r="AE1575" s="249"/>
      <c r="AF1575" s="249"/>
      <c r="AG1575" s="249"/>
      <c r="AH1575" s="249"/>
      <c r="AI1575" s="249"/>
      <c r="AJ1575" s="249"/>
      <c r="AK1575" s="249"/>
      <c r="AL1575" s="249"/>
      <c r="AM1575" s="249"/>
      <c r="AN1575" s="249"/>
      <c r="AO1575" s="249"/>
      <c r="AP1575" s="249"/>
      <c r="AQ1575" s="249"/>
      <c r="AR1575" s="249"/>
      <c r="AS1575" s="249"/>
      <c r="AT1575" s="249"/>
      <c r="AU1575" s="249"/>
      <c r="AV1575" s="249"/>
      <c r="AW1575" s="249"/>
      <c r="AX1575" s="249"/>
    </row>
    <row r="1576" ht="15.0" customHeight="1">
      <c r="A1576" s="358"/>
      <c r="B1576" s="359"/>
      <c r="C1576" s="359"/>
      <c r="D1576" s="360"/>
      <c r="E1576" s="361"/>
      <c r="F1576" s="359"/>
      <c r="G1576" s="362"/>
      <c r="H1576" s="363">
        <f t="shared" si="19"/>
        <v>0</v>
      </c>
      <c r="I1576" s="359"/>
      <c r="J1576" s="364"/>
      <c r="K1576" s="364">
        <f t="shared" si="7"/>
        <v>0</v>
      </c>
      <c r="L1576" s="365"/>
      <c r="M1576" s="366">
        <f t="shared" si="14"/>
        <v>0</v>
      </c>
      <c r="N1576" s="366">
        <f t="shared" si="13"/>
        <v>0</v>
      </c>
      <c r="O1576" s="366">
        <f t="shared" si="5"/>
        <v>0</v>
      </c>
      <c r="P1576" s="366">
        <f t="shared" si="8"/>
        <v>0</v>
      </c>
      <c r="Q1576" s="366"/>
      <c r="R1576" s="359"/>
      <c r="S1576" s="367"/>
      <c r="T1576" s="359"/>
      <c r="U1576" s="368"/>
      <c r="V1576" s="368"/>
      <c r="W1576" s="359"/>
      <c r="X1576" s="362"/>
      <c r="Y1576" s="359"/>
      <c r="Z1576" s="369"/>
      <c r="AA1576" s="368"/>
      <c r="AB1576" s="367"/>
      <c r="AC1576" s="370"/>
      <c r="AD1576" s="371"/>
      <c r="AE1576" s="249"/>
      <c r="AF1576" s="249"/>
      <c r="AG1576" s="249"/>
      <c r="AH1576" s="249"/>
      <c r="AI1576" s="249"/>
      <c r="AJ1576" s="249"/>
      <c r="AK1576" s="249"/>
      <c r="AL1576" s="249"/>
      <c r="AM1576" s="249"/>
      <c r="AN1576" s="249"/>
      <c r="AO1576" s="249"/>
      <c r="AP1576" s="249"/>
      <c r="AQ1576" s="249"/>
      <c r="AR1576" s="249"/>
      <c r="AS1576" s="249"/>
      <c r="AT1576" s="249"/>
      <c r="AU1576" s="249"/>
      <c r="AV1576" s="249"/>
      <c r="AW1576" s="249"/>
      <c r="AX1576" s="249"/>
    </row>
    <row r="1577" ht="15.0" customHeight="1">
      <c r="A1577" s="358"/>
      <c r="B1577" s="359"/>
      <c r="C1577" s="359"/>
      <c r="D1577" s="360"/>
      <c r="E1577" s="361"/>
      <c r="F1577" s="359"/>
      <c r="G1577" s="362"/>
      <c r="H1577" s="363">
        <f t="shared" si="19"/>
        <v>0</v>
      </c>
      <c r="I1577" s="359"/>
      <c r="J1577" s="364"/>
      <c r="K1577" s="364">
        <f t="shared" si="7"/>
        <v>0</v>
      </c>
      <c r="L1577" s="365"/>
      <c r="M1577" s="366">
        <f t="shared" si="14"/>
        <v>0</v>
      </c>
      <c r="N1577" s="366">
        <f t="shared" si="13"/>
        <v>0</v>
      </c>
      <c r="O1577" s="366">
        <f t="shared" si="5"/>
        <v>0</v>
      </c>
      <c r="P1577" s="366">
        <f t="shared" si="8"/>
        <v>0</v>
      </c>
      <c r="Q1577" s="366"/>
      <c r="R1577" s="359"/>
      <c r="S1577" s="367"/>
      <c r="T1577" s="359"/>
      <c r="U1577" s="368"/>
      <c r="V1577" s="368"/>
      <c r="W1577" s="359"/>
      <c r="X1577" s="362"/>
      <c r="Y1577" s="359"/>
      <c r="Z1577" s="369"/>
      <c r="AA1577" s="368"/>
      <c r="AB1577" s="367"/>
      <c r="AC1577" s="370"/>
      <c r="AD1577" s="371"/>
      <c r="AE1577" s="249"/>
      <c r="AF1577" s="249"/>
      <c r="AG1577" s="249"/>
      <c r="AH1577" s="249"/>
      <c r="AI1577" s="249"/>
      <c r="AJ1577" s="249"/>
      <c r="AK1577" s="249"/>
      <c r="AL1577" s="249"/>
      <c r="AM1577" s="249"/>
      <c r="AN1577" s="249"/>
      <c r="AO1577" s="249"/>
      <c r="AP1577" s="249"/>
      <c r="AQ1577" s="249"/>
      <c r="AR1577" s="249"/>
      <c r="AS1577" s="249"/>
      <c r="AT1577" s="249"/>
      <c r="AU1577" s="249"/>
      <c r="AV1577" s="249"/>
      <c r="AW1577" s="249"/>
      <c r="AX1577" s="249"/>
    </row>
    <row r="1578" ht="15.0" customHeight="1">
      <c r="A1578" s="358"/>
      <c r="B1578" s="359"/>
      <c r="C1578" s="359"/>
      <c r="D1578" s="360"/>
      <c r="E1578" s="361"/>
      <c r="F1578" s="359"/>
      <c r="G1578" s="362"/>
      <c r="H1578" s="363">
        <f t="shared" si="19"/>
        <v>0</v>
      </c>
      <c r="I1578" s="359"/>
      <c r="J1578" s="364"/>
      <c r="K1578" s="364">
        <f t="shared" si="7"/>
        <v>0</v>
      </c>
      <c r="L1578" s="365"/>
      <c r="M1578" s="366">
        <f t="shared" si="14"/>
        <v>0</v>
      </c>
      <c r="N1578" s="366">
        <f t="shared" si="13"/>
        <v>0</v>
      </c>
      <c r="O1578" s="366">
        <f t="shared" si="5"/>
        <v>0</v>
      </c>
      <c r="P1578" s="366">
        <f t="shared" si="8"/>
        <v>0</v>
      </c>
      <c r="Q1578" s="366"/>
      <c r="R1578" s="359"/>
      <c r="S1578" s="367"/>
      <c r="T1578" s="359"/>
      <c r="U1578" s="368"/>
      <c r="V1578" s="368"/>
      <c r="W1578" s="359"/>
      <c r="X1578" s="362"/>
      <c r="Y1578" s="359"/>
      <c r="Z1578" s="369"/>
      <c r="AA1578" s="368"/>
      <c r="AB1578" s="367"/>
      <c r="AC1578" s="370"/>
      <c r="AD1578" s="371"/>
      <c r="AE1578" s="249"/>
      <c r="AF1578" s="249"/>
      <c r="AG1578" s="249"/>
      <c r="AH1578" s="249"/>
      <c r="AI1578" s="249"/>
      <c r="AJ1578" s="249"/>
      <c r="AK1578" s="249"/>
      <c r="AL1578" s="249"/>
      <c r="AM1578" s="249"/>
      <c r="AN1578" s="249"/>
      <c r="AO1578" s="249"/>
      <c r="AP1578" s="249"/>
      <c r="AQ1578" s="249"/>
      <c r="AR1578" s="249"/>
      <c r="AS1578" s="249"/>
      <c r="AT1578" s="249"/>
      <c r="AU1578" s="249"/>
      <c r="AV1578" s="249"/>
      <c r="AW1578" s="249"/>
      <c r="AX1578" s="249"/>
    </row>
    <row r="1579" ht="15.0" customHeight="1">
      <c r="A1579" s="358"/>
      <c r="B1579" s="359"/>
      <c r="C1579" s="359"/>
      <c r="D1579" s="360"/>
      <c r="E1579" s="361"/>
      <c r="F1579" s="359"/>
      <c r="G1579" s="362"/>
      <c r="H1579" s="363">
        <f t="shared" si="19"/>
        <v>0</v>
      </c>
      <c r="I1579" s="359"/>
      <c r="J1579" s="364"/>
      <c r="K1579" s="364">
        <f t="shared" si="7"/>
        <v>0</v>
      </c>
      <c r="L1579" s="365"/>
      <c r="M1579" s="366">
        <f t="shared" si="14"/>
        <v>0</v>
      </c>
      <c r="N1579" s="366">
        <f t="shared" si="13"/>
        <v>0</v>
      </c>
      <c r="O1579" s="366">
        <f t="shared" si="5"/>
        <v>0</v>
      </c>
      <c r="P1579" s="366">
        <f t="shared" si="8"/>
        <v>0</v>
      </c>
      <c r="Q1579" s="366"/>
      <c r="R1579" s="359"/>
      <c r="S1579" s="367"/>
      <c r="T1579" s="359"/>
      <c r="U1579" s="368"/>
      <c r="V1579" s="368"/>
      <c r="W1579" s="359"/>
      <c r="X1579" s="362"/>
      <c r="Y1579" s="359"/>
      <c r="Z1579" s="369"/>
      <c r="AA1579" s="368"/>
      <c r="AB1579" s="367"/>
      <c r="AC1579" s="370"/>
      <c r="AD1579" s="371"/>
      <c r="AE1579" s="249"/>
      <c r="AF1579" s="249"/>
      <c r="AG1579" s="249"/>
      <c r="AH1579" s="249"/>
      <c r="AI1579" s="249"/>
      <c r="AJ1579" s="249"/>
      <c r="AK1579" s="249"/>
      <c r="AL1579" s="249"/>
      <c r="AM1579" s="249"/>
      <c r="AN1579" s="249"/>
      <c r="AO1579" s="249"/>
      <c r="AP1579" s="249"/>
      <c r="AQ1579" s="249"/>
      <c r="AR1579" s="249"/>
      <c r="AS1579" s="249"/>
      <c r="AT1579" s="249"/>
      <c r="AU1579" s="249"/>
      <c r="AV1579" s="249"/>
      <c r="AW1579" s="249"/>
      <c r="AX1579" s="249"/>
    </row>
    <row r="1580" ht="15.0" customHeight="1">
      <c r="A1580" s="358"/>
      <c r="B1580" s="359"/>
      <c r="C1580" s="359"/>
      <c r="D1580" s="360"/>
      <c r="E1580" s="361"/>
      <c r="F1580" s="359"/>
      <c r="G1580" s="362"/>
      <c r="H1580" s="363">
        <f t="shared" si="19"/>
        <v>0</v>
      </c>
      <c r="I1580" s="359"/>
      <c r="J1580" s="364"/>
      <c r="K1580" s="364">
        <f t="shared" si="7"/>
        <v>0</v>
      </c>
      <c r="L1580" s="365"/>
      <c r="M1580" s="366">
        <f t="shared" si="14"/>
        <v>0</v>
      </c>
      <c r="N1580" s="366">
        <f t="shared" si="13"/>
        <v>0</v>
      </c>
      <c r="O1580" s="366">
        <f t="shared" si="5"/>
        <v>0</v>
      </c>
      <c r="P1580" s="366">
        <f t="shared" si="8"/>
        <v>0</v>
      </c>
      <c r="Q1580" s="366"/>
      <c r="R1580" s="359"/>
      <c r="S1580" s="367"/>
      <c r="T1580" s="359"/>
      <c r="U1580" s="368"/>
      <c r="V1580" s="368"/>
      <c r="W1580" s="359"/>
      <c r="X1580" s="362"/>
      <c r="Y1580" s="359"/>
      <c r="Z1580" s="369"/>
      <c r="AA1580" s="368"/>
      <c r="AB1580" s="367"/>
      <c r="AC1580" s="370"/>
      <c r="AD1580" s="371"/>
      <c r="AE1580" s="249"/>
      <c r="AF1580" s="249"/>
      <c r="AG1580" s="249"/>
      <c r="AH1580" s="249"/>
      <c r="AI1580" s="249"/>
      <c r="AJ1580" s="249"/>
      <c r="AK1580" s="249"/>
      <c r="AL1580" s="249"/>
      <c r="AM1580" s="249"/>
      <c r="AN1580" s="249"/>
      <c r="AO1580" s="249"/>
      <c r="AP1580" s="249"/>
      <c r="AQ1580" s="249"/>
      <c r="AR1580" s="249"/>
      <c r="AS1580" s="249"/>
      <c r="AT1580" s="249"/>
      <c r="AU1580" s="249"/>
      <c r="AV1580" s="249"/>
      <c r="AW1580" s="249"/>
      <c r="AX1580" s="249"/>
    </row>
    <row r="1581" ht="15.0" customHeight="1">
      <c r="A1581" s="358"/>
      <c r="B1581" s="359"/>
      <c r="C1581" s="359"/>
      <c r="D1581" s="360"/>
      <c r="E1581" s="361"/>
      <c r="F1581" s="359"/>
      <c r="G1581" s="362"/>
      <c r="H1581" s="363">
        <f t="shared" si="19"/>
        <v>0</v>
      </c>
      <c r="I1581" s="359"/>
      <c r="J1581" s="364"/>
      <c r="K1581" s="364">
        <f t="shared" si="7"/>
        <v>0</v>
      </c>
      <c r="L1581" s="365"/>
      <c r="M1581" s="366">
        <f t="shared" si="14"/>
        <v>0</v>
      </c>
      <c r="N1581" s="366">
        <f t="shared" si="13"/>
        <v>0</v>
      </c>
      <c r="O1581" s="366">
        <f t="shared" si="5"/>
        <v>0</v>
      </c>
      <c r="P1581" s="366">
        <f t="shared" si="8"/>
        <v>0</v>
      </c>
      <c r="Q1581" s="366"/>
      <c r="R1581" s="359"/>
      <c r="S1581" s="367"/>
      <c r="T1581" s="359"/>
      <c r="U1581" s="368"/>
      <c r="V1581" s="368"/>
      <c r="W1581" s="359"/>
      <c r="X1581" s="362"/>
      <c r="Y1581" s="359"/>
      <c r="Z1581" s="369"/>
      <c r="AA1581" s="368"/>
      <c r="AB1581" s="367"/>
      <c r="AC1581" s="370"/>
      <c r="AD1581" s="371"/>
      <c r="AE1581" s="249"/>
      <c r="AF1581" s="249"/>
      <c r="AG1581" s="249"/>
      <c r="AH1581" s="249"/>
      <c r="AI1581" s="249"/>
      <c r="AJ1581" s="249"/>
      <c r="AK1581" s="249"/>
      <c r="AL1581" s="249"/>
      <c r="AM1581" s="249"/>
      <c r="AN1581" s="249"/>
      <c r="AO1581" s="249"/>
      <c r="AP1581" s="249"/>
      <c r="AQ1581" s="249"/>
      <c r="AR1581" s="249"/>
      <c r="AS1581" s="249"/>
      <c r="AT1581" s="249"/>
      <c r="AU1581" s="249"/>
      <c r="AV1581" s="249"/>
      <c r="AW1581" s="249"/>
      <c r="AX1581" s="249"/>
    </row>
    <row r="1582" ht="15.0" customHeight="1">
      <c r="A1582" s="358"/>
      <c r="B1582" s="359"/>
      <c r="C1582" s="359"/>
      <c r="D1582" s="360"/>
      <c r="E1582" s="361"/>
      <c r="F1582" s="359"/>
      <c r="G1582" s="362"/>
      <c r="H1582" s="363">
        <f t="shared" si="19"/>
        <v>0</v>
      </c>
      <c r="I1582" s="359"/>
      <c r="J1582" s="364"/>
      <c r="K1582" s="364">
        <f t="shared" si="7"/>
        <v>0</v>
      </c>
      <c r="L1582" s="365"/>
      <c r="M1582" s="366">
        <f t="shared" si="14"/>
        <v>0</v>
      </c>
      <c r="N1582" s="366">
        <f t="shared" si="13"/>
        <v>0</v>
      </c>
      <c r="O1582" s="366">
        <f t="shared" si="5"/>
        <v>0</v>
      </c>
      <c r="P1582" s="366">
        <f t="shared" si="8"/>
        <v>0</v>
      </c>
      <c r="Q1582" s="366"/>
      <c r="R1582" s="359"/>
      <c r="S1582" s="367"/>
      <c r="T1582" s="359"/>
      <c r="U1582" s="368"/>
      <c r="V1582" s="368"/>
      <c r="W1582" s="359"/>
      <c r="X1582" s="362"/>
      <c r="Y1582" s="359"/>
      <c r="Z1582" s="369"/>
      <c r="AA1582" s="368"/>
      <c r="AB1582" s="367"/>
      <c r="AC1582" s="370"/>
      <c r="AD1582" s="371"/>
      <c r="AE1582" s="249"/>
      <c r="AF1582" s="249"/>
      <c r="AG1582" s="249"/>
      <c r="AH1582" s="249"/>
      <c r="AI1582" s="249"/>
      <c r="AJ1582" s="249"/>
      <c r="AK1582" s="249"/>
      <c r="AL1582" s="249"/>
      <c r="AM1582" s="249"/>
      <c r="AN1582" s="249"/>
      <c r="AO1582" s="249"/>
      <c r="AP1582" s="249"/>
      <c r="AQ1582" s="249"/>
      <c r="AR1582" s="249"/>
      <c r="AS1582" s="249"/>
      <c r="AT1582" s="249"/>
      <c r="AU1582" s="249"/>
      <c r="AV1582" s="249"/>
      <c r="AW1582" s="249"/>
      <c r="AX1582" s="249"/>
    </row>
    <row r="1583" ht="15.0" customHeight="1">
      <c r="A1583" s="358"/>
      <c r="B1583" s="359"/>
      <c r="C1583" s="359"/>
      <c r="D1583" s="360"/>
      <c r="E1583" s="361"/>
      <c r="F1583" s="359"/>
      <c r="G1583" s="362"/>
      <c r="H1583" s="363">
        <f t="shared" si="19"/>
        <v>0</v>
      </c>
      <c r="I1583" s="359"/>
      <c r="J1583" s="364"/>
      <c r="K1583" s="364">
        <f t="shared" si="7"/>
        <v>0</v>
      </c>
      <c r="L1583" s="365"/>
      <c r="M1583" s="366">
        <f t="shared" si="14"/>
        <v>0</v>
      </c>
      <c r="N1583" s="366">
        <f t="shared" si="13"/>
        <v>0</v>
      </c>
      <c r="O1583" s="366">
        <f t="shared" si="5"/>
        <v>0</v>
      </c>
      <c r="P1583" s="366">
        <f t="shared" si="8"/>
        <v>0</v>
      </c>
      <c r="Q1583" s="366"/>
      <c r="R1583" s="359"/>
      <c r="S1583" s="367"/>
      <c r="T1583" s="359"/>
      <c r="U1583" s="368"/>
      <c r="V1583" s="368"/>
      <c r="W1583" s="359"/>
      <c r="X1583" s="362"/>
      <c r="Y1583" s="359"/>
      <c r="Z1583" s="369"/>
      <c r="AA1583" s="368"/>
      <c r="AB1583" s="367"/>
      <c r="AC1583" s="370"/>
      <c r="AD1583" s="371"/>
      <c r="AE1583" s="249"/>
      <c r="AF1583" s="249"/>
      <c r="AG1583" s="249"/>
      <c r="AH1583" s="249"/>
      <c r="AI1583" s="249"/>
      <c r="AJ1583" s="249"/>
      <c r="AK1583" s="249"/>
      <c r="AL1583" s="249"/>
      <c r="AM1583" s="249"/>
      <c r="AN1583" s="249"/>
      <c r="AO1583" s="249"/>
      <c r="AP1583" s="249"/>
      <c r="AQ1583" s="249"/>
      <c r="AR1583" s="249"/>
      <c r="AS1583" s="249"/>
      <c r="AT1583" s="249"/>
      <c r="AU1583" s="249"/>
      <c r="AV1583" s="249"/>
      <c r="AW1583" s="249"/>
      <c r="AX1583" s="249"/>
    </row>
    <row r="1584" ht="15.0" customHeight="1">
      <c r="A1584" s="358"/>
      <c r="B1584" s="359"/>
      <c r="C1584" s="359"/>
      <c r="D1584" s="360"/>
      <c r="E1584" s="361"/>
      <c r="F1584" s="359"/>
      <c r="G1584" s="362"/>
      <c r="H1584" s="363">
        <f t="shared" si="19"/>
        <v>0</v>
      </c>
      <c r="I1584" s="359"/>
      <c r="J1584" s="364"/>
      <c r="K1584" s="364">
        <f t="shared" si="7"/>
        <v>0</v>
      </c>
      <c r="L1584" s="365"/>
      <c r="M1584" s="366">
        <f t="shared" si="14"/>
        <v>0</v>
      </c>
      <c r="N1584" s="366">
        <f t="shared" si="13"/>
        <v>0</v>
      </c>
      <c r="O1584" s="366">
        <f t="shared" si="5"/>
        <v>0</v>
      </c>
      <c r="P1584" s="366">
        <f t="shared" si="8"/>
        <v>0</v>
      </c>
      <c r="Q1584" s="366"/>
      <c r="R1584" s="359"/>
      <c r="S1584" s="367"/>
      <c r="T1584" s="359"/>
      <c r="U1584" s="368"/>
      <c r="V1584" s="368"/>
      <c r="W1584" s="359"/>
      <c r="X1584" s="362"/>
      <c r="Y1584" s="359"/>
      <c r="Z1584" s="369"/>
      <c r="AA1584" s="368"/>
      <c r="AB1584" s="367"/>
      <c r="AC1584" s="370"/>
      <c r="AD1584" s="371"/>
      <c r="AE1584" s="249"/>
      <c r="AF1584" s="249"/>
      <c r="AG1584" s="249"/>
      <c r="AH1584" s="249"/>
      <c r="AI1584" s="249"/>
      <c r="AJ1584" s="249"/>
      <c r="AK1584" s="249"/>
      <c r="AL1584" s="249"/>
      <c r="AM1584" s="249"/>
      <c r="AN1584" s="249"/>
      <c r="AO1584" s="249"/>
      <c r="AP1584" s="249"/>
      <c r="AQ1584" s="249"/>
      <c r="AR1584" s="249"/>
      <c r="AS1584" s="249"/>
      <c r="AT1584" s="249"/>
      <c r="AU1584" s="249"/>
      <c r="AV1584" s="249"/>
      <c r="AW1584" s="249"/>
      <c r="AX1584" s="249"/>
    </row>
    <row r="1585" ht="15.0" customHeight="1">
      <c r="A1585" s="358"/>
      <c r="B1585" s="359"/>
      <c r="C1585" s="359"/>
      <c r="D1585" s="360"/>
      <c r="E1585" s="361"/>
      <c r="F1585" s="359"/>
      <c r="G1585" s="362"/>
      <c r="H1585" s="363">
        <f t="shared" si="19"/>
        <v>0</v>
      </c>
      <c r="I1585" s="359"/>
      <c r="J1585" s="364"/>
      <c r="K1585" s="364">
        <f t="shared" si="7"/>
        <v>0</v>
      </c>
      <c r="L1585" s="365"/>
      <c r="M1585" s="366">
        <f t="shared" si="14"/>
        <v>0</v>
      </c>
      <c r="N1585" s="366">
        <f t="shared" si="13"/>
        <v>0</v>
      </c>
      <c r="O1585" s="366">
        <f t="shared" si="5"/>
        <v>0</v>
      </c>
      <c r="P1585" s="366">
        <f t="shared" si="8"/>
        <v>0</v>
      </c>
      <c r="Q1585" s="366"/>
      <c r="R1585" s="359"/>
      <c r="S1585" s="367"/>
      <c r="T1585" s="359"/>
      <c r="U1585" s="368"/>
      <c r="V1585" s="368"/>
      <c r="W1585" s="359"/>
      <c r="X1585" s="362"/>
      <c r="Y1585" s="359"/>
      <c r="Z1585" s="369"/>
      <c r="AA1585" s="368"/>
      <c r="AB1585" s="367"/>
      <c r="AC1585" s="370"/>
      <c r="AD1585" s="371"/>
      <c r="AE1585" s="249"/>
      <c r="AF1585" s="249"/>
      <c r="AG1585" s="249"/>
      <c r="AH1585" s="249"/>
      <c r="AI1585" s="249"/>
      <c r="AJ1585" s="249"/>
      <c r="AK1585" s="249"/>
      <c r="AL1585" s="249"/>
      <c r="AM1585" s="249"/>
      <c r="AN1585" s="249"/>
      <c r="AO1585" s="249"/>
      <c r="AP1585" s="249"/>
      <c r="AQ1585" s="249"/>
      <c r="AR1585" s="249"/>
      <c r="AS1585" s="249"/>
      <c r="AT1585" s="249"/>
      <c r="AU1585" s="249"/>
      <c r="AV1585" s="249"/>
      <c r="AW1585" s="249"/>
      <c r="AX1585" s="249"/>
    </row>
    <row r="1586" ht="15.0" customHeight="1">
      <c r="A1586" s="358"/>
      <c r="B1586" s="359"/>
      <c r="C1586" s="359"/>
      <c r="D1586" s="360"/>
      <c r="E1586" s="361"/>
      <c r="F1586" s="359"/>
      <c r="G1586" s="362"/>
      <c r="H1586" s="363">
        <f t="shared" si="19"/>
        <v>0</v>
      </c>
      <c r="I1586" s="359"/>
      <c r="J1586" s="364"/>
      <c r="K1586" s="364">
        <f t="shared" si="7"/>
        <v>0</v>
      </c>
      <c r="L1586" s="365"/>
      <c r="M1586" s="366">
        <f t="shared" si="14"/>
        <v>0</v>
      </c>
      <c r="N1586" s="366">
        <f t="shared" si="13"/>
        <v>0</v>
      </c>
      <c r="O1586" s="366">
        <f t="shared" si="5"/>
        <v>0</v>
      </c>
      <c r="P1586" s="366">
        <f t="shared" si="8"/>
        <v>0</v>
      </c>
      <c r="Q1586" s="366"/>
      <c r="R1586" s="359"/>
      <c r="S1586" s="367"/>
      <c r="T1586" s="359"/>
      <c r="U1586" s="368"/>
      <c r="V1586" s="368"/>
      <c r="W1586" s="359"/>
      <c r="X1586" s="362"/>
      <c r="Y1586" s="359"/>
      <c r="Z1586" s="369"/>
      <c r="AA1586" s="368"/>
      <c r="AB1586" s="367"/>
      <c r="AC1586" s="370"/>
      <c r="AD1586" s="371"/>
      <c r="AE1586" s="249"/>
      <c r="AF1586" s="249"/>
      <c r="AG1586" s="249"/>
      <c r="AH1586" s="249"/>
      <c r="AI1586" s="249"/>
      <c r="AJ1586" s="249"/>
      <c r="AK1586" s="249"/>
      <c r="AL1586" s="249"/>
      <c r="AM1586" s="249"/>
      <c r="AN1586" s="249"/>
      <c r="AO1586" s="249"/>
      <c r="AP1586" s="249"/>
      <c r="AQ1586" s="249"/>
      <c r="AR1586" s="249"/>
      <c r="AS1586" s="249"/>
      <c r="AT1586" s="249"/>
      <c r="AU1586" s="249"/>
      <c r="AV1586" s="249"/>
      <c r="AW1586" s="249"/>
      <c r="AX1586" s="249"/>
    </row>
    <row r="1587" ht="15.0" customHeight="1">
      <c r="A1587" s="358"/>
      <c r="B1587" s="359"/>
      <c r="C1587" s="359"/>
      <c r="D1587" s="360"/>
      <c r="E1587" s="361"/>
      <c r="F1587" s="359"/>
      <c r="G1587" s="362"/>
      <c r="H1587" s="363">
        <f t="shared" si="19"/>
        <v>0</v>
      </c>
      <c r="I1587" s="359"/>
      <c r="J1587" s="364"/>
      <c r="K1587" s="364">
        <f t="shared" si="7"/>
        <v>0</v>
      </c>
      <c r="L1587" s="365"/>
      <c r="M1587" s="366">
        <f t="shared" si="14"/>
        <v>0</v>
      </c>
      <c r="N1587" s="366">
        <f t="shared" si="13"/>
        <v>0</v>
      </c>
      <c r="O1587" s="366">
        <f t="shared" si="5"/>
        <v>0</v>
      </c>
      <c r="P1587" s="366">
        <f t="shared" si="8"/>
        <v>0</v>
      </c>
      <c r="Q1587" s="366"/>
      <c r="R1587" s="359"/>
      <c r="S1587" s="367"/>
      <c r="T1587" s="359"/>
      <c r="U1587" s="368"/>
      <c r="V1587" s="368"/>
      <c r="W1587" s="359"/>
      <c r="X1587" s="362"/>
      <c r="Y1587" s="359"/>
      <c r="Z1587" s="369"/>
      <c r="AA1587" s="368"/>
      <c r="AB1587" s="367"/>
      <c r="AC1587" s="370"/>
      <c r="AD1587" s="371"/>
      <c r="AE1587" s="249"/>
      <c r="AF1587" s="249"/>
      <c r="AG1587" s="249"/>
      <c r="AH1587" s="249"/>
      <c r="AI1587" s="249"/>
      <c r="AJ1587" s="249"/>
      <c r="AK1587" s="249"/>
      <c r="AL1587" s="249"/>
      <c r="AM1587" s="249"/>
      <c r="AN1587" s="249"/>
      <c r="AO1587" s="249"/>
      <c r="AP1587" s="249"/>
      <c r="AQ1587" s="249"/>
      <c r="AR1587" s="249"/>
      <c r="AS1587" s="249"/>
      <c r="AT1587" s="249"/>
      <c r="AU1587" s="249"/>
      <c r="AV1587" s="249"/>
      <c r="AW1587" s="249"/>
      <c r="AX1587" s="249"/>
    </row>
    <row r="1588" ht="15.0" customHeight="1">
      <c r="A1588" s="358"/>
      <c r="B1588" s="359"/>
      <c r="C1588" s="359"/>
      <c r="D1588" s="360"/>
      <c r="E1588" s="361"/>
      <c r="F1588" s="359"/>
      <c r="G1588" s="362"/>
      <c r="H1588" s="363">
        <f t="shared" si="19"/>
        <v>0</v>
      </c>
      <c r="I1588" s="359"/>
      <c r="J1588" s="364"/>
      <c r="K1588" s="364">
        <f t="shared" si="7"/>
        <v>0</v>
      </c>
      <c r="L1588" s="365"/>
      <c r="M1588" s="366">
        <f t="shared" si="14"/>
        <v>0</v>
      </c>
      <c r="N1588" s="366">
        <f t="shared" si="13"/>
        <v>0</v>
      </c>
      <c r="O1588" s="366">
        <f t="shared" si="5"/>
        <v>0</v>
      </c>
      <c r="P1588" s="366">
        <f t="shared" si="8"/>
        <v>0</v>
      </c>
      <c r="Q1588" s="366"/>
      <c r="R1588" s="359"/>
      <c r="S1588" s="367"/>
      <c r="T1588" s="359"/>
      <c r="U1588" s="368"/>
      <c r="V1588" s="368"/>
      <c r="W1588" s="359"/>
      <c r="X1588" s="362"/>
      <c r="Y1588" s="359"/>
      <c r="Z1588" s="369"/>
      <c r="AA1588" s="368"/>
      <c r="AB1588" s="367"/>
      <c r="AC1588" s="370"/>
      <c r="AD1588" s="371"/>
      <c r="AE1588" s="249"/>
      <c r="AF1588" s="249"/>
      <c r="AG1588" s="249"/>
      <c r="AH1588" s="249"/>
      <c r="AI1588" s="249"/>
      <c r="AJ1588" s="249"/>
      <c r="AK1588" s="249"/>
      <c r="AL1588" s="249"/>
      <c r="AM1588" s="249"/>
      <c r="AN1588" s="249"/>
      <c r="AO1588" s="249"/>
      <c r="AP1588" s="249"/>
      <c r="AQ1588" s="249"/>
      <c r="AR1588" s="249"/>
      <c r="AS1588" s="249"/>
      <c r="AT1588" s="249"/>
      <c r="AU1588" s="249"/>
      <c r="AV1588" s="249"/>
      <c r="AW1588" s="249"/>
      <c r="AX1588" s="249"/>
    </row>
    <row r="1589" ht="15.0" customHeight="1">
      <c r="A1589" s="358"/>
      <c r="B1589" s="359"/>
      <c r="C1589" s="359"/>
      <c r="D1589" s="360"/>
      <c r="E1589" s="361"/>
      <c r="F1589" s="359"/>
      <c r="G1589" s="362"/>
      <c r="H1589" s="363">
        <f t="shared" si="19"/>
        <v>0</v>
      </c>
      <c r="I1589" s="359"/>
      <c r="J1589" s="364"/>
      <c r="K1589" s="364">
        <f t="shared" si="7"/>
        <v>0</v>
      </c>
      <c r="L1589" s="365"/>
      <c r="M1589" s="366">
        <f t="shared" si="14"/>
        <v>0</v>
      </c>
      <c r="N1589" s="366">
        <f t="shared" si="13"/>
        <v>0</v>
      </c>
      <c r="O1589" s="366">
        <f t="shared" si="5"/>
        <v>0</v>
      </c>
      <c r="P1589" s="366">
        <f t="shared" si="8"/>
        <v>0</v>
      </c>
      <c r="Q1589" s="366"/>
      <c r="R1589" s="359"/>
      <c r="S1589" s="367"/>
      <c r="T1589" s="359"/>
      <c r="U1589" s="368"/>
      <c r="V1589" s="368"/>
      <c r="W1589" s="359"/>
      <c r="X1589" s="362"/>
      <c r="Y1589" s="359"/>
      <c r="Z1589" s="369"/>
      <c r="AA1589" s="368"/>
      <c r="AB1589" s="367"/>
      <c r="AC1589" s="370"/>
      <c r="AD1589" s="371"/>
      <c r="AE1589" s="249"/>
      <c r="AF1589" s="249"/>
      <c r="AG1589" s="249"/>
      <c r="AH1589" s="249"/>
      <c r="AI1589" s="249"/>
      <c r="AJ1589" s="249"/>
      <c r="AK1589" s="249"/>
      <c r="AL1589" s="249"/>
      <c r="AM1589" s="249"/>
      <c r="AN1589" s="249"/>
      <c r="AO1589" s="249"/>
      <c r="AP1589" s="249"/>
      <c r="AQ1589" s="249"/>
      <c r="AR1589" s="249"/>
      <c r="AS1589" s="249"/>
      <c r="AT1589" s="249"/>
      <c r="AU1589" s="249"/>
      <c r="AV1589" s="249"/>
      <c r="AW1589" s="249"/>
      <c r="AX1589" s="249"/>
    </row>
    <row r="1590" ht="15.0" customHeight="1">
      <c r="A1590" s="358"/>
      <c r="B1590" s="359"/>
      <c r="C1590" s="359"/>
      <c r="D1590" s="360"/>
      <c r="E1590" s="361"/>
      <c r="F1590" s="359"/>
      <c r="G1590" s="362"/>
      <c r="H1590" s="363">
        <f t="shared" si="19"/>
        <v>0</v>
      </c>
      <c r="I1590" s="359"/>
      <c r="J1590" s="364"/>
      <c r="K1590" s="364">
        <f t="shared" si="7"/>
        <v>0</v>
      </c>
      <c r="L1590" s="365"/>
      <c r="M1590" s="366">
        <f t="shared" si="14"/>
        <v>0</v>
      </c>
      <c r="N1590" s="366">
        <f t="shared" si="13"/>
        <v>0</v>
      </c>
      <c r="O1590" s="366">
        <f t="shared" si="5"/>
        <v>0</v>
      </c>
      <c r="P1590" s="366">
        <f t="shared" si="8"/>
        <v>0</v>
      </c>
      <c r="Q1590" s="366"/>
      <c r="R1590" s="359"/>
      <c r="S1590" s="367"/>
      <c r="T1590" s="359"/>
      <c r="U1590" s="368"/>
      <c r="V1590" s="368"/>
      <c r="W1590" s="359"/>
      <c r="X1590" s="362"/>
      <c r="Y1590" s="359"/>
      <c r="Z1590" s="369"/>
      <c r="AA1590" s="368"/>
      <c r="AB1590" s="367"/>
      <c r="AC1590" s="370"/>
      <c r="AD1590" s="371"/>
      <c r="AE1590" s="249"/>
      <c r="AF1590" s="249"/>
      <c r="AG1590" s="249"/>
      <c r="AH1590" s="249"/>
      <c r="AI1590" s="249"/>
      <c r="AJ1590" s="249"/>
      <c r="AK1590" s="249"/>
      <c r="AL1590" s="249"/>
      <c r="AM1590" s="249"/>
      <c r="AN1590" s="249"/>
      <c r="AO1590" s="249"/>
      <c r="AP1590" s="249"/>
      <c r="AQ1590" s="249"/>
      <c r="AR1590" s="249"/>
      <c r="AS1590" s="249"/>
      <c r="AT1590" s="249"/>
      <c r="AU1590" s="249"/>
      <c r="AV1590" s="249"/>
      <c r="AW1590" s="249"/>
      <c r="AX1590" s="249"/>
    </row>
    <row r="1591" ht="15.0" customHeight="1">
      <c r="A1591" s="358"/>
      <c r="B1591" s="359"/>
      <c r="C1591" s="359"/>
      <c r="D1591" s="360"/>
      <c r="E1591" s="361"/>
      <c r="F1591" s="359"/>
      <c r="G1591" s="362"/>
      <c r="H1591" s="363">
        <f t="shared" si="19"/>
        <v>0</v>
      </c>
      <c r="I1591" s="359"/>
      <c r="J1591" s="364"/>
      <c r="K1591" s="364">
        <f t="shared" si="7"/>
        <v>0</v>
      </c>
      <c r="L1591" s="365"/>
      <c r="M1591" s="366">
        <f t="shared" si="14"/>
        <v>0</v>
      </c>
      <c r="N1591" s="366">
        <f t="shared" si="13"/>
        <v>0</v>
      </c>
      <c r="O1591" s="366">
        <f t="shared" si="5"/>
        <v>0</v>
      </c>
      <c r="P1591" s="366">
        <f t="shared" si="8"/>
        <v>0</v>
      </c>
      <c r="Q1591" s="366"/>
      <c r="R1591" s="359"/>
      <c r="S1591" s="367"/>
      <c r="T1591" s="359"/>
      <c r="U1591" s="368"/>
      <c r="V1591" s="368"/>
      <c r="W1591" s="359"/>
      <c r="X1591" s="362"/>
      <c r="Y1591" s="359"/>
      <c r="Z1591" s="369"/>
      <c r="AA1591" s="368"/>
      <c r="AB1591" s="367"/>
      <c r="AC1591" s="370"/>
      <c r="AD1591" s="371"/>
      <c r="AE1591" s="249"/>
      <c r="AF1591" s="249"/>
      <c r="AG1591" s="249"/>
      <c r="AH1591" s="249"/>
      <c r="AI1591" s="249"/>
      <c r="AJ1591" s="249"/>
      <c r="AK1591" s="249"/>
      <c r="AL1591" s="249"/>
      <c r="AM1591" s="249"/>
      <c r="AN1591" s="249"/>
      <c r="AO1591" s="249"/>
      <c r="AP1591" s="249"/>
      <c r="AQ1591" s="249"/>
      <c r="AR1591" s="249"/>
      <c r="AS1591" s="249"/>
      <c r="AT1591" s="249"/>
      <c r="AU1591" s="249"/>
      <c r="AV1591" s="249"/>
      <c r="AW1591" s="249"/>
      <c r="AX1591" s="249"/>
    </row>
    <row r="1592" ht="15.0" customHeight="1">
      <c r="A1592" s="358"/>
      <c r="B1592" s="359"/>
      <c r="C1592" s="359"/>
      <c r="D1592" s="360"/>
      <c r="E1592" s="361"/>
      <c r="F1592" s="359"/>
      <c r="G1592" s="362"/>
      <c r="H1592" s="363">
        <f t="shared" si="19"/>
        <v>0</v>
      </c>
      <c r="I1592" s="359"/>
      <c r="J1592" s="364"/>
      <c r="K1592" s="364">
        <f t="shared" si="7"/>
        <v>0</v>
      </c>
      <c r="L1592" s="365"/>
      <c r="M1592" s="366">
        <f t="shared" si="14"/>
        <v>0</v>
      </c>
      <c r="N1592" s="366">
        <f t="shared" si="13"/>
        <v>0</v>
      </c>
      <c r="O1592" s="366">
        <f t="shared" si="5"/>
        <v>0</v>
      </c>
      <c r="P1592" s="366">
        <f t="shared" si="8"/>
        <v>0</v>
      </c>
      <c r="Q1592" s="366"/>
      <c r="R1592" s="359"/>
      <c r="S1592" s="367"/>
      <c r="T1592" s="359"/>
      <c r="U1592" s="368"/>
      <c r="V1592" s="368"/>
      <c r="W1592" s="359"/>
      <c r="X1592" s="362"/>
      <c r="Y1592" s="359"/>
      <c r="Z1592" s="369"/>
      <c r="AA1592" s="368"/>
      <c r="AB1592" s="367"/>
      <c r="AC1592" s="370"/>
      <c r="AD1592" s="371"/>
      <c r="AE1592" s="249"/>
      <c r="AF1592" s="249"/>
      <c r="AG1592" s="249"/>
      <c r="AH1592" s="249"/>
      <c r="AI1592" s="249"/>
      <c r="AJ1592" s="249"/>
      <c r="AK1592" s="249"/>
      <c r="AL1592" s="249"/>
      <c r="AM1592" s="249"/>
      <c r="AN1592" s="249"/>
      <c r="AO1592" s="249"/>
      <c r="AP1592" s="249"/>
      <c r="AQ1592" s="249"/>
      <c r="AR1592" s="249"/>
      <c r="AS1592" s="249"/>
      <c r="AT1592" s="249"/>
      <c r="AU1592" s="249"/>
      <c r="AV1592" s="249"/>
      <c r="AW1592" s="249"/>
      <c r="AX1592" s="249"/>
    </row>
    <row r="1593" ht="15.0" customHeight="1">
      <c r="A1593" s="358"/>
      <c r="B1593" s="359"/>
      <c r="C1593" s="359"/>
      <c r="D1593" s="360"/>
      <c r="E1593" s="361"/>
      <c r="F1593" s="359"/>
      <c r="G1593" s="362"/>
      <c r="H1593" s="363">
        <f t="shared" si="19"/>
        <v>0</v>
      </c>
      <c r="I1593" s="359"/>
      <c r="J1593" s="364"/>
      <c r="K1593" s="364">
        <f t="shared" si="7"/>
        <v>0</v>
      </c>
      <c r="L1593" s="365"/>
      <c r="M1593" s="366">
        <f t="shared" si="14"/>
        <v>0</v>
      </c>
      <c r="N1593" s="366">
        <f t="shared" si="13"/>
        <v>0</v>
      </c>
      <c r="O1593" s="366">
        <f t="shared" si="5"/>
        <v>0</v>
      </c>
      <c r="P1593" s="366">
        <f t="shared" si="8"/>
        <v>0</v>
      </c>
      <c r="Q1593" s="366"/>
      <c r="R1593" s="359"/>
      <c r="S1593" s="367"/>
      <c r="T1593" s="359"/>
      <c r="U1593" s="368"/>
      <c r="V1593" s="368"/>
      <c r="W1593" s="359"/>
      <c r="X1593" s="362"/>
      <c r="Y1593" s="359"/>
      <c r="Z1593" s="369"/>
      <c r="AA1593" s="368"/>
      <c r="AB1593" s="367"/>
      <c r="AC1593" s="370"/>
      <c r="AD1593" s="371"/>
      <c r="AE1593" s="249"/>
      <c r="AF1593" s="249"/>
      <c r="AG1593" s="249"/>
      <c r="AH1593" s="249"/>
      <c r="AI1593" s="249"/>
      <c r="AJ1593" s="249"/>
      <c r="AK1593" s="249"/>
      <c r="AL1593" s="249"/>
      <c r="AM1593" s="249"/>
      <c r="AN1593" s="249"/>
      <c r="AO1593" s="249"/>
      <c r="AP1593" s="249"/>
      <c r="AQ1593" s="249"/>
      <c r="AR1593" s="249"/>
      <c r="AS1593" s="249"/>
      <c r="AT1593" s="249"/>
      <c r="AU1593" s="249"/>
      <c r="AV1593" s="249"/>
      <c r="AW1593" s="249"/>
      <c r="AX1593" s="249"/>
    </row>
    <row r="1594" ht="15.0" customHeight="1">
      <c r="A1594" s="358"/>
      <c r="B1594" s="359"/>
      <c r="C1594" s="359"/>
      <c r="D1594" s="360"/>
      <c r="E1594" s="361"/>
      <c r="F1594" s="359"/>
      <c r="G1594" s="362"/>
      <c r="H1594" s="363">
        <f t="shared" si="19"/>
        <v>0</v>
      </c>
      <c r="I1594" s="359"/>
      <c r="J1594" s="364"/>
      <c r="K1594" s="364">
        <f t="shared" si="7"/>
        <v>0</v>
      </c>
      <c r="L1594" s="365"/>
      <c r="M1594" s="366">
        <f t="shared" si="14"/>
        <v>0</v>
      </c>
      <c r="N1594" s="366">
        <f t="shared" si="13"/>
        <v>0</v>
      </c>
      <c r="O1594" s="366">
        <f t="shared" si="5"/>
        <v>0</v>
      </c>
      <c r="P1594" s="366">
        <f t="shared" si="8"/>
        <v>0</v>
      </c>
      <c r="Q1594" s="366"/>
      <c r="R1594" s="359"/>
      <c r="S1594" s="367"/>
      <c r="T1594" s="359"/>
      <c r="U1594" s="368"/>
      <c r="V1594" s="368"/>
      <c r="W1594" s="359"/>
      <c r="X1594" s="362"/>
      <c r="Y1594" s="359"/>
      <c r="Z1594" s="369"/>
      <c r="AA1594" s="368"/>
      <c r="AB1594" s="367"/>
      <c r="AC1594" s="370"/>
      <c r="AD1594" s="371"/>
      <c r="AE1594" s="249"/>
      <c r="AF1594" s="249"/>
      <c r="AG1594" s="249"/>
      <c r="AH1594" s="249"/>
      <c r="AI1594" s="249"/>
      <c r="AJ1594" s="249"/>
      <c r="AK1594" s="249"/>
      <c r="AL1594" s="249"/>
      <c r="AM1594" s="249"/>
      <c r="AN1594" s="249"/>
      <c r="AO1594" s="249"/>
      <c r="AP1594" s="249"/>
      <c r="AQ1594" s="249"/>
      <c r="AR1594" s="249"/>
      <c r="AS1594" s="249"/>
      <c r="AT1594" s="249"/>
      <c r="AU1594" s="249"/>
      <c r="AV1594" s="249"/>
      <c r="AW1594" s="249"/>
      <c r="AX1594" s="249"/>
    </row>
    <row r="1595" ht="15.0" customHeight="1">
      <c r="A1595" s="358"/>
      <c r="B1595" s="359"/>
      <c r="C1595" s="359"/>
      <c r="D1595" s="360"/>
      <c r="E1595" s="361"/>
      <c r="F1595" s="359"/>
      <c r="G1595" s="362"/>
      <c r="H1595" s="363">
        <f t="shared" si="19"/>
        <v>0</v>
      </c>
      <c r="I1595" s="359"/>
      <c r="J1595" s="364"/>
      <c r="K1595" s="364">
        <f t="shared" si="7"/>
        <v>0</v>
      </c>
      <c r="L1595" s="365"/>
      <c r="M1595" s="366">
        <f t="shared" si="14"/>
        <v>0</v>
      </c>
      <c r="N1595" s="366">
        <f t="shared" si="13"/>
        <v>0</v>
      </c>
      <c r="O1595" s="366">
        <f t="shared" si="5"/>
        <v>0</v>
      </c>
      <c r="P1595" s="366">
        <f t="shared" si="8"/>
        <v>0</v>
      </c>
      <c r="Q1595" s="366"/>
      <c r="R1595" s="359"/>
      <c r="S1595" s="367"/>
      <c r="T1595" s="359"/>
      <c r="U1595" s="368"/>
      <c r="V1595" s="368"/>
      <c r="W1595" s="359"/>
      <c r="X1595" s="362"/>
      <c r="Y1595" s="359"/>
      <c r="Z1595" s="369"/>
      <c r="AA1595" s="368"/>
      <c r="AB1595" s="367"/>
      <c r="AC1595" s="370"/>
      <c r="AD1595" s="371"/>
      <c r="AE1595" s="249"/>
      <c r="AF1595" s="249"/>
      <c r="AG1595" s="249"/>
      <c r="AH1595" s="249"/>
      <c r="AI1595" s="249"/>
      <c r="AJ1595" s="249"/>
      <c r="AK1595" s="249"/>
      <c r="AL1595" s="249"/>
      <c r="AM1595" s="249"/>
      <c r="AN1595" s="249"/>
      <c r="AO1595" s="249"/>
      <c r="AP1595" s="249"/>
      <c r="AQ1595" s="249"/>
      <c r="AR1595" s="249"/>
      <c r="AS1595" s="249"/>
      <c r="AT1595" s="249"/>
      <c r="AU1595" s="249"/>
      <c r="AV1595" s="249"/>
      <c r="AW1595" s="249"/>
      <c r="AX1595" s="249"/>
    </row>
    <row r="1596" ht="15.0" customHeight="1">
      <c r="A1596" s="358"/>
      <c r="B1596" s="359"/>
      <c r="C1596" s="359"/>
      <c r="D1596" s="360"/>
      <c r="E1596" s="361"/>
      <c r="F1596" s="359"/>
      <c r="G1596" s="362"/>
      <c r="H1596" s="363">
        <f t="shared" si="19"/>
        <v>0</v>
      </c>
      <c r="I1596" s="359"/>
      <c r="J1596" s="364"/>
      <c r="K1596" s="364">
        <f t="shared" si="7"/>
        <v>0</v>
      </c>
      <c r="L1596" s="365"/>
      <c r="M1596" s="366">
        <f t="shared" si="14"/>
        <v>0</v>
      </c>
      <c r="N1596" s="366">
        <f t="shared" si="13"/>
        <v>0</v>
      </c>
      <c r="O1596" s="366">
        <f t="shared" si="5"/>
        <v>0</v>
      </c>
      <c r="P1596" s="366">
        <f t="shared" si="8"/>
        <v>0</v>
      </c>
      <c r="Q1596" s="366"/>
      <c r="R1596" s="359"/>
      <c r="S1596" s="367"/>
      <c r="T1596" s="359"/>
      <c r="U1596" s="368"/>
      <c r="V1596" s="368"/>
      <c r="W1596" s="359"/>
      <c r="X1596" s="362"/>
      <c r="Y1596" s="359"/>
      <c r="Z1596" s="369"/>
      <c r="AA1596" s="368"/>
      <c r="AB1596" s="367"/>
      <c r="AC1596" s="370"/>
      <c r="AD1596" s="371"/>
      <c r="AE1596" s="249"/>
      <c r="AF1596" s="249"/>
      <c r="AG1596" s="249"/>
      <c r="AH1596" s="249"/>
      <c r="AI1596" s="249"/>
      <c r="AJ1596" s="249"/>
      <c r="AK1596" s="249"/>
      <c r="AL1596" s="249"/>
      <c r="AM1596" s="249"/>
      <c r="AN1596" s="249"/>
      <c r="AO1596" s="249"/>
      <c r="AP1596" s="249"/>
      <c r="AQ1596" s="249"/>
      <c r="AR1596" s="249"/>
      <c r="AS1596" s="249"/>
      <c r="AT1596" s="249"/>
      <c r="AU1596" s="249"/>
      <c r="AV1596" s="249"/>
      <c r="AW1596" s="249"/>
      <c r="AX1596" s="249"/>
    </row>
    <row r="1597" ht="15.0" customHeight="1">
      <c r="A1597" s="358"/>
      <c r="B1597" s="359"/>
      <c r="C1597" s="359"/>
      <c r="D1597" s="360"/>
      <c r="E1597" s="361"/>
      <c r="F1597" s="359"/>
      <c r="G1597" s="362"/>
      <c r="H1597" s="363">
        <f t="shared" si="19"/>
        <v>0</v>
      </c>
      <c r="I1597" s="359"/>
      <c r="J1597" s="364"/>
      <c r="K1597" s="364">
        <f t="shared" si="7"/>
        <v>0</v>
      </c>
      <c r="L1597" s="365"/>
      <c r="M1597" s="366">
        <f t="shared" si="14"/>
        <v>0</v>
      </c>
      <c r="N1597" s="366">
        <f t="shared" si="13"/>
        <v>0</v>
      </c>
      <c r="O1597" s="366">
        <f t="shared" si="5"/>
        <v>0</v>
      </c>
      <c r="P1597" s="366">
        <f t="shared" si="8"/>
        <v>0</v>
      </c>
      <c r="Q1597" s="366"/>
      <c r="R1597" s="359"/>
      <c r="S1597" s="367"/>
      <c r="T1597" s="359"/>
      <c r="U1597" s="368"/>
      <c r="V1597" s="368"/>
      <c r="W1597" s="359"/>
      <c r="X1597" s="362"/>
      <c r="Y1597" s="359"/>
      <c r="Z1597" s="369"/>
      <c r="AA1597" s="368"/>
      <c r="AB1597" s="367"/>
      <c r="AC1597" s="370"/>
      <c r="AD1597" s="371"/>
      <c r="AE1597" s="249"/>
      <c r="AF1597" s="249"/>
      <c r="AG1597" s="249"/>
      <c r="AH1597" s="249"/>
      <c r="AI1597" s="249"/>
      <c r="AJ1597" s="249"/>
      <c r="AK1597" s="249"/>
      <c r="AL1597" s="249"/>
      <c r="AM1597" s="249"/>
      <c r="AN1597" s="249"/>
      <c r="AO1597" s="249"/>
      <c r="AP1597" s="249"/>
      <c r="AQ1597" s="249"/>
      <c r="AR1597" s="249"/>
      <c r="AS1597" s="249"/>
      <c r="AT1597" s="249"/>
      <c r="AU1597" s="249"/>
      <c r="AV1597" s="249"/>
      <c r="AW1597" s="249"/>
      <c r="AX1597" s="249"/>
    </row>
    <row r="1598" ht="15.0" customHeight="1">
      <c r="A1598" s="358"/>
      <c r="B1598" s="359"/>
      <c r="C1598" s="359"/>
      <c r="D1598" s="360"/>
      <c r="E1598" s="361"/>
      <c r="F1598" s="359"/>
      <c r="G1598" s="362"/>
      <c r="H1598" s="363">
        <f t="shared" si="19"/>
        <v>0</v>
      </c>
      <c r="I1598" s="359"/>
      <c r="J1598" s="364"/>
      <c r="K1598" s="364">
        <f t="shared" si="7"/>
        <v>0</v>
      </c>
      <c r="L1598" s="365"/>
      <c r="M1598" s="366">
        <f t="shared" si="14"/>
        <v>0</v>
      </c>
      <c r="N1598" s="366">
        <f t="shared" si="13"/>
        <v>0</v>
      </c>
      <c r="O1598" s="366">
        <f t="shared" si="5"/>
        <v>0</v>
      </c>
      <c r="P1598" s="366">
        <f t="shared" si="8"/>
        <v>0</v>
      </c>
      <c r="Q1598" s="366"/>
      <c r="R1598" s="359"/>
      <c r="S1598" s="367"/>
      <c r="T1598" s="359"/>
      <c r="U1598" s="368"/>
      <c r="V1598" s="368"/>
      <c r="W1598" s="359"/>
      <c r="X1598" s="362"/>
      <c r="Y1598" s="359"/>
      <c r="Z1598" s="369"/>
      <c r="AA1598" s="368"/>
      <c r="AB1598" s="367"/>
      <c r="AC1598" s="370"/>
      <c r="AD1598" s="371"/>
      <c r="AE1598" s="249"/>
      <c r="AF1598" s="249"/>
      <c r="AG1598" s="249"/>
      <c r="AH1598" s="249"/>
      <c r="AI1598" s="249"/>
      <c r="AJ1598" s="249"/>
      <c r="AK1598" s="249"/>
      <c r="AL1598" s="249"/>
      <c r="AM1598" s="249"/>
      <c r="AN1598" s="249"/>
      <c r="AO1598" s="249"/>
      <c r="AP1598" s="249"/>
      <c r="AQ1598" s="249"/>
      <c r="AR1598" s="249"/>
      <c r="AS1598" s="249"/>
      <c r="AT1598" s="249"/>
      <c r="AU1598" s="249"/>
      <c r="AV1598" s="249"/>
      <c r="AW1598" s="249"/>
      <c r="AX1598" s="249"/>
    </row>
    <row r="1599" ht="15.0" customHeight="1">
      <c r="A1599" s="358"/>
      <c r="B1599" s="359"/>
      <c r="C1599" s="359"/>
      <c r="D1599" s="360"/>
      <c r="E1599" s="361"/>
      <c r="F1599" s="359"/>
      <c r="G1599" s="362"/>
      <c r="H1599" s="363">
        <f t="shared" si="19"/>
        <v>0</v>
      </c>
      <c r="I1599" s="359"/>
      <c r="J1599" s="364"/>
      <c r="K1599" s="364">
        <f t="shared" si="7"/>
        <v>0</v>
      </c>
      <c r="L1599" s="365"/>
      <c r="M1599" s="366">
        <f t="shared" si="14"/>
        <v>0</v>
      </c>
      <c r="N1599" s="366">
        <f t="shared" si="13"/>
        <v>0</v>
      </c>
      <c r="O1599" s="366">
        <f t="shared" si="5"/>
        <v>0</v>
      </c>
      <c r="P1599" s="366">
        <f t="shared" si="8"/>
        <v>0</v>
      </c>
      <c r="Q1599" s="366"/>
      <c r="R1599" s="359"/>
      <c r="S1599" s="367"/>
      <c r="T1599" s="359"/>
      <c r="U1599" s="368"/>
      <c r="V1599" s="368"/>
      <c r="W1599" s="359"/>
      <c r="X1599" s="362"/>
      <c r="Y1599" s="359"/>
      <c r="Z1599" s="369"/>
      <c r="AA1599" s="368"/>
      <c r="AB1599" s="367"/>
      <c r="AC1599" s="370"/>
      <c r="AD1599" s="371"/>
      <c r="AE1599" s="249"/>
      <c r="AF1599" s="249"/>
      <c r="AG1599" s="249"/>
      <c r="AH1599" s="249"/>
      <c r="AI1599" s="249"/>
      <c r="AJ1599" s="249"/>
      <c r="AK1599" s="249"/>
      <c r="AL1599" s="249"/>
      <c r="AM1599" s="249"/>
      <c r="AN1599" s="249"/>
      <c r="AO1599" s="249"/>
      <c r="AP1599" s="249"/>
      <c r="AQ1599" s="249"/>
      <c r="AR1599" s="249"/>
      <c r="AS1599" s="249"/>
      <c r="AT1599" s="249"/>
      <c r="AU1599" s="249"/>
      <c r="AV1599" s="249"/>
      <c r="AW1599" s="249"/>
      <c r="AX1599" s="249"/>
    </row>
    <row r="1600" ht="15.0" customHeight="1">
      <c r="A1600" s="358"/>
      <c r="B1600" s="359"/>
      <c r="C1600" s="359"/>
      <c r="D1600" s="360"/>
      <c r="E1600" s="361"/>
      <c r="F1600" s="359"/>
      <c r="G1600" s="362"/>
      <c r="H1600" s="363">
        <f t="shared" si="19"/>
        <v>0</v>
      </c>
      <c r="I1600" s="359"/>
      <c r="J1600" s="364"/>
      <c r="K1600" s="364">
        <f t="shared" si="7"/>
        <v>0</v>
      </c>
      <c r="L1600" s="365"/>
      <c r="M1600" s="366">
        <f t="shared" si="14"/>
        <v>0</v>
      </c>
      <c r="N1600" s="366">
        <f t="shared" si="13"/>
        <v>0</v>
      </c>
      <c r="O1600" s="366">
        <f t="shared" si="5"/>
        <v>0</v>
      </c>
      <c r="P1600" s="366">
        <f t="shared" si="8"/>
        <v>0</v>
      </c>
      <c r="Q1600" s="366"/>
      <c r="R1600" s="359"/>
      <c r="S1600" s="367"/>
      <c r="T1600" s="359"/>
      <c r="U1600" s="368"/>
      <c r="V1600" s="368"/>
      <c r="W1600" s="359"/>
      <c r="X1600" s="362"/>
      <c r="Y1600" s="359"/>
      <c r="Z1600" s="369"/>
      <c r="AA1600" s="368"/>
      <c r="AB1600" s="367"/>
      <c r="AC1600" s="370"/>
      <c r="AD1600" s="371"/>
      <c r="AE1600" s="249"/>
      <c r="AF1600" s="249"/>
      <c r="AG1600" s="249"/>
      <c r="AH1600" s="249"/>
      <c r="AI1600" s="249"/>
      <c r="AJ1600" s="249"/>
      <c r="AK1600" s="249"/>
      <c r="AL1600" s="249"/>
      <c r="AM1600" s="249"/>
      <c r="AN1600" s="249"/>
      <c r="AO1600" s="249"/>
      <c r="AP1600" s="249"/>
      <c r="AQ1600" s="249"/>
      <c r="AR1600" s="249"/>
      <c r="AS1600" s="249"/>
      <c r="AT1600" s="249"/>
      <c r="AU1600" s="249"/>
      <c r="AV1600" s="249"/>
      <c r="AW1600" s="249"/>
      <c r="AX1600" s="249"/>
    </row>
    <row r="1601" ht="15.0" customHeight="1">
      <c r="A1601" s="358"/>
      <c r="B1601" s="359"/>
      <c r="C1601" s="359"/>
      <c r="D1601" s="360"/>
      <c r="E1601" s="361"/>
      <c r="F1601" s="359"/>
      <c r="G1601" s="362"/>
      <c r="H1601" s="363">
        <f t="shared" si="19"/>
        <v>0</v>
      </c>
      <c r="I1601" s="359"/>
      <c r="J1601" s="364"/>
      <c r="K1601" s="364">
        <f t="shared" si="7"/>
        <v>0</v>
      </c>
      <c r="L1601" s="365"/>
      <c r="M1601" s="366">
        <f t="shared" si="14"/>
        <v>0</v>
      </c>
      <c r="N1601" s="366">
        <f t="shared" si="13"/>
        <v>0</v>
      </c>
      <c r="O1601" s="366">
        <f t="shared" si="5"/>
        <v>0</v>
      </c>
      <c r="P1601" s="366">
        <f t="shared" si="8"/>
        <v>0</v>
      </c>
      <c r="Q1601" s="366"/>
      <c r="R1601" s="359"/>
      <c r="S1601" s="367"/>
      <c r="T1601" s="359"/>
      <c r="U1601" s="368"/>
      <c r="V1601" s="368"/>
      <c r="W1601" s="359"/>
      <c r="X1601" s="362"/>
      <c r="Y1601" s="359"/>
      <c r="Z1601" s="369"/>
      <c r="AA1601" s="368"/>
      <c r="AB1601" s="367"/>
      <c r="AC1601" s="370"/>
      <c r="AD1601" s="371"/>
      <c r="AE1601" s="249"/>
      <c r="AF1601" s="249"/>
      <c r="AG1601" s="249"/>
      <c r="AH1601" s="249"/>
      <c r="AI1601" s="249"/>
      <c r="AJ1601" s="249"/>
      <c r="AK1601" s="249"/>
      <c r="AL1601" s="249"/>
      <c r="AM1601" s="249"/>
      <c r="AN1601" s="249"/>
      <c r="AO1601" s="249"/>
      <c r="AP1601" s="249"/>
      <c r="AQ1601" s="249"/>
      <c r="AR1601" s="249"/>
      <c r="AS1601" s="249"/>
      <c r="AT1601" s="249"/>
      <c r="AU1601" s="249"/>
      <c r="AV1601" s="249"/>
      <c r="AW1601" s="249"/>
      <c r="AX1601" s="249"/>
    </row>
    <row r="1602" ht="15.0" customHeight="1">
      <c r="A1602" s="358"/>
      <c r="B1602" s="359"/>
      <c r="C1602" s="359"/>
      <c r="D1602" s="360"/>
      <c r="E1602" s="361"/>
      <c r="F1602" s="359"/>
      <c r="G1602" s="362"/>
      <c r="H1602" s="363">
        <f t="shared" si="19"/>
        <v>0</v>
      </c>
      <c r="I1602" s="359"/>
      <c r="J1602" s="364"/>
      <c r="K1602" s="364">
        <f t="shared" si="7"/>
        <v>0</v>
      </c>
      <c r="L1602" s="365"/>
      <c r="M1602" s="366">
        <f t="shared" si="14"/>
        <v>0</v>
      </c>
      <c r="N1602" s="366">
        <f t="shared" si="13"/>
        <v>0</v>
      </c>
      <c r="O1602" s="366">
        <f t="shared" si="5"/>
        <v>0</v>
      </c>
      <c r="P1602" s="366">
        <f t="shared" si="8"/>
        <v>0</v>
      </c>
      <c r="Q1602" s="366"/>
      <c r="R1602" s="359"/>
      <c r="S1602" s="367"/>
      <c r="T1602" s="359"/>
      <c r="U1602" s="368"/>
      <c r="V1602" s="368"/>
      <c r="W1602" s="359"/>
      <c r="X1602" s="362"/>
      <c r="Y1602" s="359"/>
      <c r="Z1602" s="369"/>
      <c r="AA1602" s="368"/>
      <c r="AB1602" s="367"/>
      <c r="AC1602" s="370"/>
      <c r="AD1602" s="371"/>
      <c r="AE1602" s="249"/>
      <c r="AF1602" s="249"/>
      <c r="AG1602" s="249"/>
      <c r="AH1602" s="249"/>
      <c r="AI1602" s="249"/>
      <c r="AJ1602" s="249"/>
      <c r="AK1602" s="249"/>
      <c r="AL1602" s="249"/>
      <c r="AM1602" s="249"/>
      <c r="AN1602" s="249"/>
      <c r="AO1602" s="249"/>
      <c r="AP1602" s="249"/>
      <c r="AQ1602" s="249"/>
      <c r="AR1602" s="249"/>
      <c r="AS1602" s="249"/>
      <c r="AT1602" s="249"/>
      <c r="AU1602" s="249"/>
      <c r="AV1602" s="249"/>
      <c r="AW1602" s="249"/>
      <c r="AX1602" s="249"/>
    </row>
    <row r="1603" ht="15.0" customHeight="1">
      <c r="A1603" s="358"/>
      <c r="B1603" s="359"/>
      <c r="C1603" s="359"/>
      <c r="D1603" s="360"/>
      <c r="E1603" s="361"/>
      <c r="F1603" s="359"/>
      <c r="G1603" s="362"/>
      <c r="H1603" s="363">
        <f t="shared" si="19"/>
        <v>0</v>
      </c>
      <c r="I1603" s="359"/>
      <c r="J1603" s="364"/>
      <c r="K1603" s="364">
        <f t="shared" si="7"/>
        <v>0</v>
      </c>
      <c r="L1603" s="365"/>
      <c r="M1603" s="366">
        <f t="shared" si="14"/>
        <v>0</v>
      </c>
      <c r="N1603" s="366">
        <f t="shared" si="13"/>
        <v>0</v>
      </c>
      <c r="O1603" s="366">
        <f t="shared" si="5"/>
        <v>0</v>
      </c>
      <c r="P1603" s="366">
        <f t="shared" si="8"/>
        <v>0</v>
      </c>
      <c r="Q1603" s="366"/>
      <c r="R1603" s="359"/>
      <c r="S1603" s="367"/>
      <c r="T1603" s="359"/>
      <c r="U1603" s="368"/>
      <c r="V1603" s="368"/>
      <c r="W1603" s="359"/>
      <c r="X1603" s="362"/>
      <c r="Y1603" s="359"/>
      <c r="Z1603" s="369"/>
      <c r="AA1603" s="368"/>
      <c r="AB1603" s="367"/>
      <c r="AC1603" s="370"/>
      <c r="AD1603" s="371"/>
      <c r="AE1603" s="249"/>
      <c r="AF1603" s="249"/>
      <c r="AG1603" s="249"/>
      <c r="AH1603" s="249"/>
      <c r="AI1603" s="249"/>
      <c r="AJ1603" s="249"/>
      <c r="AK1603" s="249"/>
      <c r="AL1603" s="249"/>
      <c r="AM1603" s="249"/>
      <c r="AN1603" s="249"/>
      <c r="AO1603" s="249"/>
      <c r="AP1603" s="249"/>
      <c r="AQ1603" s="249"/>
      <c r="AR1603" s="249"/>
      <c r="AS1603" s="249"/>
      <c r="AT1603" s="249"/>
      <c r="AU1603" s="249"/>
      <c r="AV1603" s="249"/>
      <c r="AW1603" s="249"/>
      <c r="AX1603" s="249"/>
    </row>
    <row r="1604" ht="15.0" customHeight="1">
      <c r="A1604" s="358"/>
      <c r="B1604" s="359"/>
      <c r="C1604" s="359"/>
      <c r="D1604" s="360"/>
      <c r="E1604" s="361"/>
      <c r="F1604" s="359"/>
      <c r="G1604" s="362"/>
      <c r="H1604" s="363">
        <f t="shared" si="19"/>
        <v>0</v>
      </c>
      <c r="I1604" s="359"/>
      <c r="J1604" s="364"/>
      <c r="K1604" s="364">
        <f t="shared" si="7"/>
        <v>0</v>
      </c>
      <c r="L1604" s="365"/>
      <c r="M1604" s="366">
        <f t="shared" si="14"/>
        <v>0</v>
      </c>
      <c r="N1604" s="366">
        <f t="shared" si="13"/>
        <v>0</v>
      </c>
      <c r="O1604" s="366">
        <f t="shared" si="5"/>
        <v>0</v>
      </c>
      <c r="P1604" s="366">
        <f t="shared" si="8"/>
        <v>0</v>
      </c>
      <c r="Q1604" s="366"/>
      <c r="R1604" s="359"/>
      <c r="S1604" s="367"/>
      <c r="T1604" s="359"/>
      <c r="U1604" s="368"/>
      <c r="V1604" s="368"/>
      <c r="W1604" s="359"/>
      <c r="X1604" s="362"/>
      <c r="Y1604" s="359"/>
      <c r="Z1604" s="369"/>
      <c r="AA1604" s="368"/>
      <c r="AB1604" s="367"/>
      <c r="AC1604" s="370"/>
      <c r="AD1604" s="371"/>
      <c r="AE1604" s="249"/>
      <c r="AF1604" s="249"/>
      <c r="AG1604" s="249"/>
      <c r="AH1604" s="249"/>
      <c r="AI1604" s="249"/>
      <c r="AJ1604" s="249"/>
      <c r="AK1604" s="249"/>
      <c r="AL1604" s="249"/>
      <c r="AM1604" s="249"/>
      <c r="AN1604" s="249"/>
      <c r="AO1604" s="249"/>
      <c r="AP1604" s="249"/>
      <c r="AQ1604" s="249"/>
      <c r="AR1604" s="249"/>
      <c r="AS1604" s="249"/>
      <c r="AT1604" s="249"/>
      <c r="AU1604" s="249"/>
      <c r="AV1604" s="249"/>
      <c r="AW1604" s="249"/>
      <c r="AX1604" s="249"/>
    </row>
    <row r="1605" ht="15.0" customHeight="1">
      <c r="A1605" s="358"/>
      <c r="B1605" s="359"/>
      <c r="C1605" s="359"/>
      <c r="D1605" s="360"/>
      <c r="E1605" s="361"/>
      <c r="F1605" s="359"/>
      <c r="G1605" s="362"/>
      <c r="H1605" s="363">
        <f t="shared" si="19"/>
        <v>0</v>
      </c>
      <c r="I1605" s="359"/>
      <c r="J1605" s="364"/>
      <c r="K1605" s="364">
        <f t="shared" si="7"/>
        <v>0</v>
      </c>
      <c r="L1605" s="365"/>
      <c r="M1605" s="366">
        <f t="shared" si="14"/>
        <v>0</v>
      </c>
      <c r="N1605" s="366">
        <f t="shared" si="13"/>
        <v>0</v>
      </c>
      <c r="O1605" s="366">
        <f t="shared" si="5"/>
        <v>0</v>
      </c>
      <c r="P1605" s="366">
        <f t="shared" si="8"/>
        <v>0</v>
      </c>
      <c r="Q1605" s="366"/>
      <c r="R1605" s="359"/>
      <c r="S1605" s="367"/>
      <c r="T1605" s="359"/>
      <c r="U1605" s="368"/>
      <c r="V1605" s="368"/>
      <c r="W1605" s="359"/>
      <c r="X1605" s="362"/>
      <c r="Y1605" s="359"/>
      <c r="Z1605" s="369"/>
      <c r="AA1605" s="368"/>
      <c r="AB1605" s="367"/>
      <c r="AC1605" s="370"/>
      <c r="AD1605" s="371"/>
      <c r="AE1605" s="249"/>
      <c r="AF1605" s="249"/>
      <c r="AG1605" s="249"/>
      <c r="AH1605" s="249"/>
      <c r="AI1605" s="249"/>
      <c r="AJ1605" s="249"/>
      <c r="AK1605" s="249"/>
      <c r="AL1605" s="249"/>
      <c r="AM1605" s="249"/>
      <c r="AN1605" s="249"/>
      <c r="AO1605" s="249"/>
      <c r="AP1605" s="249"/>
      <c r="AQ1605" s="249"/>
      <c r="AR1605" s="249"/>
      <c r="AS1605" s="249"/>
      <c r="AT1605" s="249"/>
      <c r="AU1605" s="249"/>
      <c r="AV1605" s="249"/>
      <c r="AW1605" s="249"/>
      <c r="AX1605" s="249"/>
    </row>
    <row r="1606" ht="15.0" customHeight="1">
      <c r="A1606" s="358"/>
      <c r="B1606" s="359"/>
      <c r="C1606" s="359"/>
      <c r="D1606" s="360"/>
      <c r="E1606" s="361"/>
      <c r="F1606" s="359"/>
      <c r="G1606" s="362"/>
      <c r="H1606" s="363">
        <f t="shared" si="19"/>
        <v>0</v>
      </c>
      <c r="I1606" s="359"/>
      <c r="J1606" s="364"/>
      <c r="K1606" s="364">
        <f t="shared" si="7"/>
        <v>0</v>
      </c>
      <c r="L1606" s="365"/>
      <c r="M1606" s="366">
        <f t="shared" si="14"/>
        <v>0</v>
      </c>
      <c r="N1606" s="366">
        <f t="shared" si="13"/>
        <v>0</v>
      </c>
      <c r="O1606" s="366">
        <f t="shared" si="5"/>
        <v>0</v>
      </c>
      <c r="P1606" s="366">
        <f t="shared" si="8"/>
        <v>0</v>
      </c>
      <c r="Q1606" s="366"/>
      <c r="R1606" s="359"/>
      <c r="S1606" s="367"/>
      <c r="T1606" s="359"/>
      <c r="U1606" s="368"/>
      <c r="V1606" s="368"/>
      <c r="W1606" s="359"/>
      <c r="X1606" s="362"/>
      <c r="Y1606" s="359"/>
      <c r="Z1606" s="369"/>
      <c r="AA1606" s="368"/>
      <c r="AB1606" s="367"/>
      <c r="AC1606" s="370"/>
      <c r="AD1606" s="371"/>
      <c r="AE1606" s="249"/>
      <c r="AF1606" s="249"/>
      <c r="AG1606" s="249"/>
      <c r="AH1606" s="249"/>
      <c r="AI1606" s="249"/>
      <c r="AJ1606" s="249"/>
      <c r="AK1606" s="249"/>
      <c r="AL1606" s="249"/>
      <c r="AM1606" s="249"/>
      <c r="AN1606" s="249"/>
      <c r="AO1606" s="249"/>
      <c r="AP1606" s="249"/>
      <c r="AQ1606" s="249"/>
      <c r="AR1606" s="249"/>
      <c r="AS1606" s="249"/>
      <c r="AT1606" s="249"/>
      <c r="AU1606" s="249"/>
      <c r="AV1606" s="249"/>
      <c r="AW1606" s="249"/>
      <c r="AX1606" s="249"/>
    </row>
    <row r="1607" ht="15.0" customHeight="1">
      <c r="A1607" s="358"/>
      <c r="B1607" s="359"/>
      <c r="C1607" s="359"/>
      <c r="D1607" s="360"/>
      <c r="E1607" s="361"/>
      <c r="F1607" s="359"/>
      <c r="G1607" s="362"/>
      <c r="H1607" s="363">
        <f t="shared" si="19"/>
        <v>0</v>
      </c>
      <c r="I1607" s="359"/>
      <c r="J1607" s="364"/>
      <c r="K1607" s="364">
        <f t="shared" si="7"/>
        <v>0</v>
      </c>
      <c r="L1607" s="365"/>
      <c r="M1607" s="366">
        <f t="shared" si="14"/>
        <v>0</v>
      </c>
      <c r="N1607" s="366">
        <f t="shared" si="13"/>
        <v>0</v>
      </c>
      <c r="O1607" s="366">
        <f t="shared" si="5"/>
        <v>0</v>
      </c>
      <c r="P1607" s="366">
        <f t="shared" si="8"/>
        <v>0</v>
      </c>
      <c r="Q1607" s="366"/>
      <c r="R1607" s="359"/>
      <c r="S1607" s="367"/>
      <c r="T1607" s="359"/>
      <c r="U1607" s="368"/>
      <c r="V1607" s="368"/>
      <c r="W1607" s="359"/>
      <c r="X1607" s="362"/>
      <c r="Y1607" s="359"/>
      <c r="Z1607" s="369"/>
      <c r="AA1607" s="368"/>
      <c r="AB1607" s="367"/>
      <c r="AC1607" s="370"/>
      <c r="AD1607" s="371"/>
      <c r="AE1607" s="249"/>
      <c r="AF1607" s="249"/>
      <c r="AG1607" s="249"/>
      <c r="AH1607" s="249"/>
      <c r="AI1607" s="249"/>
      <c r="AJ1607" s="249"/>
      <c r="AK1607" s="249"/>
      <c r="AL1607" s="249"/>
      <c r="AM1607" s="249"/>
      <c r="AN1607" s="249"/>
      <c r="AO1607" s="249"/>
      <c r="AP1607" s="249"/>
      <c r="AQ1607" s="249"/>
      <c r="AR1607" s="249"/>
      <c r="AS1607" s="249"/>
      <c r="AT1607" s="249"/>
      <c r="AU1607" s="249"/>
      <c r="AV1607" s="249"/>
      <c r="AW1607" s="249"/>
      <c r="AX1607" s="249"/>
    </row>
    <row r="1608" ht="15.0" customHeight="1">
      <c r="A1608" s="358"/>
      <c r="B1608" s="359"/>
      <c r="C1608" s="359"/>
      <c r="D1608" s="360"/>
      <c r="E1608" s="361"/>
      <c r="F1608" s="359"/>
      <c r="G1608" s="362"/>
      <c r="H1608" s="363">
        <f t="shared" si="19"/>
        <v>0</v>
      </c>
      <c r="I1608" s="359"/>
      <c r="J1608" s="364"/>
      <c r="K1608" s="364">
        <f t="shared" si="7"/>
        <v>0</v>
      </c>
      <c r="L1608" s="365"/>
      <c r="M1608" s="366">
        <f t="shared" si="14"/>
        <v>0</v>
      </c>
      <c r="N1608" s="366">
        <f t="shared" si="13"/>
        <v>0</v>
      </c>
      <c r="O1608" s="366">
        <f t="shared" si="5"/>
        <v>0</v>
      </c>
      <c r="P1608" s="366">
        <f t="shared" si="8"/>
        <v>0</v>
      </c>
      <c r="Q1608" s="366"/>
      <c r="R1608" s="359"/>
      <c r="S1608" s="367"/>
      <c r="T1608" s="359"/>
      <c r="U1608" s="368"/>
      <c r="V1608" s="368"/>
      <c r="W1608" s="359"/>
      <c r="X1608" s="362"/>
      <c r="Y1608" s="359"/>
      <c r="Z1608" s="369"/>
      <c r="AA1608" s="368"/>
      <c r="AB1608" s="367"/>
      <c r="AC1608" s="370"/>
      <c r="AD1608" s="371"/>
      <c r="AE1608" s="249"/>
      <c r="AF1608" s="249"/>
      <c r="AG1608" s="249"/>
      <c r="AH1608" s="249"/>
      <c r="AI1608" s="249"/>
      <c r="AJ1608" s="249"/>
      <c r="AK1608" s="249"/>
      <c r="AL1608" s="249"/>
      <c r="AM1608" s="249"/>
      <c r="AN1608" s="249"/>
      <c r="AO1608" s="249"/>
      <c r="AP1608" s="249"/>
      <c r="AQ1608" s="249"/>
      <c r="AR1608" s="249"/>
      <c r="AS1608" s="249"/>
      <c r="AT1608" s="249"/>
      <c r="AU1608" s="249"/>
      <c r="AV1608" s="249"/>
      <c r="AW1608" s="249"/>
      <c r="AX1608" s="249"/>
    </row>
    <row r="1609" ht="15.0" customHeight="1">
      <c r="A1609" s="358"/>
      <c r="B1609" s="359"/>
      <c r="C1609" s="359"/>
      <c r="D1609" s="360"/>
      <c r="E1609" s="361"/>
      <c r="F1609" s="359"/>
      <c r="G1609" s="362"/>
      <c r="H1609" s="363">
        <f t="shared" si="19"/>
        <v>0</v>
      </c>
      <c r="I1609" s="359"/>
      <c r="J1609" s="364"/>
      <c r="K1609" s="364">
        <f t="shared" si="7"/>
        <v>0</v>
      </c>
      <c r="L1609" s="365"/>
      <c r="M1609" s="366">
        <f t="shared" si="14"/>
        <v>0</v>
      </c>
      <c r="N1609" s="366">
        <f t="shared" si="13"/>
        <v>0</v>
      </c>
      <c r="O1609" s="366">
        <f t="shared" si="5"/>
        <v>0</v>
      </c>
      <c r="P1609" s="366">
        <f t="shared" si="8"/>
        <v>0</v>
      </c>
      <c r="Q1609" s="366"/>
      <c r="R1609" s="359"/>
      <c r="S1609" s="367"/>
      <c r="T1609" s="359"/>
      <c r="U1609" s="368"/>
      <c r="V1609" s="368"/>
      <c r="W1609" s="359"/>
      <c r="X1609" s="362"/>
      <c r="Y1609" s="359"/>
      <c r="Z1609" s="369"/>
      <c r="AA1609" s="368"/>
      <c r="AB1609" s="367"/>
      <c r="AC1609" s="370"/>
      <c r="AD1609" s="371"/>
      <c r="AE1609" s="249"/>
      <c r="AF1609" s="249"/>
      <c r="AG1609" s="249"/>
      <c r="AH1609" s="249"/>
      <c r="AI1609" s="249"/>
      <c r="AJ1609" s="249"/>
      <c r="AK1609" s="249"/>
      <c r="AL1609" s="249"/>
      <c r="AM1609" s="249"/>
      <c r="AN1609" s="249"/>
      <c r="AO1609" s="249"/>
      <c r="AP1609" s="249"/>
      <c r="AQ1609" s="249"/>
      <c r="AR1609" s="249"/>
      <c r="AS1609" s="249"/>
      <c r="AT1609" s="249"/>
      <c r="AU1609" s="249"/>
      <c r="AV1609" s="249"/>
      <c r="AW1609" s="249"/>
      <c r="AX1609" s="249"/>
    </row>
    <row r="1610" ht="15.0" customHeight="1">
      <c r="A1610" s="358"/>
      <c r="B1610" s="359"/>
      <c r="C1610" s="359"/>
      <c r="D1610" s="360"/>
      <c r="E1610" s="361"/>
      <c r="F1610" s="359"/>
      <c r="G1610" s="362"/>
      <c r="H1610" s="363">
        <f t="shared" si="19"/>
        <v>0</v>
      </c>
      <c r="I1610" s="359"/>
      <c r="J1610" s="364"/>
      <c r="K1610" s="364">
        <f t="shared" si="7"/>
        <v>0</v>
      </c>
      <c r="L1610" s="365"/>
      <c r="M1610" s="366">
        <f t="shared" si="14"/>
        <v>0</v>
      </c>
      <c r="N1610" s="366">
        <f t="shared" si="13"/>
        <v>0</v>
      </c>
      <c r="O1610" s="366">
        <f t="shared" si="5"/>
        <v>0</v>
      </c>
      <c r="P1610" s="366">
        <f t="shared" si="8"/>
        <v>0</v>
      </c>
      <c r="Q1610" s="366"/>
      <c r="R1610" s="359"/>
      <c r="S1610" s="367"/>
      <c r="T1610" s="359"/>
      <c r="U1610" s="368"/>
      <c r="V1610" s="368"/>
      <c r="W1610" s="359"/>
      <c r="X1610" s="362"/>
      <c r="Y1610" s="359"/>
      <c r="Z1610" s="369"/>
      <c r="AA1610" s="368"/>
      <c r="AB1610" s="367"/>
      <c r="AC1610" s="370"/>
      <c r="AD1610" s="371"/>
      <c r="AE1610" s="249"/>
      <c r="AF1610" s="249"/>
      <c r="AG1610" s="249"/>
      <c r="AH1610" s="249"/>
      <c r="AI1610" s="249"/>
      <c r="AJ1610" s="249"/>
      <c r="AK1610" s="249"/>
      <c r="AL1610" s="249"/>
      <c r="AM1610" s="249"/>
      <c r="AN1610" s="249"/>
      <c r="AO1610" s="249"/>
      <c r="AP1610" s="249"/>
      <c r="AQ1610" s="249"/>
      <c r="AR1610" s="249"/>
      <c r="AS1610" s="249"/>
      <c r="AT1610" s="249"/>
      <c r="AU1610" s="249"/>
      <c r="AV1610" s="249"/>
      <c r="AW1610" s="249"/>
      <c r="AX1610" s="249"/>
    </row>
    <row r="1611" ht="15.0" customHeight="1">
      <c r="A1611" s="358"/>
      <c r="B1611" s="359"/>
      <c r="C1611" s="359"/>
      <c r="D1611" s="360"/>
      <c r="E1611" s="361"/>
      <c r="F1611" s="359"/>
      <c r="G1611" s="362"/>
      <c r="H1611" s="363">
        <f t="shared" si="19"/>
        <v>0</v>
      </c>
      <c r="I1611" s="359"/>
      <c r="J1611" s="364"/>
      <c r="K1611" s="364">
        <f t="shared" si="7"/>
        <v>0</v>
      </c>
      <c r="L1611" s="365"/>
      <c r="M1611" s="366">
        <f t="shared" si="14"/>
        <v>0</v>
      </c>
      <c r="N1611" s="366">
        <f t="shared" si="13"/>
        <v>0</v>
      </c>
      <c r="O1611" s="366">
        <f t="shared" si="5"/>
        <v>0</v>
      </c>
      <c r="P1611" s="366">
        <f t="shared" si="8"/>
        <v>0</v>
      </c>
      <c r="Q1611" s="366"/>
      <c r="R1611" s="359"/>
      <c r="S1611" s="367"/>
      <c r="T1611" s="359"/>
      <c r="U1611" s="368"/>
      <c r="V1611" s="368"/>
      <c r="W1611" s="359"/>
      <c r="X1611" s="362"/>
      <c r="Y1611" s="359"/>
      <c r="Z1611" s="369"/>
      <c r="AA1611" s="368"/>
      <c r="AB1611" s="367"/>
      <c r="AC1611" s="370"/>
      <c r="AD1611" s="371"/>
      <c r="AE1611" s="249"/>
      <c r="AF1611" s="249"/>
      <c r="AG1611" s="249"/>
      <c r="AH1611" s="249"/>
      <c r="AI1611" s="249"/>
      <c r="AJ1611" s="249"/>
      <c r="AK1611" s="249"/>
      <c r="AL1611" s="249"/>
      <c r="AM1611" s="249"/>
      <c r="AN1611" s="249"/>
      <c r="AO1611" s="249"/>
      <c r="AP1611" s="249"/>
      <c r="AQ1611" s="249"/>
      <c r="AR1611" s="249"/>
      <c r="AS1611" s="249"/>
      <c r="AT1611" s="249"/>
      <c r="AU1611" s="249"/>
      <c r="AV1611" s="249"/>
      <c r="AW1611" s="249"/>
      <c r="AX1611" s="249"/>
    </row>
    <row r="1612" ht="15.0" customHeight="1">
      <c r="A1612" s="358"/>
      <c r="B1612" s="359"/>
      <c r="C1612" s="359"/>
      <c r="D1612" s="360"/>
      <c r="E1612" s="361"/>
      <c r="F1612" s="359"/>
      <c r="G1612" s="362"/>
      <c r="H1612" s="363">
        <f t="shared" si="19"/>
        <v>0</v>
      </c>
      <c r="I1612" s="359"/>
      <c r="J1612" s="364"/>
      <c r="K1612" s="364">
        <f t="shared" si="7"/>
        <v>0</v>
      </c>
      <c r="L1612" s="365"/>
      <c r="M1612" s="366">
        <f t="shared" si="14"/>
        <v>0</v>
      </c>
      <c r="N1612" s="366">
        <f t="shared" si="13"/>
        <v>0</v>
      </c>
      <c r="O1612" s="366">
        <f t="shared" si="5"/>
        <v>0</v>
      </c>
      <c r="P1612" s="366">
        <f t="shared" si="8"/>
        <v>0</v>
      </c>
      <c r="Q1612" s="366"/>
      <c r="R1612" s="359"/>
      <c r="S1612" s="367"/>
      <c r="T1612" s="359"/>
      <c r="U1612" s="368"/>
      <c r="V1612" s="368"/>
      <c r="W1612" s="359"/>
      <c r="X1612" s="362"/>
      <c r="Y1612" s="359"/>
      <c r="Z1612" s="369"/>
      <c r="AA1612" s="368"/>
      <c r="AB1612" s="367"/>
      <c r="AC1612" s="370"/>
      <c r="AD1612" s="371"/>
      <c r="AE1612" s="249"/>
      <c r="AF1612" s="249"/>
      <c r="AG1612" s="249"/>
      <c r="AH1612" s="249"/>
      <c r="AI1612" s="249"/>
      <c r="AJ1612" s="249"/>
      <c r="AK1612" s="249"/>
      <c r="AL1612" s="249"/>
      <c r="AM1612" s="249"/>
      <c r="AN1612" s="249"/>
      <c r="AO1612" s="249"/>
      <c r="AP1612" s="249"/>
      <c r="AQ1612" s="249"/>
      <c r="AR1612" s="249"/>
      <c r="AS1612" s="249"/>
      <c r="AT1612" s="249"/>
      <c r="AU1612" s="249"/>
      <c r="AV1612" s="249"/>
      <c r="AW1612" s="249"/>
      <c r="AX1612" s="249"/>
    </row>
    <row r="1613" ht="15.0" customHeight="1">
      <c r="A1613" s="358"/>
      <c r="B1613" s="359"/>
      <c r="C1613" s="359"/>
      <c r="D1613" s="360"/>
      <c r="E1613" s="361"/>
      <c r="F1613" s="359"/>
      <c r="G1613" s="362"/>
      <c r="H1613" s="363">
        <f t="shared" si="19"/>
        <v>0</v>
      </c>
      <c r="I1613" s="359"/>
      <c r="J1613" s="364"/>
      <c r="K1613" s="364">
        <f t="shared" si="7"/>
        <v>0</v>
      </c>
      <c r="L1613" s="365"/>
      <c r="M1613" s="366">
        <f t="shared" si="14"/>
        <v>0</v>
      </c>
      <c r="N1613" s="366">
        <f t="shared" si="13"/>
        <v>0</v>
      </c>
      <c r="O1613" s="366">
        <f t="shared" si="5"/>
        <v>0</v>
      </c>
      <c r="P1613" s="366">
        <f t="shared" si="8"/>
        <v>0</v>
      </c>
      <c r="Q1613" s="366"/>
      <c r="R1613" s="359"/>
      <c r="S1613" s="367"/>
      <c r="T1613" s="359"/>
      <c r="U1613" s="368"/>
      <c r="V1613" s="368"/>
      <c r="W1613" s="359"/>
      <c r="X1613" s="362"/>
      <c r="Y1613" s="359"/>
      <c r="Z1613" s="369"/>
      <c r="AA1613" s="368"/>
      <c r="AB1613" s="367"/>
      <c r="AC1613" s="370"/>
      <c r="AD1613" s="371"/>
      <c r="AE1613" s="249"/>
      <c r="AF1613" s="249"/>
      <c r="AG1613" s="249"/>
      <c r="AH1613" s="249"/>
      <c r="AI1613" s="249"/>
      <c r="AJ1613" s="249"/>
      <c r="AK1613" s="249"/>
      <c r="AL1613" s="249"/>
      <c r="AM1613" s="249"/>
      <c r="AN1613" s="249"/>
      <c r="AO1613" s="249"/>
      <c r="AP1613" s="249"/>
      <c r="AQ1613" s="249"/>
      <c r="AR1613" s="249"/>
      <c r="AS1613" s="249"/>
      <c r="AT1613" s="249"/>
      <c r="AU1613" s="249"/>
      <c r="AV1613" s="249"/>
      <c r="AW1613" s="249"/>
      <c r="AX1613" s="249"/>
    </row>
    <row r="1614" ht="15.0" customHeight="1">
      <c r="A1614" s="358"/>
      <c r="B1614" s="359"/>
      <c r="C1614" s="359"/>
      <c r="D1614" s="360"/>
      <c r="E1614" s="361"/>
      <c r="F1614" s="359"/>
      <c r="G1614" s="362"/>
      <c r="H1614" s="363">
        <f t="shared" si="19"/>
        <v>0</v>
      </c>
      <c r="I1614" s="359"/>
      <c r="J1614" s="364"/>
      <c r="K1614" s="364">
        <f t="shared" si="7"/>
        <v>0</v>
      </c>
      <c r="L1614" s="365"/>
      <c r="M1614" s="366">
        <f t="shared" si="14"/>
        <v>0</v>
      </c>
      <c r="N1614" s="366">
        <f t="shared" si="13"/>
        <v>0</v>
      </c>
      <c r="O1614" s="366">
        <f t="shared" si="5"/>
        <v>0</v>
      </c>
      <c r="P1614" s="366">
        <f t="shared" si="8"/>
        <v>0</v>
      </c>
      <c r="Q1614" s="366"/>
      <c r="R1614" s="359"/>
      <c r="S1614" s="367"/>
      <c r="T1614" s="359"/>
      <c r="U1614" s="368"/>
      <c r="V1614" s="368"/>
      <c r="W1614" s="359"/>
      <c r="X1614" s="362"/>
      <c r="Y1614" s="359"/>
      <c r="Z1614" s="369"/>
      <c r="AA1614" s="368"/>
      <c r="AB1614" s="367"/>
      <c r="AC1614" s="370"/>
      <c r="AD1614" s="371"/>
      <c r="AE1614" s="249"/>
      <c r="AF1614" s="249"/>
      <c r="AG1614" s="249"/>
      <c r="AH1614" s="249"/>
      <c r="AI1614" s="249"/>
      <c r="AJ1614" s="249"/>
      <c r="AK1614" s="249"/>
      <c r="AL1614" s="249"/>
      <c r="AM1614" s="249"/>
      <c r="AN1614" s="249"/>
      <c r="AO1614" s="249"/>
      <c r="AP1614" s="249"/>
      <c r="AQ1614" s="249"/>
      <c r="AR1614" s="249"/>
      <c r="AS1614" s="249"/>
      <c r="AT1614" s="249"/>
      <c r="AU1614" s="249"/>
      <c r="AV1614" s="249"/>
      <c r="AW1614" s="249"/>
      <c r="AX1614" s="249"/>
    </row>
    <row r="1615" ht="15.0" customHeight="1">
      <c r="A1615" s="358"/>
      <c r="B1615" s="359"/>
      <c r="C1615" s="359"/>
      <c r="D1615" s="360"/>
      <c r="E1615" s="361"/>
      <c r="F1615" s="359"/>
      <c r="G1615" s="362"/>
      <c r="H1615" s="363">
        <f t="shared" si="19"/>
        <v>0</v>
      </c>
      <c r="I1615" s="359"/>
      <c r="J1615" s="364"/>
      <c r="K1615" s="364">
        <f t="shared" si="7"/>
        <v>0</v>
      </c>
      <c r="L1615" s="365"/>
      <c r="M1615" s="366">
        <f t="shared" si="14"/>
        <v>0</v>
      </c>
      <c r="N1615" s="366">
        <f t="shared" si="13"/>
        <v>0</v>
      </c>
      <c r="O1615" s="366">
        <f t="shared" si="5"/>
        <v>0</v>
      </c>
      <c r="P1615" s="366">
        <f t="shared" si="8"/>
        <v>0</v>
      </c>
      <c r="Q1615" s="366"/>
      <c r="R1615" s="359"/>
      <c r="S1615" s="367"/>
      <c r="T1615" s="359"/>
      <c r="U1615" s="368"/>
      <c r="V1615" s="368"/>
      <c r="W1615" s="359"/>
      <c r="X1615" s="362"/>
      <c r="Y1615" s="359"/>
      <c r="Z1615" s="369"/>
      <c r="AA1615" s="368"/>
      <c r="AB1615" s="367"/>
      <c r="AC1615" s="370"/>
      <c r="AD1615" s="371"/>
      <c r="AE1615" s="249"/>
      <c r="AF1615" s="249"/>
      <c r="AG1615" s="249"/>
      <c r="AH1615" s="249"/>
      <c r="AI1615" s="249"/>
      <c r="AJ1615" s="249"/>
      <c r="AK1615" s="249"/>
      <c r="AL1615" s="249"/>
      <c r="AM1615" s="249"/>
      <c r="AN1615" s="249"/>
      <c r="AO1615" s="249"/>
      <c r="AP1615" s="249"/>
      <c r="AQ1615" s="249"/>
      <c r="AR1615" s="249"/>
      <c r="AS1615" s="249"/>
      <c r="AT1615" s="249"/>
      <c r="AU1615" s="249"/>
      <c r="AV1615" s="249"/>
      <c r="AW1615" s="249"/>
      <c r="AX1615" s="249"/>
    </row>
    <row r="1616" ht="15.0" customHeight="1">
      <c r="A1616" s="358"/>
      <c r="B1616" s="359"/>
      <c r="C1616" s="359"/>
      <c r="D1616" s="360"/>
      <c r="E1616" s="361"/>
      <c r="F1616" s="359"/>
      <c r="G1616" s="362"/>
      <c r="H1616" s="363">
        <f t="shared" si="19"/>
        <v>0</v>
      </c>
      <c r="I1616" s="359"/>
      <c r="J1616" s="364"/>
      <c r="K1616" s="364">
        <f t="shared" si="7"/>
        <v>0</v>
      </c>
      <c r="L1616" s="365"/>
      <c r="M1616" s="366">
        <f t="shared" si="14"/>
        <v>0</v>
      </c>
      <c r="N1616" s="366">
        <f t="shared" si="13"/>
        <v>0</v>
      </c>
      <c r="O1616" s="366">
        <f t="shared" si="5"/>
        <v>0</v>
      </c>
      <c r="P1616" s="366">
        <f t="shared" si="8"/>
        <v>0</v>
      </c>
      <c r="Q1616" s="366"/>
      <c r="R1616" s="359"/>
      <c r="S1616" s="367"/>
      <c r="T1616" s="359"/>
      <c r="U1616" s="368"/>
      <c r="V1616" s="368"/>
      <c r="W1616" s="359"/>
      <c r="X1616" s="362"/>
      <c r="Y1616" s="359"/>
      <c r="Z1616" s="369"/>
      <c r="AA1616" s="368"/>
      <c r="AB1616" s="367"/>
      <c r="AC1616" s="370"/>
      <c r="AD1616" s="371"/>
      <c r="AE1616" s="249"/>
      <c r="AF1616" s="249"/>
      <c r="AG1616" s="249"/>
      <c r="AH1616" s="249"/>
      <c r="AI1616" s="249"/>
      <c r="AJ1616" s="249"/>
      <c r="AK1616" s="249"/>
      <c r="AL1616" s="249"/>
      <c r="AM1616" s="249"/>
      <c r="AN1616" s="249"/>
      <c r="AO1616" s="249"/>
      <c r="AP1616" s="249"/>
      <c r="AQ1616" s="249"/>
      <c r="AR1616" s="249"/>
      <c r="AS1616" s="249"/>
      <c r="AT1616" s="249"/>
      <c r="AU1616" s="249"/>
      <c r="AV1616" s="249"/>
      <c r="AW1616" s="249"/>
      <c r="AX1616" s="249"/>
    </row>
    <row r="1617" ht="15.0" customHeight="1">
      <c r="A1617" s="358"/>
      <c r="B1617" s="359"/>
      <c r="C1617" s="359"/>
      <c r="D1617" s="360"/>
      <c r="E1617" s="361"/>
      <c r="F1617" s="359"/>
      <c r="G1617" s="362"/>
      <c r="H1617" s="363">
        <f t="shared" si="19"/>
        <v>0</v>
      </c>
      <c r="I1617" s="359"/>
      <c r="J1617" s="364"/>
      <c r="K1617" s="364">
        <f t="shared" si="7"/>
        <v>0</v>
      </c>
      <c r="L1617" s="365"/>
      <c r="M1617" s="366">
        <f t="shared" si="14"/>
        <v>0</v>
      </c>
      <c r="N1617" s="366">
        <f t="shared" si="13"/>
        <v>0</v>
      </c>
      <c r="O1617" s="366">
        <f t="shared" si="5"/>
        <v>0</v>
      </c>
      <c r="P1617" s="366">
        <f t="shared" si="8"/>
        <v>0</v>
      </c>
      <c r="Q1617" s="366"/>
      <c r="R1617" s="359"/>
      <c r="S1617" s="367"/>
      <c r="T1617" s="359"/>
      <c r="U1617" s="368"/>
      <c r="V1617" s="368"/>
      <c r="W1617" s="359"/>
      <c r="X1617" s="362"/>
      <c r="Y1617" s="359"/>
      <c r="Z1617" s="369"/>
      <c r="AA1617" s="368"/>
      <c r="AB1617" s="367"/>
      <c r="AC1617" s="370"/>
      <c r="AD1617" s="371"/>
      <c r="AE1617" s="249"/>
      <c r="AF1617" s="249"/>
      <c r="AG1617" s="249"/>
      <c r="AH1617" s="249"/>
      <c r="AI1617" s="249"/>
      <c r="AJ1617" s="249"/>
      <c r="AK1617" s="249"/>
      <c r="AL1617" s="249"/>
      <c r="AM1617" s="249"/>
      <c r="AN1617" s="249"/>
      <c r="AO1617" s="249"/>
      <c r="AP1617" s="249"/>
      <c r="AQ1617" s="249"/>
      <c r="AR1617" s="249"/>
      <c r="AS1617" s="249"/>
      <c r="AT1617" s="249"/>
      <c r="AU1617" s="249"/>
      <c r="AV1617" s="249"/>
      <c r="AW1617" s="249"/>
      <c r="AX1617" s="249"/>
    </row>
    <row r="1618" ht="15.0" customHeight="1">
      <c r="A1618" s="358"/>
      <c r="B1618" s="359"/>
      <c r="C1618" s="359"/>
      <c r="D1618" s="360"/>
      <c r="E1618" s="361"/>
      <c r="F1618" s="359"/>
      <c r="G1618" s="362"/>
      <c r="H1618" s="363">
        <f t="shared" si="19"/>
        <v>0</v>
      </c>
      <c r="I1618" s="359"/>
      <c r="J1618" s="364"/>
      <c r="K1618" s="364">
        <f t="shared" si="7"/>
        <v>0</v>
      </c>
      <c r="L1618" s="365"/>
      <c r="M1618" s="366">
        <f t="shared" si="14"/>
        <v>0</v>
      </c>
      <c r="N1618" s="366">
        <f t="shared" si="13"/>
        <v>0</v>
      </c>
      <c r="O1618" s="366">
        <f t="shared" si="5"/>
        <v>0</v>
      </c>
      <c r="P1618" s="366">
        <f t="shared" si="8"/>
        <v>0</v>
      </c>
      <c r="Q1618" s="366"/>
      <c r="R1618" s="359"/>
      <c r="S1618" s="367"/>
      <c r="T1618" s="359"/>
      <c r="U1618" s="368"/>
      <c r="V1618" s="368"/>
      <c r="W1618" s="359"/>
      <c r="X1618" s="362"/>
      <c r="Y1618" s="359"/>
      <c r="Z1618" s="369"/>
      <c r="AA1618" s="368"/>
      <c r="AB1618" s="367"/>
      <c r="AC1618" s="370"/>
      <c r="AD1618" s="371"/>
      <c r="AE1618" s="249"/>
      <c r="AF1618" s="249"/>
      <c r="AG1618" s="249"/>
      <c r="AH1618" s="249"/>
      <c r="AI1618" s="249"/>
      <c r="AJ1618" s="249"/>
      <c r="AK1618" s="249"/>
      <c r="AL1618" s="249"/>
      <c r="AM1618" s="249"/>
      <c r="AN1618" s="249"/>
      <c r="AO1618" s="249"/>
      <c r="AP1618" s="249"/>
      <c r="AQ1618" s="249"/>
      <c r="AR1618" s="249"/>
      <c r="AS1618" s="249"/>
      <c r="AT1618" s="249"/>
      <c r="AU1618" s="249"/>
      <c r="AV1618" s="249"/>
      <c r="AW1618" s="249"/>
      <c r="AX1618" s="249"/>
    </row>
    <row r="1619" ht="15.0" customHeight="1">
      <c r="A1619" s="358"/>
      <c r="B1619" s="359"/>
      <c r="C1619" s="359"/>
      <c r="D1619" s="360"/>
      <c r="E1619" s="361"/>
      <c r="F1619" s="359"/>
      <c r="G1619" s="362"/>
      <c r="H1619" s="363">
        <f t="shared" si="19"/>
        <v>0</v>
      </c>
      <c r="I1619" s="359"/>
      <c r="J1619" s="364"/>
      <c r="K1619" s="364">
        <f t="shared" si="7"/>
        <v>0</v>
      </c>
      <c r="L1619" s="365"/>
      <c r="M1619" s="366">
        <f t="shared" si="14"/>
        <v>0</v>
      </c>
      <c r="N1619" s="366">
        <f t="shared" si="13"/>
        <v>0</v>
      </c>
      <c r="O1619" s="366">
        <f t="shared" si="5"/>
        <v>0</v>
      </c>
      <c r="P1619" s="366">
        <f t="shared" si="8"/>
        <v>0</v>
      </c>
      <c r="Q1619" s="366"/>
      <c r="R1619" s="359"/>
      <c r="S1619" s="367"/>
      <c r="T1619" s="359"/>
      <c r="U1619" s="368"/>
      <c r="V1619" s="368"/>
      <c r="W1619" s="359"/>
      <c r="X1619" s="362"/>
      <c r="Y1619" s="359"/>
      <c r="Z1619" s="369"/>
      <c r="AA1619" s="368"/>
      <c r="AB1619" s="367"/>
      <c r="AC1619" s="370"/>
      <c r="AD1619" s="371"/>
      <c r="AE1619" s="249"/>
      <c r="AF1619" s="249"/>
      <c r="AG1619" s="249"/>
      <c r="AH1619" s="249"/>
      <c r="AI1619" s="249"/>
      <c r="AJ1619" s="249"/>
      <c r="AK1619" s="249"/>
      <c r="AL1619" s="249"/>
      <c r="AM1619" s="249"/>
      <c r="AN1619" s="249"/>
      <c r="AO1619" s="249"/>
      <c r="AP1619" s="249"/>
      <c r="AQ1619" s="249"/>
      <c r="AR1619" s="249"/>
      <c r="AS1619" s="249"/>
      <c r="AT1619" s="249"/>
      <c r="AU1619" s="249"/>
      <c r="AV1619" s="249"/>
      <c r="AW1619" s="249"/>
      <c r="AX1619" s="249"/>
    </row>
    <row r="1620" ht="15.0" customHeight="1">
      <c r="A1620" s="358"/>
      <c r="B1620" s="359"/>
      <c r="C1620" s="359"/>
      <c r="D1620" s="360"/>
      <c r="E1620" s="361"/>
      <c r="F1620" s="359"/>
      <c r="G1620" s="362"/>
      <c r="H1620" s="363">
        <f t="shared" si="19"/>
        <v>0</v>
      </c>
      <c r="I1620" s="359"/>
      <c r="J1620" s="364"/>
      <c r="K1620" s="364">
        <f t="shared" si="7"/>
        <v>0</v>
      </c>
      <c r="L1620" s="365"/>
      <c r="M1620" s="366">
        <f t="shared" si="14"/>
        <v>0</v>
      </c>
      <c r="N1620" s="366">
        <f t="shared" si="13"/>
        <v>0</v>
      </c>
      <c r="O1620" s="366">
        <f t="shared" si="5"/>
        <v>0</v>
      </c>
      <c r="P1620" s="366">
        <f t="shared" si="8"/>
        <v>0</v>
      </c>
      <c r="Q1620" s="366"/>
      <c r="R1620" s="359"/>
      <c r="S1620" s="367"/>
      <c r="T1620" s="359"/>
      <c r="U1620" s="368"/>
      <c r="V1620" s="368"/>
      <c r="W1620" s="359"/>
      <c r="X1620" s="362"/>
      <c r="Y1620" s="359"/>
      <c r="Z1620" s="369"/>
      <c r="AA1620" s="368"/>
      <c r="AB1620" s="367"/>
      <c r="AC1620" s="370"/>
      <c r="AD1620" s="371"/>
      <c r="AE1620" s="249"/>
      <c r="AF1620" s="249"/>
      <c r="AG1620" s="249"/>
      <c r="AH1620" s="249"/>
      <c r="AI1620" s="249"/>
      <c r="AJ1620" s="249"/>
      <c r="AK1620" s="249"/>
      <c r="AL1620" s="249"/>
      <c r="AM1620" s="249"/>
      <c r="AN1620" s="249"/>
      <c r="AO1620" s="249"/>
      <c r="AP1620" s="249"/>
      <c r="AQ1620" s="249"/>
      <c r="AR1620" s="249"/>
      <c r="AS1620" s="249"/>
      <c r="AT1620" s="249"/>
      <c r="AU1620" s="249"/>
      <c r="AV1620" s="249"/>
      <c r="AW1620" s="249"/>
      <c r="AX1620" s="249"/>
    </row>
    <row r="1621" ht="15.0" customHeight="1">
      <c r="A1621" s="358"/>
      <c r="B1621" s="359"/>
      <c r="C1621" s="359"/>
      <c r="D1621" s="360"/>
      <c r="E1621" s="361"/>
      <c r="F1621" s="359"/>
      <c r="G1621" s="362"/>
      <c r="H1621" s="363">
        <f t="shared" si="19"/>
        <v>0</v>
      </c>
      <c r="I1621" s="359"/>
      <c r="J1621" s="364"/>
      <c r="K1621" s="364">
        <f t="shared" si="7"/>
        <v>0</v>
      </c>
      <c r="L1621" s="365"/>
      <c r="M1621" s="366">
        <f t="shared" si="14"/>
        <v>0</v>
      </c>
      <c r="N1621" s="366">
        <f t="shared" si="13"/>
        <v>0</v>
      </c>
      <c r="O1621" s="366">
        <f t="shared" si="5"/>
        <v>0</v>
      </c>
      <c r="P1621" s="366">
        <f t="shared" si="8"/>
        <v>0</v>
      </c>
      <c r="Q1621" s="366"/>
      <c r="R1621" s="359"/>
      <c r="S1621" s="367"/>
      <c r="T1621" s="359"/>
      <c r="U1621" s="368"/>
      <c r="V1621" s="368"/>
      <c r="W1621" s="359"/>
      <c r="X1621" s="362"/>
      <c r="Y1621" s="359"/>
      <c r="Z1621" s="369"/>
      <c r="AA1621" s="368"/>
      <c r="AB1621" s="367"/>
      <c r="AC1621" s="370"/>
      <c r="AD1621" s="371"/>
      <c r="AE1621" s="249"/>
      <c r="AF1621" s="249"/>
      <c r="AG1621" s="249"/>
      <c r="AH1621" s="249"/>
      <c r="AI1621" s="249"/>
      <c r="AJ1621" s="249"/>
      <c r="AK1621" s="249"/>
      <c r="AL1621" s="249"/>
      <c r="AM1621" s="249"/>
      <c r="AN1621" s="249"/>
      <c r="AO1621" s="249"/>
      <c r="AP1621" s="249"/>
      <c r="AQ1621" s="249"/>
      <c r="AR1621" s="249"/>
      <c r="AS1621" s="249"/>
      <c r="AT1621" s="249"/>
      <c r="AU1621" s="249"/>
      <c r="AV1621" s="249"/>
      <c r="AW1621" s="249"/>
      <c r="AX1621" s="249"/>
    </row>
    <row r="1622" ht="15.0" customHeight="1">
      <c r="A1622" s="358"/>
      <c r="B1622" s="359"/>
      <c r="C1622" s="359"/>
      <c r="D1622" s="360"/>
      <c r="E1622" s="361"/>
      <c r="F1622" s="359"/>
      <c r="G1622" s="362"/>
      <c r="H1622" s="363">
        <f t="shared" si="19"/>
        <v>0</v>
      </c>
      <c r="I1622" s="359"/>
      <c r="J1622" s="364"/>
      <c r="K1622" s="364">
        <f t="shared" si="7"/>
        <v>0</v>
      </c>
      <c r="L1622" s="365"/>
      <c r="M1622" s="366">
        <f t="shared" si="14"/>
        <v>0</v>
      </c>
      <c r="N1622" s="366">
        <f t="shared" si="13"/>
        <v>0</v>
      </c>
      <c r="O1622" s="366">
        <f t="shared" si="5"/>
        <v>0</v>
      </c>
      <c r="P1622" s="366">
        <f t="shared" si="8"/>
        <v>0</v>
      </c>
      <c r="Q1622" s="366"/>
      <c r="R1622" s="359"/>
      <c r="S1622" s="367"/>
      <c r="T1622" s="359"/>
      <c r="U1622" s="368"/>
      <c r="V1622" s="368"/>
      <c r="W1622" s="359"/>
      <c r="X1622" s="362"/>
      <c r="Y1622" s="359"/>
      <c r="Z1622" s="369"/>
      <c r="AA1622" s="368"/>
      <c r="AB1622" s="367"/>
      <c r="AC1622" s="370"/>
      <c r="AD1622" s="371"/>
      <c r="AE1622" s="249"/>
      <c r="AF1622" s="249"/>
      <c r="AG1622" s="249"/>
      <c r="AH1622" s="249"/>
      <c r="AI1622" s="249"/>
      <c r="AJ1622" s="249"/>
      <c r="AK1622" s="249"/>
      <c r="AL1622" s="249"/>
      <c r="AM1622" s="249"/>
      <c r="AN1622" s="249"/>
      <c r="AO1622" s="249"/>
      <c r="AP1622" s="249"/>
      <c r="AQ1622" s="249"/>
      <c r="AR1622" s="249"/>
      <c r="AS1622" s="249"/>
      <c r="AT1622" s="249"/>
      <c r="AU1622" s="249"/>
      <c r="AV1622" s="249"/>
      <c r="AW1622" s="249"/>
      <c r="AX1622" s="249"/>
    </row>
    <row r="1623" ht="15.0" customHeight="1">
      <c r="A1623" s="358"/>
      <c r="B1623" s="359"/>
      <c r="C1623" s="359"/>
      <c r="D1623" s="360"/>
      <c r="E1623" s="361"/>
      <c r="F1623" s="359"/>
      <c r="G1623" s="362"/>
      <c r="H1623" s="363">
        <f t="shared" si="19"/>
        <v>0</v>
      </c>
      <c r="I1623" s="359"/>
      <c r="J1623" s="364"/>
      <c r="K1623" s="364">
        <f t="shared" si="7"/>
        <v>0</v>
      </c>
      <c r="L1623" s="365"/>
      <c r="M1623" s="366">
        <f t="shared" si="14"/>
        <v>0</v>
      </c>
      <c r="N1623" s="366">
        <f t="shared" si="13"/>
        <v>0</v>
      </c>
      <c r="O1623" s="366">
        <f t="shared" si="5"/>
        <v>0</v>
      </c>
      <c r="P1623" s="366">
        <f t="shared" si="8"/>
        <v>0</v>
      </c>
      <c r="Q1623" s="366"/>
      <c r="R1623" s="359"/>
      <c r="S1623" s="367"/>
      <c r="T1623" s="359"/>
      <c r="U1623" s="368"/>
      <c r="V1623" s="368"/>
      <c r="W1623" s="359"/>
      <c r="X1623" s="362"/>
      <c r="Y1623" s="359"/>
      <c r="Z1623" s="369"/>
      <c r="AA1623" s="368"/>
      <c r="AB1623" s="367"/>
      <c r="AC1623" s="370"/>
      <c r="AD1623" s="371"/>
      <c r="AE1623" s="249"/>
      <c r="AF1623" s="249"/>
      <c r="AG1623" s="249"/>
      <c r="AH1623" s="249"/>
      <c r="AI1623" s="249"/>
      <c r="AJ1623" s="249"/>
      <c r="AK1623" s="249"/>
      <c r="AL1623" s="249"/>
      <c r="AM1623" s="249"/>
      <c r="AN1623" s="249"/>
      <c r="AO1623" s="249"/>
      <c r="AP1623" s="249"/>
      <c r="AQ1623" s="249"/>
      <c r="AR1623" s="249"/>
      <c r="AS1623" s="249"/>
      <c r="AT1623" s="249"/>
      <c r="AU1623" s="249"/>
      <c r="AV1623" s="249"/>
      <c r="AW1623" s="249"/>
      <c r="AX1623" s="249"/>
    </row>
    <row r="1624" ht="15.0" customHeight="1">
      <c r="A1624" s="358"/>
      <c r="B1624" s="359"/>
      <c r="C1624" s="359"/>
      <c r="D1624" s="360"/>
      <c r="E1624" s="361"/>
      <c r="F1624" s="359"/>
      <c r="G1624" s="362"/>
      <c r="H1624" s="363">
        <f t="shared" si="19"/>
        <v>0</v>
      </c>
      <c r="I1624" s="359"/>
      <c r="J1624" s="364"/>
      <c r="K1624" s="364">
        <f t="shared" si="7"/>
        <v>0</v>
      </c>
      <c r="L1624" s="365"/>
      <c r="M1624" s="366">
        <f t="shared" si="14"/>
        <v>0</v>
      </c>
      <c r="N1624" s="366">
        <f t="shared" si="13"/>
        <v>0</v>
      </c>
      <c r="O1624" s="366">
        <f t="shared" si="5"/>
        <v>0</v>
      </c>
      <c r="P1624" s="366">
        <f t="shared" si="8"/>
        <v>0</v>
      </c>
      <c r="Q1624" s="366"/>
      <c r="R1624" s="359"/>
      <c r="S1624" s="367"/>
      <c r="T1624" s="359"/>
      <c r="U1624" s="368"/>
      <c r="V1624" s="368"/>
      <c r="W1624" s="359"/>
      <c r="X1624" s="362"/>
      <c r="Y1624" s="359"/>
      <c r="Z1624" s="369"/>
      <c r="AA1624" s="368"/>
      <c r="AB1624" s="367"/>
      <c r="AC1624" s="370"/>
      <c r="AD1624" s="371"/>
      <c r="AE1624" s="249"/>
      <c r="AF1624" s="249"/>
      <c r="AG1624" s="249"/>
      <c r="AH1624" s="249"/>
      <c r="AI1624" s="249"/>
      <c r="AJ1624" s="249"/>
      <c r="AK1624" s="249"/>
      <c r="AL1624" s="249"/>
      <c r="AM1624" s="249"/>
      <c r="AN1624" s="249"/>
      <c r="AO1624" s="249"/>
      <c r="AP1624" s="249"/>
      <c r="AQ1624" s="249"/>
      <c r="AR1624" s="249"/>
      <c r="AS1624" s="249"/>
      <c r="AT1624" s="249"/>
      <c r="AU1624" s="249"/>
      <c r="AV1624" s="249"/>
      <c r="AW1624" s="249"/>
      <c r="AX1624" s="249"/>
    </row>
    <row r="1625" ht="15.0" customHeight="1">
      <c r="A1625" s="358"/>
      <c r="B1625" s="359"/>
      <c r="C1625" s="359"/>
      <c r="D1625" s="360"/>
      <c r="E1625" s="361"/>
      <c r="F1625" s="359"/>
      <c r="G1625" s="362"/>
      <c r="H1625" s="363">
        <f t="shared" si="19"/>
        <v>0</v>
      </c>
      <c r="I1625" s="359"/>
      <c r="J1625" s="364"/>
      <c r="K1625" s="364">
        <f t="shared" si="7"/>
        <v>0</v>
      </c>
      <c r="L1625" s="365"/>
      <c r="M1625" s="366">
        <f t="shared" si="14"/>
        <v>0</v>
      </c>
      <c r="N1625" s="366">
        <f t="shared" si="13"/>
        <v>0</v>
      </c>
      <c r="O1625" s="366">
        <f t="shared" si="5"/>
        <v>0</v>
      </c>
      <c r="P1625" s="366">
        <f t="shared" si="8"/>
        <v>0</v>
      </c>
      <c r="Q1625" s="366"/>
      <c r="R1625" s="359"/>
      <c r="S1625" s="367"/>
      <c r="T1625" s="359"/>
      <c r="U1625" s="368"/>
      <c r="V1625" s="368"/>
      <c r="W1625" s="359"/>
      <c r="X1625" s="362"/>
      <c r="Y1625" s="359"/>
      <c r="Z1625" s="369"/>
      <c r="AA1625" s="368"/>
      <c r="AB1625" s="367"/>
      <c r="AC1625" s="370"/>
      <c r="AD1625" s="371"/>
      <c r="AE1625" s="249"/>
      <c r="AF1625" s="249"/>
      <c r="AG1625" s="249"/>
      <c r="AH1625" s="249"/>
      <c r="AI1625" s="249"/>
      <c r="AJ1625" s="249"/>
      <c r="AK1625" s="249"/>
      <c r="AL1625" s="249"/>
      <c r="AM1625" s="249"/>
      <c r="AN1625" s="249"/>
      <c r="AO1625" s="249"/>
      <c r="AP1625" s="249"/>
      <c r="AQ1625" s="249"/>
      <c r="AR1625" s="249"/>
      <c r="AS1625" s="249"/>
      <c r="AT1625" s="249"/>
      <c r="AU1625" s="249"/>
      <c r="AV1625" s="249"/>
      <c r="AW1625" s="249"/>
      <c r="AX1625" s="249"/>
    </row>
    <row r="1626" ht="15.0" customHeight="1">
      <c r="A1626" s="358"/>
      <c r="B1626" s="359"/>
      <c r="C1626" s="359"/>
      <c r="D1626" s="360"/>
      <c r="E1626" s="361"/>
      <c r="F1626" s="359"/>
      <c r="G1626" s="362"/>
      <c r="H1626" s="363">
        <f t="shared" si="19"/>
        <v>0</v>
      </c>
      <c r="I1626" s="359"/>
      <c r="J1626" s="364"/>
      <c r="K1626" s="364">
        <f t="shared" si="7"/>
        <v>0</v>
      </c>
      <c r="L1626" s="365"/>
      <c r="M1626" s="366">
        <f t="shared" si="14"/>
        <v>0</v>
      </c>
      <c r="N1626" s="366">
        <f t="shared" si="13"/>
        <v>0</v>
      </c>
      <c r="O1626" s="366">
        <f t="shared" si="5"/>
        <v>0</v>
      </c>
      <c r="P1626" s="366">
        <f t="shared" si="8"/>
        <v>0</v>
      </c>
      <c r="Q1626" s="366"/>
      <c r="R1626" s="359"/>
      <c r="S1626" s="367"/>
      <c r="T1626" s="359"/>
      <c r="U1626" s="368"/>
      <c r="V1626" s="368"/>
      <c r="W1626" s="359"/>
      <c r="X1626" s="362"/>
      <c r="Y1626" s="359"/>
      <c r="Z1626" s="369"/>
      <c r="AA1626" s="368"/>
      <c r="AB1626" s="367"/>
      <c r="AC1626" s="370"/>
      <c r="AD1626" s="371"/>
      <c r="AE1626" s="249"/>
      <c r="AF1626" s="249"/>
      <c r="AG1626" s="249"/>
      <c r="AH1626" s="249"/>
      <c r="AI1626" s="249"/>
      <c r="AJ1626" s="249"/>
      <c r="AK1626" s="249"/>
      <c r="AL1626" s="249"/>
      <c r="AM1626" s="249"/>
      <c r="AN1626" s="249"/>
      <c r="AO1626" s="249"/>
      <c r="AP1626" s="249"/>
      <c r="AQ1626" s="249"/>
      <c r="AR1626" s="249"/>
      <c r="AS1626" s="249"/>
      <c r="AT1626" s="249"/>
      <c r="AU1626" s="249"/>
      <c r="AV1626" s="249"/>
      <c r="AW1626" s="249"/>
      <c r="AX1626" s="249"/>
    </row>
    <row r="1627" ht="15.0" customHeight="1">
      <c r="A1627" s="358"/>
      <c r="B1627" s="359"/>
      <c r="C1627" s="359"/>
      <c r="D1627" s="360"/>
      <c r="E1627" s="361"/>
      <c r="F1627" s="359"/>
      <c r="G1627" s="362"/>
      <c r="H1627" s="363">
        <f t="shared" si="19"/>
        <v>0</v>
      </c>
      <c r="I1627" s="359"/>
      <c r="J1627" s="364"/>
      <c r="K1627" s="364">
        <f t="shared" si="7"/>
        <v>0</v>
      </c>
      <c r="L1627" s="365"/>
      <c r="M1627" s="366">
        <f t="shared" si="14"/>
        <v>0</v>
      </c>
      <c r="N1627" s="366">
        <f t="shared" si="13"/>
        <v>0</v>
      </c>
      <c r="O1627" s="366">
        <f t="shared" si="5"/>
        <v>0</v>
      </c>
      <c r="P1627" s="366">
        <f t="shared" si="8"/>
        <v>0</v>
      </c>
      <c r="Q1627" s="366"/>
      <c r="R1627" s="359"/>
      <c r="S1627" s="367"/>
      <c r="T1627" s="359"/>
      <c r="U1627" s="368"/>
      <c r="V1627" s="368"/>
      <c r="W1627" s="359"/>
      <c r="X1627" s="362"/>
      <c r="Y1627" s="359"/>
      <c r="Z1627" s="369"/>
      <c r="AA1627" s="368"/>
      <c r="AB1627" s="367"/>
      <c r="AC1627" s="370"/>
      <c r="AD1627" s="371"/>
      <c r="AE1627" s="249"/>
      <c r="AF1627" s="249"/>
      <c r="AG1627" s="249"/>
      <c r="AH1627" s="249"/>
      <c r="AI1627" s="249"/>
      <c r="AJ1627" s="249"/>
      <c r="AK1627" s="249"/>
      <c r="AL1627" s="249"/>
      <c r="AM1627" s="249"/>
      <c r="AN1627" s="249"/>
      <c r="AO1627" s="249"/>
      <c r="AP1627" s="249"/>
      <c r="AQ1627" s="249"/>
      <c r="AR1627" s="249"/>
      <c r="AS1627" s="249"/>
      <c r="AT1627" s="249"/>
      <c r="AU1627" s="249"/>
      <c r="AV1627" s="249"/>
      <c r="AW1627" s="249"/>
      <c r="AX1627" s="249"/>
    </row>
    <row r="1628" ht="15.0" customHeight="1">
      <c r="A1628" s="358"/>
      <c r="B1628" s="359"/>
      <c r="C1628" s="359"/>
      <c r="D1628" s="360"/>
      <c r="E1628" s="361"/>
      <c r="F1628" s="359"/>
      <c r="G1628" s="362"/>
      <c r="H1628" s="363">
        <f t="shared" si="19"/>
        <v>0</v>
      </c>
      <c r="I1628" s="359"/>
      <c r="J1628" s="364"/>
      <c r="K1628" s="364">
        <f t="shared" si="7"/>
        <v>0</v>
      </c>
      <c r="L1628" s="365"/>
      <c r="M1628" s="366">
        <f t="shared" si="14"/>
        <v>0</v>
      </c>
      <c r="N1628" s="366">
        <f t="shared" si="13"/>
        <v>0</v>
      </c>
      <c r="O1628" s="366">
        <f t="shared" si="5"/>
        <v>0</v>
      </c>
      <c r="P1628" s="366">
        <f t="shared" si="8"/>
        <v>0</v>
      </c>
      <c r="Q1628" s="366"/>
      <c r="R1628" s="359"/>
      <c r="S1628" s="367"/>
      <c r="T1628" s="359"/>
      <c r="U1628" s="368"/>
      <c r="V1628" s="368"/>
      <c r="W1628" s="359"/>
      <c r="X1628" s="362"/>
      <c r="Y1628" s="359"/>
      <c r="Z1628" s="369"/>
      <c r="AA1628" s="368"/>
      <c r="AB1628" s="367"/>
      <c r="AC1628" s="370"/>
      <c r="AD1628" s="371"/>
      <c r="AE1628" s="249"/>
      <c r="AF1628" s="249"/>
      <c r="AG1628" s="249"/>
      <c r="AH1628" s="249"/>
      <c r="AI1628" s="249"/>
      <c r="AJ1628" s="249"/>
      <c r="AK1628" s="249"/>
      <c r="AL1628" s="249"/>
      <c r="AM1628" s="249"/>
      <c r="AN1628" s="249"/>
      <c r="AO1628" s="249"/>
      <c r="AP1628" s="249"/>
      <c r="AQ1628" s="249"/>
      <c r="AR1628" s="249"/>
      <c r="AS1628" s="249"/>
      <c r="AT1628" s="249"/>
      <c r="AU1628" s="249"/>
      <c r="AV1628" s="249"/>
      <c r="AW1628" s="249"/>
      <c r="AX1628" s="249"/>
    </row>
    <row r="1629" ht="15.0" customHeight="1">
      <c r="A1629" s="358"/>
      <c r="B1629" s="359"/>
      <c r="C1629" s="359"/>
      <c r="D1629" s="360"/>
      <c r="E1629" s="361"/>
      <c r="F1629" s="359"/>
      <c r="G1629" s="362"/>
      <c r="H1629" s="363">
        <f t="shared" si="19"/>
        <v>0</v>
      </c>
      <c r="I1629" s="359"/>
      <c r="J1629" s="364"/>
      <c r="K1629" s="364">
        <f t="shared" si="7"/>
        <v>0</v>
      </c>
      <c r="L1629" s="365"/>
      <c r="M1629" s="366">
        <f t="shared" si="14"/>
        <v>0</v>
      </c>
      <c r="N1629" s="366">
        <f t="shared" si="13"/>
        <v>0</v>
      </c>
      <c r="O1629" s="366">
        <f t="shared" si="5"/>
        <v>0</v>
      </c>
      <c r="P1629" s="366">
        <f t="shared" si="8"/>
        <v>0</v>
      </c>
      <c r="Q1629" s="366"/>
      <c r="R1629" s="359"/>
      <c r="S1629" s="367"/>
      <c r="T1629" s="359"/>
      <c r="U1629" s="368"/>
      <c r="V1629" s="368"/>
      <c r="W1629" s="359"/>
      <c r="X1629" s="362"/>
      <c r="Y1629" s="359"/>
      <c r="Z1629" s="369"/>
      <c r="AA1629" s="368"/>
      <c r="AB1629" s="367"/>
      <c r="AC1629" s="370"/>
      <c r="AD1629" s="371"/>
      <c r="AE1629" s="249"/>
      <c r="AF1629" s="249"/>
      <c r="AG1629" s="249"/>
      <c r="AH1629" s="249"/>
      <c r="AI1629" s="249"/>
      <c r="AJ1629" s="249"/>
      <c r="AK1629" s="249"/>
      <c r="AL1629" s="249"/>
      <c r="AM1629" s="249"/>
      <c r="AN1629" s="249"/>
      <c r="AO1629" s="249"/>
      <c r="AP1629" s="249"/>
      <c r="AQ1629" s="249"/>
      <c r="AR1629" s="249"/>
      <c r="AS1629" s="249"/>
      <c r="AT1629" s="249"/>
      <c r="AU1629" s="249"/>
      <c r="AV1629" s="249"/>
      <c r="AW1629" s="249"/>
      <c r="AX1629" s="249"/>
    </row>
    <row r="1630" ht="15.0" customHeight="1">
      <c r="A1630" s="358"/>
      <c r="B1630" s="359"/>
      <c r="C1630" s="359"/>
      <c r="D1630" s="360"/>
      <c r="E1630" s="361"/>
      <c r="F1630" s="359"/>
      <c r="G1630" s="362"/>
      <c r="H1630" s="363">
        <f t="shared" si="19"/>
        <v>0</v>
      </c>
      <c r="I1630" s="359"/>
      <c r="J1630" s="364"/>
      <c r="K1630" s="364">
        <f t="shared" si="7"/>
        <v>0</v>
      </c>
      <c r="L1630" s="365"/>
      <c r="M1630" s="366">
        <f t="shared" si="14"/>
        <v>0</v>
      </c>
      <c r="N1630" s="366">
        <f t="shared" si="13"/>
        <v>0</v>
      </c>
      <c r="O1630" s="366">
        <f t="shared" si="5"/>
        <v>0</v>
      </c>
      <c r="P1630" s="366">
        <f t="shared" si="8"/>
        <v>0</v>
      </c>
      <c r="Q1630" s="366"/>
      <c r="R1630" s="359"/>
      <c r="S1630" s="367"/>
      <c r="T1630" s="359"/>
      <c r="U1630" s="368"/>
      <c r="V1630" s="368"/>
      <c r="W1630" s="359"/>
      <c r="X1630" s="362"/>
      <c r="Y1630" s="359"/>
      <c r="Z1630" s="369"/>
      <c r="AA1630" s="368"/>
      <c r="AB1630" s="367"/>
      <c r="AC1630" s="370"/>
      <c r="AD1630" s="371"/>
      <c r="AE1630" s="249"/>
      <c r="AF1630" s="249"/>
      <c r="AG1630" s="249"/>
      <c r="AH1630" s="249"/>
      <c r="AI1630" s="249"/>
      <c r="AJ1630" s="249"/>
      <c r="AK1630" s="249"/>
      <c r="AL1630" s="249"/>
      <c r="AM1630" s="249"/>
      <c r="AN1630" s="249"/>
      <c r="AO1630" s="249"/>
      <c r="AP1630" s="249"/>
      <c r="AQ1630" s="249"/>
      <c r="AR1630" s="249"/>
      <c r="AS1630" s="249"/>
      <c r="AT1630" s="249"/>
      <c r="AU1630" s="249"/>
      <c r="AV1630" s="249"/>
      <c r="AW1630" s="249"/>
      <c r="AX1630" s="249"/>
    </row>
    <row r="1631" ht="15.0" customHeight="1">
      <c r="A1631" s="358"/>
      <c r="B1631" s="359"/>
      <c r="C1631" s="359"/>
      <c r="D1631" s="360"/>
      <c r="E1631" s="361"/>
      <c r="F1631" s="359"/>
      <c r="G1631" s="362"/>
      <c r="H1631" s="363">
        <f t="shared" si="19"/>
        <v>0</v>
      </c>
      <c r="I1631" s="359"/>
      <c r="J1631" s="364"/>
      <c r="K1631" s="364">
        <f t="shared" si="7"/>
        <v>0</v>
      </c>
      <c r="L1631" s="365"/>
      <c r="M1631" s="366">
        <f t="shared" si="14"/>
        <v>0</v>
      </c>
      <c r="N1631" s="366">
        <f t="shared" si="13"/>
        <v>0</v>
      </c>
      <c r="O1631" s="366">
        <f t="shared" si="5"/>
        <v>0</v>
      </c>
      <c r="P1631" s="366">
        <f t="shared" si="8"/>
        <v>0</v>
      </c>
      <c r="Q1631" s="366"/>
      <c r="R1631" s="359"/>
      <c r="S1631" s="367"/>
      <c r="T1631" s="359"/>
      <c r="U1631" s="368"/>
      <c r="V1631" s="368"/>
      <c r="W1631" s="359"/>
      <c r="X1631" s="362"/>
      <c r="Y1631" s="359"/>
      <c r="Z1631" s="369"/>
      <c r="AA1631" s="368"/>
      <c r="AB1631" s="367"/>
      <c r="AC1631" s="370"/>
      <c r="AD1631" s="371"/>
      <c r="AE1631" s="249"/>
      <c r="AF1631" s="249"/>
      <c r="AG1631" s="249"/>
      <c r="AH1631" s="249"/>
      <c r="AI1631" s="249"/>
      <c r="AJ1631" s="249"/>
      <c r="AK1631" s="249"/>
      <c r="AL1631" s="249"/>
      <c r="AM1631" s="249"/>
      <c r="AN1631" s="249"/>
      <c r="AO1631" s="249"/>
      <c r="AP1631" s="249"/>
      <c r="AQ1631" s="249"/>
      <c r="AR1631" s="249"/>
      <c r="AS1631" s="249"/>
      <c r="AT1631" s="249"/>
      <c r="AU1631" s="249"/>
      <c r="AV1631" s="249"/>
      <c r="AW1631" s="249"/>
      <c r="AX1631" s="249"/>
    </row>
    <row r="1632" ht="15.0" customHeight="1">
      <c r="A1632" s="358"/>
      <c r="B1632" s="359"/>
      <c r="C1632" s="359"/>
      <c r="D1632" s="360"/>
      <c r="E1632" s="361"/>
      <c r="F1632" s="359"/>
      <c r="G1632" s="362"/>
      <c r="H1632" s="363">
        <f t="shared" si="19"/>
        <v>0</v>
      </c>
      <c r="I1632" s="359"/>
      <c r="J1632" s="364"/>
      <c r="K1632" s="364">
        <f t="shared" si="7"/>
        <v>0</v>
      </c>
      <c r="L1632" s="365"/>
      <c r="M1632" s="366">
        <f t="shared" si="14"/>
        <v>0</v>
      </c>
      <c r="N1632" s="366">
        <f t="shared" si="13"/>
        <v>0</v>
      </c>
      <c r="O1632" s="366">
        <f t="shared" si="5"/>
        <v>0</v>
      </c>
      <c r="P1632" s="366">
        <f t="shared" si="8"/>
        <v>0</v>
      </c>
      <c r="Q1632" s="366"/>
      <c r="R1632" s="359"/>
      <c r="S1632" s="367"/>
      <c r="T1632" s="359"/>
      <c r="U1632" s="368"/>
      <c r="V1632" s="368"/>
      <c r="W1632" s="359"/>
      <c r="X1632" s="362"/>
      <c r="Y1632" s="359"/>
      <c r="Z1632" s="369"/>
      <c r="AA1632" s="368"/>
      <c r="AB1632" s="367"/>
      <c r="AC1632" s="370"/>
      <c r="AD1632" s="371"/>
      <c r="AE1632" s="249"/>
      <c r="AF1632" s="249"/>
      <c r="AG1632" s="249"/>
      <c r="AH1632" s="249"/>
      <c r="AI1632" s="249"/>
      <c r="AJ1632" s="249"/>
      <c r="AK1632" s="249"/>
      <c r="AL1632" s="249"/>
      <c r="AM1632" s="249"/>
      <c r="AN1632" s="249"/>
      <c r="AO1632" s="249"/>
      <c r="AP1632" s="249"/>
      <c r="AQ1632" s="249"/>
      <c r="AR1632" s="249"/>
      <c r="AS1632" s="249"/>
      <c r="AT1632" s="249"/>
      <c r="AU1632" s="249"/>
      <c r="AV1632" s="249"/>
      <c r="AW1632" s="249"/>
      <c r="AX1632" s="249"/>
    </row>
    <row r="1633" ht="15.0" customHeight="1">
      <c r="A1633" s="358"/>
      <c r="B1633" s="359"/>
      <c r="C1633" s="359"/>
      <c r="D1633" s="360"/>
      <c r="E1633" s="361"/>
      <c r="F1633" s="359"/>
      <c r="G1633" s="362"/>
      <c r="H1633" s="363">
        <f t="shared" si="19"/>
        <v>0</v>
      </c>
      <c r="I1633" s="359"/>
      <c r="J1633" s="364"/>
      <c r="K1633" s="364">
        <f t="shared" si="7"/>
        <v>0</v>
      </c>
      <c r="L1633" s="365"/>
      <c r="M1633" s="366">
        <f t="shared" si="14"/>
        <v>0</v>
      </c>
      <c r="N1633" s="366">
        <f t="shared" si="13"/>
        <v>0</v>
      </c>
      <c r="O1633" s="366">
        <f t="shared" si="5"/>
        <v>0</v>
      </c>
      <c r="P1633" s="366">
        <f t="shared" si="8"/>
        <v>0</v>
      </c>
      <c r="Q1633" s="366"/>
      <c r="R1633" s="359"/>
      <c r="S1633" s="367"/>
      <c r="T1633" s="359"/>
      <c r="U1633" s="368"/>
      <c r="V1633" s="368"/>
      <c r="W1633" s="359"/>
      <c r="X1633" s="362"/>
      <c r="Y1633" s="359"/>
      <c r="Z1633" s="369"/>
      <c r="AA1633" s="368"/>
      <c r="AB1633" s="367"/>
      <c r="AC1633" s="370"/>
      <c r="AD1633" s="371"/>
      <c r="AE1633" s="249"/>
      <c r="AF1633" s="249"/>
      <c r="AG1633" s="249"/>
      <c r="AH1633" s="249"/>
      <c r="AI1633" s="249"/>
      <c r="AJ1633" s="249"/>
      <c r="AK1633" s="249"/>
      <c r="AL1633" s="249"/>
      <c r="AM1633" s="249"/>
      <c r="AN1633" s="249"/>
      <c r="AO1633" s="249"/>
      <c r="AP1633" s="249"/>
      <c r="AQ1633" s="249"/>
      <c r="AR1633" s="249"/>
      <c r="AS1633" s="249"/>
      <c r="AT1633" s="249"/>
      <c r="AU1633" s="249"/>
      <c r="AV1633" s="249"/>
      <c r="AW1633" s="249"/>
      <c r="AX1633" s="249"/>
    </row>
    <row r="1634" ht="15.0" customHeight="1">
      <c r="A1634" s="358"/>
      <c r="B1634" s="359"/>
      <c r="C1634" s="359"/>
      <c r="D1634" s="360"/>
      <c r="E1634" s="361"/>
      <c r="F1634" s="359"/>
      <c r="G1634" s="362"/>
      <c r="H1634" s="363">
        <f t="shared" si="19"/>
        <v>0</v>
      </c>
      <c r="I1634" s="359"/>
      <c r="J1634" s="364"/>
      <c r="K1634" s="364">
        <f t="shared" si="7"/>
        <v>0</v>
      </c>
      <c r="L1634" s="365"/>
      <c r="M1634" s="366">
        <f t="shared" si="14"/>
        <v>0</v>
      </c>
      <c r="N1634" s="366">
        <f t="shared" si="13"/>
        <v>0</v>
      </c>
      <c r="O1634" s="366">
        <f t="shared" si="5"/>
        <v>0</v>
      </c>
      <c r="P1634" s="366">
        <f t="shared" si="8"/>
        <v>0</v>
      </c>
      <c r="Q1634" s="366"/>
      <c r="R1634" s="359"/>
      <c r="S1634" s="367"/>
      <c r="T1634" s="359"/>
      <c r="U1634" s="368"/>
      <c r="V1634" s="368"/>
      <c r="W1634" s="359"/>
      <c r="X1634" s="362"/>
      <c r="Y1634" s="359"/>
      <c r="Z1634" s="369"/>
      <c r="AA1634" s="368"/>
      <c r="AB1634" s="367"/>
      <c r="AC1634" s="370"/>
      <c r="AD1634" s="371"/>
      <c r="AE1634" s="249"/>
      <c r="AF1634" s="249"/>
      <c r="AG1634" s="249"/>
      <c r="AH1634" s="249"/>
      <c r="AI1634" s="249"/>
      <c r="AJ1634" s="249"/>
      <c r="AK1634" s="249"/>
      <c r="AL1634" s="249"/>
      <c r="AM1634" s="249"/>
      <c r="AN1634" s="249"/>
      <c r="AO1634" s="249"/>
      <c r="AP1634" s="249"/>
      <c r="AQ1634" s="249"/>
      <c r="AR1634" s="249"/>
      <c r="AS1634" s="249"/>
      <c r="AT1634" s="249"/>
      <c r="AU1634" s="249"/>
      <c r="AV1634" s="249"/>
      <c r="AW1634" s="249"/>
      <c r="AX1634" s="249"/>
    </row>
    <row r="1635" ht="15.0" customHeight="1">
      <c r="A1635" s="358"/>
      <c r="B1635" s="359"/>
      <c r="C1635" s="359"/>
      <c r="D1635" s="360"/>
      <c r="E1635" s="361"/>
      <c r="F1635" s="359"/>
      <c r="G1635" s="362"/>
      <c r="H1635" s="363">
        <f t="shared" si="19"/>
        <v>0</v>
      </c>
      <c r="I1635" s="359"/>
      <c r="J1635" s="364"/>
      <c r="K1635" s="364">
        <f t="shared" si="7"/>
        <v>0</v>
      </c>
      <c r="L1635" s="365"/>
      <c r="M1635" s="366">
        <f t="shared" si="14"/>
        <v>0</v>
      </c>
      <c r="N1635" s="366">
        <f t="shared" si="13"/>
        <v>0</v>
      </c>
      <c r="O1635" s="366">
        <f t="shared" si="5"/>
        <v>0</v>
      </c>
      <c r="P1635" s="366">
        <f t="shared" si="8"/>
        <v>0</v>
      </c>
      <c r="Q1635" s="366"/>
      <c r="R1635" s="359"/>
      <c r="S1635" s="367"/>
      <c r="T1635" s="359"/>
      <c r="U1635" s="368"/>
      <c r="V1635" s="368"/>
      <c r="W1635" s="359"/>
      <c r="X1635" s="362"/>
      <c r="Y1635" s="359"/>
      <c r="Z1635" s="369"/>
      <c r="AA1635" s="368"/>
      <c r="AB1635" s="367"/>
      <c r="AC1635" s="370"/>
      <c r="AD1635" s="371"/>
      <c r="AE1635" s="249"/>
      <c r="AF1635" s="249"/>
      <c r="AG1635" s="249"/>
      <c r="AH1635" s="249"/>
      <c r="AI1635" s="249"/>
      <c r="AJ1635" s="249"/>
      <c r="AK1635" s="249"/>
      <c r="AL1635" s="249"/>
      <c r="AM1635" s="249"/>
      <c r="AN1635" s="249"/>
      <c r="AO1635" s="249"/>
      <c r="AP1635" s="249"/>
      <c r="AQ1635" s="249"/>
      <c r="AR1635" s="249"/>
      <c r="AS1635" s="249"/>
      <c r="AT1635" s="249"/>
      <c r="AU1635" s="249"/>
      <c r="AV1635" s="249"/>
      <c r="AW1635" s="249"/>
      <c r="AX1635" s="249"/>
    </row>
    <row r="1636" ht="15.0" customHeight="1">
      <c r="A1636" s="358"/>
      <c r="B1636" s="359"/>
      <c r="C1636" s="359"/>
      <c r="D1636" s="360"/>
      <c r="E1636" s="361"/>
      <c r="F1636" s="359"/>
      <c r="G1636" s="362"/>
      <c r="H1636" s="363">
        <f t="shared" si="19"/>
        <v>0</v>
      </c>
      <c r="I1636" s="359"/>
      <c r="J1636" s="364"/>
      <c r="K1636" s="364">
        <f t="shared" si="7"/>
        <v>0</v>
      </c>
      <c r="L1636" s="365"/>
      <c r="M1636" s="366">
        <f t="shared" si="14"/>
        <v>0</v>
      </c>
      <c r="N1636" s="366">
        <f t="shared" si="13"/>
        <v>0</v>
      </c>
      <c r="O1636" s="366">
        <f t="shared" si="5"/>
        <v>0</v>
      </c>
      <c r="P1636" s="366">
        <f t="shared" si="8"/>
        <v>0</v>
      </c>
      <c r="Q1636" s="366"/>
      <c r="R1636" s="359"/>
      <c r="S1636" s="367"/>
      <c r="T1636" s="359"/>
      <c r="U1636" s="368"/>
      <c r="V1636" s="368"/>
      <c r="W1636" s="359"/>
      <c r="X1636" s="362"/>
      <c r="Y1636" s="359"/>
      <c r="Z1636" s="369"/>
      <c r="AA1636" s="368"/>
      <c r="AB1636" s="367"/>
      <c r="AC1636" s="370"/>
      <c r="AD1636" s="371"/>
      <c r="AE1636" s="249"/>
      <c r="AF1636" s="249"/>
      <c r="AG1636" s="249"/>
      <c r="AH1636" s="249"/>
      <c r="AI1636" s="249"/>
      <c r="AJ1636" s="249"/>
      <c r="AK1636" s="249"/>
      <c r="AL1636" s="249"/>
      <c r="AM1636" s="249"/>
      <c r="AN1636" s="249"/>
      <c r="AO1636" s="249"/>
      <c r="AP1636" s="249"/>
      <c r="AQ1636" s="249"/>
      <c r="AR1636" s="249"/>
      <c r="AS1636" s="249"/>
      <c r="AT1636" s="249"/>
      <c r="AU1636" s="249"/>
      <c r="AV1636" s="249"/>
      <c r="AW1636" s="249"/>
      <c r="AX1636" s="249"/>
    </row>
    <row r="1637" ht="15.0" customHeight="1">
      <c r="A1637" s="358"/>
      <c r="B1637" s="359"/>
      <c r="C1637" s="359"/>
      <c r="D1637" s="360"/>
      <c r="E1637" s="361"/>
      <c r="F1637" s="359"/>
      <c r="G1637" s="362"/>
      <c r="H1637" s="363">
        <f t="shared" si="19"/>
        <v>0</v>
      </c>
      <c r="I1637" s="359"/>
      <c r="J1637" s="364"/>
      <c r="K1637" s="364">
        <f t="shared" si="7"/>
        <v>0</v>
      </c>
      <c r="L1637" s="365"/>
      <c r="M1637" s="366">
        <f t="shared" si="14"/>
        <v>0</v>
      </c>
      <c r="N1637" s="366">
        <f t="shared" si="13"/>
        <v>0</v>
      </c>
      <c r="O1637" s="366">
        <f t="shared" si="5"/>
        <v>0</v>
      </c>
      <c r="P1637" s="366">
        <f t="shared" si="8"/>
        <v>0</v>
      </c>
      <c r="Q1637" s="366"/>
      <c r="R1637" s="359"/>
      <c r="S1637" s="367"/>
      <c r="T1637" s="359"/>
      <c r="U1637" s="368"/>
      <c r="V1637" s="368"/>
      <c r="W1637" s="359"/>
      <c r="X1637" s="362"/>
      <c r="Y1637" s="359"/>
      <c r="Z1637" s="369"/>
      <c r="AA1637" s="368"/>
      <c r="AB1637" s="367"/>
      <c r="AC1637" s="370"/>
      <c r="AD1637" s="371"/>
      <c r="AE1637" s="249"/>
      <c r="AF1637" s="249"/>
      <c r="AG1637" s="249"/>
      <c r="AH1637" s="249"/>
      <c r="AI1637" s="249"/>
      <c r="AJ1637" s="249"/>
      <c r="AK1637" s="249"/>
      <c r="AL1637" s="249"/>
      <c r="AM1637" s="249"/>
      <c r="AN1637" s="249"/>
      <c r="AO1637" s="249"/>
      <c r="AP1637" s="249"/>
      <c r="AQ1637" s="249"/>
      <c r="AR1637" s="249"/>
      <c r="AS1637" s="249"/>
      <c r="AT1637" s="249"/>
      <c r="AU1637" s="249"/>
      <c r="AV1637" s="249"/>
      <c r="AW1637" s="249"/>
      <c r="AX1637" s="249"/>
    </row>
    <row r="1638" ht="15.0" customHeight="1">
      <c r="A1638" s="358"/>
      <c r="B1638" s="359"/>
      <c r="C1638" s="359"/>
      <c r="D1638" s="360"/>
      <c r="E1638" s="361"/>
      <c r="F1638" s="359"/>
      <c r="G1638" s="362"/>
      <c r="H1638" s="363">
        <f t="shared" si="19"/>
        <v>0</v>
      </c>
      <c r="I1638" s="359"/>
      <c r="J1638" s="364"/>
      <c r="K1638" s="364">
        <f t="shared" si="7"/>
        <v>0</v>
      </c>
      <c r="L1638" s="365"/>
      <c r="M1638" s="366">
        <f t="shared" si="14"/>
        <v>0</v>
      </c>
      <c r="N1638" s="366">
        <f t="shared" si="13"/>
        <v>0</v>
      </c>
      <c r="O1638" s="366">
        <f t="shared" si="5"/>
        <v>0</v>
      </c>
      <c r="P1638" s="366">
        <f t="shared" si="8"/>
        <v>0</v>
      </c>
      <c r="Q1638" s="366"/>
      <c r="R1638" s="359"/>
      <c r="S1638" s="367"/>
      <c r="T1638" s="359"/>
      <c r="U1638" s="368"/>
      <c r="V1638" s="368"/>
      <c r="W1638" s="359"/>
      <c r="X1638" s="362"/>
      <c r="Y1638" s="359"/>
      <c r="Z1638" s="369"/>
      <c r="AA1638" s="368"/>
      <c r="AB1638" s="367"/>
      <c r="AC1638" s="370"/>
      <c r="AD1638" s="371"/>
      <c r="AE1638" s="249"/>
      <c r="AF1638" s="249"/>
      <c r="AG1638" s="249"/>
      <c r="AH1638" s="249"/>
      <c r="AI1638" s="249"/>
      <c r="AJ1638" s="249"/>
      <c r="AK1638" s="249"/>
      <c r="AL1638" s="249"/>
      <c r="AM1638" s="249"/>
      <c r="AN1638" s="249"/>
      <c r="AO1638" s="249"/>
      <c r="AP1638" s="249"/>
      <c r="AQ1638" s="249"/>
      <c r="AR1638" s="249"/>
      <c r="AS1638" s="249"/>
      <c r="AT1638" s="249"/>
      <c r="AU1638" s="249"/>
      <c r="AV1638" s="249"/>
      <c r="AW1638" s="249"/>
      <c r="AX1638" s="249"/>
    </row>
    <row r="1639" ht="15.0" customHeight="1">
      <c r="A1639" s="358"/>
      <c r="B1639" s="359"/>
      <c r="C1639" s="359"/>
      <c r="D1639" s="360"/>
      <c r="E1639" s="361"/>
      <c r="F1639" s="359"/>
      <c r="G1639" s="362"/>
      <c r="H1639" s="363">
        <f t="shared" si="19"/>
        <v>0</v>
      </c>
      <c r="I1639" s="359"/>
      <c r="J1639" s="364"/>
      <c r="K1639" s="364">
        <f t="shared" si="7"/>
        <v>0</v>
      </c>
      <c r="L1639" s="365"/>
      <c r="M1639" s="366">
        <f t="shared" si="14"/>
        <v>0</v>
      </c>
      <c r="N1639" s="366">
        <f t="shared" si="13"/>
        <v>0</v>
      </c>
      <c r="O1639" s="366">
        <f t="shared" si="5"/>
        <v>0</v>
      </c>
      <c r="P1639" s="366">
        <f t="shared" si="8"/>
        <v>0</v>
      </c>
      <c r="Q1639" s="366"/>
      <c r="R1639" s="359"/>
      <c r="S1639" s="367"/>
      <c r="T1639" s="359"/>
      <c r="U1639" s="368"/>
      <c r="V1639" s="368"/>
      <c r="W1639" s="359"/>
      <c r="X1639" s="362"/>
      <c r="Y1639" s="359"/>
      <c r="Z1639" s="369"/>
      <c r="AA1639" s="368"/>
      <c r="AB1639" s="367"/>
      <c r="AC1639" s="370"/>
      <c r="AD1639" s="371"/>
      <c r="AE1639" s="249"/>
      <c r="AF1639" s="249"/>
      <c r="AG1639" s="249"/>
      <c r="AH1639" s="249"/>
      <c r="AI1639" s="249"/>
      <c r="AJ1639" s="249"/>
      <c r="AK1639" s="249"/>
      <c r="AL1639" s="249"/>
      <c r="AM1639" s="249"/>
      <c r="AN1639" s="249"/>
      <c r="AO1639" s="249"/>
      <c r="AP1639" s="249"/>
      <c r="AQ1639" s="249"/>
      <c r="AR1639" s="249"/>
      <c r="AS1639" s="249"/>
      <c r="AT1639" s="249"/>
      <c r="AU1639" s="249"/>
      <c r="AV1639" s="249"/>
      <c r="AW1639" s="249"/>
      <c r="AX1639" s="249"/>
    </row>
    <row r="1640" ht="15.0" customHeight="1">
      <c r="A1640" s="358"/>
      <c r="B1640" s="359"/>
      <c r="C1640" s="359"/>
      <c r="D1640" s="360"/>
      <c r="E1640" s="361"/>
      <c r="F1640" s="359"/>
      <c r="G1640" s="362"/>
      <c r="H1640" s="363">
        <f t="shared" si="19"/>
        <v>0</v>
      </c>
      <c r="I1640" s="359"/>
      <c r="J1640" s="364"/>
      <c r="K1640" s="364">
        <f t="shared" si="7"/>
        <v>0</v>
      </c>
      <c r="L1640" s="365"/>
      <c r="M1640" s="366">
        <f t="shared" si="14"/>
        <v>0</v>
      </c>
      <c r="N1640" s="366">
        <f t="shared" si="13"/>
        <v>0</v>
      </c>
      <c r="O1640" s="366">
        <f t="shared" si="5"/>
        <v>0</v>
      </c>
      <c r="P1640" s="366">
        <f t="shared" si="8"/>
        <v>0</v>
      </c>
      <c r="Q1640" s="366"/>
      <c r="R1640" s="359"/>
      <c r="S1640" s="367"/>
      <c r="T1640" s="359"/>
      <c r="U1640" s="368"/>
      <c r="V1640" s="368"/>
      <c r="W1640" s="359"/>
      <c r="X1640" s="362"/>
      <c r="Y1640" s="359"/>
      <c r="Z1640" s="369"/>
      <c r="AA1640" s="368"/>
      <c r="AB1640" s="367"/>
      <c r="AC1640" s="370"/>
      <c r="AD1640" s="371"/>
      <c r="AE1640" s="249"/>
      <c r="AF1640" s="249"/>
      <c r="AG1640" s="249"/>
      <c r="AH1640" s="249"/>
      <c r="AI1640" s="249"/>
      <c r="AJ1640" s="249"/>
      <c r="AK1640" s="249"/>
      <c r="AL1640" s="249"/>
      <c r="AM1640" s="249"/>
      <c r="AN1640" s="249"/>
      <c r="AO1640" s="249"/>
      <c r="AP1640" s="249"/>
      <c r="AQ1640" s="249"/>
      <c r="AR1640" s="249"/>
      <c r="AS1640" s="249"/>
      <c r="AT1640" s="249"/>
      <c r="AU1640" s="249"/>
      <c r="AV1640" s="249"/>
      <c r="AW1640" s="249"/>
      <c r="AX1640" s="249"/>
    </row>
    <row r="1641" ht="15.0" customHeight="1">
      <c r="A1641" s="358"/>
      <c r="B1641" s="359"/>
      <c r="C1641" s="359"/>
      <c r="D1641" s="360"/>
      <c r="E1641" s="361"/>
      <c r="F1641" s="359"/>
      <c r="G1641" s="362"/>
      <c r="H1641" s="363">
        <f t="shared" si="19"/>
        <v>0</v>
      </c>
      <c r="I1641" s="359"/>
      <c r="J1641" s="364"/>
      <c r="K1641" s="364">
        <f t="shared" si="7"/>
        <v>0</v>
      </c>
      <c r="L1641" s="365"/>
      <c r="M1641" s="366">
        <f t="shared" si="14"/>
        <v>0</v>
      </c>
      <c r="N1641" s="366">
        <f t="shared" si="13"/>
        <v>0</v>
      </c>
      <c r="O1641" s="366">
        <f t="shared" si="5"/>
        <v>0</v>
      </c>
      <c r="P1641" s="366">
        <f t="shared" si="8"/>
        <v>0</v>
      </c>
      <c r="Q1641" s="366"/>
      <c r="R1641" s="359"/>
      <c r="S1641" s="367"/>
      <c r="T1641" s="359"/>
      <c r="U1641" s="368"/>
      <c r="V1641" s="368"/>
      <c r="W1641" s="359"/>
      <c r="X1641" s="362"/>
      <c r="Y1641" s="359"/>
      <c r="Z1641" s="369"/>
      <c r="AA1641" s="368"/>
      <c r="AB1641" s="367"/>
      <c r="AC1641" s="370"/>
      <c r="AD1641" s="371"/>
      <c r="AE1641" s="249"/>
      <c r="AF1641" s="249"/>
      <c r="AG1641" s="249"/>
      <c r="AH1641" s="249"/>
      <c r="AI1641" s="249"/>
      <c r="AJ1641" s="249"/>
      <c r="AK1641" s="249"/>
      <c r="AL1641" s="249"/>
      <c r="AM1641" s="249"/>
      <c r="AN1641" s="249"/>
      <c r="AO1641" s="249"/>
      <c r="AP1641" s="249"/>
      <c r="AQ1641" s="249"/>
      <c r="AR1641" s="249"/>
      <c r="AS1641" s="249"/>
      <c r="AT1641" s="249"/>
      <c r="AU1641" s="249"/>
      <c r="AV1641" s="249"/>
      <c r="AW1641" s="249"/>
      <c r="AX1641" s="249"/>
    </row>
    <row r="1642" ht="15.0" customHeight="1">
      <c r="A1642" s="358"/>
      <c r="B1642" s="359"/>
      <c r="C1642" s="359"/>
      <c r="D1642" s="360"/>
      <c r="E1642" s="361"/>
      <c r="F1642" s="359"/>
      <c r="G1642" s="362"/>
      <c r="H1642" s="363">
        <f t="shared" si="19"/>
        <v>0</v>
      </c>
      <c r="I1642" s="359"/>
      <c r="J1642" s="364"/>
      <c r="K1642" s="364">
        <f t="shared" si="7"/>
        <v>0</v>
      </c>
      <c r="L1642" s="365"/>
      <c r="M1642" s="366">
        <f t="shared" si="14"/>
        <v>0</v>
      </c>
      <c r="N1642" s="366">
        <f t="shared" si="13"/>
        <v>0</v>
      </c>
      <c r="O1642" s="366">
        <f t="shared" si="5"/>
        <v>0</v>
      </c>
      <c r="P1642" s="366">
        <f t="shared" si="8"/>
        <v>0</v>
      </c>
      <c r="Q1642" s="366"/>
      <c r="R1642" s="359"/>
      <c r="S1642" s="367"/>
      <c r="T1642" s="359"/>
      <c r="U1642" s="368"/>
      <c r="V1642" s="368"/>
      <c r="W1642" s="359"/>
      <c r="X1642" s="362"/>
      <c r="Y1642" s="359"/>
      <c r="Z1642" s="369"/>
      <c r="AA1642" s="368"/>
      <c r="AB1642" s="367"/>
      <c r="AC1642" s="370"/>
      <c r="AD1642" s="371"/>
      <c r="AE1642" s="249"/>
      <c r="AF1642" s="249"/>
      <c r="AG1642" s="249"/>
      <c r="AH1642" s="249"/>
      <c r="AI1642" s="249"/>
      <c r="AJ1642" s="249"/>
      <c r="AK1642" s="249"/>
      <c r="AL1642" s="249"/>
      <c r="AM1642" s="249"/>
      <c r="AN1642" s="249"/>
      <c r="AO1642" s="249"/>
      <c r="AP1642" s="249"/>
      <c r="AQ1642" s="249"/>
      <c r="AR1642" s="249"/>
      <c r="AS1642" s="249"/>
      <c r="AT1642" s="249"/>
      <c r="AU1642" s="249"/>
      <c r="AV1642" s="249"/>
      <c r="AW1642" s="249"/>
      <c r="AX1642" s="249"/>
    </row>
    <row r="1643" ht="15.0" customHeight="1">
      <c r="A1643" s="358"/>
      <c r="B1643" s="359"/>
      <c r="C1643" s="359"/>
      <c r="D1643" s="360"/>
      <c r="E1643" s="361"/>
      <c r="F1643" s="359"/>
      <c r="G1643" s="362"/>
      <c r="H1643" s="363">
        <f t="shared" si="19"/>
        <v>0</v>
      </c>
      <c r="I1643" s="359"/>
      <c r="J1643" s="364"/>
      <c r="K1643" s="364">
        <f t="shared" si="7"/>
        <v>0</v>
      </c>
      <c r="L1643" s="365"/>
      <c r="M1643" s="366">
        <f t="shared" si="14"/>
        <v>0</v>
      </c>
      <c r="N1643" s="366">
        <f t="shared" si="13"/>
        <v>0</v>
      </c>
      <c r="O1643" s="366">
        <f t="shared" si="5"/>
        <v>0</v>
      </c>
      <c r="P1643" s="366">
        <f t="shared" si="8"/>
        <v>0</v>
      </c>
      <c r="Q1643" s="366"/>
      <c r="R1643" s="359"/>
      <c r="S1643" s="367"/>
      <c r="T1643" s="359"/>
      <c r="U1643" s="368"/>
      <c r="V1643" s="368"/>
      <c r="W1643" s="359"/>
      <c r="X1643" s="362"/>
      <c r="Y1643" s="359"/>
      <c r="Z1643" s="369"/>
      <c r="AA1643" s="368"/>
      <c r="AB1643" s="367"/>
      <c r="AC1643" s="370"/>
      <c r="AD1643" s="371"/>
      <c r="AE1643" s="249"/>
      <c r="AF1643" s="249"/>
      <c r="AG1643" s="249"/>
      <c r="AH1643" s="249"/>
      <c r="AI1643" s="249"/>
      <c r="AJ1643" s="249"/>
      <c r="AK1643" s="249"/>
      <c r="AL1643" s="249"/>
      <c r="AM1643" s="249"/>
      <c r="AN1643" s="249"/>
      <c r="AO1643" s="249"/>
      <c r="AP1643" s="249"/>
      <c r="AQ1643" s="249"/>
      <c r="AR1643" s="249"/>
      <c r="AS1643" s="249"/>
      <c r="AT1643" s="249"/>
      <c r="AU1643" s="249"/>
      <c r="AV1643" s="249"/>
      <c r="AW1643" s="249"/>
      <c r="AX1643" s="249"/>
    </row>
    <row r="1644" ht="15.0" customHeight="1">
      <c r="A1644" s="358"/>
      <c r="B1644" s="359"/>
      <c r="C1644" s="359"/>
      <c r="D1644" s="360"/>
      <c r="E1644" s="361"/>
      <c r="F1644" s="359"/>
      <c r="G1644" s="362"/>
      <c r="H1644" s="363">
        <f t="shared" si="19"/>
        <v>0</v>
      </c>
      <c r="I1644" s="359"/>
      <c r="J1644" s="364"/>
      <c r="K1644" s="364">
        <f t="shared" si="7"/>
        <v>0</v>
      </c>
      <c r="L1644" s="365"/>
      <c r="M1644" s="366">
        <f t="shared" si="14"/>
        <v>0</v>
      </c>
      <c r="N1644" s="366">
        <f t="shared" si="13"/>
        <v>0</v>
      </c>
      <c r="O1644" s="366">
        <f t="shared" si="5"/>
        <v>0</v>
      </c>
      <c r="P1644" s="366">
        <f t="shared" si="8"/>
        <v>0</v>
      </c>
      <c r="Q1644" s="366"/>
      <c r="R1644" s="359"/>
      <c r="S1644" s="367"/>
      <c r="T1644" s="359"/>
      <c r="U1644" s="368"/>
      <c r="V1644" s="368"/>
      <c r="W1644" s="359"/>
      <c r="X1644" s="362"/>
      <c r="Y1644" s="359"/>
      <c r="Z1644" s="369"/>
      <c r="AA1644" s="368"/>
      <c r="AB1644" s="367"/>
      <c r="AC1644" s="370"/>
      <c r="AD1644" s="371"/>
      <c r="AE1644" s="249"/>
      <c r="AF1644" s="249"/>
      <c r="AG1644" s="249"/>
      <c r="AH1644" s="249"/>
      <c r="AI1644" s="249"/>
      <c r="AJ1644" s="249"/>
      <c r="AK1644" s="249"/>
      <c r="AL1644" s="249"/>
      <c r="AM1644" s="249"/>
      <c r="AN1644" s="249"/>
      <c r="AO1644" s="249"/>
      <c r="AP1644" s="249"/>
      <c r="AQ1644" s="249"/>
      <c r="AR1644" s="249"/>
      <c r="AS1644" s="249"/>
      <c r="AT1644" s="249"/>
      <c r="AU1644" s="249"/>
      <c r="AV1644" s="249"/>
      <c r="AW1644" s="249"/>
      <c r="AX1644" s="249"/>
    </row>
    <row r="1645" ht="15.0" customHeight="1">
      <c r="A1645" s="358"/>
      <c r="B1645" s="359"/>
      <c r="C1645" s="359"/>
      <c r="D1645" s="360"/>
      <c r="E1645" s="361"/>
      <c r="F1645" s="359"/>
      <c r="G1645" s="362"/>
      <c r="H1645" s="363">
        <f t="shared" si="19"/>
        <v>0</v>
      </c>
      <c r="I1645" s="359"/>
      <c r="J1645" s="364"/>
      <c r="K1645" s="364">
        <f t="shared" si="7"/>
        <v>0</v>
      </c>
      <c r="L1645" s="365"/>
      <c r="M1645" s="366">
        <f t="shared" si="14"/>
        <v>0</v>
      </c>
      <c r="N1645" s="366">
        <f t="shared" si="13"/>
        <v>0</v>
      </c>
      <c r="O1645" s="366">
        <f t="shared" si="5"/>
        <v>0</v>
      </c>
      <c r="P1645" s="366">
        <f t="shared" si="8"/>
        <v>0</v>
      </c>
      <c r="Q1645" s="366"/>
      <c r="R1645" s="359"/>
      <c r="S1645" s="367"/>
      <c r="T1645" s="359"/>
      <c r="U1645" s="368"/>
      <c r="V1645" s="368"/>
      <c r="W1645" s="359"/>
      <c r="X1645" s="362"/>
      <c r="Y1645" s="359"/>
      <c r="Z1645" s="369"/>
      <c r="AA1645" s="368"/>
      <c r="AB1645" s="367"/>
      <c r="AC1645" s="370"/>
      <c r="AD1645" s="371"/>
      <c r="AE1645" s="249"/>
      <c r="AF1645" s="249"/>
      <c r="AG1645" s="249"/>
      <c r="AH1645" s="249"/>
      <c r="AI1645" s="249"/>
      <c r="AJ1645" s="249"/>
      <c r="AK1645" s="249"/>
      <c r="AL1645" s="249"/>
      <c r="AM1645" s="249"/>
      <c r="AN1645" s="249"/>
      <c r="AO1645" s="249"/>
      <c r="AP1645" s="249"/>
      <c r="AQ1645" s="249"/>
      <c r="AR1645" s="249"/>
      <c r="AS1645" s="249"/>
      <c r="AT1645" s="249"/>
      <c r="AU1645" s="249"/>
      <c r="AV1645" s="249"/>
      <c r="AW1645" s="249"/>
      <c r="AX1645" s="249"/>
    </row>
    <row r="1646" ht="15.0" customHeight="1">
      <c r="A1646" s="358"/>
      <c r="B1646" s="359"/>
      <c r="C1646" s="359"/>
      <c r="D1646" s="360"/>
      <c r="E1646" s="361"/>
      <c r="F1646" s="359"/>
      <c r="G1646" s="362"/>
      <c r="H1646" s="363">
        <f t="shared" si="19"/>
        <v>0</v>
      </c>
      <c r="I1646" s="359"/>
      <c r="J1646" s="364"/>
      <c r="K1646" s="364">
        <f t="shared" si="7"/>
        <v>0</v>
      </c>
      <c r="L1646" s="365"/>
      <c r="M1646" s="366">
        <f t="shared" si="14"/>
        <v>0</v>
      </c>
      <c r="N1646" s="366">
        <f t="shared" si="13"/>
        <v>0</v>
      </c>
      <c r="O1646" s="366">
        <f t="shared" si="5"/>
        <v>0</v>
      </c>
      <c r="P1646" s="366">
        <f t="shared" si="8"/>
        <v>0</v>
      </c>
      <c r="Q1646" s="366"/>
      <c r="R1646" s="359"/>
      <c r="S1646" s="367"/>
      <c r="T1646" s="359"/>
      <c r="U1646" s="368"/>
      <c r="V1646" s="368"/>
      <c r="W1646" s="359"/>
      <c r="X1646" s="362"/>
      <c r="Y1646" s="359"/>
      <c r="Z1646" s="369"/>
      <c r="AA1646" s="368"/>
      <c r="AB1646" s="367"/>
      <c r="AC1646" s="370"/>
      <c r="AD1646" s="371"/>
      <c r="AE1646" s="249"/>
      <c r="AF1646" s="249"/>
      <c r="AG1646" s="249"/>
      <c r="AH1646" s="249"/>
      <c r="AI1646" s="249"/>
      <c r="AJ1646" s="249"/>
      <c r="AK1646" s="249"/>
      <c r="AL1646" s="249"/>
      <c r="AM1646" s="249"/>
      <c r="AN1646" s="249"/>
      <c r="AO1646" s="249"/>
      <c r="AP1646" s="249"/>
      <c r="AQ1646" s="249"/>
      <c r="AR1646" s="249"/>
      <c r="AS1646" s="249"/>
      <c r="AT1646" s="249"/>
      <c r="AU1646" s="249"/>
      <c r="AV1646" s="249"/>
      <c r="AW1646" s="249"/>
      <c r="AX1646" s="249"/>
    </row>
    <row r="1647" ht="15.0" customHeight="1">
      <c r="A1647" s="358"/>
      <c r="B1647" s="359"/>
      <c r="C1647" s="359"/>
      <c r="D1647" s="360"/>
      <c r="E1647" s="361"/>
      <c r="F1647" s="359"/>
      <c r="G1647" s="362"/>
      <c r="H1647" s="363">
        <f t="shared" si="19"/>
        <v>0</v>
      </c>
      <c r="I1647" s="359"/>
      <c r="J1647" s="364"/>
      <c r="K1647" s="364">
        <f t="shared" si="7"/>
        <v>0</v>
      </c>
      <c r="L1647" s="365"/>
      <c r="M1647" s="366">
        <f t="shared" si="14"/>
        <v>0</v>
      </c>
      <c r="N1647" s="366">
        <f t="shared" si="13"/>
        <v>0</v>
      </c>
      <c r="O1647" s="366">
        <f t="shared" si="5"/>
        <v>0</v>
      </c>
      <c r="P1647" s="366">
        <f t="shared" si="8"/>
        <v>0</v>
      </c>
      <c r="Q1647" s="366"/>
      <c r="R1647" s="359"/>
      <c r="S1647" s="367"/>
      <c r="T1647" s="359"/>
      <c r="U1647" s="368"/>
      <c r="V1647" s="368"/>
      <c r="W1647" s="359"/>
      <c r="X1647" s="362"/>
      <c r="Y1647" s="359"/>
      <c r="Z1647" s="369"/>
      <c r="AA1647" s="368"/>
      <c r="AB1647" s="367"/>
      <c r="AC1647" s="370"/>
      <c r="AD1647" s="371"/>
      <c r="AE1647" s="249"/>
      <c r="AF1647" s="249"/>
      <c r="AG1647" s="249"/>
      <c r="AH1647" s="249"/>
      <c r="AI1647" s="249"/>
      <c r="AJ1647" s="249"/>
      <c r="AK1647" s="249"/>
      <c r="AL1647" s="249"/>
      <c r="AM1647" s="249"/>
      <c r="AN1647" s="249"/>
      <c r="AO1647" s="249"/>
      <c r="AP1647" s="249"/>
      <c r="AQ1647" s="249"/>
      <c r="AR1647" s="249"/>
      <c r="AS1647" s="249"/>
      <c r="AT1647" s="249"/>
      <c r="AU1647" s="249"/>
      <c r="AV1647" s="249"/>
      <c r="AW1647" s="249"/>
      <c r="AX1647" s="249"/>
    </row>
    <row r="1648" ht="15.0" customHeight="1">
      <c r="A1648" s="358"/>
      <c r="B1648" s="359"/>
      <c r="C1648" s="359"/>
      <c r="D1648" s="360"/>
      <c r="E1648" s="361"/>
      <c r="F1648" s="359"/>
      <c r="G1648" s="362"/>
      <c r="H1648" s="363">
        <f t="shared" si="19"/>
        <v>0</v>
      </c>
      <c r="I1648" s="359"/>
      <c r="J1648" s="364"/>
      <c r="K1648" s="364">
        <f t="shared" si="7"/>
        <v>0</v>
      </c>
      <c r="L1648" s="365"/>
      <c r="M1648" s="366">
        <f t="shared" si="14"/>
        <v>0</v>
      </c>
      <c r="N1648" s="366">
        <f t="shared" si="13"/>
        <v>0</v>
      </c>
      <c r="O1648" s="366">
        <f t="shared" si="5"/>
        <v>0</v>
      </c>
      <c r="P1648" s="366">
        <f t="shared" si="8"/>
        <v>0</v>
      </c>
      <c r="Q1648" s="366"/>
      <c r="R1648" s="359"/>
      <c r="S1648" s="367"/>
      <c r="T1648" s="359"/>
      <c r="U1648" s="368"/>
      <c r="V1648" s="368"/>
      <c r="W1648" s="359"/>
      <c r="X1648" s="362"/>
      <c r="Y1648" s="359"/>
      <c r="Z1648" s="369"/>
      <c r="AA1648" s="368"/>
      <c r="AB1648" s="367"/>
      <c r="AC1648" s="370"/>
      <c r="AD1648" s="371"/>
      <c r="AE1648" s="249"/>
      <c r="AF1648" s="249"/>
      <c r="AG1648" s="249"/>
      <c r="AH1648" s="249"/>
      <c r="AI1648" s="249"/>
      <c r="AJ1648" s="249"/>
      <c r="AK1648" s="249"/>
      <c r="AL1648" s="249"/>
      <c r="AM1648" s="249"/>
      <c r="AN1648" s="249"/>
      <c r="AO1648" s="249"/>
      <c r="AP1648" s="249"/>
      <c r="AQ1648" s="249"/>
      <c r="AR1648" s="249"/>
      <c r="AS1648" s="249"/>
      <c r="AT1648" s="249"/>
      <c r="AU1648" s="249"/>
      <c r="AV1648" s="249"/>
      <c r="AW1648" s="249"/>
      <c r="AX1648" s="249"/>
    </row>
    <row r="1649" ht="15.0" customHeight="1">
      <c r="A1649" s="358"/>
      <c r="B1649" s="359"/>
      <c r="C1649" s="359"/>
      <c r="D1649" s="360"/>
      <c r="E1649" s="361"/>
      <c r="F1649" s="359"/>
      <c r="G1649" s="362"/>
      <c r="H1649" s="363">
        <f t="shared" si="19"/>
        <v>0</v>
      </c>
      <c r="I1649" s="359"/>
      <c r="J1649" s="364"/>
      <c r="K1649" s="364">
        <f t="shared" si="7"/>
        <v>0</v>
      </c>
      <c r="L1649" s="365"/>
      <c r="M1649" s="366">
        <f t="shared" si="14"/>
        <v>0</v>
      </c>
      <c r="N1649" s="366">
        <f t="shared" si="13"/>
        <v>0</v>
      </c>
      <c r="O1649" s="366">
        <f t="shared" si="5"/>
        <v>0</v>
      </c>
      <c r="P1649" s="366">
        <f t="shared" si="8"/>
        <v>0</v>
      </c>
      <c r="Q1649" s="366"/>
      <c r="R1649" s="359"/>
      <c r="S1649" s="367"/>
      <c r="T1649" s="359"/>
      <c r="U1649" s="368"/>
      <c r="V1649" s="368"/>
      <c r="W1649" s="359"/>
      <c r="X1649" s="362"/>
      <c r="Y1649" s="359"/>
      <c r="Z1649" s="369"/>
      <c r="AA1649" s="368"/>
      <c r="AB1649" s="367"/>
      <c r="AC1649" s="370"/>
      <c r="AD1649" s="371"/>
      <c r="AE1649" s="249"/>
      <c r="AF1649" s="249"/>
      <c r="AG1649" s="249"/>
      <c r="AH1649" s="249"/>
      <c r="AI1649" s="249"/>
      <c r="AJ1649" s="249"/>
      <c r="AK1649" s="249"/>
      <c r="AL1649" s="249"/>
      <c r="AM1649" s="249"/>
      <c r="AN1649" s="249"/>
      <c r="AO1649" s="249"/>
      <c r="AP1649" s="249"/>
      <c r="AQ1649" s="249"/>
      <c r="AR1649" s="249"/>
      <c r="AS1649" s="249"/>
      <c r="AT1649" s="249"/>
      <c r="AU1649" s="249"/>
      <c r="AV1649" s="249"/>
      <c r="AW1649" s="249"/>
      <c r="AX1649" s="249"/>
    </row>
    <row r="1650" ht="15.0" customHeight="1">
      <c r="A1650" s="358"/>
      <c r="B1650" s="359"/>
      <c r="C1650" s="359"/>
      <c r="D1650" s="360"/>
      <c r="E1650" s="361"/>
      <c r="F1650" s="359"/>
      <c r="G1650" s="362"/>
      <c r="H1650" s="363">
        <f t="shared" si="19"/>
        <v>0</v>
      </c>
      <c r="I1650" s="359"/>
      <c r="J1650" s="364"/>
      <c r="K1650" s="364">
        <f t="shared" si="7"/>
        <v>0</v>
      </c>
      <c r="L1650" s="365"/>
      <c r="M1650" s="366">
        <f t="shared" si="14"/>
        <v>0</v>
      </c>
      <c r="N1650" s="366">
        <f t="shared" si="13"/>
        <v>0</v>
      </c>
      <c r="O1650" s="366">
        <f t="shared" si="5"/>
        <v>0</v>
      </c>
      <c r="P1650" s="366">
        <f t="shared" si="8"/>
        <v>0</v>
      </c>
      <c r="Q1650" s="366"/>
      <c r="R1650" s="359"/>
      <c r="S1650" s="367"/>
      <c r="T1650" s="359"/>
      <c r="U1650" s="368"/>
      <c r="V1650" s="368"/>
      <c r="W1650" s="359"/>
      <c r="X1650" s="362"/>
      <c r="Y1650" s="359"/>
      <c r="Z1650" s="369"/>
      <c r="AA1650" s="368"/>
      <c r="AB1650" s="367"/>
      <c r="AC1650" s="370"/>
      <c r="AD1650" s="371"/>
      <c r="AE1650" s="249"/>
      <c r="AF1650" s="249"/>
      <c r="AG1650" s="249"/>
      <c r="AH1650" s="249"/>
      <c r="AI1650" s="249"/>
      <c r="AJ1650" s="249"/>
      <c r="AK1650" s="249"/>
      <c r="AL1650" s="249"/>
      <c r="AM1650" s="249"/>
      <c r="AN1650" s="249"/>
      <c r="AO1650" s="249"/>
      <c r="AP1650" s="249"/>
      <c r="AQ1650" s="249"/>
      <c r="AR1650" s="249"/>
      <c r="AS1650" s="249"/>
      <c r="AT1650" s="249"/>
      <c r="AU1650" s="249"/>
      <c r="AV1650" s="249"/>
      <c r="AW1650" s="249"/>
      <c r="AX1650" s="249"/>
    </row>
    <row r="1651" ht="15.0" customHeight="1">
      <c r="A1651" s="358"/>
      <c r="B1651" s="359"/>
      <c r="C1651" s="359"/>
      <c r="D1651" s="360"/>
      <c r="E1651" s="361"/>
      <c r="F1651" s="359"/>
      <c r="G1651" s="362"/>
      <c r="H1651" s="363">
        <f t="shared" si="19"/>
        <v>0</v>
      </c>
      <c r="I1651" s="359"/>
      <c r="J1651" s="364"/>
      <c r="K1651" s="364">
        <f t="shared" si="7"/>
        <v>0</v>
      </c>
      <c r="L1651" s="365"/>
      <c r="M1651" s="366">
        <f t="shared" si="14"/>
        <v>0</v>
      </c>
      <c r="N1651" s="366">
        <f t="shared" si="13"/>
        <v>0</v>
      </c>
      <c r="O1651" s="366">
        <f t="shared" si="5"/>
        <v>0</v>
      </c>
      <c r="P1651" s="366">
        <f t="shared" si="8"/>
        <v>0</v>
      </c>
      <c r="Q1651" s="366"/>
      <c r="R1651" s="359"/>
      <c r="S1651" s="367"/>
      <c r="T1651" s="359"/>
      <c r="U1651" s="368"/>
      <c r="V1651" s="368"/>
      <c r="W1651" s="359"/>
      <c r="X1651" s="362"/>
      <c r="Y1651" s="359"/>
      <c r="Z1651" s="369"/>
      <c r="AA1651" s="368"/>
      <c r="AB1651" s="367"/>
      <c r="AC1651" s="370"/>
      <c r="AD1651" s="371"/>
      <c r="AE1651" s="249"/>
      <c r="AF1651" s="249"/>
      <c r="AG1651" s="249"/>
      <c r="AH1651" s="249"/>
      <c r="AI1651" s="249"/>
      <c r="AJ1651" s="249"/>
      <c r="AK1651" s="249"/>
      <c r="AL1651" s="249"/>
      <c r="AM1651" s="249"/>
      <c r="AN1651" s="249"/>
      <c r="AO1651" s="249"/>
      <c r="AP1651" s="249"/>
      <c r="AQ1651" s="249"/>
      <c r="AR1651" s="249"/>
      <c r="AS1651" s="249"/>
      <c r="AT1651" s="249"/>
      <c r="AU1651" s="249"/>
      <c r="AV1651" s="249"/>
      <c r="AW1651" s="249"/>
      <c r="AX1651" s="249"/>
    </row>
    <row r="1652" ht="15.0" customHeight="1">
      <c r="A1652" s="358"/>
      <c r="B1652" s="359"/>
      <c r="C1652" s="359"/>
      <c r="D1652" s="360"/>
      <c r="E1652" s="361"/>
      <c r="F1652" s="359"/>
      <c r="G1652" s="362"/>
      <c r="H1652" s="363">
        <f t="shared" si="19"/>
        <v>0</v>
      </c>
      <c r="I1652" s="359"/>
      <c r="J1652" s="364"/>
      <c r="K1652" s="364">
        <f t="shared" si="7"/>
        <v>0</v>
      </c>
      <c r="L1652" s="365"/>
      <c r="M1652" s="366">
        <f t="shared" si="14"/>
        <v>0</v>
      </c>
      <c r="N1652" s="366">
        <f t="shared" si="13"/>
        <v>0</v>
      </c>
      <c r="O1652" s="366">
        <f t="shared" si="5"/>
        <v>0</v>
      </c>
      <c r="P1652" s="366">
        <f t="shared" si="8"/>
        <v>0</v>
      </c>
      <c r="Q1652" s="366"/>
      <c r="R1652" s="359"/>
      <c r="S1652" s="367"/>
      <c r="T1652" s="359"/>
      <c r="U1652" s="368"/>
      <c r="V1652" s="368"/>
      <c r="W1652" s="359"/>
      <c r="X1652" s="362"/>
      <c r="Y1652" s="359"/>
      <c r="Z1652" s="369"/>
      <c r="AA1652" s="368"/>
      <c r="AB1652" s="367"/>
      <c r="AC1652" s="370"/>
      <c r="AD1652" s="371"/>
      <c r="AE1652" s="249"/>
      <c r="AF1652" s="249"/>
      <c r="AG1652" s="249"/>
      <c r="AH1652" s="249"/>
      <c r="AI1652" s="249"/>
      <c r="AJ1652" s="249"/>
      <c r="AK1652" s="249"/>
      <c r="AL1652" s="249"/>
      <c r="AM1652" s="249"/>
      <c r="AN1652" s="249"/>
      <c r="AO1652" s="249"/>
      <c r="AP1652" s="249"/>
      <c r="AQ1652" s="249"/>
      <c r="AR1652" s="249"/>
      <c r="AS1652" s="249"/>
      <c r="AT1652" s="249"/>
      <c r="AU1652" s="249"/>
      <c r="AV1652" s="249"/>
      <c r="AW1652" s="249"/>
      <c r="AX1652" s="249"/>
    </row>
    <row r="1653" ht="15.0" customHeight="1">
      <c r="A1653" s="358"/>
      <c r="B1653" s="359"/>
      <c r="C1653" s="359"/>
      <c r="D1653" s="360"/>
      <c r="E1653" s="361"/>
      <c r="F1653" s="359"/>
      <c r="G1653" s="362"/>
      <c r="H1653" s="363">
        <f t="shared" si="19"/>
        <v>0</v>
      </c>
      <c r="I1653" s="359"/>
      <c r="J1653" s="364"/>
      <c r="K1653" s="364">
        <f t="shared" si="7"/>
        <v>0</v>
      </c>
      <c r="L1653" s="365"/>
      <c r="M1653" s="366">
        <f t="shared" si="14"/>
        <v>0</v>
      </c>
      <c r="N1653" s="366">
        <f t="shared" si="13"/>
        <v>0</v>
      </c>
      <c r="O1653" s="366">
        <f t="shared" si="5"/>
        <v>0</v>
      </c>
      <c r="P1653" s="366">
        <f t="shared" si="8"/>
        <v>0</v>
      </c>
      <c r="Q1653" s="366"/>
      <c r="R1653" s="359"/>
      <c r="S1653" s="367"/>
      <c r="T1653" s="359"/>
      <c r="U1653" s="368"/>
      <c r="V1653" s="368"/>
      <c r="W1653" s="359"/>
      <c r="X1653" s="362"/>
      <c r="Y1653" s="359"/>
      <c r="Z1653" s="369"/>
      <c r="AA1653" s="368"/>
      <c r="AB1653" s="367"/>
      <c r="AC1653" s="370"/>
      <c r="AD1653" s="371"/>
      <c r="AE1653" s="249"/>
      <c r="AF1653" s="249"/>
      <c r="AG1653" s="249"/>
      <c r="AH1653" s="249"/>
      <c r="AI1653" s="249"/>
      <c r="AJ1653" s="249"/>
      <c r="AK1653" s="249"/>
      <c r="AL1653" s="249"/>
      <c r="AM1653" s="249"/>
      <c r="AN1653" s="249"/>
      <c r="AO1653" s="249"/>
      <c r="AP1653" s="249"/>
      <c r="AQ1653" s="249"/>
      <c r="AR1653" s="249"/>
      <c r="AS1653" s="249"/>
      <c r="AT1653" s="249"/>
      <c r="AU1653" s="249"/>
      <c r="AV1653" s="249"/>
      <c r="AW1653" s="249"/>
      <c r="AX1653" s="249"/>
    </row>
    <row r="1654" ht="15.0" customHeight="1">
      <c r="A1654" s="358"/>
      <c r="B1654" s="359"/>
      <c r="C1654" s="359"/>
      <c r="D1654" s="360"/>
      <c r="E1654" s="361"/>
      <c r="F1654" s="359"/>
      <c r="G1654" s="362"/>
      <c r="H1654" s="363">
        <f t="shared" si="19"/>
        <v>0</v>
      </c>
      <c r="I1654" s="359"/>
      <c r="J1654" s="364"/>
      <c r="K1654" s="364">
        <f t="shared" si="7"/>
        <v>0</v>
      </c>
      <c r="L1654" s="365"/>
      <c r="M1654" s="366">
        <f t="shared" si="14"/>
        <v>0</v>
      </c>
      <c r="N1654" s="366">
        <f t="shared" si="13"/>
        <v>0</v>
      </c>
      <c r="O1654" s="366">
        <f t="shared" si="5"/>
        <v>0</v>
      </c>
      <c r="P1654" s="366">
        <f t="shared" si="8"/>
        <v>0</v>
      </c>
      <c r="Q1654" s="366"/>
      <c r="R1654" s="359"/>
      <c r="S1654" s="367"/>
      <c r="T1654" s="359"/>
      <c r="U1654" s="368"/>
      <c r="V1654" s="368"/>
      <c r="W1654" s="359"/>
      <c r="X1654" s="362"/>
      <c r="Y1654" s="359"/>
      <c r="Z1654" s="369"/>
      <c r="AA1654" s="368"/>
      <c r="AB1654" s="367"/>
      <c r="AC1654" s="370"/>
      <c r="AD1654" s="371"/>
      <c r="AE1654" s="249"/>
      <c r="AF1654" s="249"/>
      <c r="AG1654" s="249"/>
      <c r="AH1654" s="249"/>
      <c r="AI1654" s="249"/>
      <c r="AJ1654" s="249"/>
      <c r="AK1654" s="249"/>
      <c r="AL1654" s="249"/>
      <c r="AM1654" s="249"/>
      <c r="AN1654" s="249"/>
      <c r="AO1654" s="249"/>
      <c r="AP1654" s="249"/>
      <c r="AQ1654" s="249"/>
      <c r="AR1654" s="249"/>
      <c r="AS1654" s="249"/>
      <c r="AT1654" s="249"/>
      <c r="AU1654" s="249"/>
      <c r="AV1654" s="249"/>
      <c r="AW1654" s="249"/>
      <c r="AX1654" s="249"/>
    </row>
    <row r="1655" ht="15.0" customHeight="1">
      <c r="A1655" s="358"/>
      <c r="B1655" s="359"/>
      <c r="C1655" s="359"/>
      <c r="D1655" s="360"/>
      <c r="E1655" s="361"/>
      <c r="F1655" s="359"/>
      <c r="G1655" s="362"/>
      <c r="H1655" s="363">
        <f t="shared" si="19"/>
        <v>0</v>
      </c>
      <c r="I1655" s="359"/>
      <c r="J1655" s="364"/>
      <c r="K1655" s="364">
        <f t="shared" si="7"/>
        <v>0</v>
      </c>
      <c r="L1655" s="365"/>
      <c r="M1655" s="366">
        <f t="shared" si="14"/>
        <v>0</v>
      </c>
      <c r="N1655" s="366">
        <f t="shared" si="13"/>
        <v>0</v>
      </c>
      <c r="O1655" s="366">
        <f t="shared" si="5"/>
        <v>0</v>
      </c>
      <c r="P1655" s="366">
        <f t="shared" si="8"/>
        <v>0</v>
      </c>
      <c r="Q1655" s="366"/>
      <c r="R1655" s="359"/>
      <c r="S1655" s="367"/>
      <c r="T1655" s="359"/>
      <c r="U1655" s="368"/>
      <c r="V1655" s="368"/>
      <c r="W1655" s="359"/>
      <c r="X1655" s="362"/>
      <c r="Y1655" s="359"/>
      <c r="Z1655" s="369"/>
      <c r="AA1655" s="368"/>
      <c r="AB1655" s="367"/>
      <c r="AC1655" s="370"/>
      <c r="AD1655" s="371"/>
      <c r="AE1655" s="249"/>
      <c r="AF1655" s="249"/>
      <c r="AG1655" s="249"/>
      <c r="AH1655" s="249"/>
      <c r="AI1655" s="249"/>
      <c r="AJ1655" s="249"/>
      <c r="AK1655" s="249"/>
      <c r="AL1655" s="249"/>
      <c r="AM1655" s="249"/>
      <c r="AN1655" s="249"/>
      <c r="AO1655" s="249"/>
      <c r="AP1655" s="249"/>
      <c r="AQ1655" s="249"/>
      <c r="AR1655" s="249"/>
      <c r="AS1655" s="249"/>
      <c r="AT1655" s="249"/>
      <c r="AU1655" s="249"/>
      <c r="AV1655" s="249"/>
      <c r="AW1655" s="249"/>
      <c r="AX1655" s="249"/>
    </row>
    <row r="1656" ht="15.0" customHeight="1">
      <c r="A1656" s="358"/>
      <c r="B1656" s="359"/>
      <c r="C1656" s="359"/>
      <c r="D1656" s="360"/>
      <c r="E1656" s="361"/>
      <c r="F1656" s="359"/>
      <c r="G1656" s="362"/>
      <c r="H1656" s="363">
        <f t="shared" si="19"/>
        <v>0</v>
      </c>
      <c r="I1656" s="359"/>
      <c r="J1656" s="364"/>
      <c r="K1656" s="364">
        <f t="shared" si="7"/>
        <v>0</v>
      </c>
      <c r="L1656" s="365"/>
      <c r="M1656" s="366">
        <f t="shared" si="14"/>
        <v>0</v>
      </c>
      <c r="N1656" s="366">
        <f t="shared" si="13"/>
        <v>0</v>
      </c>
      <c r="O1656" s="366">
        <f t="shared" si="5"/>
        <v>0</v>
      </c>
      <c r="P1656" s="366">
        <f t="shared" si="8"/>
        <v>0</v>
      </c>
      <c r="Q1656" s="366"/>
      <c r="R1656" s="359"/>
      <c r="S1656" s="367"/>
      <c r="T1656" s="359"/>
      <c r="U1656" s="368"/>
      <c r="V1656" s="368"/>
      <c r="W1656" s="359"/>
      <c r="X1656" s="362"/>
      <c r="Y1656" s="359"/>
      <c r="Z1656" s="369"/>
      <c r="AA1656" s="368"/>
      <c r="AB1656" s="367"/>
      <c r="AC1656" s="370"/>
      <c r="AD1656" s="371"/>
      <c r="AE1656" s="249"/>
      <c r="AF1656" s="249"/>
      <c r="AG1656" s="249"/>
      <c r="AH1656" s="249"/>
      <c r="AI1656" s="249"/>
      <c r="AJ1656" s="249"/>
      <c r="AK1656" s="249"/>
      <c r="AL1656" s="249"/>
      <c r="AM1656" s="249"/>
      <c r="AN1656" s="249"/>
      <c r="AO1656" s="249"/>
      <c r="AP1656" s="249"/>
      <c r="AQ1656" s="249"/>
      <c r="AR1656" s="249"/>
      <c r="AS1656" s="249"/>
      <c r="AT1656" s="249"/>
      <c r="AU1656" s="249"/>
      <c r="AV1656" s="249"/>
      <c r="AW1656" s="249"/>
      <c r="AX1656" s="249"/>
    </row>
    <row r="1657" ht="15.0" customHeight="1">
      <c r="A1657" s="358"/>
      <c r="B1657" s="359"/>
      <c r="C1657" s="359"/>
      <c r="D1657" s="360"/>
      <c r="E1657" s="361"/>
      <c r="F1657" s="359"/>
      <c r="G1657" s="362"/>
      <c r="H1657" s="363">
        <f t="shared" si="19"/>
        <v>0</v>
      </c>
      <c r="I1657" s="359"/>
      <c r="J1657" s="364"/>
      <c r="K1657" s="364">
        <f t="shared" si="7"/>
        <v>0</v>
      </c>
      <c r="L1657" s="365"/>
      <c r="M1657" s="366">
        <f t="shared" si="14"/>
        <v>0</v>
      </c>
      <c r="N1657" s="366">
        <f t="shared" si="13"/>
        <v>0</v>
      </c>
      <c r="O1657" s="366">
        <f t="shared" si="5"/>
        <v>0</v>
      </c>
      <c r="P1657" s="366">
        <f t="shared" si="8"/>
        <v>0</v>
      </c>
      <c r="Q1657" s="366"/>
      <c r="R1657" s="359"/>
      <c r="S1657" s="367"/>
      <c r="T1657" s="359"/>
      <c r="U1657" s="368"/>
      <c r="V1657" s="368"/>
      <c r="W1657" s="359"/>
      <c r="X1657" s="362"/>
      <c r="Y1657" s="359"/>
      <c r="Z1657" s="369"/>
      <c r="AA1657" s="368"/>
      <c r="AB1657" s="367"/>
      <c r="AC1657" s="370"/>
      <c r="AD1657" s="371"/>
      <c r="AE1657" s="249"/>
      <c r="AF1657" s="249"/>
      <c r="AG1657" s="249"/>
      <c r="AH1657" s="249"/>
      <c r="AI1657" s="249"/>
      <c r="AJ1657" s="249"/>
      <c r="AK1657" s="249"/>
      <c r="AL1657" s="249"/>
      <c r="AM1657" s="249"/>
      <c r="AN1657" s="249"/>
      <c r="AO1657" s="249"/>
      <c r="AP1657" s="249"/>
      <c r="AQ1657" s="249"/>
      <c r="AR1657" s="249"/>
      <c r="AS1657" s="249"/>
      <c r="AT1657" s="249"/>
      <c r="AU1657" s="249"/>
      <c r="AV1657" s="249"/>
      <c r="AW1657" s="249"/>
      <c r="AX1657" s="249"/>
    </row>
    <row r="1658" ht="15.0" customHeight="1">
      <c r="A1658" s="358"/>
      <c r="B1658" s="359"/>
      <c r="C1658" s="359"/>
      <c r="D1658" s="360"/>
      <c r="E1658" s="361"/>
      <c r="F1658" s="359"/>
      <c r="G1658" s="362"/>
      <c r="H1658" s="363">
        <f t="shared" si="19"/>
        <v>0</v>
      </c>
      <c r="I1658" s="359"/>
      <c r="J1658" s="364"/>
      <c r="K1658" s="364">
        <f t="shared" si="7"/>
        <v>0</v>
      </c>
      <c r="L1658" s="365"/>
      <c r="M1658" s="366">
        <f t="shared" si="14"/>
        <v>0</v>
      </c>
      <c r="N1658" s="366">
        <f t="shared" si="13"/>
        <v>0</v>
      </c>
      <c r="O1658" s="366">
        <f t="shared" si="5"/>
        <v>0</v>
      </c>
      <c r="P1658" s="366">
        <f t="shared" si="8"/>
        <v>0</v>
      </c>
      <c r="Q1658" s="366"/>
      <c r="R1658" s="359"/>
      <c r="S1658" s="367"/>
      <c r="T1658" s="359"/>
      <c r="U1658" s="368"/>
      <c r="V1658" s="368"/>
      <c r="W1658" s="359"/>
      <c r="X1658" s="362"/>
      <c r="Y1658" s="359"/>
      <c r="Z1658" s="369"/>
      <c r="AA1658" s="368"/>
      <c r="AB1658" s="367"/>
      <c r="AC1658" s="370"/>
      <c r="AD1658" s="371"/>
      <c r="AE1658" s="249"/>
      <c r="AF1658" s="249"/>
      <c r="AG1658" s="249"/>
      <c r="AH1658" s="249"/>
      <c r="AI1658" s="249"/>
      <c r="AJ1658" s="249"/>
      <c r="AK1658" s="249"/>
      <c r="AL1658" s="249"/>
      <c r="AM1658" s="249"/>
      <c r="AN1658" s="249"/>
      <c r="AO1658" s="249"/>
      <c r="AP1658" s="249"/>
      <c r="AQ1658" s="249"/>
      <c r="AR1658" s="249"/>
      <c r="AS1658" s="249"/>
      <c r="AT1658" s="249"/>
      <c r="AU1658" s="249"/>
      <c r="AV1658" s="249"/>
      <c r="AW1658" s="249"/>
      <c r="AX1658" s="249"/>
    </row>
    <row r="1659" ht="15.0" customHeight="1">
      <c r="A1659" s="358"/>
      <c r="B1659" s="359"/>
      <c r="C1659" s="359"/>
      <c r="D1659" s="360"/>
      <c r="E1659" s="361"/>
      <c r="F1659" s="359"/>
      <c r="G1659" s="362"/>
      <c r="H1659" s="363">
        <f t="shared" si="19"/>
        <v>0</v>
      </c>
      <c r="I1659" s="359"/>
      <c r="J1659" s="364"/>
      <c r="K1659" s="364">
        <f t="shared" si="7"/>
        <v>0</v>
      </c>
      <c r="L1659" s="365"/>
      <c r="M1659" s="366">
        <f t="shared" si="14"/>
        <v>0</v>
      </c>
      <c r="N1659" s="366">
        <f t="shared" si="13"/>
        <v>0</v>
      </c>
      <c r="O1659" s="366">
        <f t="shared" si="5"/>
        <v>0</v>
      </c>
      <c r="P1659" s="366">
        <f t="shared" si="8"/>
        <v>0</v>
      </c>
      <c r="Q1659" s="366"/>
      <c r="R1659" s="359"/>
      <c r="S1659" s="367"/>
      <c r="T1659" s="359"/>
      <c r="U1659" s="368"/>
      <c r="V1659" s="368"/>
      <c r="W1659" s="359"/>
      <c r="X1659" s="362"/>
      <c r="Y1659" s="359"/>
      <c r="Z1659" s="369"/>
      <c r="AA1659" s="368"/>
      <c r="AB1659" s="367"/>
      <c r="AC1659" s="370"/>
      <c r="AD1659" s="371"/>
      <c r="AE1659" s="249"/>
      <c r="AF1659" s="249"/>
      <c r="AG1659" s="249"/>
      <c r="AH1659" s="249"/>
      <c r="AI1659" s="249"/>
      <c r="AJ1659" s="249"/>
      <c r="AK1659" s="249"/>
      <c r="AL1659" s="249"/>
      <c r="AM1659" s="249"/>
      <c r="AN1659" s="249"/>
      <c r="AO1659" s="249"/>
      <c r="AP1659" s="249"/>
      <c r="AQ1659" s="249"/>
      <c r="AR1659" s="249"/>
      <c r="AS1659" s="249"/>
      <c r="AT1659" s="249"/>
      <c r="AU1659" s="249"/>
      <c r="AV1659" s="249"/>
      <c r="AW1659" s="249"/>
      <c r="AX1659" s="249"/>
    </row>
    <row r="1660" ht="15.0" customHeight="1">
      <c r="A1660" s="358"/>
      <c r="B1660" s="359"/>
      <c r="C1660" s="359"/>
      <c r="D1660" s="360"/>
      <c r="E1660" s="361"/>
      <c r="F1660" s="359"/>
      <c r="G1660" s="362"/>
      <c r="H1660" s="363">
        <f t="shared" si="19"/>
        <v>0</v>
      </c>
      <c r="I1660" s="359"/>
      <c r="J1660" s="364"/>
      <c r="K1660" s="364">
        <f t="shared" si="7"/>
        <v>0</v>
      </c>
      <c r="L1660" s="365"/>
      <c r="M1660" s="366">
        <f t="shared" si="14"/>
        <v>0</v>
      </c>
      <c r="N1660" s="366">
        <f t="shared" si="13"/>
        <v>0</v>
      </c>
      <c r="O1660" s="366">
        <f t="shared" si="5"/>
        <v>0</v>
      </c>
      <c r="P1660" s="366">
        <f t="shared" si="8"/>
        <v>0</v>
      </c>
      <c r="Q1660" s="366"/>
      <c r="R1660" s="359"/>
      <c r="S1660" s="367"/>
      <c r="T1660" s="359"/>
      <c r="U1660" s="368"/>
      <c r="V1660" s="368"/>
      <c r="W1660" s="359"/>
      <c r="X1660" s="362"/>
      <c r="Y1660" s="359"/>
      <c r="Z1660" s="369"/>
      <c r="AA1660" s="368"/>
      <c r="AB1660" s="367"/>
      <c r="AC1660" s="370"/>
      <c r="AD1660" s="371"/>
      <c r="AE1660" s="249"/>
      <c r="AF1660" s="249"/>
      <c r="AG1660" s="249"/>
      <c r="AH1660" s="249"/>
      <c r="AI1660" s="249"/>
      <c r="AJ1660" s="249"/>
      <c r="AK1660" s="249"/>
      <c r="AL1660" s="249"/>
      <c r="AM1660" s="249"/>
      <c r="AN1660" s="249"/>
      <c r="AO1660" s="249"/>
      <c r="AP1660" s="249"/>
      <c r="AQ1660" s="249"/>
      <c r="AR1660" s="249"/>
      <c r="AS1660" s="249"/>
      <c r="AT1660" s="249"/>
      <c r="AU1660" s="249"/>
      <c r="AV1660" s="249"/>
      <c r="AW1660" s="249"/>
      <c r="AX1660" s="249"/>
    </row>
    <row r="1661" ht="15.0" customHeight="1">
      <c r="A1661" s="358"/>
      <c r="B1661" s="359"/>
      <c r="C1661" s="359"/>
      <c r="D1661" s="360"/>
      <c r="E1661" s="361"/>
      <c r="F1661" s="359"/>
      <c r="G1661" s="362"/>
      <c r="H1661" s="363">
        <f t="shared" si="19"/>
        <v>0</v>
      </c>
      <c r="I1661" s="359"/>
      <c r="J1661" s="364"/>
      <c r="K1661" s="364">
        <f t="shared" si="7"/>
        <v>0</v>
      </c>
      <c r="L1661" s="365"/>
      <c r="M1661" s="366">
        <f t="shared" si="14"/>
        <v>0</v>
      </c>
      <c r="N1661" s="366">
        <f t="shared" si="13"/>
        <v>0</v>
      </c>
      <c r="O1661" s="366">
        <f t="shared" si="5"/>
        <v>0</v>
      </c>
      <c r="P1661" s="366">
        <f t="shared" si="8"/>
        <v>0</v>
      </c>
      <c r="Q1661" s="366"/>
      <c r="R1661" s="359"/>
      <c r="S1661" s="367"/>
      <c r="T1661" s="359"/>
      <c r="U1661" s="368"/>
      <c r="V1661" s="368"/>
      <c r="W1661" s="359"/>
      <c r="X1661" s="362"/>
      <c r="Y1661" s="359"/>
      <c r="Z1661" s="369"/>
      <c r="AA1661" s="368"/>
      <c r="AB1661" s="367"/>
      <c r="AC1661" s="370"/>
      <c r="AD1661" s="371"/>
      <c r="AE1661" s="249"/>
      <c r="AF1661" s="249"/>
      <c r="AG1661" s="249"/>
      <c r="AH1661" s="249"/>
      <c r="AI1661" s="249"/>
      <c r="AJ1661" s="249"/>
      <c r="AK1661" s="249"/>
      <c r="AL1661" s="249"/>
      <c r="AM1661" s="249"/>
      <c r="AN1661" s="249"/>
      <c r="AO1661" s="249"/>
      <c r="AP1661" s="249"/>
      <c r="AQ1661" s="249"/>
      <c r="AR1661" s="249"/>
      <c r="AS1661" s="249"/>
      <c r="AT1661" s="249"/>
      <c r="AU1661" s="249"/>
      <c r="AV1661" s="249"/>
      <c r="AW1661" s="249"/>
      <c r="AX1661" s="249"/>
    </row>
    <row r="1662" ht="15.0" customHeight="1">
      <c r="A1662" s="358"/>
      <c r="B1662" s="359"/>
      <c r="C1662" s="359"/>
      <c r="D1662" s="360"/>
      <c r="E1662" s="361"/>
      <c r="F1662" s="359"/>
      <c r="G1662" s="362"/>
      <c r="H1662" s="363">
        <f t="shared" si="19"/>
        <v>0</v>
      </c>
      <c r="I1662" s="359"/>
      <c r="J1662" s="364"/>
      <c r="K1662" s="364">
        <f t="shared" si="7"/>
        <v>0</v>
      </c>
      <c r="L1662" s="365"/>
      <c r="M1662" s="366">
        <f t="shared" si="14"/>
        <v>0</v>
      </c>
      <c r="N1662" s="366">
        <f t="shared" si="13"/>
        <v>0</v>
      </c>
      <c r="O1662" s="366">
        <f t="shared" si="5"/>
        <v>0</v>
      </c>
      <c r="P1662" s="366">
        <f t="shared" si="8"/>
        <v>0</v>
      </c>
      <c r="Q1662" s="366"/>
      <c r="R1662" s="359"/>
      <c r="S1662" s="367"/>
      <c r="T1662" s="359"/>
      <c r="U1662" s="368"/>
      <c r="V1662" s="368"/>
      <c r="W1662" s="359"/>
      <c r="X1662" s="362"/>
      <c r="Y1662" s="359"/>
      <c r="Z1662" s="369"/>
      <c r="AA1662" s="368"/>
      <c r="AB1662" s="367"/>
      <c r="AC1662" s="370"/>
      <c r="AD1662" s="371"/>
      <c r="AE1662" s="249"/>
      <c r="AF1662" s="249"/>
      <c r="AG1662" s="249"/>
      <c r="AH1662" s="249"/>
      <c r="AI1662" s="249"/>
      <c r="AJ1662" s="249"/>
      <c r="AK1662" s="249"/>
      <c r="AL1662" s="249"/>
      <c r="AM1662" s="249"/>
      <c r="AN1662" s="249"/>
      <c r="AO1662" s="249"/>
      <c r="AP1662" s="249"/>
      <c r="AQ1662" s="249"/>
      <c r="AR1662" s="249"/>
      <c r="AS1662" s="249"/>
      <c r="AT1662" s="249"/>
      <c r="AU1662" s="249"/>
      <c r="AV1662" s="249"/>
      <c r="AW1662" s="249"/>
      <c r="AX1662" s="249"/>
    </row>
    <row r="1663" ht="15.0" customHeight="1">
      <c r="A1663" s="358"/>
      <c r="B1663" s="359"/>
      <c r="C1663" s="359"/>
      <c r="D1663" s="360"/>
      <c r="E1663" s="361"/>
      <c r="F1663" s="359"/>
      <c r="G1663" s="362"/>
      <c r="H1663" s="363">
        <f t="shared" si="19"/>
        <v>0</v>
      </c>
      <c r="I1663" s="359"/>
      <c r="J1663" s="364"/>
      <c r="K1663" s="364">
        <f t="shared" si="7"/>
        <v>0</v>
      </c>
      <c r="L1663" s="365"/>
      <c r="M1663" s="366">
        <f t="shared" si="14"/>
        <v>0</v>
      </c>
      <c r="N1663" s="366">
        <f t="shared" si="13"/>
        <v>0</v>
      </c>
      <c r="O1663" s="366">
        <f t="shared" si="5"/>
        <v>0</v>
      </c>
      <c r="P1663" s="366">
        <f t="shared" si="8"/>
        <v>0</v>
      </c>
      <c r="Q1663" s="366"/>
      <c r="R1663" s="359"/>
      <c r="S1663" s="367"/>
      <c r="T1663" s="359"/>
      <c r="U1663" s="368"/>
      <c r="V1663" s="368"/>
      <c r="W1663" s="359"/>
      <c r="X1663" s="362"/>
      <c r="Y1663" s="359"/>
      <c r="Z1663" s="369"/>
      <c r="AA1663" s="368"/>
      <c r="AB1663" s="367"/>
      <c r="AC1663" s="370"/>
      <c r="AD1663" s="371"/>
      <c r="AE1663" s="249"/>
      <c r="AF1663" s="249"/>
      <c r="AG1663" s="249"/>
      <c r="AH1663" s="249"/>
      <c r="AI1663" s="249"/>
      <c r="AJ1663" s="249"/>
      <c r="AK1663" s="249"/>
      <c r="AL1663" s="249"/>
      <c r="AM1663" s="249"/>
      <c r="AN1663" s="249"/>
      <c r="AO1663" s="249"/>
      <c r="AP1663" s="249"/>
      <c r="AQ1663" s="249"/>
      <c r="AR1663" s="249"/>
      <c r="AS1663" s="249"/>
      <c r="AT1663" s="249"/>
      <c r="AU1663" s="249"/>
      <c r="AV1663" s="249"/>
      <c r="AW1663" s="249"/>
      <c r="AX1663" s="249"/>
    </row>
    <row r="1664" ht="15.0" customHeight="1">
      <c r="A1664" s="358"/>
      <c r="B1664" s="359"/>
      <c r="C1664" s="359"/>
      <c r="D1664" s="360"/>
      <c r="E1664" s="361"/>
      <c r="F1664" s="359"/>
      <c r="G1664" s="362"/>
      <c r="H1664" s="363">
        <f t="shared" si="19"/>
        <v>0</v>
      </c>
      <c r="I1664" s="359"/>
      <c r="J1664" s="364"/>
      <c r="K1664" s="364">
        <f t="shared" si="7"/>
        <v>0</v>
      </c>
      <c r="L1664" s="365"/>
      <c r="M1664" s="366">
        <f t="shared" si="14"/>
        <v>0</v>
      </c>
      <c r="N1664" s="366">
        <f t="shared" si="13"/>
        <v>0</v>
      </c>
      <c r="O1664" s="366">
        <f t="shared" si="5"/>
        <v>0</v>
      </c>
      <c r="P1664" s="366">
        <f t="shared" si="8"/>
        <v>0</v>
      </c>
      <c r="Q1664" s="366"/>
      <c r="R1664" s="359"/>
      <c r="S1664" s="367"/>
      <c r="T1664" s="359"/>
      <c r="U1664" s="368"/>
      <c r="V1664" s="368"/>
      <c r="W1664" s="359"/>
      <c r="X1664" s="362"/>
      <c r="Y1664" s="359"/>
      <c r="Z1664" s="369"/>
      <c r="AA1664" s="368"/>
      <c r="AB1664" s="367"/>
      <c r="AC1664" s="370"/>
      <c r="AD1664" s="371"/>
      <c r="AE1664" s="249"/>
      <c r="AF1664" s="249"/>
      <c r="AG1664" s="249"/>
      <c r="AH1664" s="249"/>
      <c r="AI1664" s="249"/>
      <c r="AJ1664" s="249"/>
      <c r="AK1664" s="249"/>
      <c r="AL1664" s="249"/>
      <c r="AM1664" s="249"/>
      <c r="AN1664" s="249"/>
      <c r="AO1664" s="249"/>
      <c r="AP1664" s="249"/>
      <c r="AQ1664" s="249"/>
      <c r="AR1664" s="249"/>
      <c r="AS1664" s="249"/>
      <c r="AT1664" s="249"/>
      <c r="AU1664" s="249"/>
      <c r="AV1664" s="249"/>
      <c r="AW1664" s="249"/>
      <c r="AX1664" s="249"/>
    </row>
    <row r="1665" ht="15.0" customHeight="1">
      <c r="A1665" s="358"/>
      <c r="B1665" s="359"/>
      <c r="C1665" s="359"/>
      <c r="D1665" s="360"/>
      <c r="E1665" s="361"/>
      <c r="F1665" s="359"/>
      <c r="G1665" s="362"/>
      <c r="H1665" s="363">
        <f t="shared" si="19"/>
        <v>0</v>
      </c>
      <c r="I1665" s="359"/>
      <c r="J1665" s="364"/>
      <c r="K1665" s="364">
        <f t="shared" si="7"/>
        <v>0</v>
      </c>
      <c r="L1665" s="365"/>
      <c r="M1665" s="366">
        <f t="shared" si="14"/>
        <v>0</v>
      </c>
      <c r="N1665" s="366">
        <f t="shared" si="13"/>
        <v>0</v>
      </c>
      <c r="O1665" s="366">
        <f t="shared" si="5"/>
        <v>0</v>
      </c>
      <c r="P1665" s="366">
        <f t="shared" si="8"/>
        <v>0</v>
      </c>
      <c r="Q1665" s="366"/>
      <c r="R1665" s="359"/>
      <c r="S1665" s="367"/>
      <c r="T1665" s="359"/>
      <c r="U1665" s="368"/>
      <c r="V1665" s="368"/>
      <c r="W1665" s="359"/>
      <c r="X1665" s="362"/>
      <c r="Y1665" s="359"/>
      <c r="Z1665" s="369"/>
      <c r="AA1665" s="368"/>
      <c r="AB1665" s="367"/>
      <c r="AC1665" s="370"/>
      <c r="AD1665" s="371"/>
      <c r="AE1665" s="249"/>
      <c r="AF1665" s="249"/>
      <c r="AG1665" s="249"/>
      <c r="AH1665" s="249"/>
      <c r="AI1665" s="249"/>
      <c r="AJ1665" s="249"/>
      <c r="AK1665" s="249"/>
      <c r="AL1665" s="249"/>
      <c r="AM1665" s="249"/>
      <c r="AN1665" s="249"/>
      <c r="AO1665" s="249"/>
      <c r="AP1665" s="249"/>
      <c r="AQ1665" s="249"/>
      <c r="AR1665" s="249"/>
      <c r="AS1665" s="249"/>
      <c r="AT1665" s="249"/>
      <c r="AU1665" s="249"/>
      <c r="AV1665" s="249"/>
      <c r="AW1665" s="249"/>
      <c r="AX1665" s="249"/>
    </row>
    <row r="1666" ht="15.0" customHeight="1">
      <c r="A1666" s="358"/>
      <c r="B1666" s="359"/>
      <c r="C1666" s="359"/>
      <c r="D1666" s="360"/>
      <c r="E1666" s="361"/>
      <c r="F1666" s="359"/>
      <c r="G1666" s="362"/>
      <c r="H1666" s="363">
        <f t="shared" si="19"/>
        <v>0</v>
      </c>
      <c r="I1666" s="359"/>
      <c r="J1666" s="364"/>
      <c r="K1666" s="364">
        <f t="shared" si="7"/>
        <v>0</v>
      </c>
      <c r="L1666" s="365"/>
      <c r="M1666" s="366">
        <f t="shared" si="14"/>
        <v>0</v>
      </c>
      <c r="N1666" s="366">
        <f t="shared" si="13"/>
        <v>0</v>
      </c>
      <c r="O1666" s="366">
        <f t="shared" si="5"/>
        <v>0</v>
      </c>
      <c r="P1666" s="366">
        <f t="shared" si="8"/>
        <v>0</v>
      </c>
      <c r="Q1666" s="366"/>
      <c r="R1666" s="359"/>
      <c r="S1666" s="367"/>
      <c r="T1666" s="359"/>
      <c r="U1666" s="368"/>
      <c r="V1666" s="368"/>
      <c r="W1666" s="359"/>
      <c r="X1666" s="362"/>
      <c r="Y1666" s="359"/>
      <c r="Z1666" s="369"/>
      <c r="AA1666" s="368"/>
      <c r="AB1666" s="367"/>
      <c r="AC1666" s="370"/>
      <c r="AD1666" s="371"/>
      <c r="AE1666" s="249"/>
      <c r="AF1666" s="249"/>
      <c r="AG1666" s="249"/>
      <c r="AH1666" s="249"/>
      <c r="AI1666" s="249"/>
      <c r="AJ1666" s="249"/>
      <c r="AK1666" s="249"/>
      <c r="AL1666" s="249"/>
      <c r="AM1666" s="249"/>
      <c r="AN1666" s="249"/>
      <c r="AO1666" s="249"/>
      <c r="AP1666" s="249"/>
      <c r="AQ1666" s="249"/>
      <c r="AR1666" s="249"/>
      <c r="AS1666" s="249"/>
      <c r="AT1666" s="249"/>
      <c r="AU1666" s="249"/>
      <c r="AV1666" s="249"/>
      <c r="AW1666" s="249"/>
      <c r="AX1666" s="249"/>
    </row>
    <row r="1667" ht="15.0" customHeight="1">
      <c r="A1667" s="358"/>
      <c r="B1667" s="359"/>
      <c r="C1667" s="359"/>
      <c r="D1667" s="360"/>
      <c r="E1667" s="361"/>
      <c r="F1667" s="359"/>
      <c r="G1667" s="362"/>
      <c r="H1667" s="363">
        <f t="shared" si="19"/>
        <v>0</v>
      </c>
      <c r="I1667" s="359"/>
      <c r="J1667" s="364"/>
      <c r="K1667" s="364">
        <f t="shared" si="7"/>
        <v>0</v>
      </c>
      <c r="L1667" s="365"/>
      <c r="M1667" s="366">
        <f t="shared" si="14"/>
        <v>0</v>
      </c>
      <c r="N1667" s="366">
        <f t="shared" si="13"/>
        <v>0</v>
      </c>
      <c r="O1667" s="366">
        <f t="shared" si="5"/>
        <v>0</v>
      </c>
      <c r="P1667" s="366">
        <f t="shared" si="8"/>
        <v>0</v>
      </c>
      <c r="Q1667" s="366"/>
      <c r="R1667" s="359"/>
      <c r="S1667" s="367"/>
      <c r="T1667" s="359"/>
      <c r="U1667" s="368"/>
      <c r="V1667" s="368"/>
      <c r="W1667" s="359"/>
      <c r="X1667" s="362"/>
      <c r="Y1667" s="359"/>
      <c r="Z1667" s="369"/>
      <c r="AA1667" s="368"/>
      <c r="AB1667" s="367"/>
      <c r="AC1667" s="370"/>
      <c r="AD1667" s="371"/>
      <c r="AE1667" s="249"/>
      <c r="AF1667" s="249"/>
      <c r="AG1667" s="249"/>
      <c r="AH1667" s="249"/>
      <c r="AI1667" s="249"/>
      <c r="AJ1667" s="249"/>
      <c r="AK1667" s="249"/>
      <c r="AL1667" s="249"/>
      <c r="AM1667" s="249"/>
      <c r="AN1667" s="249"/>
      <c r="AO1667" s="249"/>
      <c r="AP1667" s="249"/>
      <c r="AQ1667" s="249"/>
      <c r="AR1667" s="249"/>
      <c r="AS1667" s="249"/>
      <c r="AT1667" s="249"/>
      <c r="AU1667" s="249"/>
      <c r="AV1667" s="249"/>
      <c r="AW1667" s="249"/>
      <c r="AX1667" s="249"/>
    </row>
    <row r="1668" ht="15.0" customHeight="1">
      <c r="A1668" s="358"/>
      <c r="B1668" s="359"/>
      <c r="C1668" s="359"/>
      <c r="D1668" s="360"/>
      <c r="E1668" s="361"/>
      <c r="F1668" s="359"/>
      <c r="G1668" s="362"/>
      <c r="H1668" s="363">
        <f t="shared" si="19"/>
        <v>0</v>
      </c>
      <c r="I1668" s="359"/>
      <c r="J1668" s="364"/>
      <c r="K1668" s="364">
        <f t="shared" si="7"/>
        <v>0</v>
      </c>
      <c r="L1668" s="365"/>
      <c r="M1668" s="366">
        <f t="shared" si="14"/>
        <v>0</v>
      </c>
      <c r="N1668" s="366">
        <f t="shared" si="13"/>
        <v>0</v>
      </c>
      <c r="O1668" s="366">
        <f t="shared" si="5"/>
        <v>0</v>
      </c>
      <c r="P1668" s="366">
        <f t="shared" si="8"/>
        <v>0</v>
      </c>
      <c r="Q1668" s="366"/>
      <c r="R1668" s="359"/>
      <c r="S1668" s="367"/>
      <c r="T1668" s="359"/>
      <c r="U1668" s="368"/>
      <c r="V1668" s="368"/>
      <c r="W1668" s="359"/>
      <c r="X1668" s="362"/>
      <c r="Y1668" s="359"/>
      <c r="Z1668" s="369"/>
      <c r="AA1668" s="368"/>
      <c r="AB1668" s="367"/>
      <c r="AC1668" s="370"/>
      <c r="AD1668" s="371"/>
      <c r="AE1668" s="249"/>
      <c r="AF1668" s="249"/>
      <c r="AG1668" s="249"/>
      <c r="AH1668" s="249"/>
      <c r="AI1668" s="249"/>
      <c r="AJ1668" s="249"/>
      <c r="AK1668" s="249"/>
      <c r="AL1668" s="249"/>
      <c r="AM1668" s="249"/>
      <c r="AN1668" s="249"/>
      <c r="AO1668" s="249"/>
      <c r="AP1668" s="249"/>
      <c r="AQ1668" s="249"/>
      <c r="AR1668" s="249"/>
      <c r="AS1668" s="249"/>
      <c r="AT1668" s="249"/>
      <c r="AU1668" s="249"/>
      <c r="AV1668" s="249"/>
      <c r="AW1668" s="249"/>
      <c r="AX1668" s="249"/>
    </row>
    <row r="1669" ht="15.0" customHeight="1">
      <c r="A1669" s="358"/>
      <c r="B1669" s="359"/>
      <c r="C1669" s="359"/>
      <c r="D1669" s="360"/>
      <c r="E1669" s="361"/>
      <c r="F1669" s="359"/>
      <c r="G1669" s="362"/>
      <c r="H1669" s="363">
        <f t="shared" si="19"/>
        <v>0</v>
      </c>
      <c r="I1669" s="359"/>
      <c r="J1669" s="364"/>
      <c r="K1669" s="364">
        <f t="shared" si="7"/>
        <v>0</v>
      </c>
      <c r="L1669" s="365"/>
      <c r="M1669" s="366">
        <f t="shared" si="14"/>
        <v>0</v>
      </c>
      <c r="N1669" s="366">
        <f t="shared" si="13"/>
        <v>0</v>
      </c>
      <c r="O1669" s="366">
        <f t="shared" si="5"/>
        <v>0</v>
      </c>
      <c r="P1669" s="366">
        <f t="shared" si="8"/>
        <v>0</v>
      </c>
      <c r="Q1669" s="366"/>
      <c r="R1669" s="359"/>
      <c r="S1669" s="367"/>
      <c r="T1669" s="359"/>
      <c r="U1669" s="368"/>
      <c r="V1669" s="368"/>
      <c r="W1669" s="359"/>
      <c r="X1669" s="362"/>
      <c r="Y1669" s="359"/>
      <c r="Z1669" s="369"/>
      <c r="AA1669" s="368"/>
      <c r="AB1669" s="367"/>
      <c r="AC1669" s="370"/>
      <c r="AD1669" s="371"/>
      <c r="AE1669" s="249"/>
      <c r="AF1669" s="249"/>
      <c r="AG1669" s="249"/>
      <c r="AH1669" s="249"/>
      <c r="AI1669" s="249"/>
      <c r="AJ1669" s="249"/>
      <c r="AK1669" s="249"/>
      <c r="AL1669" s="249"/>
      <c r="AM1669" s="249"/>
      <c r="AN1669" s="249"/>
      <c r="AO1669" s="249"/>
      <c r="AP1669" s="249"/>
      <c r="AQ1669" s="249"/>
      <c r="AR1669" s="249"/>
      <c r="AS1669" s="249"/>
      <c r="AT1669" s="249"/>
      <c r="AU1669" s="249"/>
      <c r="AV1669" s="249"/>
      <c r="AW1669" s="249"/>
      <c r="AX1669" s="249"/>
    </row>
    <row r="1670" ht="15.0" customHeight="1">
      <c r="A1670" s="358"/>
      <c r="B1670" s="359"/>
      <c r="C1670" s="359"/>
      <c r="D1670" s="360"/>
      <c r="E1670" s="361"/>
      <c r="F1670" s="359"/>
      <c r="G1670" s="362"/>
      <c r="H1670" s="363">
        <f t="shared" si="19"/>
        <v>0</v>
      </c>
      <c r="I1670" s="359"/>
      <c r="J1670" s="364"/>
      <c r="K1670" s="364">
        <f t="shared" si="7"/>
        <v>0</v>
      </c>
      <c r="L1670" s="365"/>
      <c r="M1670" s="366">
        <f t="shared" si="14"/>
        <v>0</v>
      </c>
      <c r="N1670" s="366">
        <f t="shared" si="13"/>
        <v>0</v>
      </c>
      <c r="O1670" s="366">
        <f t="shared" si="5"/>
        <v>0</v>
      </c>
      <c r="P1670" s="366">
        <f t="shared" si="8"/>
        <v>0</v>
      </c>
      <c r="Q1670" s="366"/>
      <c r="R1670" s="359"/>
      <c r="S1670" s="367"/>
      <c r="T1670" s="359"/>
      <c r="U1670" s="368"/>
      <c r="V1670" s="368"/>
      <c r="W1670" s="359"/>
      <c r="X1670" s="362"/>
      <c r="Y1670" s="359"/>
      <c r="Z1670" s="369"/>
      <c r="AA1670" s="368"/>
      <c r="AB1670" s="367"/>
      <c r="AC1670" s="370"/>
      <c r="AD1670" s="371"/>
      <c r="AE1670" s="249"/>
      <c r="AF1670" s="249"/>
      <c r="AG1670" s="249"/>
      <c r="AH1670" s="249"/>
      <c r="AI1670" s="249"/>
      <c r="AJ1670" s="249"/>
      <c r="AK1670" s="249"/>
      <c r="AL1670" s="249"/>
      <c r="AM1670" s="249"/>
      <c r="AN1670" s="249"/>
      <c r="AO1670" s="249"/>
      <c r="AP1670" s="249"/>
      <c r="AQ1670" s="249"/>
      <c r="AR1670" s="249"/>
      <c r="AS1670" s="249"/>
      <c r="AT1670" s="249"/>
      <c r="AU1670" s="249"/>
      <c r="AV1670" s="249"/>
      <c r="AW1670" s="249"/>
      <c r="AX1670" s="249"/>
    </row>
    <row r="1671" ht="15.0" customHeight="1">
      <c r="A1671" s="358"/>
      <c r="B1671" s="359"/>
      <c r="C1671" s="359"/>
      <c r="D1671" s="360"/>
      <c r="E1671" s="361"/>
      <c r="F1671" s="359"/>
      <c r="G1671" s="362"/>
      <c r="H1671" s="363">
        <f t="shared" si="19"/>
        <v>0</v>
      </c>
      <c r="I1671" s="359"/>
      <c r="J1671" s="364"/>
      <c r="K1671" s="364">
        <f t="shared" si="7"/>
        <v>0</v>
      </c>
      <c r="L1671" s="365"/>
      <c r="M1671" s="366">
        <f t="shared" si="14"/>
        <v>0</v>
      </c>
      <c r="N1671" s="366">
        <f t="shared" si="13"/>
        <v>0</v>
      </c>
      <c r="O1671" s="366">
        <f t="shared" si="5"/>
        <v>0</v>
      </c>
      <c r="P1671" s="366">
        <f t="shared" si="8"/>
        <v>0</v>
      </c>
      <c r="Q1671" s="366"/>
      <c r="R1671" s="359"/>
      <c r="S1671" s="367"/>
      <c r="T1671" s="359"/>
      <c r="U1671" s="368"/>
      <c r="V1671" s="368"/>
      <c r="W1671" s="359"/>
      <c r="X1671" s="362"/>
      <c r="Y1671" s="359"/>
      <c r="Z1671" s="369"/>
      <c r="AA1671" s="368"/>
      <c r="AB1671" s="367"/>
      <c r="AC1671" s="370"/>
      <c r="AD1671" s="371"/>
      <c r="AE1671" s="249"/>
      <c r="AF1671" s="249"/>
      <c r="AG1671" s="249"/>
      <c r="AH1671" s="249"/>
      <c r="AI1671" s="249"/>
      <c r="AJ1671" s="249"/>
      <c r="AK1671" s="249"/>
      <c r="AL1671" s="249"/>
      <c r="AM1671" s="249"/>
      <c r="AN1671" s="249"/>
      <c r="AO1671" s="249"/>
      <c r="AP1671" s="249"/>
      <c r="AQ1671" s="249"/>
      <c r="AR1671" s="249"/>
      <c r="AS1671" s="249"/>
      <c r="AT1671" s="249"/>
      <c r="AU1671" s="249"/>
      <c r="AV1671" s="249"/>
      <c r="AW1671" s="249"/>
      <c r="AX1671" s="249"/>
    </row>
    <row r="1672" ht="15.0" customHeight="1">
      <c r="A1672" s="358"/>
      <c r="B1672" s="359"/>
      <c r="C1672" s="359"/>
      <c r="D1672" s="360"/>
      <c r="E1672" s="361"/>
      <c r="F1672" s="359"/>
      <c r="G1672" s="362"/>
      <c r="H1672" s="363">
        <f t="shared" si="19"/>
        <v>0</v>
      </c>
      <c r="I1672" s="359"/>
      <c r="J1672" s="364"/>
      <c r="K1672" s="364">
        <f t="shared" si="7"/>
        <v>0</v>
      </c>
      <c r="L1672" s="365"/>
      <c r="M1672" s="366">
        <f t="shared" si="14"/>
        <v>0</v>
      </c>
      <c r="N1672" s="366">
        <f t="shared" si="13"/>
        <v>0</v>
      </c>
      <c r="O1672" s="366">
        <f t="shared" si="5"/>
        <v>0</v>
      </c>
      <c r="P1672" s="366">
        <f t="shared" si="8"/>
        <v>0</v>
      </c>
      <c r="Q1672" s="366"/>
      <c r="R1672" s="359"/>
      <c r="S1672" s="367"/>
      <c r="T1672" s="359"/>
      <c r="U1672" s="368"/>
      <c r="V1672" s="368"/>
      <c r="W1672" s="359"/>
      <c r="X1672" s="362"/>
      <c r="Y1672" s="359"/>
      <c r="Z1672" s="369"/>
      <c r="AA1672" s="368"/>
      <c r="AB1672" s="367"/>
      <c r="AC1672" s="370"/>
      <c r="AD1672" s="371"/>
      <c r="AE1672" s="249"/>
      <c r="AF1672" s="249"/>
      <c r="AG1672" s="249"/>
      <c r="AH1672" s="249"/>
      <c r="AI1672" s="249"/>
      <c r="AJ1672" s="249"/>
      <c r="AK1672" s="249"/>
      <c r="AL1672" s="249"/>
      <c r="AM1672" s="249"/>
      <c r="AN1672" s="249"/>
      <c r="AO1672" s="249"/>
      <c r="AP1672" s="249"/>
      <c r="AQ1672" s="249"/>
      <c r="AR1672" s="249"/>
      <c r="AS1672" s="249"/>
      <c r="AT1672" s="249"/>
      <c r="AU1672" s="249"/>
      <c r="AV1672" s="249"/>
      <c r="AW1672" s="249"/>
      <c r="AX1672" s="249"/>
    </row>
    <row r="1673" ht="15.0" customHeight="1">
      <c r="A1673" s="358"/>
      <c r="B1673" s="359"/>
      <c r="C1673" s="359"/>
      <c r="D1673" s="360"/>
      <c r="E1673" s="361"/>
      <c r="F1673" s="359"/>
      <c r="G1673" s="362"/>
      <c r="H1673" s="363">
        <f t="shared" si="19"/>
        <v>0</v>
      </c>
      <c r="I1673" s="359"/>
      <c r="J1673" s="364"/>
      <c r="K1673" s="364">
        <f t="shared" si="7"/>
        <v>0</v>
      </c>
      <c r="L1673" s="365"/>
      <c r="M1673" s="366">
        <f t="shared" si="14"/>
        <v>0</v>
      </c>
      <c r="N1673" s="366">
        <f t="shared" si="13"/>
        <v>0</v>
      </c>
      <c r="O1673" s="366">
        <f t="shared" si="5"/>
        <v>0</v>
      </c>
      <c r="P1673" s="366">
        <f t="shared" si="8"/>
        <v>0</v>
      </c>
      <c r="Q1673" s="366"/>
      <c r="R1673" s="359"/>
      <c r="S1673" s="367"/>
      <c r="T1673" s="359"/>
      <c r="U1673" s="368"/>
      <c r="V1673" s="368"/>
      <c r="W1673" s="359"/>
      <c r="X1673" s="362"/>
      <c r="Y1673" s="359"/>
      <c r="Z1673" s="369"/>
      <c r="AA1673" s="368"/>
      <c r="AB1673" s="367"/>
      <c r="AC1673" s="370"/>
      <c r="AD1673" s="371"/>
      <c r="AE1673" s="249"/>
      <c r="AF1673" s="249"/>
      <c r="AG1673" s="249"/>
      <c r="AH1673" s="249"/>
      <c r="AI1673" s="249"/>
      <c r="AJ1673" s="249"/>
      <c r="AK1673" s="249"/>
      <c r="AL1673" s="249"/>
      <c r="AM1673" s="249"/>
      <c r="AN1673" s="249"/>
      <c r="AO1673" s="249"/>
      <c r="AP1673" s="249"/>
      <c r="AQ1673" s="249"/>
      <c r="AR1673" s="249"/>
      <c r="AS1673" s="249"/>
      <c r="AT1673" s="249"/>
      <c r="AU1673" s="249"/>
      <c r="AV1673" s="249"/>
      <c r="AW1673" s="249"/>
      <c r="AX1673" s="249"/>
    </row>
    <row r="1674" ht="15.0" customHeight="1">
      <c r="A1674" s="358"/>
      <c r="B1674" s="359"/>
      <c r="C1674" s="359"/>
      <c r="D1674" s="360"/>
      <c r="E1674" s="361"/>
      <c r="F1674" s="359"/>
      <c r="G1674" s="362"/>
      <c r="H1674" s="363">
        <f t="shared" si="19"/>
        <v>0</v>
      </c>
      <c r="I1674" s="359"/>
      <c r="J1674" s="364"/>
      <c r="K1674" s="364">
        <f t="shared" si="7"/>
        <v>0</v>
      </c>
      <c r="L1674" s="365"/>
      <c r="M1674" s="366">
        <f t="shared" si="14"/>
        <v>0</v>
      </c>
      <c r="N1674" s="366">
        <f t="shared" si="13"/>
        <v>0</v>
      </c>
      <c r="O1674" s="366">
        <f t="shared" si="5"/>
        <v>0</v>
      </c>
      <c r="P1674" s="366">
        <f t="shared" si="8"/>
        <v>0</v>
      </c>
      <c r="Q1674" s="366"/>
      <c r="R1674" s="359"/>
      <c r="S1674" s="367"/>
      <c r="T1674" s="359"/>
      <c r="U1674" s="368"/>
      <c r="V1674" s="368"/>
      <c r="W1674" s="359"/>
      <c r="X1674" s="362"/>
      <c r="Y1674" s="359"/>
      <c r="Z1674" s="369"/>
      <c r="AA1674" s="368"/>
      <c r="AB1674" s="367"/>
      <c r="AC1674" s="370"/>
      <c r="AD1674" s="371"/>
      <c r="AE1674" s="249"/>
      <c r="AF1674" s="249"/>
      <c r="AG1674" s="249"/>
      <c r="AH1674" s="249"/>
      <c r="AI1674" s="249"/>
      <c r="AJ1674" s="249"/>
      <c r="AK1674" s="249"/>
      <c r="AL1674" s="249"/>
      <c r="AM1674" s="249"/>
      <c r="AN1674" s="249"/>
      <c r="AO1674" s="249"/>
      <c r="AP1674" s="249"/>
      <c r="AQ1674" s="249"/>
      <c r="AR1674" s="249"/>
      <c r="AS1674" s="249"/>
      <c r="AT1674" s="249"/>
      <c r="AU1674" s="249"/>
      <c r="AV1674" s="249"/>
      <c r="AW1674" s="249"/>
      <c r="AX1674" s="249"/>
    </row>
    <row r="1675" ht="15.0" customHeight="1">
      <c r="A1675" s="358"/>
      <c r="B1675" s="359"/>
      <c r="C1675" s="359"/>
      <c r="D1675" s="360"/>
      <c r="E1675" s="361"/>
      <c r="F1675" s="359"/>
      <c r="G1675" s="362"/>
      <c r="H1675" s="363">
        <f t="shared" si="19"/>
        <v>0</v>
      </c>
      <c r="I1675" s="359"/>
      <c r="J1675" s="364"/>
      <c r="K1675" s="364">
        <f t="shared" si="7"/>
        <v>0</v>
      </c>
      <c r="L1675" s="365"/>
      <c r="M1675" s="366">
        <f t="shared" si="14"/>
        <v>0</v>
      </c>
      <c r="N1675" s="366">
        <f t="shared" si="13"/>
        <v>0</v>
      </c>
      <c r="O1675" s="366">
        <f t="shared" si="5"/>
        <v>0</v>
      </c>
      <c r="P1675" s="366">
        <f t="shared" si="8"/>
        <v>0</v>
      </c>
      <c r="Q1675" s="366"/>
      <c r="R1675" s="359"/>
      <c r="S1675" s="367"/>
      <c r="T1675" s="359"/>
      <c r="U1675" s="368"/>
      <c r="V1675" s="368"/>
      <c r="W1675" s="359"/>
      <c r="X1675" s="362"/>
      <c r="Y1675" s="359"/>
      <c r="Z1675" s="369"/>
      <c r="AA1675" s="368"/>
      <c r="AB1675" s="367"/>
      <c r="AC1675" s="370"/>
      <c r="AD1675" s="371"/>
      <c r="AE1675" s="249"/>
      <c r="AF1675" s="249"/>
      <c r="AG1675" s="249"/>
      <c r="AH1675" s="249"/>
      <c r="AI1675" s="249"/>
      <c r="AJ1675" s="249"/>
      <c r="AK1675" s="249"/>
      <c r="AL1675" s="249"/>
      <c r="AM1675" s="249"/>
      <c r="AN1675" s="249"/>
      <c r="AO1675" s="249"/>
      <c r="AP1675" s="249"/>
      <c r="AQ1675" s="249"/>
      <c r="AR1675" s="249"/>
      <c r="AS1675" s="249"/>
      <c r="AT1675" s="249"/>
      <c r="AU1675" s="249"/>
      <c r="AV1675" s="249"/>
      <c r="AW1675" s="249"/>
      <c r="AX1675" s="249"/>
    </row>
    <row r="1676" ht="15.0" customHeight="1">
      <c r="A1676" s="358"/>
      <c r="B1676" s="359"/>
      <c r="C1676" s="359"/>
      <c r="D1676" s="360"/>
      <c r="E1676" s="361"/>
      <c r="F1676" s="359"/>
      <c r="G1676" s="362"/>
      <c r="H1676" s="363">
        <f t="shared" si="19"/>
        <v>0</v>
      </c>
      <c r="I1676" s="359"/>
      <c r="J1676" s="364"/>
      <c r="K1676" s="364">
        <f t="shared" si="7"/>
        <v>0</v>
      </c>
      <c r="L1676" s="365"/>
      <c r="M1676" s="366">
        <f t="shared" si="14"/>
        <v>0</v>
      </c>
      <c r="N1676" s="366">
        <f t="shared" si="13"/>
        <v>0</v>
      </c>
      <c r="O1676" s="366">
        <f t="shared" si="5"/>
        <v>0</v>
      </c>
      <c r="P1676" s="366">
        <f t="shared" si="8"/>
        <v>0</v>
      </c>
      <c r="Q1676" s="366"/>
      <c r="R1676" s="359"/>
      <c r="S1676" s="367"/>
      <c r="T1676" s="359"/>
      <c r="U1676" s="368"/>
      <c r="V1676" s="368"/>
      <c r="W1676" s="359"/>
      <c r="X1676" s="362"/>
      <c r="Y1676" s="359"/>
      <c r="Z1676" s="369"/>
      <c r="AA1676" s="368"/>
      <c r="AB1676" s="367"/>
      <c r="AC1676" s="370"/>
      <c r="AD1676" s="371"/>
      <c r="AE1676" s="249"/>
      <c r="AF1676" s="249"/>
      <c r="AG1676" s="249"/>
      <c r="AH1676" s="249"/>
      <c r="AI1676" s="249"/>
      <c r="AJ1676" s="249"/>
      <c r="AK1676" s="249"/>
      <c r="AL1676" s="249"/>
      <c r="AM1676" s="249"/>
      <c r="AN1676" s="249"/>
      <c r="AO1676" s="249"/>
      <c r="AP1676" s="249"/>
      <c r="AQ1676" s="249"/>
      <c r="AR1676" s="249"/>
      <c r="AS1676" s="249"/>
      <c r="AT1676" s="249"/>
      <c r="AU1676" s="249"/>
      <c r="AV1676" s="249"/>
      <c r="AW1676" s="249"/>
      <c r="AX1676" s="249"/>
    </row>
    <row r="1677" ht="15.0" customHeight="1">
      <c r="A1677" s="358"/>
      <c r="B1677" s="359"/>
      <c r="C1677" s="359"/>
      <c r="D1677" s="360"/>
      <c r="E1677" s="361"/>
      <c r="F1677" s="359"/>
      <c r="G1677" s="362"/>
      <c r="H1677" s="363">
        <f t="shared" si="19"/>
        <v>0</v>
      </c>
      <c r="I1677" s="359"/>
      <c r="J1677" s="364"/>
      <c r="K1677" s="364">
        <f t="shared" si="7"/>
        <v>0</v>
      </c>
      <c r="L1677" s="365"/>
      <c r="M1677" s="366">
        <f t="shared" si="14"/>
        <v>0</v>
      </c>
      <c r="N1677" s="366">
        <f t="shared" si="13"/>
        <v>0</v>
      </c>
      <c r="O1677" s="366">
        <f t="shared" si="5"/>
        <v>0</v>
      </c>
      <c r="P1677" s="366">
        <f t="shared" si="8"/>
        <v>0</v>
      </c>
      <c r="Q1677" s="366"/>
      <c r="R1677" s="359"/>
      <c r="S1677" s="367"/>
      <c r="T1677" s="359"/>
      <c r="U1677" s="368"/>
      <c r="V1677" s="368"/>
      <c r="W1677" s="359"/>
      <c r="X1677" s="362"/>
      <c r="Y1677" s="359"/>
      <c r="Z1677" s="369"/>
      <c r="AA1677" s="368"/>
      <c r="AB1677" s="367"/>
      <c r="AC1677" s="370"/>
      <c r="AD1677" s="371"/>
      <c r="AE1677" s="249"/>
      <c r="AF1677" s="249"/>
      <c r="AG1677" s="249"/>
      <c r="AH1677" s="249"/>
      <c r="AI1677" s="249"/>
      <c r="AJ1677" s="249"/>
      <c r="AK1677" s="249"/>
      <c r="AL1677" s="249"/>
      <c r="AM1677" s="249"/>
      <c r="AN1677" s="249"/>
      <c r="AO1677" s="249"/>
      <c r="AP1677" s="249"/>
      <c r="AQ1677" s="249"/>
      <c r="AR1677" s="249"/>
      <c r="AS1677" s="249"/>
      <c r="AT1677" s="249"/>
      <c r="AU1677" s="249"/>
      <c r="AV1677" s="249"/>
      <c r="AW1677" s="249"/>
      <c r="AX1677" s="249"/>
    </row>
    <row r="1678" ht="15.0" customHeight="1">
      <c r="A1678" s="358"/>
      <c r="B1678" s="359"/>
      <c r="C1678" s="359"/>
      <c r="D1678" s="360"/>
      <c r="E1678" s="361"/>
      <c r="F1678" s="359"/>
      <c r="G1678" s="362"/>
      <c r="H1678" s="363">
        <f t="shared" si="19"/>
        <v>0</v>
      </c>
      <c r="I1678" s="359"/>
      <c r="J1678" s="364"/>
      <c r="K1678" s="364">
        <f t="shared" si="7"/>
        <v>0</v>
      </c>
      <c r="L1678" s="365"/>
      <c r="M1678" s="366">
        <f t="shared" si="14"/>
        <v>0</v>
      </c>
      <c r="N1678" s="366">
        <f t="shared" si="13"/>
        <v>0</v>
      </c>
      <c r="O1678" s="366">
        <f t="shared" si="5"/>
        <v>0</v>
      </c>
      <c r="P1678" s="366">
        <f t="shared" si="8"/>
        <v>0</v>
      </c>
      <c r="Q1678" s="366"/>
      <c r="R1678" s="359"/>
      <c r="S1678" s="367"/>
      <c r="T1678" s="359"/>
      <c r="U1678" s="368"/>
      <c r="V1678" s="368"/>
      <c r="W1678" s="359"/>
      <c r="X1678" s="362"/>
      <c r="Y1678" s="359"/>
      <c r="Z1678" s="369"/>
      <c r="AA1678" s="368"/>
      <c r="AB1678" s="367"/>
      <c r="AC1678" s="370"/>
      <c r="AD1678" s="371"/>
      <c r="AE1678" s="249"/>
      <c r="AF1678" s="249"/>
      <c r="AG1678" s="249"/>
      <c r="AH1678" s="249"/>
      <c r="AI1678" s="249"/>
      <c r="AJ1678" s="249"/>
      <c r="AK1678" s="249"/>
      <c r="AL1678" s="249"/>
      <c r="AM1678" s="249"/>
      <c r="AN1678" s="249"/>
      <c r="AO1678" s="249"/>
      <c r="AP1678" s="249"/>
      <c r="AQ1678" s="249"/>
      <c r="AR1678" s="249"/>
      <c r="AS1678" s="249"/>
      <c r="AT1678" s="249"/>
      <c r="AU1678" s="249"/>
      <c r="AV1678" s="249"/>
      <c r="AW1678" s="249"/>
      <c r="AX1678" s="249"/>
    </row>
    <row r="1679" ht="15.0" customHeight="1">
      <c r="A1679" s="358"/>
      <c r="B1679" s="359"/>
      <c r="C1679" s="359"/>
      <c r="D1679" s="360"/>
      <c r="E1679" s="361"/>
      <c r="F1679" s="359"/>
      <c r="G1679" s="362"/>
      <c r="H1679" s="363">
        <f t="shared" si="19"/>
        <v>0</v>
      </c>
      <c r="I1679" s="359"/>
      <c r="J1679" s="364"/>
      <c r="K1679" s="364">
        <f t="shared" si="7"/>
        <v>0</v>
      </c>
      <c r="L1679" s="365"/>
      <c r="M1679" s="366">
        <f t="shared" si="14"/>
        <v>0</v>
      </c>
      <c r="N1679" s="366">
        <f t="shared" si="13"/>
        <v>0</v>
      </c>
      <c r="O1679" s="366">
        <f t="shared" si="5"/>
        <v>0</v>
      </c>
      <c r="P1679" s="366">
        <f t="shared" si="8"/>
        <v>0</v>
      </c>
      <c r="Q1679" s="366"/>
      <c r="R1679" s="359"/>
      <c r="S1679" s="367"/>
      <c r="T1679" s="359"/>
      <c r="U1679" s="368"/>
      <c r="V1679" s="368"/>
      <c r="W1679" s="359"/>
      <c r="X1679" s="362"/>
      <c r="Y1679" s="359"/>
      <c r="Z1679" s="369"/>
      <c r="AA1679" s="368"/>
      <c r="AB1679" s="367"/>
      <c r="AC1679" s="370"/>
      <c r="AD1679" s="371"/>
      <c r="AE1679" s="249"/>
      <c r="AF1679" s="249"/>
      <c r="AG1679" s="249"/>
      <c r="AH1679" s="249"/>
      <c r="AI1679" s="249"/>
      <c r="AJ1679" s="249"/>
      <c r="AK1679" s="249"/>
      <c r="AL1679" s="249"/>
      <c r="AM1679" s="249"/>
      <c r="AN1679" s="249"/>
      <c r="AO1679" s="249"/>
      <c r="AP1679" s="249"/>
      <c r="AQ1679" s="249"/>
      <c r="AR1679" s="249"/>
      <c r="AS1679" s="249"/>
      <c r="AT1679" s="249"/>
      <c r="AU1679" s="249"/>
      <c r="AV1679" s="249"/>
      <c r="AW1679" s="249"/>
      <c r="AX1679" s="249"/>
    </row>
    <row r="1680" ht="15.0" customHeight="1">
      <c r="A1680" s="358"/>
      <c r="B1680" s="359"/>
      <c r="C1680" s="359"/>
      <c r="D1680" s="360"/>
      <c r="E1680" s="361"/>
      <c r="F1680" s="359"/>
      <c r="G1680" s="362"/>
      <c r="H1680" s="363">
        <f t="shared" si="19"/>
        <v>0</v>
      </c>
      <c r="I1680" s="359"/>
      <c r="J1680" s="364"/>
      <c r="K1680" s="364">
        <f t="shared" si="7"/>
        <v>0</v>
      </c>
      <c r="L1680" s="365"/>
      <c r="M1680" s="366">
        <f t="shared" si="14"/>
        <v>0</v>
      </c>
      <c r="N1680" s="366">
        <f t="shared" si="13"/>
        <v>0</v>
      </c>
      <c r="O1680" s="366">
        <f t="shared" si="5"/>
        <v>0</v>
      </c>
      <c r="P1680" s="366">
        <f t="shared" si="8"/>
        <v>0</v>
      </c>
      <c r="Q1680" s="366"/>
      <c r="R1680" s="359"/>
      <c r="S1680" s="367"/>
      <c r="T1680" s="359"/>
      <c r="U1680" s="368"/>
      <c r="V1680" s="368"/>
      <c r="W1680" s="359"/>
      <c r="X1680" s="362"/>
      <c r="Y1680" s="359"/>
      <c r="Z1680" s="369"/>
      <c r="AA1680" s="368"/>
      <c r="AB1680" s="367"/>
      <c r="AC1680" s="370"/>
      <c r="AD1680" s="371"/>
      <c r="AE1680" s="249"/>
      <c r="AF1680" s="249"/>
      <c r="AG1680" s="249"/>
      <c r="AH1680" s="249"/>
      <c r="AI1680" s="249"/>
      <c r="AJ1680" s="249"/>
      <c r="AK1680" s="249"/>
      <c r="AL1680" s="249"/>
      <c r="AM1680" s="249"/>
      <c r="AN1680" s="249"/>
      <c r="AO1680" s="249"/>
      <c r="AP1680" s="249"/>
      <c r="AQ1680" s="249"/>
      <c r="AR1680" s="249"/>
      <c r="AS1680" s="249"/>
      <c r="AT1680" s="249"/>
      <c r="AU1680" s="249"/>
      <c r="AV1680" s="249"/>
      <c r="AW1680" s="249"/>
      <c r="AX1680" s="249"/>
    </row>
    <row r="1681" ht="15.0" customHeight="1">
      <c r="A1681" s="358"/>
      <c r="B1681" s="359"/>
      <c r="C1681" s="359"/>
      <c r="D1681" s="360"/>
      <c r="E1681" s="361"/>
      <c r="F1681" s="359"/>
      <c r="G1681" s="362"/>
      <c r="H1681" s="363">
        <f t="shared" si="19"/>
        <v>0</v>
      </c>
      <c r="I1681" s="359"/>
      <c r="J1681" s="364"/>
      <c r="K1681" s="364">
        <f t="shared" si="7"/>
        <v>0</v>
      </c>
      <c r="L1681" s="365"/>
      <c r="M1681" s="366">
        <f t="shared" si="14"/>
        <v>0</v>
      </c>
      <c r="N1681" s="366">
        <f t="shared" si="13"/>
        <v>0</v>
      </c>
      <c r="O1681" s="366">
        <f t="shared" si="5"/>
        <v>0</v>
      </c>
      <c r="P1681" s="366">
        <f t="shared" si="8"/>
        <v>0</v>
      </c>
      <c r="Q1681" s="366"/>
      <c r="R1681" s="359"/>
      <c r="S1681" s="367"/>
      <c r="T1681" s="359"/>
      <c r="U1681" s="368"/>
      <c r="V1681" s="368"/>
      <c r="W1681" s="359"/>
      <c r="X1681" s="362"/>
      <c r="Y1681" s="359"/>
      <c r="Z1681" s="369"/>
      <c r="AA1681" s="368"/>
      <c r="AB1681" s="367"/>
      <c r="AC1681" s="370"/>
      <c r="AD1681" s="371"/>
      <c r="AE1681" s="249"/>
      <c r="AF1681" s="249"/>
      <c r="AG1681" s="249"/>
      <c r="AH1681" s="249"/>
      <c r="AI1681" s="249"/>
      <c r="AJ1681" s="249"/>
      <c r="AK1681" s="249"/>
      <c r="AL1681" s="249"/>
      <c r="AM1681" s="249"/>
      <c r="AN1681" s="249"/>
      <c r="AO1681" s="249"/>
      <c r="AP1681" s="249"/>
      <c r="AQ1681" s="249"/>
      <c r="AR1681" s="249"/>
      <c r="AS1681" s="249"/>
      <c r="AT1681" s="249"/>
      <c r="AU1681" s="249"/>
      <c r="AV1681" s="249"/>
      <c r="AW1681" s="249"/>
      <c r="AX1681" s="249"/>
    </row>
    <row r="1682" ht="15.0" customHeight="1">
      <c r="A1682" s="358"/>
      <c r="B1682" s="359"/>
      <c r="C1682" s="359"/>
      <c r="D1682" s="360"/>
      <c r="E1682" s="361"/>
      <c r="F1682" s="359"/>
      <c r="G1682" s="362"/>
      <c r="H1682" s="363">
        <f t="shared" si="19"/>
        <v>0</v>
      </c>
      <c r="I1682" s="359"/>
      <c r="J1682" s="364"/>
      <c r="K1682" s="364">
        <f t="shared" si="7"/>
        <v>0</v>
      </c>
      <c r="L1682" s="365"/>
      <c r="M1682" s="366">
        <f t="shared" si="14"/>
        <v>0</v>
      </c>
      <c r="N1682" s="366">
        <f t="shared" si="13"/>
        <v>0</v>
      </c>
      <c r="O1682" s="366">
        <f t="shared" si="5"/>
        <v>0</v>
      </c>
      <c r="P1682" s="366">
        <f t="shared" si="8"/>
        <v>0</v>
      </c>
      <c r="Q1682" s="366"/>
      <c r="R1682" s="359"/>
      <c r="S1682" s="367"/>
      <c r="T1682" s="359"/>
      <c r="U1682" s="368"/>
      <c r="V1682" s="368"/>
      <c r="W1682" s="359"/>
      <c r="X1682" s="362"/>
      <c r="Y1682" s="359"/>
      <c r="Z1682" s="369"/>
      <c r="AA1682" s="368"/>
      <c r="AB1682" s="367"/>
      <c r="AC1682" s="370"/>
      <c r="AD1682" s="371"/>
      <c r="AE1682" s="249"/>
      <c r="AF1682" s="249"/>
      <c r="AG1682" s="249"/>
      <c r="AH1682" s="249"/>
      <c r="AI1682" s="249"/>
      <c r="AJ1682" s="249"/>
      <c r="AK1682" s="249"/>
      <c r="AL1682" s="249"/>
      <c r="AM1682" s="249"/>
      <c r="AN1682" s="249"/>
      <c r="AO1682" s="249"/>
      <c r="AP1682" s="249"/>
      <c r="AQ1682" s="249"/>
      <c r="AR1682" s="249"/>
      <c r="AS1682" s="249"/>
      <c r="AT1682" s="249"/>
      <c r="AU1682" s="249"/>
      <c r="AV1682" s="249"/>
      <c r="AW1682" s="249"/>
      <c r="AX1682" s="249"/>
    </row>
    <row r="1683" ht="15.0" customHeight="1">
      <c r="A1683" s="358"/>
      <c r="B1683" s="359"/>
      <c r="C1683" s="359"/>
      <c r="D1683" s="360"/>
      <c r="E1683" s="361"/>
      <c r="F1683" s="359"/>
      <c r="G1683" s="362"/>
      <c r="H1683" s="363">
        <f t="shared" si="19"/>
        <v>0</v>
      </c>
      <c r="I1683" s="359"/>
      <c r="J1683" s="364"/>
      <c r="K1683" s="364">
        <f t="shared" si="7"/>
        <v>0</v>
      </c>
      <c r="L1683" s="365"/>
      <c r="M1683" s="366">
        <f t="shared" si="14"/>
        <v>0</v>
      </c>
      <c r="N1683" s="366">
        <f t="shared" si="13"/>
        <v>0</v>
      </c>
      <c r="O1683" s="366">
        <f t="shared" si="5"/>
        <v>0</v>
      </c>
      <c r="P1683" s="366">
        <f t="shared" si="8"/>
        <v>0</v>
      </c>
      <c r="Q1683" s="366"/>
      <c r="R1683" s="359"/>
      <c r="S1683" s="367"/>
      <c r="T1683" s="359"/>
      <c r="U1683" s="368"/>
      <c r="V1683" s="368"/>
      <c r="W1683" s="359"/>
      <c r="X1683" s="362"/>
      <c r="Y1683" s="359"/>
      <c r="Z1683" s="369"/>
      <c r="AA1683" s="368"/>
      <c r="AB1683" s="367"/>
      <c r="AC1683" s="370"/>
      <c r="AD1683" s="371"/>
      <c r="AE1683" s="249"/>
      <c r="AF1683" s="249"/>
      <c r="AG1683" s="249"/>
      <c r="AH1683" s="249"/>
      <c r="AI1683" s="249"/>
      <c r="AJ1683" s="249"/>
      <c r="AK1683" s="249"/>
      <c r="AL1683" s="249"/>
      <c r="AM1683" s="249"/>
      <c r="AN1683" s="249"/>
      <c r="AO1683" s="249"/>
      <c r="AP1683" s="249"/>
      <c r="AQ1683" s="249"/>
      <c r="AR1683" s="249"/>
      <c r="AS1683" s="249"/>
      <c r="AT1683" s="249"/>
      <c r="AU1683" s="249"/>
      <c r="AV1683" s="249"/>
      <c r="AW1683" s="249"/>
      <c r="AX1683" s="249"/>
    </row>
    <row r="1684" ht="15.0" customHeight="1">
      <c r="A1684" s="358"/>
      <c r="B1684" s="359"/>
      <c r="C1684" s="359"/>
      <c r="D1684" s="360"/>
      <c r="E1684" s="361"/>
      <c r="F1684" s="359"/>
      <c r="G1684" s="362"/>
      <c r="H1684" s="363">
        <f t="shared" si="19"/>
        <v>0</v>
      </c>
      <c r="I1684" s="359"/>
      <c r="J1684" s="364"/>
      <c r="K1684" s="364">
        <f t="shared" si="7"/>
        <v>0</v>
      </c>
      <c r="L1684" s="365"/>
      <c r="M1684" s="366">
        <f t="shared" si="14"/>
        <v>0</v>
      </c>
      <c r="N1684" s="366">
        <f t="shared" si="13"/>
        <v>0</v>
      </c>
      <c r="O1684" s="366">
        <f t="shared" si="5"/>
        <v>0</v>
      </c>
      <c r="P1684" s="366">
        <f t="shared" si="8"/>
        <v>0</v>
      </c>
      <c r="Q1684" s="366"/>
      <c r="R1684" s="359"/>
      <c r="S1684" s="367"/>
      <c r="T1684" s="359"/>
      <c r="U1684" s="368"/>
      <c r="V1684" s="368"/>
      <c r="W1684" s="359"/>
      <c r="X1684" s="362"/>
      <c r="Y1684" s="359"/>
      <c r="Z1684" s="369"/>
      <c r="AA1684" s="368"/>
      <c r="AB1684" s="367"/>
      <c r="AC1684" s="370"/>
      <c r="AD1684" s="371"/>
      <c r="AE1684" s="249"/>
      <c r="AF1684" s="249"/>
      <c r="AG1684" s="249"/>
      <c r="AH1684" s="249"/>
      <c r="AI1684" s="249"/>
      <c r="AJ1684" s="249"/>
      <c r="AK1684" s="249"/>
      <c r="AL1684" s="249"/>
      <c r="AM1684" s="249"/>
      <c r="AN1684" s="249"/>
      <c r="AO1684" s="249"/>
      <c r="AP1684" s="249"/>
      <c r="AQ1684" s="249"/>
      <c r="AR1684" s="249"/>
      <c r="AS1684" s="249"/>
      <c r="AT1684" s="249"/>
      <c r="AU1684" s="249"/>
      <c r="AV1684" s="249"/>
      <c r="AW1684" s="249"/>
      <c r="AX1684" s="249"/>
    </row>
    <row r="1685" ht="15.0" customHeight="1">
      <c r="A1685" s="358"/>
      <c r="B1685" s="359"/>
      <c r="C1685" s="359"/>
      <c r="D1685" s="360"/>
      <c r="E1685" s="361"/>
      <c r="F1685" s="359"/>
      <c r="G1685" s="362"/>
      <c r="H1685" s="363">
        <f t="shared" si="19"/>
        <v>0</v>
      </c>
      <c r="I1685" s="359"/>
      <c r="J1685" s="364"/>
      <c r="K1685" s="364">
        <f t="shared" si="7"/>
        <v>0</v>
      </c>
      <c r="L1685" s="365"/>
      <c r="M1685" s="366">
        <f t="shared" si="14"/>
        <v>0</v>
      </c>
      <c r="N1685" s="366">
        <f t="shared" si="13"/>
        <v>0</v>
      </c>
      <c r="O1685" s="366">
        <f t="shared" si="5"/>
        <v>0</v>
      </c>
      <c r="P1685" s="366">
        <f t="shared" si="8"/>
        <v>0</v>
      </c>
      <c r="Q1685" s="366"/>
      <c r="R1685" s="359"/>
      <c r="S1685" s="367"/>
      <c r="T1685" s="359"/>
      <c r="U1685" s="368"/>
      <c r="V1685" s="368"/>
      <c r="W1685" s="359"/>
      <c r="X1685" s="362"/>
      <c r="Y1685" s="359"/>
      <c r="Z1685" s="369"/>
      <c r="AA1685" s="368"/>
      <c r="AB1685" s="367"/>
      <c r="AC1685" s="370"/>
      <c r="AD1685" s="371"/>
      <c r="AE1685" s="249"/>
      <c r="AF1685" s="249"/>
      <c r="AG1685" s="249"/>
      <c r="AH1685" s="249"/>
      <c r="AI1685" s="249"/>
      <c r="AJ1685" s="249"/>
      <c r="AK1685" s="249"/>
      <c r="AL1685" s="249"/>
      <c r="AM1685" s="249"/>
      <c r="AN1685" s="249"/>
      <c r="AO1685" s="249"/>
      <c r="AP1685" s="249"/>
      <c r="AQ1685" s="249"/>
      <c r="AR1685" s="249"/>
      <c r="AS1685" s="249"/>
      <c r="AT1685" s="249"/>
      <c r="AU1685" s="249"/>
      <c r="AV1685" s="249"/>
      <c r="AW1685" s="249"/>
      <c r="AX1685" s="249"/>
    </row>
    <row r="1686" ht="15.0" customHeight="1">
      <c r="A1686" s="358"/>
      <c r="B1686" s="359"/>
      <c r="C1686" s="359"/>
      <c r="D1686" s="360"/>
      <c r="E1686" s="361"/>
      <c r="F1686" s="359"/>
      <c r="G1686" s="362"/>
      <c r="H1686" s="363">
        <f t="shared" si="19"/>
        <v>0</v>
      </c>
      <c r="I1686" s="359"/>
      <c r="J1686" s="364"/>
      <c r="K1686" s="364">
        <f t="shared" si="7"/>
        <v>0</v>
      </c>
      <c r="L1686" s="365"/>
      <c r="M1686" s="366">
        <f t="shared" si="14"/>
        <v>0</v>
      </c>
      <c r="N1686" s="366">
        <f t="shared" si="13"/>
        <v>0</v>
      </c>
      <c r="O1686" s="366">
        <f t="shared" si="5"/>
        <v>0</v>
      </c>
      <c r="P1686" s="366">
        <f t="shared" si="8"/>
        <v>0</v>
      </c>
      <c r="Q1686" s="366"/>
      <c r="R1686" s="359"/>
      <c r="S1686" s="367"/>
      <c r="T1686" s="359"/>
      <c r="U1686" s="368"/>
      <c r="V1686" s="368"/>
      <c r="W1686" s="359"/>
      <c r="X1686" s="362"/>
      <c r="Y1686" s="359"/>
      <c r="Z1686" s="369"/>
      <c r="AA1686" s="368"/>
      <c r="AB1686" s="367"/>
      <c r="AC1686" s="370"/>
      <c r="AD1686" s="371"/>
      <c r="AE1686" s="249"/>
      <c r="AF1686" s="249"/>
      <c r="AG1686" s="249"/>
      <c r="AH1686" s="249"/>
      <c r="AI1686" s="249"/>
      <c r="AJ1686" s="249"/>
      <c r="AK1686" s="249"/>
      <c r="AL1686" s="249"/>
      <c r="AM1686" s="249"/>
      <c r="AN1686" s="249"/>
      <c r="AO1686" s="249"/>
      <c r="AP1686" s="249"/>
      <c r="AQ1686" s="249"/>
      <c r="AR1686" s="249"/>
      <c r="AS1686" s="249"/>
      <c r="AT1686" s="249"/>
      <c r="AU1686" s="249"/>
      <c r="AV1686" s="249"/>
      <c r="AW1686" s="249"/>
      <c r="AX1686" s="249"/>
    </row>
    <row r="1687" ht="15.0" customHeight="1">
      <c r="A1687" s="358"/>
      <c r="B1687" s="359"/>
      <c r="C1687" s="359"/>
      <c r="D1687" s="360"/>
      <c r="E1687" s="361"/>
      <c r="F1687" s="359"/>
      <c r="G1687" s="362"/>
      <c r="H1687" s="363">
        <f t="shared" si="19"/>
        <v>0</v>
      </c>
      <c r="I1687" s="359"/>
      <c r="J1687" s="364"/>
      <c r="K1687" s="364">
        <f t="shared" si="7"/>
        <v>0</v>
      </c>
      <c r="L1687" s="365"/>
      <c r="M1687" s="366">
        <f t="shared" si="14"/>
        <v>0</v>
      </c>
      <c r="N1687" s="366">
        <f t="shared" si="13"/>
        <v>0</v>
      </c>
      <c r="O1687" s="366">
        <f t="shared" si="5"/>
        <v>0</v>
      </c>
      <c r="P1687" s="366">
        <f t="shared" si="8"/>
        <v>0</v>
      </c>
      <c r="Q1687" s="366"/>
      <c r="R1687" s="359"/>
      <c r="S1687" s="367"/>
      <c r="T1687" s="359"/>
      <c r="U1687" s="368"/>
      <c r="V1687" s="368"/>
      <c r="W1687" s="359"/>
      <c r="X1687" s="362"/>
      <c r="Y1687" s="359"/>
      <c r="Z1687" s="369"/>
      <c r="AA1687" s="368"/>
      <c r="AB1687" s="367"/>
      <c r="AC1687" s="370"/>
      <c r="AD1687" s="371"/>
      <c r="AE1687" s="249"/>
      <c r="AF1687" s="249"/>
      <c r="AG1687" s="249"/>
      <c r="AH1687" s="249"/>
      <c r="AI1687" s="249"/>
      <c r="AJ1687" s="249"/>
      <c r="AK1687" s="249"/>
      <c r="AL1687" s="249"/>
      <c r="AM1687" s="249"/>
      <c r="AN1687" s="249"/>
      <c r="AO1687" s="249"/>
      <c r="AP1687" s="249"/>
      <c r="AQ1687" s="249"/>
      <c r="AR1687" s="249"/>
      <c r="AS1687" s="249"/>
      <c r="AT1687" s="249"/>
      <c r="AU1687" s="249"/>
      <c r="AV1687" s="249"/>
      <c r="AW1687" s="249"/>
      <c r="AX1687" s="249"/>
    </row>
    <row r="1688" ht="15.0" customHeight="1">
      <c r="A1688" s="358"/>
      <c r="B1688" s="359"/>
      <c r="C1688" s="359"/>
      <c r="D1688" s="360"/>
      <c r="E1688" s="361"/>
      <c r="F1688" s="359"/>
      <c r="G1688" s="362"/>
      <c r="H1688" s="363">
        <f t="shared" si="19"/>
        <v>0</v>
      </c>
      <c r="I1688" s="359"/>
      <c r="J1688" s="364"/>
      <c r="K1688" s="364">
        <f t="shared" si="7"/>
        <v>0</v>
      </c>
      <c r="L1688" s="365"/>
      <c r="M1688" s="366">
        <f t="shared" si="14"/>
        <v>0</v>
      </c>
      <c r="N1688" s="366">
        <f t="shared" si="13"/>
        <v>0</v>
      </c>
      <c r="O1688" s="366">
        <f t="shared" si="5"/>
        <v>0</v>
      </c>
      <c r="P1688" s="366">
        <f t="shared" si="8"/>
        <v>0</v>
      </c>
      <c r="Q1688" s="366"/>
      <c r="R1688" s="359"/>
      <c r="S1688" s="367"/>
      <c r="T1688" s="359"/>
      <c r="U1688" s="368"/>
      <c r="V1688" s="368"/>
      <c r="W1688" s="359"/>
      <c r="X1688" s="362"/>
      <c r="Y1688" s="359"/>
      <c r="Z1688" s="369"/>
      <c r="AA1688" s="368"/>
      <c r="AB1688" s="367"/>
      <c r="AC1688" s="370"/>
      <c r="AD1688" s="371"/>
      <c r="AE1688" s="249"/>
      <c r="AF1688" s="249"/>
      <c r="AG1688" s="249"/>
      <c r="AH1688" s="249"/>
      <c r="AI1688" s="249"/>
      <c r="AJ1688" s="249"/>
      <c r="AK1688" s="249"/>
      <c r="AL1688" s="249"/>
      <c r="AM1688" s="249"/>
      <c r="AN1688" s="249"/>
      <c r="AO1688" s="249"/>
      <c r="AP1688" s="249"/>
      <c r="AQ1688" s="249"/>
      <c r="AR1688" s="249"/>
      <c r="AS1688" s="249"/>
      <c r="AT1688" s="249"/>
      <c r="AU1688" s="249"/>
      <c r="AV1688" s="249"/>
      <c r="AW1688" s="249"/>
      <c r="AX1688" s="249"/>
    </row>
    <row r="1689" ht="15.0" customHeight="1">
      <c r="A1689" s="358"/>
      <c r="B1689" s="359"/>
      <c r="C1689" s="359"/>
      <c r="D1689" s="360"/>
      <c r="E1689" s="361"/>
      <c r="F1689" s="359"/>
      <c r="G1689" s="362"/>
      <c r="H1689" s="363">
        <f t="shared" si="19"/>
        <v>0</v>
      </c>
      <c r="I1689" s="359"/>
      <c r="J1689" s="364"/>
      <c r="K1689" s="364">
        <f t="shared" si="7"/>
        <v>0</v>
      </c>
      <c r="L1689" s="365"/>
      <c r="M1689" s="366">
        <f t="shared" si="14"/>
        <v>0</v>
      </c>
      <c r="N1689" s="366">
        <f t="shared" si="13"/>
        <v>0</v>
      </c>
      <c r="O1689" s="366">
        <f t="shared" si="5"/>
        <v>0</v>
      </c>
      <c r="P1689" s="366">
        <f t="shared" si="8"/>
        <v>0</v>
      </c>
      <c r="Q1689" s="366"/>
      <c r="R1689" s="359"/>
      <c r="S1689" s="367"/>
      <c r="T1689" s="359"/>
      <c r="U1689" s="368"/>
      <c r="V1689" s="368"/>
      <c r="W1689" s="359"/>
      <c r="X1689" s="362"/>
      <c r="Y1689" s="359"/>
      <c r="Z1689" s="369"/>
      <c r="AA1689" s="368"/>
      <c r="AB1689" s="367"/>
      <c r="AC1689" s="370"/>
      <c r="AD1689" s="371"/>
      <c r="AE1689" s="249"/>
      <c r="AF1689" s="249"/>
      <c r="AG1689" s="249"/>
      <c r="AH1689" s="249"/>
      <c r="AI1689" s="249"/>
      <c r="AJ1689" s="249"/>
      <c r="AK1689" s="249"/>
      <c r="AL1689" s="249"/>
      <c r="AM1689" s="249"/>
      <c r="AN1689" s="249"/>
      <c r="AO1689" s="249"/>
      <c r="AP1689" s="249"/>
      <c r="AQ1689" s="249"/>
      <c r="AR1689" s="249"/>
      <c r="AS1689" s="249"/>
      <c r="AT1689" s="249"/>
      <c r="AU1689" s="249"/>
      <c r="AV1689" s="249"/>
      <c r="AW1689" s="249"/>
      <c r="AX1689" s="249"/>
    </row>
    <row r="1690" ht="15.0" customHeight="1">
      <c r="A1690" s="358"/>
      <c r="B1690" s="359"/>
      <c r="C1690" s="359"/>
      <c r="D1690" s="360"/>
      <c r="E1690" s="361"/>
      <c r="F1690" s="359"/>
      <c r="G1690" s="362"/>
      <c r="H1690" s="363">
        <f t="shared" si="19"/>
        <v>0</v>
      </c>
      <c r="I1690" s="359"/>
      <c r="J1690" s="364"/>
      <c r="K1690" s="364">
        <f t="shared" si="7"/>
        <v>0</v>
      </c>
      <c r="L1690" s="365"/>
      <c r="M1690" s="366">
        <f t="shared" si="14"/>
        <v>0</v>
      </c>
      <c r="N1690" s="366">
        <f t="shared" si="13"/>
        <v>0</v>
      </c>
      <c r="O1690" s="366">
        <f t="shared" si="5"/>
        <v>0</v>
      </c>
      <c r="P1690" s="366">
        <f t="shared" si="8"/>
        <v>0</v>
      </c>
      <c r="Q1690" s="366"/>
      <c r="R1690" s="359"/>
      <c r="S1690" s="367"/>
      <c r="T1690" s="359"/>
      <c r="U1690" s="368"/>
      <c r="V1690" s="368"/>
      <c r="W1690" s="359"/>
      <c r="X1690" s="362"/>
      <c r="Y1690" s="359"/>
      <c r="Z1690" s="369"/>
      <c r="AA1690" s="368"/>
      <c r="AB1690" s="367"/>
      <c r="AC1690" s="370"/>
      <c r="AD1690" s="371"/>
      <c r="AE1690" s="249"/>
      <c r="AF1690" s="249"/>
      <c r="AG1690" s="249"/>
      <c r="AH1690" s="249"/>
      <c r="AI1690" s="249"/>
      <c r="AJ1690" s="249"/>
      <c r="AK1690" s="249"/>
      <c r="AL1690" s="249"/>
      <c r="AM1690" s="249"/>
      <c r="AN1690" s="249"/>
      <c r="AO1690" s="249"/>
      <c r="AP1690" s="249"/>
      <c r="AQ1690" s="249"/>
      <c r="AR1690" s="249"/>
      <c r="AS1690" s="249"/>
      <c r="AT1690" s="249"/>
      <c r="AU1690" s="249"/>
      <c r="AV1690" s="249"/>
      <c r="AW1690" s="249"/>
      <c r="AX1690" s="249"/>
    </row>
    <row r="1691" ht="15.0" customHeight="1">
      <c r="A1691" s="358"/>
      <c r="B1691" s="359"/>
      <c r="C1691" s="359"/>
      <c r="D1691" s="360"/>
      <c r="E1691" s="361"/>
      <c r="F1691" s="359"/>
      <c r="G1691" s="362"/>
      <c r="H1691" s="363">
        <f t="shared" si="19"/>
        <v>0</v>
      </c>
      <c r="I1691" s="359"/>
      <c r="J1691" s="364"/>
      <c r="K1691" s="364">
        <f t="shared" si="7"/>
        <v>0</v>
      </c>
      <c r="L1691" s="365"/>
      <c r="M1691" s="366">
        <f t="shared" si="14"/>
        <v>0</v>
      </c>
      <c r="N1691" s="366">
        <f t="shared" si="13"/>
        <v>0</v>
      </c>
      <c r="O1691" s="366">
        <f t="shared" si="5"/>
        <v>0</v>
      </c>
      <c r="P1691" s="366">
        <f t="shared" si="8"/>
        <v>0</v>
      </c>
      <c r="Q1691" s="366"/>
      <c r="R1691" s="359"/>
      <c r="S1691" s="367"/>
      <c r="T1691" s="359"/>
      <c r="U1691" s="368"/>
      <c r="V1691" s="368"/>
      <c r="W1691" s="359"/>
      <c r="X1691" s="362"/>
      <c r="Y1691" s="359"/>
      <c r="Z1691" s="369"/>
      <c r="AA1691" s="368"/>
      <c r="AB1691" s="367"/>
      <c r="AC1691" s="370"/>
      <c r="AD1691" s="371"/>
      <c r="AE1691" s="249"/>
      <c r="AF1691" s="249"/>
      <c r="AG1691" s="249"/>
      <c r="AH1691" s="249"/>
      <c r="AI1691" s="249"/>
      <c r="AJ1691" s="249"/>
      <c r="AK1691" s="249"/>
      <c r="AL1691" s="249"/>
      <c r="AM1691" s="249"/>
      <c r="AN1691" s="249"/>
      <c r="AO1691" s="249"/>
      <c r="AP1691" s="249"/>
      <c r="AQ1691" s="249"/>
      <c r="AR1691" s="249"/>
      <c r="AS1691" s="249"/>
      <c r="AT1691" s="249"/>
      <c r="AU1691" s="249"/>
      <c r="AV1691" s="249"/>
      <c r="AW1691" s="249"/>
      <c r="AX1691" s="249"/>
    </row>
    <row r="1692" ht="15.0" customHeight="1">
      <c r="A1692" s="358"/>
      <c r="B1692" s="359"/>
      <c r="C1692" s="359"/>
      <c r="D1692" s="360"/>
      <c r="E1692" s="361"/>
      <c r="F1692" s="359"/>
      <c r="G1692" s="362"/>
      <c r="H1692" s="363">
        <f t="shared" si="19"/>
        <v>0</v>
      </c>
      <c r="I1692" s="359"/>
      <c r="J1692" s="364"/>
      <c r="K1692" s="364">
        <f t="shared" si="7"/>
        <v>0</v>
      </c>
      <c r="L1692" s="365"/>
      <c r="M1692" s="366">
        <f t="shared" si="14"/>
        <v>0</v>
      </c>
      <c r="N1692" s="366">
        <f t="shared" si="13"/>
        <v>0</v>
      </c>
      <c r="O1692" s="366">
        <f t="shared" si="5"/>
        <v>0</v>
      </c>
      <c r="P1692" s="366">
        <f t="shared" si="8"/>
        <v>0</v>
      </c>
      <c r="Q1692" s="366"/>
      <c r="R1692" s="359"/>
      <c r="S1692" s="367"/>
      <c r="T1692" s="359"/>
      <c r="U1692" s="368"/>
      <c r="V1692" s="368"/>
      <c r="W1692" s="359"/>
      <c r="X1692" s="362"/>
      <c r="Y1692" s="359"/>
      <c r="Z1692" s="369"/>
      <c r="AA1692" s="368"/>
      <c r="AB1692" s="367"/>
      <c r="AC1692" s="370"/>
      <c r="AD1692" s="371"/>
      <c r="AE1692" s="249"/>
      <c r="AF1692" s="249"/>
      <c r="AG1692" s="249"/>
      <c r="AH1692" s="249"/>
      <c r="AI1692" s="249"/>
      <c r="AJ1692" s="249"/>
      <c r="AK1692" s="249"/>
      <c r="AL1692" s="249"/>
      <c r="AM1692" s="249"/>
      <c r="AN1692" s="249"/>
      <c r="AO1692" s="249"/>
      <c r="AP1692" s="249"/>
      <c r="AQ1692" s="249"/>
      <c r="AR1692" s="249"/>
      <c r="AS1692" s="249"/>
      <c r="AT1692" s="249"/>
      <c r="AU1692" s="249"/>
      <c r="AV1692" s="249"/>
      <c r="AW1692" s="249"/>
      <c r="AX1692" s="249"/>
    </row>
    <row r="1693" ht="15.0" customHeight="1">
      <c r="A1693" s="358"/>
      <c r="B1693" s="359"/>
      <c r="C1693" s="359"/>
      <c r="D1693" s="360"/>
      <c r="E1693" s="361"/>
      <c r="F1693" s="359"/>
      <c r="G1693" s="362"/>
      <c r="H1693" s="363">
        <f t="shared" si="19"/>
        <v>0</v>
      </c>
      <c r="I1693" s="359"/>
      <c r="J1693" s="364"/>
      <c r="K1693" s="364">
        <f t="shared" si="7"/>
        <v>0</v>
      </c>
      <c r="L1693" s="365"/>
      <c r="M1693" s="366">
        <f t="shared" si="14"/>
        <v>0</v>
      </c>
      <c r="N1693" s="366">
        <f t="shared" si="13"/>
        <v>0</v>
      </c>
      <c r="O1693" s="366">
        <f t="shared" si="5"/>
        <v>0</v>
      </c>
      <c r="P1693" s="366">
        <f t="shared" si="8"/>
        <v>0</v>
      </c>
      <c r="Q1693" s="366"/>
      <c r="R1693" s="359"/>
      <c r="S1693" s="367"/>
      <c r="T1693" s="359"/>
      <c r="U1693" s="368"/>
      <c r="V1693" s="368"/>
      <c r="W1693" s="359"/>
      <c r="X1693" s="362"/>
      <c r="Y1693" s="359"/>
      <c r="Z1693" s="369"/>
      <c r="AA1693" s="368"/>
      <c r="AB1693" s="367"/>
      <c r="AC1693" s="370"/>
      <c r="AD1693" s="371"/>
      <c r="AE1693" s="249"/>
      <c r="AF1693" s="249"/>
      <c r="AG1693" s="249"/>
      <c r="AH1693" s="249"/>
      <c r="AI1693" s="249"/>
      <c r="AJ1693" s="249"/>
      <c r="AK1693" s="249"/>
      <c r="AL1693" s="249"/>
      <c r="AM1693" s="249"/>
      <c r="AN1693" s="249"/>
      <c r="AO1693" s="249"/>
      <c r="AP1693" s="249"/>
      <c r="AQ1693" s="249"/>
      <c r="AR1693" s="249"/>
      <c r="AS1693" s="249"/>
      <c r="AT1693" s="249"/>
      <c r="AU1693" s="249"/>
      <c r="AV1693" s="249"/>
      <c r="AW1693" s="249"/>
      <c r="AX1693" s="249"/>
    </row>
    <row r="1694" ht="15.0" customHeight="1">
      <c r="A1694" s="358"/>
      <c r="B1694" s="359"/>
      <c r="C1694" s="359"/>
      <c r="D1694" s="360"/>
      <c r="E1694" s="361"/>
      <c r="F1694" s="359"/>
      <c r="G1694" s="362"/>
      <c r="H1694" s="363">
        <f t="shared" si="19"/>
        <v>0</v>
      </c>
      <c r="I1694" s="359"/>
      <c r="J1694" s="364"/>
      <c r="K1694" s="364">
        <f t="shared" si="7"/>
        <v>0</v>
      </c>
      <c r="L1694" s="365"/>
      <c r="M1694" s="366">
        <f t="shared" si="14"/>
        <v>0</v>
      </c>
      <c r="N1694" s="366">
        <f t="shared" si="13"/>
        <v>0</v>
      </c>
      <c r="O1694" s="366">
        <f t="shared" si="5"/>
        <v>0</v>
      </c>
      <c r="P1694" s="366">
        <f t="shared" si="8"/>
        <v>0</v>
      </c>
      <c r="Q1694" s="366"/>
      <c r="R1694" s="359"/>
      <c r="S1694" s="367"/>
      <c r="T1694" s="359"/>
      <c r="U1694" s="368"/>
      <c r="V1694" s="368"/>
      <c r="W1694" s="359"/>
      <c r="X1694" s="362"/>
      <c r="Y1694" s="359"/>
      <c r="Z1694" s="369"/>
      <c r="AA1694" s="368"/>
      <c r="AB1694" s="367"/>
      <c r="AC1694" s="370"/>
      <c r="AD1694" s="371"/>
      <c r="AE1694" s="249"/>
      <c r="AF1694" s="249"/>
      <c r="AG1694" s="249"/>
      <c r="AH1694" s="249"/>
      <c r="AI1694" s="249"/>
      <c r="AJ1694" s="249"/>
      <c r="AK1694" s="249"/>
      <c r="AL1694" s="249"/>
      <c r="AM1694" s="249"/>
      <c r="AN1694" s="249"/>
      <c r="AO1694" s="249"/>
      <c r="AP1694" s="249"/>
      <c r="AQ1694" s="249"/>
      <c r="AR1694" s="249"/>
      <c r="AS1694" s="249"/>
      <c r="AT1694" s="249"/>
      <c r="AU1694" s="249"/>
      <c r="AV1694" s="249"/>
      <c r="AW1694" s="249"/>
      <c r="AX1694" s="249"/>
    </row>
    <row r="1695" ht="15.0" customHeight="1">
      <c r="A1695" s="358"/>
      <c r="B1695" s="359"/>
      <c r="C1695" s="359"/>
      <c r="D1695" s="360"/>
      <c r="E1695" s="361"/>
      <c r="F1695" s="359"/>
      <c r="G1695" s="362"/>
      <c r="H1695" s="363">
        <f t="shared" si="19"/>
        <v>0</v>
      </c>
      <c r="I1695" s="359"/>
      <c r="J1695" s="364"/>
      <c r="K1695" s="364">
        <f t="shared" si="7"/>
        <v>0</v>
      </c>
      <c r="L1695" s="365"/>
      <c r="M1695" s="366">
        <f t="shared" si="14"/>
        <v>0</v>
      </c>
      <c r="N1695" s="366">
        <f t="shared" si="13"/>
        <v>0</v>
      </c>
      <c r="O1695" s="366">
        <f t="shared" si="5"/>
        <v>0</v>
      </c>
      <c r="P1695" s="366">
        <f t="shared" si="8"/>
        <v>0</v>
      </c>
      <c r="Q1695" s="366"/>
      <c r="R1695" s="359"/>
      <c r="S1695" s="367"/>
      <c r="T1695" s="359"/>
      <c r="U1695" s="368"/>
      <c r="V1695" s="368"/>
      <c r="W1695" s="359"/>
      <c r="X1695" s="362"/>
      <c r="Y1695" s="359"/>
      <c r="Z1695" s="369"/>
      <c r="AA1695" s="368"/>
      <c r="AB1695" s="367"/>
      <c r="AC1695" s="370"/>
      <c r="AD1695" s="371"/>
      <c r="AE1695" s="249"/>
      <c r="AF1695" s="249"/>
      <c r="AG1695" s="249"/>
      <c r="AH1695" s="249"/>
      <c r="AI1695" s="249"/>
      <c r="AJ1695" s="249"/>
      <c r="AK1695" s="249"/>
      <c r="AL1695" s="249"/>
      <c r="AM1695" s="249"/>
      <c r="AN1695" s="249"/>
      <c r="AO1695" s="249"/>
      <c r="AP1695" s="249"/>
      <c r="AQ1695" s="249"/>
      <c r="AR1695" s="249"/>
      <c r="AS1695" s="249"/>
      <c r="AT1695" s="249"/>
      <c r="AU1695" s="249"/>
      <c r="AV1695" s="249"/>
      <c r="AW1695" s="249"/>
      <c r="AX1695" s="249"/>
    </row>
    <row r="1696" ht="15.0" customHeight="1">
      <c r="A1696" s="358"/>
      <c r="B1696" s="359"/>
      <c r="C1696" s="359"/>
      <c r="D1696" s="360"/>
      <c r="E1696" s="361"/>
      <c r="F1696" s="359"/>
      <c r="G1696" s="362"/>
      <c r="H1696" s="363">
        <f t="shared" si="19"/>
        <v>0</v>
      </c>
      <c r="I1696" s="359"/>
      <c r="J1696" s="364"/>
      <c r="K1696" s="364">
        <f t="shared" si="7"/>
        <v>0</v>
      </c>
      <c r="L1696" s="365"/>
      <c r="M1696" s="366">
        <f t="shared" si="14"/>
        <v>0</v>
      </c>
      <c r="N1696" s="366">
        <f t="shared" si="13"/>
        <v>0</v>
      </c>
      <c r="O1696" s="366">
        <f t="shared" si="5"/>
        <v>0</v>
      </c>
      <c r="P1696" s="366">
        <f t="shared" si="8"/>
        <v>0</v>
      </c>
      <c r="Q1696" s="366"/>
      <c r="R1696" s="359"/>
      <c r="S1696" s="367"/>
      <c r="T1696" s="359"/>
      <c r="U1696" s="368"/>
      <c r="V1696" s="368"/>
      <c r="W1696" s="359"/>
      <c r="X1696" s="362"/>
      <c r="Y1696" s="359"/>
      <c r="Z1696" s="369"/>
      <c r="AA1696" s="368"/>
      <c r="AB1696" s="367"/>
      <c r="AC1696" s="370"/>
      <c r="AD1696" s="371"/>
      <c r="AE1696" s="249"/>
      <c r="AF1696" s="249"/>
      <c r="AG1696" s="249"/>
      <c r="AH1696" s="249"/>
      <c r="AI1696" s="249"/>
      <c r="AJ1696" s="249"/>
      <c r="AK1696" s="249"/>
      <c r="AL1696" s="249"/>
      <c r="AM1696" s="249"/>
      <c r="AN1696" s="249"/>
      <c r="AO1696" s="249"/>
      <c r="AP1696" s="249"/>
      <c r="AQ1696" s="249"/>
      <c r="AR1696" s="249"/>
      <c r="AS1696" s="249"/>
      <c r="AT1696" s="249"/>
      <c r="AU1696" s="249"/>
      <c r="AV1696" s="249"/>
      <c r="AW1696" s="249"/>
      <c r="AX1696" s="249"/>
    </row>
    <row r="1697" ht="15.0" customHeight="1">
      <c r="A1697" s="358"/>
      <c r="B1697" s="359"/>
      <c r="C1697" s="359"/>
      <c r="D1697" s="360"/>
      <c r="E1697" s="361"/>
      <c r="F1697" s="359"/>
      <c r="G1697" s="362"/>
      <c r="H1697" s="363">
        <f t="shared" si="19"/>
        <v>0</v>
      </c>
      <c r="I1697" s="359"/>
      <c r="J1697" s="364"/>
      <c r="K1697" s="364">
        <f t="shared" si="7"/>
        <v>0</v>
      </c>
      <c r="L1697" s="365"/>
      <c r="M1697" s="366">
        <f t="shared" si="14"/>
        <v>0</v>
      </c>
      <c r="N1697" s="366">
        <f t="shared" si="13"/>
        <v>0</v>
      </c>
      <c r="O1697" s="366">
        <f t="shared" si="5"/>
        <v>0</v>
      </c>
      <c r="P1697" s="366">
        <f t="shared" si="8"/>
        <v>0</v>
      </c>
      <c r="Q1697" s="366"/>
      <c r="R1697" s="359"/>
      <c r="S1697" s="367"/>
      <c r="T1697" s="359"/>
      <c r="U1697" s="368"/>
      <c r="V1697" s="368"/>
      <c r="W1697" s="359"/>
      <c r="X1697" s="362"/>
      <c r="Y1697" s="359"/>
      <c r="Z1697" s="369"/>
      <c r="AA1697" s="368"/>
      <c r="AB1697" s="367"/>
      <c r="AC1697" s="370"/>
      <c r="AD1697" s="371"/>
      <c r="AE1697" s="249"/>
      <c r="AF1697" s="249"/>
      <c r="AG1697" s="249"/>
      <c r="AH1697" s="249"/>
      <c r="AI1697" s="249"/>
      <c r="AJ1697" s="249"/>
      <c r="AK1697" s="249"/>
      <c r="AL1697" s="249"/>
      <c r="AM1697" s="249"/>
      <c r="AN1697" s="249"/>
      <c r="AO1697" s="249"/>
      <c r="AP1697" s="249"/>
      <c r="AQ1697" s="249"/>
      <c r="AR1697" s="249"/>
      <c r="AS1697" s="249"/>
      <c r="AT1697" s="249"/>
      <c r="AU1697" s="249"/>
      <c r="AV1697" s="249"/>
      <c r="AW1697" s="249"/>
      <c r="AX1697" s="249"/>
    </row>
    <row r="1698" ht="15.0" customHeight="1">
      <c r="A1698" s="358"/>
      <c r="B1698" s="359"/>
      <c r="C1698" s="359"/>
      <c r="D1698" s="360"/>
      <c r="E1698" s="361"/>
      <c r="F1698" s="359"/>
      <c r="G1698" s="362"/>
      <c r="H1698" s="363">
        <f t="shared" si="19"/>
        <v>0</v>
      </c>
      <c r="I1698" s="359"/>
      <c r="J1698" s="364"/>
      <c r="K1698" s="364">
        <f t="shared" si="7"/>
        <v>0</v>
      </c>
      <c r="L1698" s="365"/>
      <c r="M1698" s="366">
        <f t="shared" si="14"/>
        <v>0</v>
      </c>
      <c r="N1698" s="366">
        <f t="shared" si="13"/>
        <v>0</v>
      </c>
      <c r="O1698" s="366">
        <f t="shared" si="5"/>
        <v>0</v>
      </c>
      <c r="P1698" s="366">
        <f t="shared" si="8"/>
        <v>0</v>
      </c>
      <c r="Q1698" s="366"/>
      <c r="R1698" s="359"/>
      <c r="S1698" s="367"/>
      <c r="T1698" s="359"/>
      <c r="U1698" s="368"/>
      <c r="V1698" s="368"/>
      <c r="W1698" s="359"/>
      <c r="X1698" s="362"/>
      <c r="Y1698" s="359"/>
      <c r="Z1698" s="369"/>
      <c r="AA1698" s="368"/>
      <c r="AB1698" s="367"/>
      <c r="AC1698" s="370"/>
      <c r="AD1698" s="371"/>
      <c r="AE1698" s="249"/>
      <c r="AF1698" s="249"/>
      <c r="AG1698" s="249"/>
      <c r="AH1698" s="249"/>
      <c r="AI1698" s="249"/>
      <c r="AJ1698" s="249"/>
      <c r="AK1698" s="249"/>
      <c r="AL1698" s="249"/>
      <c r="AM1698" s="249"/>
      <c r="AN1698" s="249"/>
      <c r="AO1698" s="249"/>
      <c r="AP1698" s="249"/>
      <c r="AQ1698" s="249"/>
      <c r="AR1698" s="249"/>
      <c r="AS1698" s="249"/>
      <c r="AT1698" s="249"/>
      <c r="AU1698" s="249"/>
      <c r="AV1698" s="249"/>
      <c r="AW1698" s="249"/>
      <c r="AX1698" s="249"/>
    </row>
    <row r="1699" ht="15.0" customHeight="1">
      <c r="A1699" s="358"/>
      <c r="B1699" s="359"/>
      <c r="C1699" s="359"/>
      <c r="D1699" s="360"/>
      <c r="E1699" s="361"/>
      <c r="F1699" s="359"/>
      <c r="G1699" s="362"/>
      <c r="H1699" s="363">
        <f t="shared" si="19"/>
        <v>0</v>
      </c>
      <c r="I1699" s="359"/>
      <c r="J1699" s="364"/>
      <c r="K1699" s="364">
        <f t="shared" si="7"/>
        <v>0</v>
      </c>
      <c r="L1699" s="365"/>
      <c r="M1699" s="366">
        <f t="shared" si="14"/>
        <v>0</v>
      </c>
      <c r="N1699" s="366">
        <f t="shared" si="13"/>
        <v>0</v>
      </c>
      <c r="O1699" s="366">
        <f t="shared" si="5"/>
        <v>0</v>
      </c>
      <c r="P1699" s="366">
        <f t="shared" si="8"/>
        <v>0</v>
      </c>
      <c r="Q1699" s="366"/>
      <c r="R1699" s="359"/>
      <c r="S1699" s="367"/>
      <c r="T1699" s="359"/>
      <c r="U1699" s="368"/>
      <c r="V1699" s="368"/>
      <c r="W1699" s="359"/>
      <c r="X1699" s="362"/>
      <c r="Y1699" s="359"/>
      <c r="Z1699" s="369"/>
      <c r="AA1699" s="368"/>
      <c r="AB1699" s="367"/>
      <c r="AC1699" s="370"/>
      <c r="AD1699" s="371"/>
      <c r="AE1699" s="249"/>
      <c r="AF1699" s="249"/>
      <c r="AG1699" s="249"/>
      <c r="AH1699" s="249"/>
      <c r="AI1699" s="249"/>
      <c r="AJ1699" s="249"/>
      <c r="AK1699" s="249"/>
      <c r="AL1699" s="249"/>
      <c r="AM1699" s="249"/>
      <c r="AN1699" s="249"/>
      <c r="AO1699" s="249"/>
      <c r="AP1699" s="249"/>
      <c r="AQ1699" s="249"/>
      <c r="AR1699" s="249"/>
      <c r="AS1699" s="249"/>
      <c r="AT1699" s="249"/>
      <c r="AU1699" s="249"/>
      <c r="AV1699" s="249"/>
      <c r="AW1699" s="249"/>
      <c r="AX1699" s="249"/>
    </row>
    <row r="1700" ht="15.0" customHeight="1">
      <c r="A1700" s="358"/>
      <c r="B1700" s="359"/>
      <c r="C1700" s="359"/>
      <c r="D1700" s="360"/>
      <c r="E1700" s="361"/>
      <c r="F1700" s="359"/>
      <c r="G1700" s="362"/>
      <c r="H1700" s="503">
        <f t="shared" si="19"/>
        <v>0</v>
      </c>
      <c r="I1700" s="504"/>
      <c r="J1700" s="364"/>
      <c r="K1700" s="364">
        <f t="shared" si="7"/>
        <v>0</v>
      </c>
      <c r="L1700" s="365"/>
      <c r="M1700" s="366">
        <f t="shared" si="14"/>
        <v>0</v>
      </c>
      <c r="N1700" s="366">
        <f t="shared" si="13"/>
        <v>0</v>
      </c>
      <c r="O1700" s="366">
        <f t="shared" si="5"/>
        <v>0</v>
      </c>
      <c r="P1700" s="366">
        <f t="shared" si="8"/>
        <v>0</v>
      </c>
      <c r="Q1700" s="366"/>
      <c r="R1700" s="359"/>
      <c r="S1700" s="367"/>
      <c r="T1700" s="359"/>
      <c r="U1700" s="368"/>
      <c r="V1700" s="368"/>
      <c r="W1700" s="359"/>
      <c r="X1700" s="362"/>
      <c r="Y1700" s="359"/>
      <c r="Z1700" s="369"/>
      <c r="AA1700" s="368"/>
      <c r="AB1700" s="367"/>
      <c r="AC1700" s="370"/>
      <c r="AD1700" s="371"/>
      <c r="AE1700" s="249"/>
      <c r="AF1700" s="249"/>
      <c r="AG1700" s="249"/>
      <c r="AH1700" s="249"/>
      <c r="AI1700" s="249"/>
      <c r="AJ1700" s="249"/>
      <c r="AK1700" s="249"/>
      <c r="AL1700" s="249"/>
      <c r="AM1700" s="249"/>
      <c r="AN1700" s="249"/>
      <c r="AO1700" s="249"/>
      <c r="AP1700" s="249"/>
      <c r="AQ1700" s="249"/>
      <c r="AR1700" s="249"/>
      <c r="AS1700" s="249"/>
      <c r="AT1700" s="249"/>
      <c r="AU1700" s="249"/>
      <c r="AV1700" s="249"/>
      <c r="AW1700" s="249"/>
      <c r="AX1700" s="249"/>
    </row>
    <row r="1701" ht="15.75" customHeight="1">
      <c r="A1701" s="505"/>
      <c r="B1701" s="506"/>
      <c r="C1701" s="507"/>
      <c r="D1701" s="508"/>
      <c r="E1701" s="509"/>
      <c r="F1701" s="510"/>
      <c r="G1701" s="511"/>
      <c r="H1701" s="512"/>
      <c r="I1701" s="282"/>
      <c r="J1701" s="283"/>
      <c r="K1701" s="513"/>
      <c r="L1701" s="514"/>
      <c r="M1701" s="513">
        <v>0.0</v>
      </c>
      <c r="N1701" s="513"/>
      <c r="O1701" s="513"/>
      <c r="P1701" s="513"/>
      <c r="Q1701" s="515"/>
      <c r="R1701" s="505"/>
      <c r="S1701" s="516"/>
      <c r="T1701" s="517"/>
      <c r="U1701" s="518"/>
      <c r="V1701" s="519"/>
      <c r="W1701" s="511"/>
      <c r="X1701" s="511"/>
      <c r="Y1701" s="517"/>
      <c r="Z1701" s="520"/>
      <c r="AA1701" s="521"/>
      <c r="AB1701" s="522"/>
      <c r="AC1701" s="523"/>
      <c r="AD1701" s="524"/>
    </row>
    <row r="1702" ht="14.25" customHeight="1">
      <c r="C1702" s="525"/>
      <c r="M1702" s="134">
        <v>0.0</v>
      </c>
    </row>
    <row r="1703" ht="14.25" customHeight="1">
      <c r="C1703" s="525"/>
      <c r="M1703" s="134">
        <v>0.0</v>
      </c>
    </row>
    <row r="1704" ht="14.25" customHeight="1">
      <c r="C1704" s="525"/>
      <c r="M1704" s="134">
        <v>0.0</v>
      </c>
    </row>
    <row r="1705" ht="14.25" customHeight="1">
      <c r="C1705" s="525"/>
      <c r="M1705" s="134">
        <v>0.0</v>
      </c>
    </row>
    <row r="1706" ht="14.25" customHeight="1">
      <c r="C1706" s="525"/>
      <c r="M1706" s="134">
        <v>0.0</v>
      </c>
    </row>
    <row r="1707" ht="14.25" customHeight="1">
      <c r="C1707" s="525"/>
    </row>
    <row r="1708" ht="14.25" customHeight="1">
      <c r="C1708" s="525"/>
      <c r="M1708" s="134">
        <v>0.0</v>
      </c>
    </row>
    <row r="1709" ht="14.25" customHeight="1">
      <c r="C1709" s="525"/>
      <c r="M1709" s="134">
        <v>0.0</v>
      </c>
    </row>
    <row r="1710" ht="14.25" customHeight="1">
      <c r="C1710" s="525"/>
      <c r="M1710" s="134">
        <v>0.0</v>
      </c>
    </row>
    <row r="1711" ht="14.25" customHeight="1">
      <c r="C1711" s="525"/>
      <c r="M1711" s="134">
        <v>0.0</v>
      </c>
    </row>
    <row r="1712" ht="14.25" customHeight="1">
      <c r="C1712" s="525"/>
      <c r="M1712" s="134">
        <v>0.0</v>
      </c>
    </row>
    <row r="1713" ht="14.25" customHeight="1">
      <c r="C1713" s="525"/>
      <c r="M1713" s="134">
        <v>0.0</v>
      </c>
    </row>
    <row r="1714" ht="14.25" customHeight="1">
      <c r="C1714" s="525"/>
      <c r="M1714" s="134">
        <v>0.0</v>
      </c>
    </row>
    <row r="1715" ht="14.25" customHeight="1">
      <c r="A1715" s="526" t="s">
        <v>3733</v>
      </c>
      <c r="B1715" s="527"/>
      <c r="C1715" s="528"/>
      <c r="D1715" s="529"/>
      <c r="E1715" s="529"/>
      <c r="F1715" s="530"/>
      <c r="G1715" s="530"/>
      <c r="H1715" s="531"/>
      <c r="I1715" s="527"/>
      <c r="J1715" s="532"/>
      <c r="K1715" s="532"/>
      <c r="L1715" s="533"/>
      <c r="M1715" s="532">
        <v>0.0</v>
      </c>
      <c r="N1715" s="532"/>
      <c r="O1715" s="532"/>
      <c r="P1715" s="532"/>
      <c r="Q1715" s="532"/>
      <c r="R1715" s="527"/>
      <c r="S1715" s="534"/>
      <c r="T1715" s="527"/>
      <c r="U1715" s="535"/>
      <c r="V1715" s="536"/>
      <c r="W1715" s="530"/>
      <c r="X1715" s="530"/>
      <c r="Y1715" s="527"/>
      <c r="Z1715" s="537"/>
      <c r="AA1715" s="536"/>
      <c r="AB1715" s="534"/>
      <c r="AC1715" s="538"/>
      <c r="AD1715" s="539"/>
      <c r="AE1715" s="529"/>
      <c r="AF1715" s="529"/>
      <c r="AG1715" s="529"/>
      <c r="AH1715" s="529"/>
      <c r="AI1715" s="529"/>
      <c r="AJ1715" s="529"/>
      <c r="AK1715" s="529"/>
      <c r="AL1715" s="529"/>
      <c r="AM1715" s="529"/>
      <c r="AN1715" s="529"/>
      <c r="AO1715" s="529"/>
      <c r="AP1715" s="529"/>
      <c r="AQ1715" s="529"/>
      <c r="AR1715" s="529"/>
      <c r="AS1715" s="529"/>
      <c r="AT1715" s="529"/>
      <c r="AU1715" s="529"/>
      <c r="AV1715" s="529"/>
      <c r="AW1715" s="529"/>
      <c r="AX1715" s="529"/>
    </row>
    <row r="1716" ht="14.25" hidden="1" customHeight="1">
      <c r="A1716" s="132"/>
      <c r="B1716" s="493" t="s">
        <v>5322</v>
      </c>
      <c r="C1716" s="493" t="s">
        <v>5323</v>
      </c>
      <c r="D1716" s="249"/>
      <c r="G1716" s="493"/>
      <c r="H1716" s="540"/>
      <c r="J1716" s="541"/>
      <c r="K1716" s="541"/>
      <c r="L1716" s="541"/>
      <c r="M1716" s="541">
        <v>0.0</v>
      </c>
      <c r="N1716" s="541"/>
      <c r="O1716" s="541"/>
      <c r="P1716" s="541"/>
      <c r="Q1716" s="541"/>
      <c r="R1716" s="132"/>
      <c r="S1716" s="542"/>
      <c r="T1716" s="132"/>
      <c r="U1716" s="543"/>
      <c r="V1716" s="544"/>
      <c r="W1716" s="493"/>
      <c r="X1716" s="96" t="s">
        <v>5324</v>
      </c>
      <c r="Y1716" s="493"/>
      <c r="Z1716" s="545"/>
      <c r="AA1716" s="544"/>
      <c r="AB1716" s="542"/>
      <c r="AC1716" s="546"/>
      <c r="AD1716" s="547"/>
      <c r="AE1716" s="249"/>
      <c r="AF1716" s="249"/>
      <c r="AG1716" s="249"/>
      <c r="AH1716" s="249"/>
      <c r="AI1716" s="249"/>
      <c r="AJ1716" s="249"/>
      <c r="AK1716" s="249"/>
      <c r="AL1716" s="249"/>
      <c r="AM1716" s="249"/>
      <c r="AN1716" s="249"/>
    </row>
    <row r="1717" ht="14.25" hidden="1" customHeight="1">
      <c r="A1717" s="132"/>
      <c r="B1717" s="493" t="s">
        <v>5325</v>
      </c>
      <c r="C1717" s="493" t="s">
        <v>5326</v>
      </c>
      <c r="D1717" s="249"/>
      <c r="G1717" s="493"/>
      <c r="H1717" s="540"/>
      <c r="J1717" s="541"/>
      <c r="K1717" s="541"/>
      <c r="L1717" s="541"/>
      <c r="M1717" s="541">
        <v>0.0</v>
      </c>
      <c r="N1717" s="541"/>
      <c r="O1717" s="541"/>
      <c r="P1717" s="541"/>
      <c r="Q1717" s="541"/>
      <c r="R1717" s="132"/>
      <c r="S1717" s="542"/>
      <c r="T1717" s="132"/>
      <c r="U1717" s="543"/>
      <c r="V1717" s="544"/>
      <c r="W1717" s="493"/>
      <c r="X1717" s="96" t="s">
        <v>1491</v>
      </c>
      <c r="Y1717" s="493"/>
      <c r="Z1717" s="545"/>
      <c r="AA1717" s="544"/>
      <c r="AB1717" s="542"/>
      <c r="AC1717" s="546"/>
      <c r="AD1717" s="547"/>
      <c r="AE1717" s="249"/>
      <c r="AF1717" s="249"/>
      <c r="AG1717" s="249"/>
      <c r="AH1717" s="249"/>
      <c r="AI1717" s="249"/>
      <c r="AJ1717" s="249"/>
      <c r="AK1717" s="249"/>
      <c r="AL1717" s="249"/>
      <c r="AM1717" s="249"/>
      <c r="AN1717" s="249"/>
    </row>
    <row r="1718" ht="14.25" hidden="1" customHeight="1">
      <c r="A1718" s="132"/>
      <c r="B1718" s="493" t="s">
        <v>5327</v>
      </c>
      <c r="C1718" s="493" t="s">
        <v>3743</v>
      </c>
      <c r="D1718" s="249"/>
      <c r="G1718" s="493"/>
      <c r="H1718" s="540"/>
      <c r="J1718" s="541"/>
      <c r="K1718" s="541"/>
      <c r="L1718" s="541"/>
      <c r="M1718" s="541">
        <v>0.0</v>
      </c>
      <c r="N1718" s="541"/>
      <c r="O1718" s="541"/>
      <c r="P1718" s="541"/>
      <c r="Q1718" s="541"/>
      <c r="R1718" s="132"/>
      <c r="S1718" s="542"/>
      <c r="T1718" s="132"/>
      <c r="U1718" s="543"/>
      <c r="V1718" s="544"/>
      <c r="W1718" s="493"/>
      <c r="X1718" s="493" t="s">
        <v>3764</v>
      </c>
      <c r="Y1718" s="493"/>
      <c r="Z1718" s="545"/>
      <c r="AA1718" s="544"/>
      <c r="AB1718" s="542"/>
      <c r="AC1718" s="546"/>
      <c r="AD1718" s="547"/>
      <c r="AE1718" s="249"/>
      <c r="AF1718" s="249"/>
      <c r="AG1718" s="249"/>
      <c r="AH1718" s="249"/>
      <c r="AI1718" s="249"/>
      <c r="AJ1718" s="249"/>
      <c r="AK1718" s="249"/>
      <c r="AL1718" s="249"/>
      <c r="AM1718" s="249"/>
      <c r="AN1718" s="249"/>
    </row>
    <row r="1719" ht="12.75" hidden="1" customHeight="1">
      <c r="A1719" s="132"/>
      <c r="B1719" s="493" t="s">
        <v>5328</v>
      </c>
      <c r="C1719" s="493" t="s">
        <v>5329</v>
      </c>
      <c r="D1719" s="249"/>
      <c r="G1719" s="493"/>
      <c r="H1719" s="540"/>
      <c r="J1719" s="541"/>
      <c r="K1719" s="541"/>
      <c r="L1719" s="541"/>
      <c r="M1719" s="541">
        <v>0.0</v>
      </c>
      <c r="N1719" s="541"/>
      <c r="O1719" s="541"/>
      <c r="P1719" s="541"/>
      <c r="Q1719" s="541"/>
      <c r="R1719" s="132"/>
      <c r="S1719" s="542"/>
      <c r="T1719" s="132"/>
      <c r="U1719" s="543"/>
      <c r="V1719" s="544"/>
      <c r="W1719" s="493"/>
      <c r="X1719" s="493" t="s">
        <v>3772</v>
      </c>
      <c r="Y1719" s="493"/>
      <c r="Z1719" s="545"/>
      <c r="AA1719" s="544"/>
      <c r="AB1719" s="542"/>
      <c r="AC1719" s="546"/>
      <c r="AD1719" s="547"/>
      <c r="AE1719" s="249"/>
      <c r="AF1719" s="249"/>
      <c r="AG1719" s="249"/>
      <c r="AH1719" s="249"/>
      <c r="AI1719" s="249"/>
      <c r="AJ1719" s="249"/>
      <c r="AK1719" s="249"/>
      <c r="AL1719" s="249"/>
      <c r="AM1719" s="249"/>
      <c r="AN1719" s="249"/>
    </row>
    <row r="1720" ht="14.25" hidden="1" customHeight="1">
      <c r="A1720" s="132"/>
      <c r="B1720" s="493" t="s">
        <v>5330</v>
      </c>
      <c r="C1720" s="493" t="s">
        <v>5331</v>
      </c>
      <c r="D1720" s="249"/>
      <c r="G1720" s="493"/>
      <c r="H1720" s="540"/>
      <c r="J1720" s="541"/>
      <c r="K1720" s="541"/>
      <c r="L1720" s="548"/>
      <c r="M1720" s="541">
        <v>0.0</v>
      </c>
      <c r="N1720" s="541"/>
      <c r="O1720" s="541"/>
      <c r="P1720" s="541"/>
      <c r="Q1720" s="541"/>
      <c r="R1720" s="132"/>
      <c r="S1720" s="542"/>
      <c r="T1720" s="132"/>
      <c r="U1720" s="543"/>
      <c r="V1720" s="544"/>
      <c r="W1720" s="493"/>
      <c r="X1720" s="96" t="s">
        <v>5332</v>
      </c>
      <c r="Y1720" s="132"/>
      <c r="Z1720" s="545"/>
      <c r="AA1720" s="544"/>
      <c r="AB1720" s="542"/>
      <c r="AC1720" s="546"/>
      <c r="AD1720" s="547"/>
      <c r="AE1720" s="249"/>
      <c r="AF1720" s="249"/>
      <c r="AG1720" s="249"/>
      <c r="AH1720" s="249"/>
      <c r="AI1720" s="249"/>
      <c r="AJ1720" s="249"/>
      <c r="AK1720" s="249"/>
      <c r="AL1720" s="249"/>
      <c r="AM1720" s="249"/>
      <c r="AN1720" s="249"/>
    </row>
    <row r="1721" ht="14.25" hidden="1" customHeight="1">
      <c r="A1721" s="132"/>
      <c r="B1721" s="493" t="s">
        <v>5333</v>
      </c>
      <c r="C1721" s="493" t="s">
        <v>3762</v>
      </c>
      <c r="D1721" s="249"/>
      <c r="E1721" s="249"/>
      <c r="G1721" s="493"/>
      <c r="H1721" s="540"/>
      <c r="J1721" s="541"/>
      <c r="K1721" s="541"/>
      <c r="L1721" s="548"/>
      <c r="M1721" s="541">
        <v>0.0</v>
      </c>
      <c r="N1721" s="541"/>
      <c r="O1721" s="541"/>
      <c r="P1721" s="541"/>
      <c r="Q1721" s="541"/>
      <c r="R1721" s="132"/>
      <c r="S1721" s="542"/>
      <c r="T1721" s="132"/>
      <c r="U1721" s="543"/>
      <c r="V1721" s="544"/>
      <c r="W1721" s="493"/>
      <c r="X1721" s="96" t="s">
        <v>2687</v>
      </c>
      <c r="Y1721" s="132"/>
      <c r="Z1721" s="545"/>
      <c r="AA1721" s="544"/>
      <c r="AB1721" s="542"/>
      <c r="AC1721" s="546"/>
      <c r="AD1721" s="547"/>
      <c r="AE1721" s="249"/>
      <c r="AF1721" s="249"/>
      <c r="AG1721" s="249"/>
      <c r="AH1721" s="249"/>
      <c r="AI1721" s="249"/>
      <c r="AJ1721" s="249"/>
      <c r="AK1721" s="249"/>
      <c r="AL1721" s="249"/>
      <c r="AM1721" s="249"/>
      <c r="AN1721" s="249"/>
    </row>
    <row r="1722" ht="14.25" hidden="1" customHeight="1">
      <c r="B1722" s="493" t="s">
        <v>5334</v>
      </c>
      <c r="C1722" s="309" t="s">
        <v>3620</v>
      </c>
      <c r="D1722" s="249"/>
      <c r="E1722" s="249"/>
      <c r="G1722" s="493"/>
      <c r="H1722" s="540"/>
      <c r="J1722" s="541"/>
      <c r="K1722" s="541"/>
      <c r="L1722" s="548"/>
      <c r="M1722" s="541">
        <v>0.0</v>
      </c>
      <c r="N1722" s="541"/>
      <c r="O1722" s="541"/>
      <c r="P1722" s="541"/>
      <c r="Q1722" s="541"/>
      <c r="R1722" s="132"/>
      <c r="S1722" s="542"/>
      <c r="T1722" s="132"/>
      <c r="U1722" s="543"/>
      <c r="V1722" s="544"/>
      <c r="W1722" s="493"/>
      <c r="X1722" s="96" t="s">
        <v>5335</v>
      </c>
    </row>
    <row r="1723" ht="14.25" hidden="1" customHeight="1">
      <c r="B1723" s="493" t="s">
        <v>5336</v>
      </c>
      <c r="C1723" s="493" t="s">
        <v>5337</v>
      </c>
      <c r="D1723" s="249"/>
      <c r="E1723" s="249"/>
      <c r="G1723" s="493"/>
      <c r="H1723" s="540"/>
      <c r="J1723" s="541"/>
      <c r="K1723" s="541"/>
      <c r="L1723" s="548"/>
      <c r="M1723" s="541">
        <v>0.0</v>
      </c>
      <c r="N1723" s="541"/>
      <c r="O1723" s="541"/>
      <c r="P1723" s="541"/>
      <c r="Q1723" s="541"/>
      <c r="R1723" s="132"/>
      <c r="S1723" s="542"/>
      <c r="T1723" s="132"/>
      <c r="U1723" s="543"/>
      <c r="V1723" s="544"/>
      <c r="W1723" s="493"/>
      <c r="X1723" s="96" t="s">
        <v>5338</v>
      </c>
    </row>
    <row r="1724" ht="14.25" hidden="1" customHeight="1">
      <c r="B1724" s="493" t="s">
        <v>5339</v>
      </c>
      <c r="C1724" s="493" t="s">
        <v>3778</v>
      </c>
      <c r="D1724" s="249"/>
      <c r="E1724" s="249"/>
      <c r="G1724" s="493"/>
      <c r="H1724" s="540"/>
      <c r="J1724" s="541"/>
      <c r="K1724" s="541"/>
      <c r="L1724" s="548"/>
      <c r="M1724" s="541">
        <v>0.0</v>
      </c>
      <c r="N1724" s="541"/>
      <c r="O1724" s="541"/>
      <c r="P1724" s="541"/>
      <c r="Q1724" s="541"/>
      <c r="R1724" s="132"/>
      <c r="S1724" s="542"/>
      <c r="T1724" s="132"/>
      <c r="U1724" s="543"/>
      <c r="V1724" s="544"/>
      <c r="W1724" s="493"/>
      <c r="X1724" s="493" t="s">
        <v>3783</v>
      </c>
    </row>
    <row r="1725" ht="14.25" hidden="1" customHeight="1">
      <c r="B1725" s="493" t="s">
        <v>5340</v>
      </c>
      <c r="C1725" s="493" t="s">
        <v>5341</v>
      </c>
      <c r="D1725" s="249"/>
      <c r="E1725" s="249"/>
      <c r="G1725" s="493"/>
      <c r="H1725" s="540"/>
      <c r="J1725" s="541"/>
      <c r="K1725" s="541"/>
      <c r="L1725" s="548"/>
      <c r="M1725" s="541">
        <v>0.0</v>
      </c>
      <c r="N1725" s="541"/>
      <c r="O1725" s="541"/>
      <c r="P1725" s="541"/>
      <c r="Q1725" s="541"/>
      <c r="R1725" s="132"/>
      <c r="S1725" s="542"/>
      <c r="T1725" s="132"/>
      <c r="U1725" s="543"/>
      <c r="V1725" s="544"/>
      <c r="W1725" s="493"/>
      <c r="X1725" s="493" t="s">
        <v>675</v>
      </c>
    </row>
    <row r="1726" ht="14.25" hidden="1" customHeight="1">
      <c r="B1726" s="493" t="s">
        <v>5342</v>
      </c>
      <c r="C1726" s="493" t="s">
        <v>5343</v>
      </c>
      <c r="D1726" s="249"/>
      <c r="E1726" s="249"/>
      <c r="G1726" s="493"/>
      <c r="H1726" s="540"/>
      <c r="J1726" s="541"/>
      <c r="K1726" s="541"/>
      <c r="L1726" s="548"/>
      <c r="M1726" s="541">
        <v>0.0</v>
      </c>
      <c r="N1726" s="541"/>
      <c r="O1726" s="541"/>
      <c r="P1726" s="541"/>
      <c r="Q1726" s="541"/>
      <c r="R1726" s="132"/>
      <c r="S1726" s="542"/>
      <c r="T1726" s="132"/>
      <c r="U1726" s="543"/>
      <c r="V1726" s="544"/>
      <c r="W1726" s="493"/>
      <c r="X1726" s="96" t="s">
        <v>597</v>
      </c>
    </row>
    <row r="1727" ht="14.25" hidden="1" customHeight="1">
      <c r="B1727" s="493" t="s">
        <v>5344</v>
      </c>
      <c r="C1727" s="549" t="s">
        <v>5345</v>
      </c>
      <c r="D1727" s="249"/>
      <c r="E1727" s="249"/>
      <c r="G1727" s="493"/>
      <c r="H1727" s="540"/>
      <c r="I1727" s="132"/>
      <c r="J1727" s="541"/>
      <c r="K1727" s="541"/>
      <c r="L1727" s="548"/>
      <c r="M1727" s="541">
        <v>0.0</v>
      </c>
      <c r="N1727" s="541"/>
      <c r="O1727" s="541"/>
      <c r="P1727" s="541"/>
      <c r="Q1727" s="541"/>
      <c r="R1727" s="132"/>
      <c r="S1727" s="542"/>
      <c r="T1727" s="132"/>
      <c r="U1727" s="543"/>
      <c r="V1727" s="544"/>
      <c r="W1727" s="493"/>
      <c r="X1727" s="96" t="s">
        <v>597</v>
      </c>
    </row>
    <row r="1728" ht="14.25" hidden="1" customHeight="1">
      <c r="B1728" s="493" t="s">
        <v>5346</v>
      </c>
      <c r="C1728" s="525"/>
      <c r="D1728" s="249"/>
      <c r="E1728" s="249"/>
      <c r="G1728" s="493"/>
      <c r="H1728" s="540"/>
      <c r="I1728" s="132"/>
      <c r="J1728" s="541"/>
      <c r="K1728" s="541"/>
      <c r="L1728" s="548"/>
      <c r="M1728" s="541">
        <v>0.0</v>
      </c>
      <c r="N1728" s="541"/>
      <c r="O1728" s="541"/>
      <c r="P1728" s="541"/>
      <c r="Q1728" s="541"/>
      <c r="R1728" s="132"/>
      <c r="S1728" s="542"/>
      <c r="T1728" s="132"/>
      <c r="U1728" s="543"/>
      <c r="V1728" s="544"/>
      <c r="W1728" s="493"/>
      <c r="X1728" s="96" t="s">
        <v>5347</v>
      </c>
    </row>
    <row r="1729" ht="14.25" hidden="1" customHeight="1">
      <c r="B1729" s="493" t="s">
        <v>3837</v>
      </c>
      <c r="C1729" s="525"/>
      <c r="D1729" s="249"/>
      <c r="E1729" s="249"/>
      <c r="G1729" s="493"/>
      <c r="H1729" s="540"/>
      <c r="I1729" s="132"/>
      <c r="J1729" s="541"/>
      <c r="K1729" s="541"/>
      <c r="L1729" s="548"/>
      <c r="M1729" s="541">
        <v>0.0</v>
      </c>
      <c r="N1729" s="541"/>
      <c r="O1729" s="541"/>
      <c r="P1729" s="541"/>
      <c r="Q1729" s="541"/>
      <c r="R1729" s="132"/>
      <c r="S1729" s="542"/>
      <c r="T1729" s="132"/>
      <c r="U1729" s="543"/>
      <c r="V1729" s="544"/>
      <c r="W1729" s="493"/>
      <c r="X1729" s="493" t="s">
        <v>3791</v>
      </c>
    </row>
    <row r="1730" ht="14.25" hidden="1" customHeight="1">
      <c r="B1730" s="493" t="s">
        <v>3841</v>
      </c>
      <c r="C1730" s="525"/>
      <c r="D1730" s="249"/>
      <c r="E1730" s="249"/>
      <c r="G1730" s="493"/>
      <c r="H1730" s="540"/>
      <c r="I1730" s="132"/>
      <c r="J1730" s="541"/>
      <c r="K1730" s="541"/>
      <c r="L1730" s="548"/>
      <c r="M1730" s="541">
        <v>0.0</v>
      </c>
      <c r="N1730" s="541"/>
      <c r="O1730" s="541"/>
      <c r="P1730" s="541"/>
      <c r="Q1730" s="541"/>
      <c r="R1730" s="132"/>
      <c r="S1730" s="542"/>
      <c r="T1730" s="132"/>
      <c r="U1730" s="543"/>
      <c r="V1730" s="544"/>
      <c r="W1730" s="493"/>
      <c r="X1730" s="96" t="s">
        <v>1612</v>
      </c>
    </row>
    <row r="1731" ht="14.25" hidden="1" customHeight="1">
      <c r="B1731" s="493" t="s">
        <v>5348</v>
      </c>
      <c r="C1731" s="525"/>
      <c r="D1731" s="249"/>
      <c r="E1731" s="249"/>
      <c r="G1731" s="493"/>
      <c r="H1731" s="540"/>
      <c r="I1731" s="132"/>
      <c r="J1731" s="541"/>
      <c r="K1731" s="541"/>
      <c r="L1731" s="548"/>
      <c r="M1731" s="541">
        <v>0.0</v>
      </c>
      <c r="N1731" s="541"/>
      <c r="O1731" s="541"/>
      <c r="P1731" s="541"/>
      <c r="Q1731" s="541"/>
      <c r="R1731" s="132"/>
      <c r="S1731" s="542"/>
      <c r="T1731" s="132"/>
      <c r="U1731" s="543"/>
      <c r="V1731" s="544"/>
      <c r="W1731" s="493"/>
      <c r="X1731" s="96" t="s">
        <v>5349</v>
      </c>
    </row>
    <row r="1732" ht="14.25" hidden="1" customHeight="1">
      <c r="B1732" s="493" t="s">
        <v>5350</v>
      </c>
      <c r="C1732" s="525"/>
      <c r="D1732" s="249"/>
      <c r="E1732" s="249"/>
      <c r="G1732" s="493"/>
      <c r="H1732" s="540"/>
      <c r="I1732" s="132"/>
      <c r="J1732" s="541"/>
      <c r="K1732" s="541"/>
      <c r="L1732" s="548"/>
      <c r="M1732" s="541">
        <v>0.0</v>
      </c>
      <c r="N1732" s="541"/>
      <c r="O1732" s="541"/>
      <c r="P1732" s="541"/>
      <c r="Q1732" s="541"/>
      <c r="R1732" s="132"/>
      <c r="S1732" s="542"/>
      <c r="T1732" s="132"/>
      <c r="U1732" s="543"/>
      <c r="V1732" s="544"/>
      <c r="W1732" s="493"/>
      <c r="X1732" s="493" t="s">
        <v>3797</v>
      </c>
    </row>
    <row r="1733" ht="14.25" hidden="1" customHeight="1">
      <c r="B1733" s="493" t="s">
        <v>5351</v>
      </c>
      <c r="C1733" s="525"/>
      <c r="D1733" s="249"/>
      <c r="E1733" s="249"/>
      <c r="G1733" s="493"/>
      <c r="H1733" s="540"/>
      <c r="I1733" s="132"/>
      <c r="J1733" s="541"/>
      <c r="K1733" s="541"/>
      <c r="L1733" s="548"/>
      <c r="M1733" s="541">
        <v>0.0</v>
      </c>
      <c r="N1733" s="541"/>
      <c r="O1733" s="541"/>
      <c r="P1733" s="541"/>
      <c r="Q1733" s="541"/>
      <c r="R1733" s="132"/>
      <c r="S1733" s="542"/>
      <c r="T1733" s="132"/>
      <c r="U1733" s="543"/>
      <c r="V1733" s="544"/>
      <c r="W1733" s="493"/>
      <c r="X1733" s="96" t="s">
        <v>5352</v>
      </c>
    </row>
    <row r="1734" ht="14.25" hidden="1" customHeight="1">
      <c r="C1734" s="525"/>
      <c r="D1734" s="249"/>
      <c r="E1734" s="249"/>
      <c r="F1734" s="493"/>
      <c r="G1734" s="493"/>
      <c r="H1734" s="540"/>
      <c r="I1734" s="132"/>
      <c r="J1734" s="541"/>
      <c r="K1734" s="541"/>
      <c r="L1734" s="548"/>
      <c r="M1734" s="541">
        <v>0.0</v>
      </c>
      <c r="N1734" s="541"/>
      <c r="O1734" s="541"/>
      <c r="P1734" s="541"/>
      <c r="Q1734" s="541"/>
      <c r="R1734" s="132"/>
      <c r="S1734" s="542"/>
      <c r="T1734" s="132"/>
      <c r="U1734" s="543"/>
      <c r="V1734" s="544"/>
      <c r="W1734" s="493"/>
      <c r="X1734" s="96" t="s">
        <v>5353</v>
      </c>
    </row>
    <row r="1735" ht="14.25" hidden="1" customHeight="1">
      <c r="C1735" s="525"/>
      <c r="D1735" s="249"/>
      <c r="E1735" s="249"/>
      <c r="F1735" s="493"/>
      <c r="G1735" s="493"/>
      <c r="H1735" s="540"/>
      <c r="I1735" s="132"/>
      <c r="J1735" s="541"/>
      <c r="K1735" s="541"/>
      <c r="L1735" s="548"/>
      <c r="M1735" s="541">
        <v>0.0</v>
      </c>
      <c r="N1735" s="541"/>
      <c r="O1735" s="541"/>
      <c r="P1735" s="541"/>
      <c r="Q1735" s="541"/>
      <c r="R1735" s="132"/>
      <c r="S1735" s="542"/>
      <c r="T1735" s="132"/>
      <c r="U1735" s="543"/>
      <c r="V1735" s="544"/>
      <c r="W1735" s="493"/>
      <c r="X1735" s="493" t="s">
        <v>3817</v>
      </c>
    </row>
    <row r="1736" ht="14.25" hidden="1" customHeight="1">
      <c r="C1736" s="525"/>
      <c r="D1736" s="249"/>
      <c r="E1736" s="249"/>
      <c r="F1736" s="493"/>
      <c r="G1736" s="493"/>
      <c r="H1736" s="540"/>
      <c r="I1736" s="132"/>
      <c r="J1736" s="541"/>
      <c r="K1736" s="541"/>
      <c r="L1736" s="548"/>
      <c r="M1736" s="541">
        <v>0.0</v>
      </c>
      <c r="N1736" s="541"/>
      <c r="O1736" s="541"/>
      <c r="P1736" s="541"/>
      <c r="Q1736" s="541"/>
      <c r="R1736" s="132"/>
      <c r="S1736" s="542"/>
      <c r="T1736" s="132"/>
      <c r="U1736" s="543"/>
      <c r="V1736" s="544"/>
      <c r="W1736" s="493"/>
      <c r="X1736" s="493" t="s">
        <v>3821</v>
      </c>
    </row>
    <row r="1737" ht="14.25" hidden="1" customHeight="1">
      <c r="C1737" s="525"/>
      <c r="D1737" s="249"/>
      <c r="E1737" s="249"/>
      <c r="F1737" s="493"/>
      <c r="G1737" s="493"/>
      <c r="H1737" s="540"/>
      <c r="I1737" s="132"/>
      <c r="J1737" s="541"/>
      <c r="K1737" s="541"/>
      <c r="L1737" s="548"/>
      <c r="M1737" s="541">
        <v>0.0</v>
      </c>
      <c r="N1737" s="541"/>
      <c r="O1737" s="541"/>
      <c r="P1737" s="541"/>
      <c r="Q1737" s="541"/>
      <c r="R1737" s="132"/>
      <c r="S1737" s="542"/>
      <c r="T1737" s="132"/>
      <c r="U1737" s="543"/>
      <c r="V1737" s="544"/>
      <c r="W1737" s="493"/>
      <c r="X1737" s="96" t="s">
        <v>2354</v>
      </c>
    </row>
    <row r="1738" ht="14.25" hidden="1" customHeight="1">
      <c r="C1738" s="525"/>
      <c r="D1738" s="249"/>
      <c r="E1738" s="249"/>
      <c r="F1738" s="493"/>
      <c r="G1738" s="493"/>
      <c r="H1738" s="540"/>
      <c r="I1738" s="132"/>
      <c r="J1738" s="541"/>
      <c r="K1738" s="541"/>
      <c r="L1738" s="548"/>
      <c r="M1738" s="541">
        <v>0.0</v>
      </c>
      <c r="N1738" s="541"/>
      <c r="O1738" s="541"/>
      <c r="P1738" s="541"/>
      <c r="Q1738" s="541"/>
      <c r="R1738" s="132"/>
      <c r="S1738" s="542"/>
      <c r="T1738" s="132"/>
      <c r="U1738" s="543"/>
      <c r="V1738" s="544"/>
      <c r="W1738" s="493"/>
      <c r="X1738" s="493" t="s">
        <v>3832</v>
      </c>
    </row>
    <row r="1739" ht="14.25" hidden="1" customHeight="1">
      <c r="C1739" s="525"/>
      <c r="D1739" s="249"/>
      <c r="E1739" s="249"/>
      <c r="F1739" s="493"/>
      <c r="G1739" s="493"/>
      <c r="H1739" s="540"/>
      <c r="I1739" s="132"/>
      <c r="J1739" s="541"/>
      <c r="K1739" s="541"/>
      <c r="L1739" s="548"/>
      <c r="M1739" s="541">
        <v>0.0</v>
      </c>
      <c r="N1739" s="541"/>
      <c r="O1739" s="541"/>
      <c r="P1739" s="541"/>
      <c r="Q1739" s="541"/>
      <c r="R1739" s="132"/>
      <c r="S1739" s="542"/>
      <c r="T1739" s="132"/>
      <c r="U1739" s="543"/>
      <c r="V1739" s="544"/>
      <c r="W1739" s="493"/>
      <c r="X1739" s="493" t="s">
        <v>3839</v>
      </c>
    </row>
    <row r="1740" ht="14.25" hidden="1" customHeight="1">
      <c r="C1740" s="525"/>
      <c r="D1740" s="249"/>
      <c r="E1740" s="249"/>
      <c r="F1740" s="493"/>
      <c r="G1740" s="493"/>
      <c r="H1740" s="540"/>
      <c r="I1740" s="132"/>
      <c r="J1740" s="541"/>
      <c r="K1740" s="541"/>
      <c r="L1740" s="548"/>
      <c r="M1740" s="541">
        <v>0.0</v>
      </c>
      <c r="N1740" s="541"/>
      <c r="O1740" s="541"/>
      <c r="P1740" s="541"/>
      <c r="Q1740" s="541"/>
      <c r="R1740" s="132"/>
      <c r="S1740" s="542"/>
      <c r="T1740" s="132"/>
      <c r="U1740" s="543"/>
      <c r="V1740" s="544"/>
      <c r="W1740" s="493"/>
      <c r="X1740" s="493" t="s">
        <v>3847</v>
      </c>
    </row>
    <row r="1741" ht="14.25" hidden="1" customHeight="1">
      <c r="C1741" s="525"/>
      <c r="D1741" s="249"/>
      <c r="E1741" s="249"/>
      <c r="F1741" s="493"/>
      <c r="G1741" s="493"/>
      <c r="H1741" s="540"/>
      <c r="I1741" s="132"/>
      <c r="J1741" s="541"/>
      <c r="K1741" s="541"/>
      <c r="L1741" s="548"/>
      <c r="M1741" s="541">
        <v>0.0</v>
      </c>
      <c r="N1741" s="541"/>
      <c r="O1741" s="541"/>
      <c r="P1741" s="541"/>
      <c r="Q1741" s="541"/>
      <c r="R1741" s="132"/>
      <c r="S1741" s="542"/>
      <c r="T1741" s="132"/>
      <c r="U1741" s="543"/>
      <c r="V1741" s="544"/>
      <c r="W1741" s="493"/>
      <c r="X1741" s="493" t="s">
        <v>3852</v>
      </c>
    </row>
    <row r="1742" ht="14.25" hidden="1" customHeight="1">
      <c r="C1742" s="525"/>
      <c r="D1742" s="249"/>
      <c r="E1742" s="249"/>
      <c r="F1742" s="493"/>
      <c r="G1742" s="493"/>
      <c r="H1742" s="540"/>
      <c r="I1742" s="132"/>
      <c r="J1742" s="541"/>
      <c r="K1742" s="541"/>
      <c r="L1742" s="548"/>
      <c r="M1742" s="541"/>
      <c r="N1742" s="541"/>
      <c r="O1742" s="541"/>
      <c r="P1742" s="541"/>
      <c r="Q1742" s="541"/>
      <c r="R1742" s="132"/>
      <c r="S1742" s="542"/>
      <c r="T1742" s="132"/>
      <c r="U1742" s="543"/>
      <c r="V1742" s="544"/>
      <c r="W1742" s="493"/>
      <c r="X1742" s="493" t="s">
        <v>3860</v>
      </c>
    </row>
    <row r="1743" ht="14.25" hidden="1" customHeight="1">
      <c r="C1743" s="525"/>
      <c r="D1743" s="249"/>
      <c r="E1743" s="249"/>
      <c r="F1743" s="493"/>
      <c r="G1743" s="493"/>
      <c r="H1743" s="540"/>
      <c r="I1743" s="132"/>
      <c r="J1743" s="541"/>
      <c r="K1743" s="541"/>
      <c r="L1743" s="548"/>
      <c r="M1743" s="541"/>
      <c r="N1743" s="541"/>
      <c r="O1743" s="541"/>
      <c r="P1743" s="541"/>
      <c r="Q1743" s="541"/>
      <c r="R1743" s="132"/>
      <c r="S1743" s="542"/>
      <c r="T1743" s="132"/>
      <c r="U1743" s="543"/>
      <c r="V1743" s="544"/>
      <c r="W1743" s="493"/>
      <c r="X1743" s="96" t="s">
        <v>5354</v>
      </c>
    </row>
    <row r="1744" ht="14.25" hidden="1" customHeight="1">
      <c r="C1744" s="525"/>
      <c r="D1744" s="249"/>
      <c r="E1744" s="249"/>
      <c r="F1744" s="493"/>
      <c r="G1744" s="493"/>
      <c r="H1744" s="540"/>
      <c r="I1744" s="132"/>
      <c r="J1744" s="541"/>
      <c r="K1744" s="541"/>
      <c r="L1744" s="548"/>
      <c r="M1744" s="541"/>
      <c r="N1744" s="541"/>
      <c r="O1744" s="541"/>
      <c r="P1744" s="541"/>
      <c r="Q1744" s="541"/>
      <c r="R1744" s="132"/>
      <c r="S1744" s="542"/>
      <c r="T1744" s="132"/>
      <c r="U1744" s="543"/>
      <c r="V1744" s="544"/>
      <c r="W1744" s="493"/>
      <c r="X1744" s="96" t="s">
        <v>5355</v>
      </c>
    </row>
    <row r="1745" ht="14.25" hidden="1" customHeight="1">
      <c r="C1745" s="525"/>
      <c r="D1745" s="249"/>
      <c r="E1745" s="249"/>
      <c r="F1745" s="493"/>
      <c r="G1745" s="493"/>
      <c r="H1745" s="540"/>
      <c r="I1745" s="132"/>
      <c r="J1745" s="541"/>
      <c r="K1745" s="541"/>
      <c r="L1745" s="548"/>
      <c r="M1745" s="541"/>
      <c r="N1745" s="541"/>
      <c r="O1745" s="541"/>
      <c r="P1745" s="541"/>
      <c r="Q1745" s="541"/>
      <c r="R1745" s="132"/>
      <c r="S1745" s="542"/>
      <c r="T1745" s="132"/>
      <c r="U1745" s="543"/>
      <c r="V1745" s="544"/>
      <c r="W1745" s="493"/>
      <c r="X1745" s="96" t="s">
        <v>5356</v>
      </c>
    </row>
    <row r="1746" ht="14.25" hidden="1" customHeight="1">
      <c r="C1746" s="525"/>
      <c r="D1746" s="249"/>
      <c r="E1746" s="249"/>
      <c r="F1746" s="493"/>
      <c r="G1746" s="493"/>
      <c r="H1746" s="540"/>
      <c r="I1746" s="132"/>
      <c r="J1746" s="541"/>
      <c r="K1746" s="541"/>
      <c r="L1746" s="548"/>
      <c r="M1746" s="541"/>
      <c r="N1746" s="541"/>
      <c r="O1746" s="541"/>
      <c r="P1746" s="541"/>
      <c r="Q1746" s="541"/>
      <c r="R1746" s="132"/>
      <c r="S1746" s="542"/>
      <c r="T1746" s="132"/>
      <c r="U1746" s="543"/>
      <c r="V1746" s="544"/>
      <c r="W1746" s="493"/>
      <c r="X1746" s="493" t="s">
        <v>3864</v>
      </c>
    </row>
    <row r="1747" ht="14.25" hidden="1" customHeight="1">
      <c r="C1747" s="525"/>
      <c r="D1747" s="249"/>
      <c r="E1747" s="249"/>
      <c r="F1747" s="493"/>
      <c r="G1747" s="493"/>
      <c r="H1747" s="540"/>
      <c r="I1747" s="132"/>
      <c r="J1747" s="541"/>
      <c r="K1747" s="541"/>
      <c r="L1747" s="548"/>
      <c r="M1747" s="541"/>
      <c r="N1747" s="541"/>
      <c r="O1747" s="541"/>
      <c r="P1747" s="541"/>
      <c r="Q1747" s="541"/>
      <c r="R1747" s="132"/>
      <c r="S1747" s="542"/>
      <c r="T1747" s="132"/>
      <c r="U1747" s="543"/>
      <c r="V1747" s="544"/>
      <c r="W1747" s="493"/>
      <c r="X1747" s="493" t="s">
        <v>3866</v>
      </c>
    </row>
    <row r="1748" ht="14.25" hidden="1" customHeight="1">
      <c r="C1748" s="525"/>
      <c r="D1748" s="249"/>
      <c r="E1748" s="249"/>
      <c r="F1748" s="493"/>
      <c r="G1748" s="493"/>
      <c r="H1748" s="540"/>
      <c r="I1748" s="132"/>
      <c r="J1748" s="541"/>
      <c r="K1748" s="541"/>
      <c r="L1748" s="548"/>
      <c r="M1748" s="541"/>
      <c r="N1748" s="541"/>
      <c r="O1748" s="541"/>
      <c r="P1748" s="541"/>
      <c r="Q1748" s="541"/>
      <c r="R1748" s="132"/>
      <c r="S1748" s="542"/>
      <c r="T1748" s="132"/>
      <c r="U1748" s="543"/>
      <c r="V1748" s="544"/>
      <c r="W1748" s="493"/>
      <c r="X1748" s="493" t="s">
        <v>3868</v>
      </c>
    </row>
    <row r="1749" ht="14.25" hidden="1" customHeight="1">
      <c r="C1749" s="525"/>
      <c r="D1749" s="249"/>
      <c r="E1749" s="249"/>
      <c r="F1749" s="493"/>
      <c r="G1749" s="493"/>
      <c r="H1749" s="540"/>
      <c r="I1749" s="132"/>
      <c r="J1749" s="541"/>
      <c r="K1749" s="541"/>
      <c r="L1749" s="548"/>
      <c r="M1749" s="541"/>
      <c r="N1749" s="541"/>
      <c r="O1749" s="541"/>
      <c r="P1749" s="541"/>
      <c r="Q1749" s="541"/>
      <c r="R1749" s="132"/>
      <c r="S1749" s="542"/>
      <c r="T1749" s="132"/>
      <c r="U1749" s="543"/>
      <c r="V1749" s="544"/>
      <c r="W1749" s="493"/>
      <c r="X1749" s="96" t="s">
        <v>4975</v>
      </c>
    </row>
    <row r="1750" ht="14.25" hidden="1" customHeight="1">
      <c r="C1750" s="525"/>
      <c r="D1750" s="249"/>
      <c r="E1750" s="249"/>
      <c r="F1750" s="493"/>
      <c r="G1750" s="493"/>
      <c r="H1750" s="540"/>
      <c r="I1750" s="132"/>
      <c r="J1750" s="541"/>
      <c r="K1750" s="541"/>
      <c r="L1750" s="548"/>
      <c r="M1750" s="541"/>
      <c r="N1750" s="541"/>
      <c r="O1750" s="541"/>
      <c r="P1750" s="541"/>
      <c r="Q1750" s="541"/>
      <c r="R1750" s="132"/>
      <c r="S1750" s="542"/>
      <c r="T1750" s="132"/>
      <c r="U1750" s="543"/>
      <c r="V1750" s="544"/>
      <c r="W1750" s="493"/>
      <c r="X1750" s="96" t="s">
        <v>96</v>
      </c>
    </row>
    <row r="1751" ht="14.25" hidden="1" customHeight="1">
      <c r="C1751" s="525"/>
      <c r="D1751" s="249"/>
      <c r="E1751" s="249"/>
      <c r="F1751" s="493"/>
      <c r="G1751" s="493"/>
      <c r="H1751" s="540"/>
      <c r="I1751" s="132"/>
      <c r="J1751" s="541"/>
      <c r="K1751" s="541"/>
      <c r="L1751" s="548"/>
      <c r="M1751" s="541"/>
      <c r="N1751" s="541"/>
      <c r="O1751" s="541"/>
      <c r="P1751" s="541"/>
      <c r="Q1751" s="541"/>
      <c r="R1751" s="132"/>
      <c r="S1751" s="542"/>
      <c r="T1751" s="132"/>
      <c r="U1751" s="543"/>
      <c r="V1751" s="544"/>
      <c r="W1751" s="493"/>
      <c r="X1751" s="493" t="s">
        <v>3875</v>
      </c>
    </row>
    <row r="1752" ht="14.25" hidden="1" customHeight="1">
      <c r="C1752" s="525"/>
      <c r="D1752" s="249"/>
      <c r="E1752" s="249"/>
      <c r="F1752" s="493"/>
      <c r="G1752" s="493"/>
      <c r="H1752" s="540"/>
      <c r="I1752" s="132"/>
      <c r="J1752" s="541"/>
      <c r="K1752" s="541"/>
      <c r="L1752" s="548"/>
      <c r="M1752" s="541"/>
      <c r="N1752" s="541"/>
      <c r="O1752" s="541"/>
      <c r="P1752" s="541"/>
      <c r="Q1752" s="541"/>
      <c r="R1752" s="132"/>
      <c r="S1752" s="542"/>
      <c r="T1752" s="132"/>
      <c r="U1752" s="543"/>
      <c r="V1752" s="544"/>
      <c r="W1752" s="493"/>
      <c r="X1752" s="96" t="s">
        <v>372</v>
      </c>
    </row>
    <row r="1753" ht="14.25" hidden="1" customHeight="1">
      <c r="C1753" s="525"/>
      <c r="D1753" s="249"/>
      <c r="E1753" s="249"/>
      <c r="F1753" s="493"/>
      <c r="G1753" s="493"/>
      <c r="H1753" s="540"/>
      <c r="I1753" s="132"/>
      <c r="J1753" s="541"/>
      <c r="K1753" s="541"/>
      <c r="L1753" s="548"/>
      <c r="M1753" s="541"/>
      <c r="N1753" s="541"/>
      <c r="O1753" s="541"/>
      <c r="P1753" s="541"/>
      <c r="Q1753" s="541"/>
      <c r="R1753" s="132"/>
      <c r="S1753" s="542"/>
      <c r="T1753" s="132"/>
      <c r="U1753" s="543"/>
      <c r="V1753" s="544"/>
      <c r="W1753" s="493"/>
      <c r="X1753" s="493" t="s">
        <v>3879</v>
      </c>
    </row>
    <row r="1754" ht="14.25" hidden="1" customHeight="1">
      <c r="C1754" s="525"/>
      <c r="D1754" s="249"/>
      <c r="E1754" s="249"/>
      <c r="F1754" s="493"/>
      <c r="G1754" s="493"/>
      <c r="H1754" s="540"/>
      <c r="I1754" s="132"/>
      <c r="J1754" s="541"/>
      <c r="K1754" s="541"/>
      <c r="L1754" s="548"/>
      <c r="M1754" s="541"/>
      <c r="N1754" s="541"/>
      <c r="O1754" s="541"/>
      <c r="P1754" s="541"/>
      <c r="Q1754" s="541"/>
      <c r="R1754" s="132"/>
      <c r="S1754" s="542"/>
      <c r="T1754" s="132"/>
      <c r="U1754" s="543"/>
      <c r="V1754" s="544"/>
      <c r="W1754" s="493"/>
      <c r="X1754" s="493" t="s">
        <v>3881</v>
      </c>
    </row>
    <row r="1755" ht="14.25" hidden="1" customHeight="1">
      <c r="C1755" s="525"/>
      <c r="D1755" s="249"/>
      <c r="E1755" s="249"/>
      <c r="F1755" s="493"/>
      <c r="G1755" s="493"/>
      <c r="H1755" s="540"/>
      <c r="I1755" s="132"/>
      <c r="J1755" s="541"/>
      <c r="K1755" s="541"/>
      <c r="L1755" s="548"/>
      <c r="M1755" s="541"/>
      <c r="N1755" s="541"/>
      <c r="O1755" s="541"/>
      <c r="P1755" s="541"/>
      <c r="Q1755" s="541"/>
      <c r="R1755" s="132"/>
      <c r="S1755" s="542"/>
      <c r="T1755" s="132"/>
      <c r="U1755" s="543"/>
      <c r="V1755" s="544"/>
      <c r="W1755" s="493"/>
      <c r="X1755" s="96" t="s">
        <v>190</v>
      </c>
    </row>
    <row r="1756" ht="14.25" hidden="1" customHeight="1">
      <c r="C1756" s="525"/>
      <c r="D1756" s="249"/>
      <c r="E1756" s="249"/>
      <c r="F1756" s="493"/>
      <c r="G1756" s="493"/>
      <c r="H1756" s="540"/>
      <c r="I1756" s="132"/>
      <c r="J1756" s="541"/>
      <c r="K1756" s="541"/>
      <c r="L1756" s="548"/>
      <c r="M1756" s="541"/>
      <c r="N1756" s="541"/>
      <c r="O1756" s="541"/>
      <c r="P1756" s="541"/>
      <c r="Q1756" s="541"/>
      <c r="R1756" s="132"/>
      <c r="S1756" s="542"/>
      <c r="T1756" s="132"/>
      <c r="U1756" s="543"/>
      <c r="V1756" s="544"/>
      <c r="W1756" s="493"/>
      <c r="X1756" s="493" t="s">
        <v>3885</v>
      </c>
    </row>
    <row r="1757" ht="14.25" hidden="1" customHeight="1">
      <c r="C1757" s="525"/>
      <c r="D1757" s="249"/>
      <c r="E1757" s="249"/>
      <c r="F1757" s="493"/>
      <c r="G1757" s="493"/>
      <c r="H1757" s="540"/>
      <c r="I1757" s="132"/>
      <c r="J1757" s="541"/>
      <c r="K1757" s="541"/>
      <c r="L1757" s="548"/>
      <c r="M1757" s="541"/>
      <c r="N1757" s="541"/>
      <c r="O1757" s="541"/>
      <c r="P1757" s="541"/>
      <c r="Q1757" s="541"/>
      <c r="R1757" s="132"/>
      <c r="S1757" s="542"/>
      <c r="T1757" s="132"/>
      <c r="U1757" s="543"/>
      <c r="V1757" s="544"/>
      <c r="W1757" s="493"/>
      <c r="X1757" s="96" t="s">
        <v>4938</v>
      </c>
    </row>
    <row r="1758" ht="14.25" hidden="1" customHeight="1">
      <c r="C1758" s="525"/>
      <c r="D1758" s="249"/>
      <c r="E1758" s="249"/>
      <c r="F1758" s="493"/>
      <c r="G1758" s="493"/>
      <c r="H1758" s="540"/>
      <c r="I1758" s="132"/>
      <c r="J1758" s="541"/>
      <c r="K1758" s="541"/>
      <c r="L1758" s="548"/>
      <c r="M1758" s="541"/>
      <c r="N1758" s="541"/>
      <c r="O1758" s="541"/>
      <c r="P1758" s="541"/>
      <c r="Q1758" s="541"/>
      <c r="R1758" s="132"/>
      <c r="S1758" s="542"/>
      <c r="T1758" s="132"/>
      <c r="U1758" s="543"/>
      <c r="V1758" s="544"/>
      <c r="W1758" s="493"/>
      <c r="X1758" s="96" t="s">
        <v>1239</v>
      </c>
    </row>
    <row r="1759" ht="14.25" hidden="1" customHeight="1">
      <c r="C1759" s="525"/>
      <c r="D1759" s="249"/>
      <c r="E1759" s="249"/>
      <c r="F1759" s="493"/>
      <c r="G1759" s="493"/>
      <c r="H1759" s="540"/>
      <c r="I1759" s="132"/>
      <c r="J1759" s="541"/>
      <c r="K1759" s="541"/>
      <c r="L1759" s="548"/>
      <c r="M1759" s="541"/>
      <c r="N1759" s="541"/>
      <c r="O1759" s="541"/>
      <c r="P1759" s="541"/>
      <c r="Q1759" s="541"/>
      <c r="R1759" s="132"/>
      <c r="S1759" s="542"/>
      <c r="T1759" s="132"/>
      <c r="U1759" s="543"/>
      <c r="V1759" s="544"/>
      <c r="W1759" s="493"/>
      <c r="X1759" s="96" t="s">
        <v>5357</v>
      </c>
    </row>
    <row r="1760" ht="14.25" hidden="1" customHeight="1">
      <c r="C1760" s="525"/>
      <c r="D1760" s="249"/>
      <c r="E1760" s="249"/>
      <c r="F1760" s="493"/>
      <c r="G1760" s="493"/>
      <c r="H1760" s="540"/>
      <c r="I1760" s="132"/>
      <c r="J1760" s="541"/>
      <c r="K1760" s="541"/>
      <c r="L1760" s="548"/>
      <c r="M1760" s="541"/>
      <c r="N1760" s="541"/>
      <c r="O1760" s="541"/>
      <c r="P1760" s="541"/>
      <c r="Q1760" s="541"/>
      <c r="R1760" s="132"/>
      <c r="S1760" s="542"/>
      <c r="T1760" s="132"/>
      <c r="U1760" s="543"/>
      <c r="V1760" s="544"/>
      <c r="W1760" s="493"/>
      <c r="X1760" s="96" t="s">
        <v>5358</v>
      </c>
    </row>
    <row r="1761" ht="14.25" hidden="1" customHeight="1">
      <c r="C1761" s="525"/>
      <c r="D1761" s="249"/>
      <c r="E1761" s="249"/>
      <c r="F1761" s="493"/>
      <c r="G1761" s="493"/>
      <c r="H1761" s="540"/>
      <c r="I1761" s="132"/>
      <c r="J1761" s="541"/>
      <c r="K1761" s="541"/>
      <c r="L1761" s="548"/>
      <c r="M1761" s="541"/>
      <c r="N1761" s="541"/>
      <c r="O1761" s="541"/>
      <c r="P1761" s="541"/>
      <c r="Q1761" s="541"/>
      <c r="R1761" s="132"/>
      <c r="S1761" s="542"/>
      <c r="T1761" s="132"/>
      <c r="U1761" s="543"/>
      <c r="V1761" s="544"/>
      <c r="W1761" s="493"/>
      <c r="X1761" s="493" t="s">
        <v>3887</v>
      </c>
    </row>
    <row r="1762" ht="14.25" hidden="1" customHeight="1">
      <c r="C1762" s="525"/>
      <c r="D1762" s="249"/>
      <c r="E1762" s="249"/>
      <c r="F1762" s="493"/>
      <c r="G1762" s="493"/>
      <c r="H1762" s="540"/>
      <c r="I1762" s="132"/>
      <c r="J1762" s="541"/>
      <c r="K1762" s="541"/>
      <c r="L1762" s="548"/>
      <c r="M1762" s="541"/>
      <c r="N1762" s="541"/>
      <c r="O1762" s="541"/>
      <c r="P1762" s="541"/>
      <c r="Q1762" s="541"/>
      <c r="R1762" s="132"/>
      <c r="S1762" s="542"/>
      <c r="T1762" s="132"/>
      <c r="U1762" s="543"/>
      <c r="V1762" s="544"/>
      <c r="W1762" s="493"/>
      <c r="X1762" s="493" t="s">
        <v>3889</v>
      </c>
    </row>
    <row r="1763" ht="14.25" hidden="1" customHeight="1">
      <c r="C1763" s="525"/>
      <c r="D1763" s="249"/>
      <c r="E1763" s="249"/>
      <c r="F1763" s="493"/>
      <c r="G1763" s="493"/>
      <c r="H1763" s="540"/>
      <c r="I1763" s="132"/>
      <c r="J1763" s="541"/>
      <c r="K1763" s="541"/>
      <c r="L1763" s="548"/>
      <c r="M1763" s="541"/>
      <c r="N1763" s="541"/>
      <c r="O1763" s="541"/>
      <c r="P1763" s="541"/>
      <c r="Q1763" s="541"/>
      <c r="R1763" s="132"/>
      <c r="S1763" s="542"/>
      <c r="T1763" s="132"/>
      <c r="U1763" s="543"/>
      <c r="V1763" s="544"/>
      <c r="W1763" s="493"/>
      <c r="X1763" s="493" t="s">
        <v>3893</v>
      </c>
    </row>
    <row r="1764" ht="14.25" hidden="1" customHeight="1">
      <c r="C1764" s="525"/>
      <c r="D1764" s="249"/>
      <c r="E1764" s="249"/>
      <c r="F1764" s="493"/>
      <c r="G1764" s="493"/>
      <c r="H1764" s="540"/>
      <c r="I1764" s="132"/>
      <c r="J1764" s="541"/>
      <c r="K1764" s="541"/>
      <c r="L1764" s="548"/>
      <c r="M1764" s="541"/>
      <c r="N1764" s="541"/>
      <c r="O1764" s="541"/>
      <c r="P1764" s="541"/>
      <c r="Q1764" s="541"/>
      <c r="R1764" s="132"/>
      <c r="S1764" s="542"/>
      <c r="T1764" s="132"/>
      <c r="U1764" s="543"/>
      <c r="V1764" s="544"/>
      <c r="W1764" s="493"/>
      <c r="X1764" s="493" t="s">
        <v>5359</v>
      </c>
    </row>
    <row r="1765" ht="14.25" hidden="1" customHeight="1">
      <c r="C1765" s="525"/>
      <c r="D1765" s="249"/>
      <c r="E1765" s="249"/>
      <c r="F1765" s="493"/>
      <c r="G1765" s="493"/>
      <c r="H1765" s="540"/>
      <c r="I1765" s="132"/>
      <c r="J1765" s="541"/>
      <c r="K1765" s="541"/>
      <c r="L1765" s="548"/>
      <c r="M1765" s="541"/>
      <c r="N1765" s="541"/>
      <c r="O1765" s="541"/>
      <c r="P1765" s="541"/>
      <c r="Q1765" s="541"/>
      <c r="R1765" s="132"/>
      <c r="S1765" s="542"/>
      <c r="T1765" s="132"/>
      <c r="U1765" s="543"/>
      <c r="V1765" s="544"/>
      <c r="W1765" s="493"/>
      <c r="X1765" s="493" t="s">
        <v>3899</v>
      </c>
    </row>
    <row r="1766" ht="14.25" hidden="1" customHeight="1">
      <c r="C1766" s="525"/>
      <c r="D1766" s="249"/>
      <c r="E1766" s="249"/>
      <c r="F1766" s="493"/>
      <c r="G1766" s="493"/>
      <c r="H1766" s="540"/>
      <c r="I1766" s="132"/>
      <c r="J1766" s="541"/>
      <c r="K1766" s="541"/>
      <c r="L1766" s="548"/>
      <c r="M1766" s="541"/>
      <c r="N1766" s="541"/>
      <c r="O1766" s="541"/>
      <c r="P1766" s="541"/>
      <c r="Q1766" s="541"/>
      <c r="R1766" s="132"/>
      <c r="S1766" s="542"/>
      <c r="T1766" s="132"/>
      <c r="U1766" s="543"/>
      <c r="V1766" s="544"/>
      <c r="W1766" s="493"/>
      <c r="X1766" s="96" t="s">
        <v>487</v>
      </c>
    </row>
    <row r="1767" ht="14.25" hidden="1" customHeight="1">
      <c r="C1767" s="525"/>
      <c r="D1767" s="249"/>
      <c r="E1767" s="249"/>
      <c r="F1767" s="493"/>
      <c r="G1767" s="493"/>
      <c r="H1767" s="540"/>
      <c r="I1767" s="132"/>
      <c r="J1767" s="541"/>
      <c r="K1767" s="541"/>
      <c r="L1767" s="548"/>
      <c r="M1767" s="541"/>
      <c r="N1767" s="541"/>
      <c r="O1767" s="541"/>
      <c r="P1767" s="541"/>
      <c r="Q1767" s="541"/>
      <c r="R1767" s="132"/>
      <c r="S1767" s="542"/>
      <c r="T1767" s="132"/>
      <c r="U1767" s="543"/>
      <c r="V1767" s="544"/>
      <c r="W1767" s="493"/>
      <c r="X1767" s="493" t="s">
        <v>3902</v>
      </c>
    </row>
    <row r="1768" ht="14.25" hidden="1" customHeight="1">
      <c r="C1768" s="525"/>
      <c r="D1768" s="249"/>
      <c r="E1768" s="249"/>
      <c r="F1768" s="493"/>
      <c r="G1768" s="493"/>
      <c r="H1768" s="540"/>
      <c r="I1768" s="132"/>
      <c r="J1768" s="541"/>
      <c r="K1768" s="541"/>
      <c r="L1768" s="548"/>
      <c r="M1768" s="541"/>
      <c r="N1768" s="541"/>
      <c r="O1768" s="541"/>
      <c r="P1768" s="541"/>
      <c r="Q1768" s="541"/>
      <c r="R1768" s="132"/>
      <c r="S1768" s="542"/>
      <c r="T1768" s="132"/>
      <c r="U1768" s="543"/>
      <c r="V1768" s="544"/>
      <c r="W1768" s="493"/>
      <c r="X1768" s="96" t="s">
        <v>3904</v>
      </c>
    </row>
    <row r="1769" ht="14.25" hidden="1" customHeight="1">
      <c r="C1769" s="525"/>
      <c r="D1769" s="249"/>
      <c r="E1769" s="249"/>
      <c r="F1769" s="493"/>
      <c r="G1769" s="493"/>
      <c r="H1769" s="540"/>
      <c r="I1769" s="132"/>
      <c r="J1769" s="541"/>
      <c r="K1769" s="541"/>
      <c r="L1769" s="548"/>
      <c r="M1769" s="541"/>
      <c r="N1769" s="541"/>
      <c r="O1769" s="541"/>
      <c r="P1769" s="541"/>
      <c r="Q1769" s="541"/>
      <c r="R1769" s="132"/>
      <c r="S1769" s="542"/>
      <c r="T1769" s="132"/>
      <c r="U1769" s="543"/>
      <c r="V1769" s="544"/>
      <c r="W1769" s="493"/>
      <c r="X1769" s="493" t="s">
        <v>3906</v>
      </c>
    </row>
    <row r="1770" ht="14.25" hidden="1" customHeight="1">
      <c r="C1770" s="525"/>
      <c r="D1770" s="249"/>
      <c r="E1770" s="249"/>
      <c r="F1770" s="493"/>
      <c r="G1770" s="493"/>
      <c r="H1770" s="540"/>
      <c r="I1770" s="132"/>
      <c r="J1770" s="541"/>
      <c r="K1770" s="541"/>
      <c r="L1770" s="548"/>
      <c r="M1770" s="541"/>
      <c r="N1770" s="541"/>
      <c r="O1770" s="541"/>
      <c r="P1770" s="541"/>
      <c r="Q1770" s="541"/>
      <c r="R1770" s="132"/>
      <c r="S1770" s="542"/>
      <c r="T1770" s="132"/>
      <c r="U1770" s="543"/>
      <c r="V1770" s="544"/>
      <c r="W1770" s="493"/>
      <c r="X1770" s="493" t="s">
        <v>3910</v>
      </c>
    </row>
    <row r="1771" ht="14.25" hidden="1" customHeight="1">
      <c r="C1771" s="525"/>
      <c r="D1771" s="249"/>
      <c r="E1771" s="249"/>
      <c r="F1771" s="493"/>
      <c r="G1771" s="493"/>
      <c r="H1771" s="540"/>
      <c r="I1771" s="132"/>
      <c r="J1771" s="541"/>
      <c r="K1771" s="541"/>
      <c r="L1771" s="548"/>
      <c r="M1771" s="541"/>
      <c r="N1771" s="541"/>
      <c r="O1771" s="541"/>
      <c r="P1771" s="541"/>
      <c r="Q1771" s="541"/>
      <c r="R1771" s="132"/>
      <c r="S1771" s="542"/>
      <c r="T1771" s="132"/>
      <c r="U1771" s="543"/>
      <c r="V1771" s="544"/>
      <c r="W1771" s="493"/>
      <c r="X1771" s="96" t="s">
        <v>3912</v>
      </c>
    </row>
    <row r="1772" ht="14.25" hidden="1" customHeight="1">
      <c r="C1772" s="525"/>
      <c r="D1772" s="249"/>
      <c r="E1772" s="249"/>
      <c r="F1772" s="493"/>
      <c r="G1772" s="493"/>
      <c r="H1772" s="540"/>
      <c r="I1772" s="132"/>
      <c r="J1772" s="541"/>
      <c r="K1772" s="541"/>
      <c r="L1772" s="548"/>
      <c r="M1772" s="541"/>
      <c r="N1772" s="541"/>
      <c r="O1772" s="541"/>
      <c r="P1772" s="541"/>
      <c r="Q1772" s="541"/>
      <c r="R1772" s="132"/>
      <c r="S1772" s="542"/>
      <c r="T1772" s="132"/>
      <c r="U1772" s="543"/>
      <c r="V1772" s="544"/>
      <c r="W1772" s="493"/>
      <c r="X1772" s="96" t="s">
        <v>5360</v>
      </c>
    </row>
    <row r="1773" ht="14.25" hidden="1" customHeight="1">
      <c r="C1773" s="525"/>
      <c r="D1773" s="249"/>
      <c r="E1773" s="249"/>
      <c r="F1773" s="493"/>
      <c r="G1773" s="493"/>
      <c r="H1773" s="540"/>
      <c r="I1773" s="132"/>
      <c r="J1773" s="541"/>
      <c r="K1773" s="541"/>
      <c r="L1773" s="548"/>
      <c r="M1773" s="541"/>
      <c r="N1773" s="541"/>
      <c r="O1773" s="541"/>
      <c r="P1773" s="541"/>
      <c r="Q1773" s="541"/>
      <c r="R1773" s="132"/>
      <c r="S1773" s="542"/>
      <c r="T1773" s="132"/>
      <c r="U1773" s="543"/>
      <c r="V1773" s="544"/>
      <c r="W1773" s="493"/>
      <c r="X1773" s="493" t="s">
        <v>3914</v>
      </c>
    </row>
    <row r="1774" ht="14.25" hidden="1" customHeight="1">
      <c r="C1774" s="525"/>
      <c r="D1774" s="249"/>
      <c r="E1774" s="249"/>
      <c r="F1774" s="493"/>
      <c r="G1774" s="493"/>
      <c r="H1774" s="540"/>
      <c r="I1774" s="132"/>
      <c r="J1774" s="541"/>
      <c r="K1774" s="541"/>
      <c r="L1774" s="548"/>
      <c r="M1774" s="541"/>
      <c r="N1774" s="541"/>
      <c r="O1774" s="541"/>
      <c r="P1774" s="541"/>
      <c r="Q1774" s="541"/>
      <c r="R1774" s="132"/>
      <c r="S1774" s="542"/>
      <c r="T1774" s="132"/>
      <c r="U1774" s="543"/>
      <c r="V1774" s="544"/>
      <c r="W1774" s="493"/>
      <c r="X1774" s="493" t="s">
        <v>3919</v>
      </c>
    </row>
    <row r="1775" ht="14.25" hidden="1" customHeight="1">
      <c r="C1775" s="525"/>
      <c r="D1775" s="249"/>
      <c r="E1775" s="249"/>
      <c r="F1775" s="493"/>
      <c r="G1775" s="493"/>
      <c r="H1775" s="540"/>
      <c r="I1775" s="132"/>
      <c r="J1775" s="541"/>
      <c r="K1775" s="541"/>
      <c r="L1775" s="548"/>
      <c r="M1775" s="541"/>
      <c r="N1775" s="541"/>
      <c r="O1775" s="541"/>
      <c r="P1775" s="541"/>
      <c r="Q1775" s="541"/>
      <c r="R1775" s="132"/>
      <c r="S1775" s="542"/>
      <c r="T1775" s="132"/>
      <c r="U1775" s="543"/>
      <c r="V1775" s="544"/>
      <c r="W1775" s="493"/>
      <c r="X1775" s="493" t="s">
        <v>3922</v>
      </c>
    </row>
    <row r="1776" ht="14.25" hidden="1" customHeight="1">
      <c r="C1776" s="525"/>
      <c r="D1776" s="249"/>
      <c r="E1776" s="249"/>
      <c r="F1776" s="493"/>
      <c r="G1776" s="493"/>
      <c r="H1776" s="540"/>
      <c r="I1776" s="132"/>
      <c r="J1776" s="541"/>
      <c r="K1776" s="541"/>
      <c r="L1776" s="548"/>
      <c r="M1776" s="541"/>
      <c r="N1776" s="541"/>
      <c r="O1776" s="541"/>
      <c r="P1776" s="541"/>
      <c r="Q1776" s="541"/>
      <c r="R1776" s="132"/>
      <c r="S1776" s="542"/>
      <c r="T1776" s="132"/>
      <c r="U1776" s="543"/>
      <c r="V1776" s="544"/>
      <c r="W1776" s="493"/>
      <c r="X1776" s="493" t="s">
        <v>3934</v>
      </c>
    </row>
    <row r="1777" ht="14.25" hidden="1" customHeight="1">
      <c r="C1777" s="525"/>
      <c r="D1777" s="249"/>
      <c r="E1777" s="249"/>
      <c r="F1777" s="493"/>
      <c r="G1777" s="493"/>
      <c r="H1777" s="540"/>
      <c r="I1777" s="132"/>
      <c r="J1777" s="541"/>
      <c r="K1777" s="541"/>
      <c r="L1777" s="548"/>
      <c r="M1777" s="541"/>
      <c r="N1777" s="541"/>
      <c r="O1777" s="541"/>
      <c r="P1777" s="541"/>
      <c r="Q1777" s="541"/>
      <c r="R1777" s="132"/>
      <c r="S1777" s="542"/>
      <c r="T1777" s="132"/>
      <c r="U1777" s="543"/>
      <c r="V1777" s="544"/>
      <c r="W1777" s="493"/>
      <c r="X1777" s="96" t="s">
        <v>5361</v>
      </c>
    </row>
    <row r="1778" ht="14.25" hidden="1" customHeight="1">
      <c r="C1778" s="525"/>
      <c r="D1778" s="249"/>
      <c r="E1778" s="249"/>
      <c r="F1778" s="493"/>
      <c r="G1778" s="493"/>
      <c r="H1778" s="540"/>
      <c r="I1778" s="132"/>
      <c r="J1778" s="541"/>
      <c r="K1778" s="541"/>
      <c r="L1778" s="548"/>
      <c r="M1778" s="541"/>
      <c r="N1778" s="541"/>
      <c r="O1778" s="541"/>
      <c r="P1778" s="541"/>
      <c r="Q1778" s="541"/>
      <c r="R1778" s="132"/>
      <c r="S1778" s="542"/>
      <c r="T1778" s="132"/>
      <c r="U1778" s="543"/>
      <c r="V1778" s="544"/>
      <c r="W1778" s="493"/>
      <c r="X1778" s="96" t="s">
        <v>365</v>
      </c>
    </row>
    <row r="1779" ht="14.25" hidden="1" customHeight="1">
      <c r="C1779" s="525"/>
      <c r="D1779" s="249"/>
      <c r="E1779" s="249"/>
      <c r="F1779" s="493"/>
      <c r="G1779" s="493"/>
      <c r="H1779" s="540"/>
      <c r="I1779" s="132"/>
      <c r="J1779" s="541"/>
      <c r="K1779" s="541"/>
      <c r="L1779" s="548"/>
      <c r="M1779" s="541"/>
      <c r="N1779" s="541"/>
      <c r="O1779" s="541"/>
      <c r="P1779" s="541"/>
      <c r="Q1779" s="541"/>
      <c r="R1779" s="132"/>
      <c r="S1779" s="542"/>
      <c r="T1779" s="132"/>
      <c r="U1779" s="543"/>
      <c r="V1779" s="544"/>
      <c r="W1779" s="493"/>
      <c r="X1779" s="96" t="s">
        <v>4552</v>
      </c>
    </row>
    <row r="1780" ht="14.25" hidden="1" customHeight="1">
      <c r="C1780" s="525"/>
      <c r="D1780" s="249"/>
      <c r="E1780" s="249"/>
      <c r="F1780" s="493"/>
      <c r="G1780" s="493"/>
      <c r="H1780" s="540"/>
      <c r="I1780" s="132"/>
      <c r="J1780" s="541"/>
      <c r="K1780" s="541"/>
      <c r="L1780" s="548"/>
      <c r="M1780" s="541"/>
      <c r="N1780" s="541"/>
      <c r="O1780" s="541"/>
      <c r="P1780" s="541"/>
      <c r="Q1780" s="541"/>
      <c r="R1780" s="132"/>
      <c r="S1780" s="542"/>
      <c r="T1780" s="132"/>
      <c r="U1780" s="543"/>
      <c r="V1780" s="544"/>
      <c r="W1780" s="493"/>
      <c r="X1780" s="493" t="s">
        <v>3940</v>
      </c>
    </row>
    <row r="1781" ht="14.25" hidden="1" customHeight="1">
      <c r="C1781" s="525"/>
      <c r="D1781" s="249"/>
      <c r="E1781" s="249"/>
      <c r="F1781" s="493"/>
      <c r="G1781" s="493"/>
      <c r="H1781" s="540"/>
      <c r="I1781" s="132"/>
      <c r="J1781" s="541"/>
      <c r="K1781" s="541"/>
      <c r="L1781" s="548"/>
      <c r="M1781" s="541"/>
      <c r="N1781" s="541"/>
      <c r="O1781" s="541"/>
      <c r="P1781" s="541"/>
      <c r="Q1781" s="541"/>
      <c r="R1781" s="132"/>
      <c r="S1781" s="542"/>
      <c r="T1781" s="132"/>
      <c r="U1781" s="543"/>
      <c r="V1781" s="544"/>
      <c r="W1781" s="493"/>
      <c r="X1781" s="493" t="s">
        <v>3943</v>
      </c>
    </row>
    <row r="1782" ht="14.25" hidden="1" customHeight="1">
      <c r="C1782" s="525"/>
      <c r="D1782" s="249"/>
      <c r="E1782" s="249"/>
      <c r="F1782" s="493"/>
      <c r="G1782" s="493"/>
      <c r="H1782" s="540"/>
      <c r="I1782" s="132"/>
      <c r="J1782" s="541"/>
      <c r="K1782" s="541"/>
      <c r="L1782" s="548"/>
      <c r="M1782" s="541"/>
      <c r="N1782" s="541"/>
      <c r="O1782" s="541"/>
      <c r="P1782" s="541"/>
      <c r="Q1782" s="541"/>
      <c r="R1782" s="132"/>
      <c r="S1782" s="542"/>
      <c r="T1782" s="132"/>
      <c r="U1782" s="543"/>
      <c r="V1782" s="544"/>
      <c r="W1782" s="493"/>
      <c r="X1782" s="96" t="s">
        <v>4970</v>
      </c>
    </row>
    <row r="1783" ht="14.25" hidden="1" customHeight="1">
      <c r="C1783" s="525"/>
      <c r="D1783" s="249"/>
      <c r="E1783" s="249"/>
      <c r="F1783" s="493"/>
      <c r="G1783" s="493"/>
      <c r="H1783" s="540"/>
      <c r="I1783" s="132"/>
      <c r="J1783" s="541"/>
      <c r="K1783" s="541"/>
      <c r="L1783" s="548"/>
      <c r="M1783" s="541"/>
      <c r="N1783" s="541"/>
      <c r="O1783" s="541"/>
      <c r="P1783" s="541"/>
      <c r="Q1783" s="541"/>
      <c r="R1783" s="132"/>
      <c r="S1783" s="542"/>
      <c r="T1783" s="132"/>
      <c r="U1783" s="543"/>
      <c r="V1783" s="544"/>
      <c r="W1783" s="493"/>
      <c r="X1783" s="493" t="s">
        <v>3947</v>
      </c>
    </row>
    <row r="1784" ht="14.25" hidden="1" customHeight="1">
      <c r="C1784" s="525"/>
      <c r="D1784" s="249"/>
      <c r="E1784" s="249"/>
      <c r="F1784" s="493"/>
      <c r="G1784" s="493"/>
      <c r="H1784" s="540"/>
      <c r="I1784" s="132"/>
      <c r="J1784" s="541"/>
      <c r="K1784" s="541"/>
      <c r="L1784" s="548"/>
      <c r="M1784" s="541"/>
      <c r="N1784" s="541"/>
      <c r="O1784" s="541"/>
      <c r="P1784" s="541"/>
      <c r="Q1784" s="541"/>
      <c r="R1784" s="132"/>
      <c r="S1784" s="542"/>
      <c r="T1784" s="132"/>
      <c r="U1784" s="543"/>
      <c r="V1784" s="544"/>
      <c r="W1784" s="493"/>
      <c r="X1784" s="493" t="s">
        <v>3951</v>
      </c>
    </row>
    <row r="1785" ht="14.25" hidden="1" customHeight="1">
      <c r="C1785" s="525"/>
      <c r="D1785" s="249"/>
      <c r="E1785" s="249"/>
      <c r="F1785" s="493"/>
      <c r="G1785" s="493"/>
      <c r="H1785" s="540"/>
      <c r="I1785" s="132"/>
      <c r="J1785" s="541"/>
      <c r="K1785" s="541"/>
      <c r="L1785" s="548"/>
      <c r="M1785" s="541"/>
      <c r="N1785" s="541"/>
      <c r="O1785" s="541"/>
      <c r="P1785" s="541"/>
      <c r="Q1785" s="541"/>
      <c r="R1785" s="132"/>
      <c r="S1785" s="542"/>
      <c r="T1785" s="132"/>
      <c r="U1785" s="543"/>
      <c r="V1785" s="544"/>
      <c r="W1785" s="493"/>
      <c r="X1785" s="96" t="s">
        <v>5362</v>
      </c>
    </row>
    <row r="1786" ht="14.25" hidden="1" customHeight="1">
      <c r="C1786" s="525"/>
      <c r="D1786" s="249"/>
      <c r="E1786" s="249"/>
      <c r="F1786" s="493"/>
      <c r="G1786" s="493"/>
      <c r="H1786" s="540"/>
      <c r="I1786" s="132"/>
      <c r="J1786" s="541"/>
      <c r="K1786" s="541"/>
      <c r="L1786" s="548"/>
      <c r="M1786" s="541"/>
      <c r="N1786" s="541"/>
      <c r="O1786" s="541"/>
      <c r="P1786" s="541"/>
      <c r="Q1786" s="541"/>
      <c r="R1786" s="132"/>
      <c r="S1786" s="542"/>
      <c r="T1786" s="132"/>
      <c r="U1786" s="543"/>
      <c r="V1786" s="544"/>
      <c r="W1786" s="493"/>
      <c r="X1786" s="96" t="s">
        <v>5363</v>
      </c>
    </row>
    <row r="1787" ht="14.25" hidden="1" customHeight="1">
      <c r="C1787" s="525"/>
      <c r="D1787" s="249"/>
      <c r="E1787" s="249"/>
      <c r="F1787" s="493"/>
      <c r="G1787" s="493"/>
      <c r="H1787" s="540"/>
      <c r="I1787" s="132"/>
      <c r="J1787" s="541"/>
      <c r="K1787" s="541"/>
      <c r="L1787" s="548"/>
      <c r="M1787" s="541"/>
      <c r="N1787" s="541"/>
      <c r="O1787" s="541"/>
      <c r="P1787" s="541"/>
      <c r="Q1787" s="541"/>
      <c r="R1787" s="132"/>
      <c r="S1787" s="542"/>
      <c r="T1787" s="132"/>
      <c r="U1787" s="543"/>
      <c r="V1787" s="544"/>
      <c r="W1787" s="493"/>
      <c r="X1787" s="493" t="s">
        <v>3957</v>
      </c>
    </row>
    <row r="1788" ht="14.25" hidden="1" customHeight="1">
      <c r="C1788" s="525"/>
      <c r="D1788" s="249"/>
      <c r="E1788" s="249"/>
      <c r="F1788" s="493"/>
      <c r="G1788" s="493"/>
      <c r="H1788" s="540"/>
      <c r="I1788" s="132"/>
      <c r="J1788" s="541"/>
      <c r="K1788" s="541"/>
      <c r="L1788" s="548"/>
      <c r="M1788" s="541"/>
      <c r="N1788" s="541"/>
      <c r="O1788" s="541"/>
      <c r="P1788" s="541"/>
      <c r="Q1788" s="541"/>
      <c r="R1788" s="132"/>
      <c r="S1788" s="542"/>
      <c r="T1788" s="132"/>
      <c r="U1788" s="543"/>
      <c r="V1788" s="544"/>
      <c r="W1788" s="493"/>
      <c r="X1788" s="96" t="s">
        <v>5364</v>
      </c>
    </row>
    <row r="1789" ht="14.25" hidden="1" customHeight="1">
      <c r="C1789" s="525"/>
      <c r="D1789" s="249"/>
      <c r="E1789" s="249"/>
      <c r="F1789" s="493"/>
      <c r="G1789" s="493"/>
      <c r="H1789" s="540"/>
      <c r="I1789" s="132"/>
      <c r="J1789" s="541"/>
      <c r="K1789" s="541"/>
      <c r="L1789" s="548"/>
      <c r="M1789" s="541"/>
      <c r="N1789" s="541"/>
      <c r="O1789" s="541"/>
      <c r="P1789" s="541"/>
      <c r="Q1789" s="541"/>
      <c r="R1789" s="132"/>
      <c r="S1789" s="542"/>
      <c r="T1789" s="132"/>
      <c r="U1789" s="543"/>
      <c r="V1789" s="544"/>
      <c r="W1789" s="493"/>
      <c r="X1789" s="96" t="s">
        <v>5365</v>
      </c>
    </row>
    <row r="1790" ht="14.25" hidden="1" customHeight="1">
      <c r="C1790" s="525"/>
      <c r="D1790" s="249"/>
      <c r="E1790" s="249"/>
      <c r="F1790" s="493"/>
      <c r="G1790" s="493"/>
      <c r="H1790" s="540"/>
      <c r="I1790" s="132"/>
      <c r="J1790" s="541"/>
      <c r="K1790" s="541"/>
      <c r="L1790" s="548"/>
      <c r="M1790" s="541"/>
      <c r="N1790" s="541"/>
      <c r="O1790" s="541"/>
      <c r="P1790" s="541"/>
      <c r="Q1790" s="541"/>
      <c r="R1790" s="132"/>
      <c r="S1790" s="542"/>
      <c r="T1790" s="132"/>
      <c r="U1790" s="543"/>
      <c r="V1790" s="544"/>
      <c r="W1790" s="493"/>
      <c r="X1790" s="493" t="s">
        <v>3960</v>
      </c>
    </row>
    <row r="1791" ht="14.25" hidden="1" customHeight="1">
      <c r="C1791" s="525"/>
      <c r="D1791" s="249"/>
      <c r="E1791" s="249"/>
      <c r="F1791" s="493"/>
      <c r="G1791" s="493"/>
      <c r="H1791" s="540"/>
      <c r="I1791" s="132"/>
      <c r="J1791" s="541"/>
      <c r="K1791" s="541"/>
      <c r="L1791" s="548"/>
      <c r="M1791" s="541"/>
      <c r="N1791" s="541"/>
      <c r="O1791" s="541"/>
      <c r="P1791" s="541"/>
      <c r="Q1791" s="541"/>
      <c r="R1791" s="132"/>
      <c r="S1791" s="542"/>
      <c r="T1791" s="132"/>
      <c r="U1791" s="543"/>
      <c r="V1791" s="544"/>
      <c r="W1791" s="493"/>
      <c r="X1791" s="96" t="s">
        <v>5366</v>
      </c>
    </row>
    <row r="1792" ht="14.25" hidden="1" customHeight="1">
      <c r="C1792" s="525"/>
      <c r="D1792" s="249"/>
      <c r="E1792" s="249"/>
      <c r="F1792" s="493"/>
      <c r="G1792" s="493"/>
      <c r="H1792" s="540"/>
      <c r="I1792" s="132"/>
      <c r="J1792" s="541"/>
      <c r="K1792" s="541"/>
      <c r="L1792" s="548"/>
      <c r="M1792" s="541"/>
      <c r="N1792" s="541"/>
      <c r="O1792" s="541"/>
      <c r="P1792" s="541"/>
      <c r="Q1792" s="541"/>
      <c r="R1792" s="132"/>
      <c r="S1792" s="542"/>
      <c r="T1792" s="132"/>
      <c r="U1792" s="543"/>
      <c r="V1792" s="544"/>
      <c r="W1792" s="493"/>
      <c r="X1792" s="96" t="s">
        <v>5367</v>
      </c>
    </row>
    <row r="1793" ht="14.25" hidden="1" customHeight="1">
      <c r="C1793" s="525"/>
      <c r="D1793" s="249"/>
      <c r="E1793" s="249"/>
      <c r="F1793" s="493"/>
      <c r="G1793" s="493"/>
      <c r="H1793" s="540"/>
      <c r="I1793" s="132"/>
      <c r="J1793" s="541"/>
      <c r="K1793" s="541"/>
      <c r="L1793" s="548"/>
      <c r="M1793" s="541"/>
      <c r="N1793" s="541"/>
      <c r="O1793" s="541"/>
      <c r="P1793" s="541"/>
      <c r="Q1793" s="541"/>
      <c r="R1793" s="132"/>
      <c r="S1793" s="542"/>
      <c r="T1793" s="132"/>
      <c r="U1793" s="543"/>
      <c r="V1793" s="544"/>
      <c r="W1793" s="493"/>
      <c r="X1793" s="96" t="s">
        <v>4612</v>
      </c>
    </row>
    <row r="1794" ht="14.25" hidden="1" customHeight="1">
      <c r="C1794" s="525"/>
      <c r="D1794" s="249"/>
      <c r="E1794" s="249"/>
      <c r="F1794" s="493"/>
      <c r="G1794" s="493"/>
      <c r="H1794" s="540"/>
      <c r="I1794" s="132"/>
      <c r="J1794" s="541"/>
      <c r="K1794" s="541"/>
      <c r="L1794" s="548"/>
      <c r="M1794" s="541"/>
      <c r="N1794" s="541"/>
      <c r="O1794" s="541"/>
      <c r="P1794" s="541"/>
      <c r="Q1794" s="541"/>
      <c r="R1794" s="132"/>
      <c r="S1794" s="542"/>
      <c r="T1794" s="132"/>
      <c r="U1794" s="543"/>
      <c r="V1794" s="544"/>
      <c r="W1794" s="493"/>
      <c r="X1794" s="493" t="s">
        <v>3973</v>
      </c>
    </row>
    <row r="1795" ht="14.25" hidden="1" customHeight="1">
      <c r="C1795" s="525"/>
      <c r="D1795" s="249"/>
      <c r="E1795" s="249"/>
      <c r="F1795" s="493"/>
      <c r="G1795" s="493"/>
      <c r="H1795" s="540"/>
      <c r="I1795" s="132"/>
      <c r="J1795" s="541"/>
      <c r="K1795" s="541"/>
      <c r="L1795" s="548"/>
      <c r="M1795" s="541"/>
      <c r="N1795" s="541"/>
      <c r="O1795" s="541"/>
      <c r="P1795" s="541"/>
      <c r="Q1795" s="541"/>
      <c r="R1795" s="132"/>
      <c r="S1795" s="542"/>
      <c r="T1795" s="132"/>
      <c r="U1795" s="543"/>
      <c r="V1795" s="544"/>
      <c r="W1795" s="493"/>
      <c r="X1795" s="96" t="s">
        <v>5368</v>
      </c>
    </row>
    <row r="1796" ht="14.25" hidden="1" customHeight="1">
      <c r="C1796" s="525"/>
      <c r="D1796" s="249"/>
      <c r="E1796" s="249"/>
      <c r="F1796" s="493"/>
      <c r="G1796" s="493"/>
      <c r="H1796" s="540"/>
      <c r="I1796" s="132"/>
      <c r="J1796" s="541"/>
      <c r="K1796" s="541"/>
      <c r="L1796" s="548"/>
      <c r="M1796" s="541"/>
      <c r="N1796" s="541"/>
      <c r="O1796" s="541"/>
      <c r="P1796" s="541"/>
      <c r="Q1796" s="541"/>
      <c r="R1796" s="132"/>
      <c r="S1796" s="542"/>
      <c r="T1796" s="132"/>
      <c r="U1796" s="543"/>
      <c r="V1796" s="544"/>
      <c r="W1796" s="493"/>
      <c r="X1796" s="493" t="s">
        <v>3804</v>
      </c>
    </row>
    <row r="1797" ht="14.25" hidden="1" customHeight="1">
      <c r="C1797" s="525"/>
      <c r="D1797" s="249"/>
      <c r="E1797" s="249"/>
      <c r="F1797" s="493"/>
      <c r="G1797" s="493"/>
      <c r="H1797" s="540"/>
      <c r="I1797" s="132"/>
      <c r="J1797" s="541"/>
      <c r="K1797" s="541"/>
      <c r="L1797" s="548"/>
      <c r="M1797" s="541"/>
      <c r="N1797" s="541"/>
      <c r="O1797" s="541"/>
      <c r="P1797" s="541"/>
      <c r="Q1797" s="541"/>
      <c r="R1797" s="132"/>
      <c r="S1797" s="542"/>
      <c r="T1797" s="132"/>
      <c r="U1797" s="543"/>
      <c r="V1797" s="544"/>
      <c r="W1797" s="493"/>
      <c r="X1797" s="96" t="s">
        <v>1123</v>
      </c>
    </row>
    <row r="1798" ht="14.25" hidden="1" customHeight="1">
      <c r="C1798" s="525"/>
      <c r="D1798" s="249"/>
      <c r="E1798" s="249"/>
      <c r="F1798" s="493"/>
      <c r="G1798" s="493"/>
      <c r="H1798" s="540"/>
      <c r="I1798" s="132"/>
      <c r="J1798" s="541"/>
      <c r="K1798" s="541"/>
      <c r="L1798" s="548"/>
      <c r="M1798" s="541"/>
      <c r="N1798" s="541"/>
      <c r="O1798" s="541"/>
      <c r="P1798" s="541"/>
      <c r="Q1798" s="541"/>
      <c r="R1798" s="132"/>
      <c r="S1798" s="542"/>
      <c r="T1798" s="132"/>
      <c r="U1798" s="543"/>
      <c r="V1798" s="544"/>
      <c r="W1798" s="493"/>
      <c r="X1798" s="96" t="s">
        <v>5369</v>
      </c>
    </row>
    <row r="1799" ht="14.25" hidden="1" customHeight="1">
      <c r="C1799" s="525"/>
      <c r="D1799" s="249"/>
      <c r="E1799" s="249"/>
      <c r="F1799" s="493"/>
      <c r="G1799" s="493"/>
      <c r="H1799" s="540"/>
      <c r="I1799" s="132"/>
      <c r="J1799" s="541"/>
      <c r="K1799" s="541"/>
      <c r="L1799" s="548"/>
      <c r="M1799" s="541"/>
      <c r="N1799" s="541"/>
      <c r="O1799" s="541"/>
      <c r="P1799" s="541"/>
      <c r="Q1799" s="541"/>
      <c r="R1799" s="132"/>
      <c r="S1799" s="542"/>
      <c r="T1799" s="132"/>
      <c r="U1799" s="543"/>
      <c r="V1799" s="544"/>
      <c r="W1799" s="493"/>
      <c r="X1799" s="96" t="s">
        <v>5370</v>
      </c>
    </row>
    <row r="1800" ht="14.25" hidden="1" customHeight="1">
      <c r="C1800" s="525"/>
      <c r="D1800" s="249"/>
      <c r="E1800" s="249"/>
      <c r="F1800" s="493"/>
      <c r="G1800" s="493"/>
      <c r="H1800" s="540"/>
      <c r="I1800" s="132"/>
      <c r="J1800" s="541"/>
      <c r="K1800" s="541"/>
      <c r="L1800" s="548"/>
      <c r="M1800" s="541"/>
      <c r="N1800" s="541"/>
      <c r="O1800" s="541"/>
      <c r="P1800" s="541"/>
      <c r="Q1800" s="541"/>
      <c r="R1800" s="132"/>
      <c r="S1800" s="542"/>
      <c r="T1800" s="132"/>
      <c r="U1800" s="543"/>
      <c r="V1800" s="544"/>
      <c r="W1800" s="493"/>
      <c r="X1800" s="493" t="s">
        <v>1412</v>
      </c>
    </row>
    <row r="1801" ht="14.25" hidden="1" customHeight="1">
      <c r="C1801" s="525"/>
      <c r="D1801" s="249"/>
      <c r="E1801" s="249"/>
      <c r="F1801" s="493"/>
      <c r="G1801" s="493"/>
      <c r="H1801" s="540"/>
      <c r="I1801" s="132"/>
      <c r="J1801" s="541"/>
      <c r="K1801" s="541"/>
      <c r="L1801" s="548"/>
      <c r="M1801" s="541"/>
      <c r="N1801" s="541"/>
      <c r="O1801" s="541"/>
      <c r="P1801" s="541"/>
      <c r="Q1801" s="541"/>
      <c r="R1801" s="132"/>
      <c r="S1801" s="542"/>
      <c r="T1801" s="132"/>
      <c r="U1801" s="543"/>
      <c r="V1801" s="544"/>
      <c r="W1801" s="493"/>
      <c r="X1801" s="96" t="s">
        <v>5371</v>
      </c>
    </row>
    <row r="1802" ht="14.25" hidden="1" customHeight="1">
      <c r="C1802" s="525"/>
      <c r="D1802" s="249"/>
      <c r="E1802" s="249"/>
      <c r="F1802" s="493"/>
      <c r="G1802" s="493"/>
      <c r="H1802" s="540"/>
      <c r="I1802" s="132"/>
      <c r="J1802" s="541"/>
      <c r="K1802" s="541"/>
      <c r="L1802" s="548"/>
      <c r="M1802" s="541"/>
      <c r="N1802" s="541"/>
      <c r="O1802" s="541"/>
      <c r="P1802" s="541"/>
      <c r="Q1802" s="541"/>
      <c r="R1802" s="132"/>
      <c r="S1802" s="542"/>
      <c r="T1802" s="132"/>
      <c r="U1802" s="543"/>
      <c r="V1802" s="544"/>
      <c r="W1802" s="493"/>
      <c r="X1802" s="96" t="s">
        <v>5372</v>
      </c>
    </row>
    <row r="1803" ht="14.25" hidden="1" customHeight="1">
      <c r="C1803" s="525"/>
      <c r="D1803" s="249"/>
      <c r="E1803" s="249"/>
      <c r="F1803" s="493"/>
      <c r="G1803" s="493"/>
      <c r="H1803" s="540"/>
      <c r="I1803" s="132"/>
      <c r="J1803" s="541"/>
      <c r="K1803" s="541"/>
      <c r="L1803" s="548"/>
      <c r="M1803" s="541"/>
      <c r="N1803" s="541"/>
      <c r="O1803" s="541"/>
      <c r="P1803" s="541"/>
      <c r="Q1803" s="541"/>
      <c r="R1803" s="132"/>
      <c r="S1803" s="542"/>
      <c r="T1803" s="132"/>
      <c r="U1803" s="543"/>
      <c r="V1803" s="544"/>
      <c r="W1803" s="493"/>
      <c r="X1803" s="96" t="s">
        <v>2984</v>
      </c>
    </row>
    <row r="1804" ht="14.25" hidden="1" customHeight="1">
      <c r="C1804" s="525"/>
      <c r="D1804" s="249"/>
      <c r="E1804" s="249"/>
      <c r="F1804" s="493"/>
      <c r="G1804" s="493"/>
      <c r="H1804" s="540"/>
      <c r="I1804" s="132"/>
      <c r="J1804" s="541"/>
      <c r="K1804" s="541"/>
      <c r="L1804" s="548"/>
      <c r="M1804" s="541"/>
      <c r="N1804" s="541"/>
      <c r="O1804" s="541"/>
      <c r="P1804" s="541"/>
      <c r="Q1804" s="541"/>
      <c r="R1804" s="132"/>
      <c r="S1804" s="542"/>
      <c r="T1804" s="132"/>
      <c r="U1804" s="543"/>
      <c r="V1804" s="544"/>
      <c r="W1804" s="493"/>
      <c r="X1804" s="493" t="s">
        <v>3983</v>
      </c>
    </row>
    <row r="1805" ht="14.25" hidden="1" customHeight="1">
      <c r="C1805" s="525"/>
      <c r="D1805" s="249"/>
      <c r="E1805" s="249"/>
      <c r="F1805" s="493"/>
      <c r="G1805" s="493"/>
      <c r="H1805" s="540"/>
      <c r="I1805" s="132"/>
      <c r="J1805" s="541"/>
      <c r="K1805" s="541"/>
      <c r="L1805" s="548"/>
      <c r="M1805" s="541"/>
      <c r="N1805" s="541"/>
      <c r="O1805" s="541"/>
      <c r="P1805" s="541"/>
      <c r="Q1805" s="541"/>
      <c r="R1805" s="132"/>
      <c r="S1805" s="542"/>
      <c r="T1805" s="132"/>
      <c r="U1805" s="543"/>
      <c r="V1805" s="544"/>
      <c r="W1805" s="493"/>
      <c r="X1805" s="493" t="s">
        <v>3985</v>
      </c>
    </row>
    <row r="1806" ht="14.25" hidden="1" customHeight="1">
      <c r="C1806" s="525"/>
      <c r="D1806" s="249"/>
      <c r="E1806" s="249"/>
      <c r="F1806" s="493"/>
      <c r="G1806" s="493"/>
      <c r="H1806" s="540"/>
      <c r="I1806" s="132"/>
      <c r="J1806" s="541"/>
      <c r="K1806" s="541"/>
      <c r="L1806" s="548"/>
      <c r="M1806" s="541"/>
      <c r="N1806" s="541"/>
      <c r="O1806" s="541"/>
      <c r="P1806" s="541"/>
      <c r="Q1806" s="541"/>
      <c r="R1806" s="132"/>
      <c r="S1806" s="542"/>
      <c r="T1806" s="132"/>
      <c r="U1806" s="543"/>
      <c r="V1806" s="544"/>
      <c r="W1806" s="493"/>
      <c r="X1806" s="493" t="s">
        <v>3987</v>
      </c>
    </row>
    <row r="1807" ht="14.25" hidden="1" customHeight="1">
      <c r="C1807" s="525"/>
      <c r="D1807" s="249"/>
      <c r="E1807" s="249"/>
      <c r="F1807" s="493"/>
      <c r="G1807" s="493"/>
      <c r="H1807" s="540"/>
      <c r="I1807" s="132"/>
      <c r="J1807" s="541"/>
      <c r="K1807" s="541"/>
      <c r="L1807" s="548"/>
      <c r="M1807" s="541"/>
      <c r="N1807" s="541"/>
      <c r="O1807" s="541"/>
      <c r="P1807" s="541"/>
      <c r="Q1807" s="541"/>
      <c r="R1807" s="132"/>
      <c r="S1807" s="542"/>
      <c r="T1807" s="132"/>
      <c r="U1807" s="543"/>
      <c r="V1807" s="544"/>
      <c r="W1807" s="493"/>
      <c r="X1807" s="96" t="s">
        <v>5373</v>
      </c>
    </row>
    <row r="1808" ht="14.25" hidden="1" customHeight="1">
      <c r="C1808" s="525"/>
      <c r="D1808" s="249"/>
      <c r="E1808" s="249"/>
      <c r="F1808" s="493"/>
      <c r="G1808" s="493"/>
      <c r="H1808" s="540"/>
      <c r="I1808" s="132"/>
      <c r="J1808" s="541"/>
      <c r="K1808" s="541"/>
      <c r="L1808" s="548"/>
      <c r="M1808" s="541"/>
      <c r="N1808" s="541"/>
      <c r="O1808" s="541"/>
      <c r="P1808" s="541"/>
      <c r="Q1808" s="541"/>
      <c r="R1808" s="132"/>
      <c r="S1808" s="542"/>
      <c r="T1808" s="132"/>
      <c r="U1808" s="543"/>
      <c r="V1808" s="544"/>
      <c r="W1808" s="493"/>
      <c r="X1808" s="96" t="s">
        <v>5374</v>
      </c>
    </row>
    <row r="1809" ht="14.25" hidden="1" customHeight="1">
      <c r="C1809" s="525"/>
      <c r="D1809" s="249"/>
      <c r="E1809" s="249"/>
      <c r="F1809" s="493"/>
      <c r="G1809" s="493"/>
      <c r="H1809" s="540"/>
      <c r="I1809" s="132"/>
      <c r="J1809" s="541"/>
      <c r="K1809" s="541"/>
      <c r="L1809" s="548"/>
      <c r="M1809" s="541"/>
      <c r="N1809" s="541"/>
      <c r="O1809" s="541"/>
      <c r="P1809" s="541"/>
      <c r="Q1809" s="541"/>
      <c r="R1809" s="132"/>
      <c r="S1809" s="542"/>
      <c r="T1809" s="132"/>
      <c r="U1809" s="543"/>
      <c r="V1809" s="544"/>
      <c r="W1809" s="493"/>
      <c r="X1809" s="96" t="s">
        <v>1979</v>
      </c>
    </row>
    <row r="1810" ht="14.25" hidden="1" customHeight="1">
      <c r="C1810" s="525"/>
      <c r="D1810" s="249"/>
      <c r="E1810" s="249"/>
      <c r="F1810" s="493"/>
      <c r="G1810" s="493"/>
      <c r="H1810" s="540"/>
      <c r="I1810" s="132"/>
      <c r="J1810" s="541"/>
      <c r="K1810" s="541"/>
      <c r="L1810" s="548"/>
      <c r="M1810" s="541"/>
      <c r="N1810" s="541"/>
      <c r="O1810" s="541"/>
      <c r="P1810" s="541"/>
      <c r="Q1810" s="541"/>
      <c r="R1810" s="132"/>
      <c r="S1810" s="542"/>
      <c r="T1810" s="132"/>
      <c r="U1810" s="543"/>
      <c r="V1810" s="544"/>
      <c r="W1810" s="493"/>
      <c r="X1810" s="493" t="s">
        <v>2070</v>
      </c>
    </row>
    <row r="1811" ht="14.25" hidden="1" customHeight="1">
      <c r="C1811" s="525"/>
      <c r="D1811" s="249"/>
      <c r="E1811" s="249"/>
      <c r="F1811" s="493"/>
      <c r="G1811" s="493"/>
      <c r="H1811" s="540"/>
      <c r="I1811" s="132"/>
      <c r="J1811" s="541"/>
      <c r="K1811" s="541"/>
      <c r="L1811" s="548"/>
      <c r="M1811" s="541"/>
      <c r="N1811" s="541"/>
      <c r="O1811" s="541"/>
      <c r="P1811" s="541"/>
      <c r="Q1811" s="541"/>
      <c r="R1811" s="132"/>
      <c r="S1811" s="542"/>
      <c r="T1811" s="132"/>
      <c r="U1811" s="543"/>
      <c r="V1811" s="544"/>
      <c r="W1811" s="493"/>
      <c r="X1811" s="96" t="s">
        <v>3182</v>
      </c>
    </row>
    <row r="1812" ht="14.25" hidden="1" customHeight="1">
      <c r="C1812" s="525"/>
      <c r="D1812" s="249"/>
      <c r="E1812" s="249"/>
      <c r="F1812" s="493"/>
      <c r="G1812" s="493"/>
      <c r="H1812" s="540"/>
      <c r="I1812" s="132"/>
      <c r="J1812" s="541"/>
      <c r="K1812" s="541"/>
      <c r="L1812" s="548"/>
      <c r="M1812" s="541"/>
      <c r="N1812" s="541"/>
      <c r="O1812" s="541"/>
      <c r="P1812" s="541"/>
      <c r="Q1812" s="541"/>
      <c r="R1812" s="132"/>
      <c r="S1812" s="542"/>
      <c r="T1812" s="132"/>
      <c r="U1812" s="543"/>
      <c r="V1812" s="544"/>
      <c r="W1812" s="493"/>
      <c r="X1812" s="493" t="s">
        <v>3997</v>
      </c>
    </row>
    <row r="1813" ht="14.25" hidden="1" customHeight="1">
      <c r="C1813" s="525"/>
      <c r="D1813" s="249"/>
      <c r="E1813" s="249"/>
      <c r="F1813" s="493"/>
      <c r="G1813" s="493"/>
      <c r="H1813" s="540"/>
      <c r="I1813" s="132"/>
      <c r="J1813" s="541"/>
      <c r="K1813" s="541"/>
      <c r="L1813" s="548"/>
      <c r="M1813" s="541"/>
      <c r="N1813" s="541"/>
      <c r="O1813" s="541"/>
      <c r="P1813" s="541"/>
      <c r="Q1813" s="541"/>
      <c r="R1813" s="132"/>
      <c r="S1813" s="542"/>
      <c r="T1813" s="132"/>
      <c r="U1813" s="543"/>
      <c r="V1813" s="544"/>
      <c r="W1813" s="493"/>
      <c r="X1813" s="493" t="s">
        <v>304</v>
      </c>
    </row>
    <row r="1814" ht="14.25" hidden="1" customHeight="1">
      <c r="C1814" s="525"/>
      <c r="D1814" s="249"/>
      <c r="E1814" s="249"/>
      <c r="F1814" s="493"/>
      <c r="G1814" s="493"/>
      <c r="H1814" s="540"/>
      <c r="I1814" s="132"/>
      <c r="J1814" s="541"/>
      <c r="K1814" s="541"/>
      <c r="L1814" s="548"/>
      <c r="M1814" s="541"/>
      <c r="N1814" s="541"/>
      <c r="O1814" s="541"/>
      <c r="P1814" s="541"/>
      <c r="Q1814" s="541"/>
      <c r="R1814" s="132"/>
      <c r="S1814" s="542"/>
      <c r="T1814" s="132"/>
      <c r="U1814" s="543"/>
      <c r="V1814" s="544"/>
      <c r="W1814" s="493"/>
      <c r="X1814" s="493" t="s">
        <v>4006</v>
      </c>
    </row>
    <row r="1815" ht="14.25" hidden="1" customHeight="1">
      <c r="C1815" s="525"/>
      <c r="D1815" s="249"/>
      <c r="E1815" s="249"/>
      <c r="F1815" s="493"/>
      <c r="G1815" s="493"/>
      <c r="H1815" s="540"/>
      <c r="I1815" s="132"/>
      <c r="J1815" s="541"/>
      <c r="K1815" s="541"/>
      <c r="L1815" s="548"/>
      <c r="M1815" s="541"/>
      <c r="N1815" s="541"/>
      <c r="O1815" s="541"/>
      <c r="P1815" s="541"/>
      <c r="Q1815" s="541"/>
      <c r="R1815" s="132"/>
      <c r="S1815" s="542"/>
      <c r="T1815" s="132"/>
      <c r="U1815" s="543"/>
      <c r="V1815" s="544"/>
      <c r="W1815" s="493"/>
      <c r="X1815" s="96" t="s">
        <v>5199</v>
      </c>
    </row>
    <row r="1816" ht="14.25" hidden="1" customHeight="1">
      <c r="C1816" s="525"/>
      <c r="D1816" s="249"/>
      <c r="E1816" s="249"/>
      <c r="F1816" s="493"/>
      <c r="G1816" s="493"/>
      <c r="H1816" s="540"/>
      <c r="I1816" s="132"/>
      <c r="J1816" s="541"/>
      <c r="K1816" s="541"/>
      <c r="L1816" s="548"/>
      <c r="M1816" s="541"/>
      <c r="N1816" s="541"/>
      <c r="O1816" s="541"/>
      <c r="P1816" s="541"/>
      <c r="Q1816" s="541"/>
      <c r="R1816" s="132"/>
      <c r="S1816" s="542"/>
      <c r="T1816" s="132"/>
      <c r="U1816" s="543"/>
      <c r="V1816" s="544"/>
      <c r="W1816" s="493"/>
      <c r="X1816" s="96" t="s">
        <v>4978</v>
      </c>
    </row>
    <row r="1817" ht="14.25" hidden="1" customHeight="1">
      <c r="C1817" s="525"/>
      <c r="D1817" s="249"/>
      <c r="E1817" s="249"/>
      <c r="F1817" s="493"/>
      <c r="G1817" s="493"/>
      <c r="H1817" s="540"/>
      <c r="I1817" s="132"/>
      <c r="J1817" s="541"/>
      <c r="K1817" s="541"/>
      <c r="L1817" s="548"/>
      <c r="M1817" s="541"/>
      <c r="N1817" s="541"/>
      <c r="O1817" s="541"/>
      <c r="P1817" s="541"/>
      <c r="Q1817" s="541"/>
      <c r="R1817" s="132"/>
      <c r="S1817" s="542"/>
      <c r="T1817" s="132"/>
      <c r="U1817" s="543"/>
      <c r="V1817" s="544"/>
      <c r="W1817" s="493"/>
      <c r="X1817" s="96" t="s">
        <v>5375</v>
      </c>
    </row>
    <row r="1818" ht="14.25" hidden="1" customHeight="1">
      <c r="C1818" s="525"/>
      <c r="D1818" s="249"/>
      <c r="E1818" s="249"/>
      <c r="F1818" s="493"/>
      <c r="G1818" s="493"/>
      <c r="H1818" s="540"/>
      <c r="I1818" s="132"/>
      <c r="J1818" s="541"/>
      <c r="K1818" s="541"/>
      <c r="L1818" s="548"/>
      <c r="M1818" s="541"/>
      <c r="N1818" s="541"/>
      <c r="O1818" s="541"/>
      <c r="P1818" s="541"/>
      <c r="Q1818" s="541"/>
      <c r="R1818" s="132"/>
      <c r="S1818" s="542"/>
      <c r="T1818" s="132"/>
      <c r="U1818" s="543"/>
      <c r="V1818" s="544"/>
      <c r="W1818" s="493"/>
      <c r="X1818" s="96" t="s">
        <v>5376</v>
      </c>
    </row>
    <row r="1819" ht="14.25" hidden="1" customHeight="1">
      <c r="C1819" s="525"/>
      <c r="D1819" s="249"/>
      <c r="E1819" s="249"/>
      <c r="F1819" s="493"/>
      <c r="G1819" s="493"/>
      <c r="H1819" s="540"/>
      <c r="I1819" s="132"/>
      <c r="J1819" s="541"/>
      <c r="K1819" s="541"/>
      <c r="L1819" s="548"/>
      <c r="M1819" s="541"/>
      <c r="N1819" s="541"/>
      <c r="O1819" s="541"/>
      <c r="P1819" s="541"/>
      <c r="Q1819" s="541"/>
      <c r="R1819" s="132"/>
      <c r="S1819" s="542"/>
      <c r="T1819" s="132"/>
      <c r="U1819" s="543"/>
      <c r="V1819" s="544"/>
      <c r="W1819" s="493"/>
      <c r="X1819" s="96" t="s">
        <v>5377</v>
      </c>
    </row>
    <row r="1820" ht="14.25" hidden="1" customHeight="1">
      <c r="C1820" s="525"/>
      <c r="D1820" s="249"/>
      <c r="E1820" s="249"/>
      <c r="F1820" s="493"/>
      <c r="G1820" s="493"/>
      <c r="H1820" s="540"/>
      <c r="I1820" s="132"/>
      <c r="J1820" s="541"/>
      <c r="K1820" s="541"/>
      <c r="L1820" s="548"/>
      <c r="M1820" s="541"/>
      <c r="N1820" s="541"/>
      <c r="O1820" s="541"/>
      <c r="P1820" s="541"/>
      <c r="Q1820" s="541"/>
      <c r="R1820" s="132"/>
      <c r="S1820" s="542"/>
      <c r="T1820" s="132"/>
      <c r="U1820" s="543"/>
      <c r="V1820" s="544"/>
      <c r="W1820" s="493"/>
      <c r="X1820" s="493" t="s">
        <v>1387</v>
      </c>
    </row>
    <row r="1821" ht="14.25" hidden="1" customHeight="1">
      <c r="C1821" s="525"/>
      <c r="D1821" s="249"/>
      <c r="E1821" s="249"/>
      <c r="F1821" s="493"/>
      <c r="G1821" s="493"/>
      <c r="H1821" s="540"/>
      <c r="I1821" s="132"/>
      <c r="J1821" s="541"/>
      <c r="K1821" s="541"/>
      <c r="L1821" s="548"/>
      <c r="M1821" s="541"/>
      <c r="N1821" s="541"/>
      <c r="O1821" s="541"/>
      <c r="P1821" s="541"/>
      <c r="Q1821" s="541"/>
      <c r="R1821" s="132"/>
      <c r="S1821" s="542"/>
      <c r="T1821" s="132"/>
      <c r="U1821" s="543"/>
      <c r="V1821" s="544"/>
      <c r="W1821" s="493"/>
      <c r="X1821" s="96" t="s">
        <v>4019</v>
      </c>
    </row>
    <row r="1822" ht="14.25" hidden="1" customHeight="1">
      <c r="C1822" s="525"/>
      <c r="D1822" s="249"/>
      <c r="E1822" s="249"/>
      <c r="F1822" s="493"/>
      <c r="G1822" s="493"/>
      <c r="H1822" s="540"/>
      <c r="I1822" s="132"/>
      <c r="J1822" s="541"/>
      <c r="K1822" s="541"/>
      <c r="L1822" s="548"/>
      <c r="M1822" s="541"/>
      <c r="N1822" s="541"/>
      <c r="O1822" s="541"/>
      <c r="P1822" s="541"/>
      <c r="Q1822" s="541"/>
      <c r="R1822" s="132"/>
      <c r="S1822" s="542"/>
      <c r="T1822" s="132"/>
      <c r="U1822" s="543"/>
      <c r="V1822" s="544"/>
      <c r="W1822" s="493"/>
      <c r="X1822" s="493" t="s">
        <v>4020</v>
      </c>
    </row>
    <row r="1823" ht="14.25" hidden="1" customHeight="1">
      <c r="C1823" s="525"/>
      <c r="D1823" s="249"/>
      <c r="E1823" s="249"/>
      <c r="F1823" s="493"/>
      <c r="G1823" s="493"/>
      <c r="H1823" s="540"/>
      <c r="I1823" s="132"/>
      <c r="J1823" s="541"/>
      <c r="K1823" s="541"/>
      <c r="L1823" s="548"/>
      <c r="M1823" s="541"/>
      <c r="N1823" s="541"/>
      <c r="O1823" s="541"/>
      <c r="P1823" s="541"/>
      <c r="Q1823" s="541"/>
      <c r="R1823" s="132"/>
      <c r="S1823" s="542"/>
      <c r="T1823" s="132"/>
      <c r="U1823" s="543"/>
      <c r="V1823" s="544"/>
      <c r="W1823" s="493"/>
      <c r="X1823" s="96" t="s">
        <v>5378</v>
      </c>
    </row>
    <row r="1824" ht="14.25" hidden="1" customHeight="1">
      <c r="C1824" s="525"/>
      <c r="D1824" s="249"/>
      <c r="E1824" s="249"/>
      <c r="F1824" s="493"/>
      <c r="G1824" s="493"/>
      <c r="H1824" s="540"/>
      <c r="I1824" s="132"/>
      <c r="J1824" s="541"/>
      <c r="K1824" s="541"/>
      <c r="L1824" s="548"/>
      <c r="M1824" s="541"/>
      <c r="N1824" s="541"/>
      <c r="O1824" s="541"/>
      <c r="P1824" s="541"/>
      <c r="Q1824" s="541"/>
      <c r="R1824" s="132"/>
      <c r="S1824" s="542"/>
      <c r="T1824" s="132"/>
      <c r="U1824" s="543"/>
      <c r="V1824" s="544"/>
      <c r="W1824" s="493"/>
      <c r="X1824" s="96" t="s">
        <v>5379</v>
      </c>
    </row>
    <row r="1825" ht="14.25" hidden="1" customHeight="1">
      <c r="C1825" s="525"/>
      <c r="D1825" s="249"/>
      <c r="E1825" s="249"/>
      <c r="F1825" s="493"/>
      <c r="G1825" s="493"/>
      <c r="H1825" s="540"/>
      <c r="I1825" s="132"/>
      <c r="J1825" s="541"/>
      <c r="K1825" s="541"/>
      <c r="L1825" s="548"/>
      <c r="M1825" s="541"/>
      <c r="N1825" s="541"/>
      <c r="O1825" s="541"/>
      <c r="P1825" s="541"/>
      <c r="Q1825" s="541"/>
      <c r="R1825" s="132"/>
      <c r="S1825" s="542"/>
      <c r="T1825" s="132"/>
      <c r="U1825" s="543"/>
      <c r="V1825" s="544"/>
      <c r="W1825" s="493"/>
      <c r="X1825" s="493" t="s">
        <v>4022</v>
      </c>
    </row>
    <row r="1826" ht="14.25" hidden="1" customHeight="1">
      <c r="C1826" s="525"/>
      <c r="D1826" s="249"/>
      <c r="E1826" s="249"/>
      <c r="F1826" s="493"/>
      <c r="G1826" s="493"/>
      <c r="H1826" s="540"/>
      <c r="I1826" s="132"/>
      <c r="J1826" s="541"/>
      <c r="K1826" s="541"/>
      <c r="L1826" s="548"/>
      <c r="M1826" s="541"/>
      <c r="N1826" s="541"/>
      <c r="O1826" s="541"/>
      <c r="P1826" s="541"/>
      <c r="Q1826" s="541"/>
      <c r="R1826" s="132"/>
      <c r="S1826" s="542"/>
      <c r="T1826" s="132"/>
      <c r="U1826" s="543"/>
      <c r="V1826" s="544"/>
      <c r="W1826" s="493"/>
      <c r="X1826" s="493" t="s">
        <v>2661</v>
      </c>
    </row>
    <row r="1827" ht="14.25" hidden="1" customHeight="1">
      <c r="C1827" s="525"/>
      <c r="D1827" s="249"/>
      <c r="E1827" s="249"/>
      <c r="F1827" s="493"/>
      <c r="G1827" s="493"/>
      <c r="H1827" s="540"/>
      <c r="I1827" s="132"/>
      <c r="J1827" s="541"/>
      <c r="K1827" s="541"/>
      <c r="L1827" s="548"/>
      <c r="M1827" s="541"/>
      <c r="N1827" s="541"/>
      <c r="O1827" s="541"/>
      <c r="P1827" s="541"/>
      <c r="Q1827" s="541"/>
      <c r="R1827" s="132"/>
      <c r="S1827" s="542"/>
      <c r="T1827" s="132"/>
      <c r="U1827" s="543"/>
      <c r="V1827" s="544"/>
      <c r="W1827" s="493"/>
      <c r="X1827" s="96" t="s">
        <v>5380</v>
      </c>
    </row>
    <row r="1828" ht="14.25" hidden="1" customHeight="1">
      <c r="C1828" s="525"/>
      <c r="D1828" s="249"/>
      <c r="E1828" s="249"/>
      <c r="F1828" s="493"/>
      <c r="G1828" s="493"/>
      <c r="H1828" s="540"/>
      <c r="I1828" s="132"/>
      <c r="J1828" s="541"/>
      <c r="K1828" s="541"/>
      <c r="L1828" s="548"/>
      <c r="M1828" s="541"/>
      <c r="N1828" s="541"/>
      <c r="O1828" s="541"/>
      <c r="P1828" s="541"/>
      <c r="Q1828" s="541"/>
      <c r="R1828" s="132"/>
      <c r="S1828" s="542"/>
      <c r="T1828" s="132"/>
      <c r="U1828" s="543"/>
      <c r="V1828" s="544"/>
      <c r="W1828" s="493"/>
      <c r="X1828" s="96" t="s">
        <v>1673</v>
      </c>
    </row>
    <row r="1829" ht="14.25" hidden="1" customHeight="1">
      <c r="C1829" s="525"/>
      <c r="D1829" s="249"/>
      <c r="E1829" s="249"/>
      <c r="F1829" s="493"/>
      <c r="G1829" s="493"/>
      <c r="H1829" s="540"/>
      <c r="I1829" s="132"/>
      <c r="J1829" s="541"/>
      <c r="K1829" s="541"/>
      <c r="L1829" s="548"/>
      <c r="M1829" s="541"/>
      <c r="N1829" s="541"/>
      <c r="O1829" s="541"/>
      <c r="P1829" s="541"/>
      <c r="Q1829" s="541"/>
      <c r="R1829" s="132"/>
      <c r="S1829" s="542"/>
      <c r="T1829" s="132"/>
      <c r="U1829" s="543"/>
      <c r="V1829" s="544"/>
      <c r="W1829" s="493"/>
      <c r="X1829" s="96" t="s">
        <v>5381</v>
      </c>
    </row>
    <row r="1830" ht="14.25" hidden="1" customHeight="1">
      <c r="C1830" s="525"/>
      <c r="D1830" s="249"/>
      <c r="E1830" s="249"/>
      <c r="F1830" s="493"/>
      <c r="G1830" s="493"/>
      <c r="H1830" s="540"/>
      <c r="I1830" s="132"/>
      <c r="J1830" s="541"/>
      <c r="K1830" s="541"/>
      <c r="L1830" s="548"/>
      <c r="M1830" s="541"/>
      <c r="N1830" s="541"/>
      <c r="O1830" s="541"/>
      <c r="P1830" s="541"/>
      <c r="Q1830" s="541"/>
      <c r="R1830" s="132"/>
      <c r="S1830" s="542"/>
      <c r="T1830" s="132"/>
      <c r="U1830" s="543"/>
      <c r="V1830" s="544"/>
      <c r="W1830" s="493"/>
      <c r="X1830" s="96" t="s">
        <v>5382</v>
      </c>
    </row>
    <row r="1831" ht="14.25" hidden="1" customHeight="1">
      <c r="C1831" s="525"/>
      <c r="D1831" s="249"/>
      <c r="E1831" s="249"/>
      <c r="F1831" s="493"/>
      <c r="G1831" s="493"/>
      <c r="H1831" s="540"/>
      <c r="I1831" s="132"/>
      <c r="J1831" s="541"/>
      <c r="K1831" s="541"/>
      <c r="L1831" s="548"/>
      <c r="M1831" s="541"/>
      <c r="N1831" s="541"/>
      <c r="O1831" s="541"/>
      <c r="P1831" s="541"/>
      <c r="Q1831" s="541"/>
      <c r="R1831" s="132"/>
      <c r="S1831" s="542"/>
      <c r="T1831" s="132"/>
      <c r="U1831" s="543"/>
      <c r="V1831" s="544"/>
      <c r="W1831" s="493"/>
      <c r="X1831" s="493" t="s">
        <v>1183</v>
      </c>
    </row>
    <row r="1832" ht="14.25" hidden="1" customHeight="1">
      <c r="C1832" s="525"/>
      <c r="D1832" s="249"/>
      <c r="E1832" s="249"/>
      <c r="F1832" s="493"/>
      <c r="G1832" s="493"/>
      <c r="H1832" s="540"/>
      <c r="I1832" s="132"/>
      <c r="J1832" s="541"/>
      <c r="K1832" s="541"/>
      <c r="L1832" s="548"/>
      <c r="M1832" s="541"/>
      <c r="N1832" s="541"/>
      <c r="O1832" s="541"/>
      <c r="P1832" s="541"/>
      <c r="Q1832" s="541"/>
      <c r="R1832" s="132"/>
      <c r="S1832" s="542"/>
      <c r="T1832" s="132"/>
      <c r="U1832" s="543"/>
      <c r="V1832" s="544"/>
      <c r="W1832" s="493"/>
      <c r="X1832" s="493" t="s">
        <v>3666</v>
      </c>
    </row>
    <row r="1833" ht="14.25" hidden="1" customHeight="1">
      <c r="C1833" s="525"/>
      <c r="D1833" s="249"/>
      <c r="E1833" s="249"/>
      <c r="F1833" s="493"/>
      <c r="G1833" s="493"/>
      <c r="H1833" s="540"/>
      <c r="I1833" s="132"/>
      <c r="J1833" s="541"/>
      <c r="K1833" s="541"/>
      <c r="L1833" s="548"/>
      <c r="M1833" s="541"/>
      <c r="N1833" s="541"/>
      <c r="O1833" s="541"/>
      <c r="P1833" s="541"/>
      <c r="Q1833" s="541"/>
      <c r="R1833" s="132"/>
      <c r="S1833" s="542"/>
      <c r="T1833" s="132"/>
      <c r="U1833" s="543"/>
      <c r="V1833" s="544"/>
      <c r="W1833" s="493"/>
      <c r="X1833" s="493" t="s">
        <v>4026</v>
      </c>
    </row>
    <row r="1834" ht="14.25" hidden="1" customHeight="1">
      <c r="C1834" s="525"/>
      <c r="X1834" s="493" t="s">
        <v>4028</v>
      </c>
    </row>
    <row r="1835" ht="14.25" hidden="1" customHeight="1">
      <c r="C1835" s="525"/>
      <c r="X1835" s="493" t="s">
        <v>4032</v>
      </c>
    </row>
    <row r="1836" ht="14.25" hidden="1" customHeight="1">
      <c r="C1836" s="525"/>
      <c r="X1836" s="493" t="s">
        <v>379</v>
      </c>
    </row>
    <row r="1837" ht="14.25" hidden="1" customHeight="1">
      <c r="C1837" s="525"/>
      <c r="X1837" s="96" t="s">
        <v>1535</v>
      </c>
    </row>
    <row r="1838" ht="14.25" hidden="1" customHeight="1">
      <c r="C1838" s="525"/>
      <c r="X1838" s="493" t="s">
        <v>4035</v>
      </c>
    </row>
    <row r="1839" ht="14.25" hidden="1" customHeight="1">
      <c r="C1839" s="525"/>
      <c r="X1839" s="493" t="s">
        <v>5383</v>
      </c>
    </row>
    <row r="1840" ht="14.25" hidden="1" customHeight="1">
      <c r="C1840" s="525"/>
      <c r="X1840" s="493" t="s">
        <v>4038</v>
      </c>
    </row>
    <row r="1841" ht="14.25" hidden="1" customHeight="1">
      <c r="C1841" s="525"/>
      <c r="X1841" s="493" t="s">
        <v>2168</v>
      </c>
    </row>
    <row r="1842" ht="14.25" hidden="1" customHeight="1">
      <c r="C1842" s="525"/>
      <c r="X1842" s="96" t="s">
        <v>5384</v>
      </c>
    </row>
    <row r="1843" ht="14.25" hidden="1" customHeight="1">
      <c r="C1843" s="525"/>
      <c r="X1843" s="96" t="s">
        <v>5385</v>
      </c>
    </row>
    <row r="1844" ht="14.25" hidden="1" customHeight="1">
      <c r="C1844" s="525"/>
      <c r="X1844" s="493" t="s">
        <v>4045</v>
      </c>
    </row>
    <row r="1845" ht="14.25" hidden="1" customHeight="1">
      <c r="C1845" s="525"/>
      <c r="X1845" s="493" t="s">
        <v>5386</v>
      </c>
    </row>
    <row r="1846" ht="14.25" hidden="1" customHeight="1">
      <c r="C1846" s="525"/>
      <c r="X1846" s="493" t="s">
        <v>4047</v>
      </c>
    </row>
    <row r="1847" ht="14.25" hidden="1" customHeight="1">
      <c r="C1847" s="525"/>
      <c r="X1847" s="493" t="s">
        <v>4049</v>
      </c>
    </row>
    <row r="1848" ht="14.25" hidden="1" customHeight="1">
      <c r="C1848" s="525"/>
      <c r="X1848" s="96" t="s">
        <v>4701</v>
      </c>
    </row>
    <row r="1849" ht="14.25" hidden="1" customHeight="1">
      <c r="C1849" s="525"/>
      <c r="X1849" s="493" t="s">
        <v>4051</v>
      </c>
    </row>
    <row r="1850" ht="14.25" hidden="1" customHeight="1">
      <c r="C1850" s="525"/>
      <c r="X1850" s="493" t="s">
        <v>4053</v>
      </c>
    </row>
    <row r="1851" ht="14.25" hidden="1" customHeight="1">
      <c r="C1851" s="525"/>
      <c r="X1851" s="96" t="s">
        <v>852</v>
      </c>
    </row>
    <row r="1852" ht="14.25" hidden="1" customHeight="1">
      <c r="C1852" s="525"/>
      <c r="X1852" s="96" t="s">
        <v>5387</v>
      </c>
    </row>
    <row r="1853" ht="14.25" hidden="1" customHeight="1">
      <c r="C1853" s="525"/>
      <c r="X1853" s="96" t="s">
        <v>5388</v>
      </c>
    </row>
    <row r="1854" ht="14.25" hidden="1" customHeight="1">
      <c r="C1854" s="525"/>
      <c r="X1854" s="493" t="s">
        <v>4058</v>
      </c>
    </row>
    <row r="1855" ht="14.25" hidden="1" customHeight="1">
      <c r="C1855" s="525"/>
      <c r="X1855" s="493" t="s">
        <v>4064</v>
      </c>
    </row>
    <row r="1856" ht="14.25" hidden="1" customHeight="1">
      <c r="C1856" s="525"/>
      <c r="X1856" s="96" t="s">
        <v>4830</v>
      </c>
    </row>
    <row r="1857" ht="14.25" hidden="1" customHeight="1">
      <c r="C1857" s="525"/>
      <c r="X1857" s="96" t="s">
        <v>5389</v>
      </c>
    </row>
    <row r="1858" ht="14.25" hidden="1" customHeight="1">
      <c r="C1858" s="525"/>
      <c r="X1858" s="96" t="s">
        <v>5390</v>
      </c>
    </row>
    <row r="1859" ht="14.25" hidden="1" customHeight="1">
      <c r="C1859" s="525"/>
      <c r="X1859" s="96" t="s">
        <v>5391</v>
      </c>
    </row>
    <row r="1860" ht="14.25" hidden="1" customHeight="1">
      <c r="C1860" s="525"/>
      <c r="X1860" s="493" t="s">
        <v>4070</v>
      </c>
    </row>
    <row r="1861" ht="14.25" hidden="1" customHeight="1">
      <c r="C1861" s="525"/>
      <c r="X1861" s="96" t="s">
        <v>5392</v>
      </c>
    </row>
    <row r="1862" ht="14.25" hidden="1" customHeight="1">
      <c r="C1862" s="525"/>
      <c r="X1862" s="493" t="s">
        <v>4072</v>
      </c>
    </row>
    <row r="1863" ht="14.25" hidden="1" customHeight="1">
      <c r="C1863" s="525"/>
      <c r="X1863" s="493" t="s">
        <v>4077</v>
      </c>
    </row>
    <row r="1864" ht="14.25" hidden="1" customHeight="1">
      <c r="C1864" s="525"/>
      <c r="X1864" s="493" t="s">
        <v>4079</v>
      </c>
    </row>
    <row r="1865" ht="14.25" hidden="1" customHeight="1">
      <c r="C1865" s="525"/>
      <c r="X1865" s="493" t="s">
        <v>4081</v>
      </c>
    </row>
    <row r="1866" ht="14.25" hidden="1" customHeight="1">
      <c r="C1866" s="525"/>
      <c r="X1866" s="493" t="s">
        <v>4083</v>
      </c>
    </row>
    <row r="1867" ht="14.25" hidden="1" customHeight="1">
      <c r="C1867" s="525"/>
      <c r="X1867" s="493" t="s">
        <v>1025</v>
      </c>
    </row>
    <row r="1868" ht="14.25" hidden="1" customHeight="1">
      <c r="C1868" s="525"/>
      <c r="X1868" s="96" t="s">
        <v>5393</v>
      </c>
    </row>
    <row r="1869" ht="14.25" hidden="1" customHeight="1">
      <c r="C1869" s="525"/>
      <c r="X1869" s="493" t="s">
        <v>4086</v>
      </c>
    </row>
    <row r="1870" ht="14.25" hidden="1" customHeight="1">
      <c r="C1870" s="525"/>
      <c r="X1870" s="96" t="s">
        <v>409</v>
      </c>
    </row>
    <row r="1871" ht="14.25" hidden="1" customHeight="1">
      <c r="C1871" s="525"/>
      <c r="X1871" s="493" t="s">
        <v>2517</v>
      </c>
    </row>
    <row r="1872" ht="14.25" hidden="1" customHeight="1">
      <c r="C1872" s="525"/>
      <c r="X1872" s="493" t="s">
        <v>4093</v>
      </c>
    </row>
    <row r="1873" ht="14.25" hidden="1" customHeight="1">
      <c r="C1873" s="525"/>
      <c r="X1873" s="96" t="s">
        <v>2623</v>
      </c>
    </row>
    <row r="1874" ht="14.25" hidden="1" customHeight="1">
      <c r="C1874" s="525"/>
      <c r="X1874" s="96" t="s">
        <v>5394</v>
      </c>
    </row>
    <row r="1875" ht="14.25" hidden="1" customHeight="1">
      <c r="C1875" s="525"/>
      <c r="X1875" s="493" t="s">
        <v>884</v>
      </c>
    </row>
    <row r="1876" ht="14.25" hidden="1" customHeight="1">
      <c r="C1876" s="525"/>
      <c r="X1876" s="96" t="s">
        <v>5395</v>
      </c>
    </row>
    <row r="1877" ht="14.25" hidden="1" customHeight="1">
      <c r="C1877" s="525"/>
      <c r="X1877" s="96" t="s">
        <v>1725</v>
      </c>
    </row>
    <row r="1878" ht="14.25" hidden="1" customHeight="1">
      <c r="C1878" s="525"/>
      <c r="X1878" s="96" t="s">
        <v>880</v>
      </c>
    </row>
    <row r="1879" ht="14.25" hidden="1" customHeight="1">
      <c r="C1879" s="525"/>
      <c r="X1879" s="96" t="s">
        <v>4103</v>
      </c>
    </row>
    <row r="1880" ht="14.25" hidden="1" customHeight="1">
      <c r="C1880" s="525"/>
      <c r="X1880" s="493" t="s">
        <v>1033</v>
      </c>
    </row>
    <row r="1881" ht="14.25" hidden="1" customHeight="1">
      <c r="C1881" s="525"/>
      <c r="X1881" s="96" t="s">
        <v>220</v>
      </c>
    </row>
    <row r="1882" ht="14.25" hidden="1" customHeight="1">
      <c r="C1882" s="525"/>
      <c r="X1882" s="96" t="s">
        <v>5396</v>
      </c>
    </row>
    <row r="1883" ht="14.25" hidden="1" customHeight="1">
      <c r="C1883" s="525"/>
      <c r="X1883" s="493" t="s">
        <v>4107</v>
      </c>
    </row>
    <row r="1884" ht="14.25" hidden="1" customHeight="1">
      <c r="C1884" s="525"/>
      <c r="X1884" s="493" t="s">
        <v>4111</v>
      </c>
    </row>
    <row r="1885" ht="14.25" hidden="1" customHeight="1">
      <c r="C1885" s="525"/>
      <c r="X1885" s="96" t="s">
        <v>51</v>
      </c>
    </row>
    <row r="1886" ht="14.25" hidden="1" customHeight="1">
      <c r="C1886" s="525"/>
      <c r="X1886" s="493" t="s">
        <v>4116</v>
      </c>
    </row>
    <row r="1887" ht="14.25" hidden="1" customHeight="1">
      <c r="C1887" s="525"/>
      <c r="X1887" s="493" t="s">
        <v>4118</v>
      </c>
    </row>
    <row r="1888" ht="14.25" hidden="1" customHeight="1">
      <c r="C1888" s="525"/>
      <c r="X1888" s="96" t="s">
        <v>5397</v>
      </c>
    </row>
    <row r="1889" ht="14.25" hidden="1" customHeight="1">
      <c r="C1889" s="525"/>
      <c r="X1889" s="96" t="s">
        <v>5304</v>
      </c>
    </row>
    <row r="1890" ht="14.25" hidden="1" customHeight="1">
      <c r="C1890" s="525"/>
      <c r="X1890" s="96" t="s">
        <v>1485</v>
      </c>
    </row>
    <row r="1891" ht="14.25" hidden="1" customHeight="1">
      <c r="C1891" s="525"/>
      <c r="X1891" s="493" t="s">
        <v>4122</v>
      </c>
    </row>
    <row r="1892" ht="14.25" hidden="1" customHeight="1">
      <c r="C1892" s="525"/>
      <c r="X1892" s="493" t="s">
        <v>4124</v>
      </c>
    </row>
    <row r="1893" ht="14.25" hidden="1" customHeight="1">
      <c r="C1893" s="525"/>
      <c r="X1893" s="96" t="s">
        <v>1118</v>
      </c>
    </row>
    <row r="1894" ht="14.25" hidden="1" customHeight="1">
      <c r="C1894" s="525"/>
      <c r="X1894" s="493" t="s">
        <v>4128</v>
      </c>
    </row>
    <row r="1895" ht="14.25" hidden="1" customHeight="1">
      <c r="C1895" s="525"/>
      <c r="X1895" s="493" t="s">
        <v>4131</v>
      </c>
    </row>
    <row r="1896" ht="14.25" hidden="1" customHeight="1">
      <c r="C1896" s="525"/>
      <c r="X1896" s="493" t="s">
        <v>4132</v>
      </c>
    </row>
    <row r="1897" ht="14.25" hidden="1" customHeight="1">
      <c r="C1897" s="525"/>
      <c r="X1897" s="493" t="s">
        <v>521</v>
      </c>
    </row>
    <row r="1898" ht="14.25" hidden="1" customHeight="1">
      <c r="C1898" s="525"/>
      <c r="X1898" s="493" t="s">
        <v>4134</v>
      </c>
    </row>
    <row r="1899" ht="14.25" hidden="1" customHeight="1">
      <c r="C1899" s="525"/>
      <c r="X1899" s="493" t="s">
        <v>4136</v>
      </c>
    </row>
    <row r="1900" ht="14.25" hidden="1" customHeight="1">
      <c r="C1900" s="525"/>
      <c r="X1900" s="493" t="s">
        <v>4138</v>
      </c>
    </row>
    <row r="1901" ht="14.25" hidden="1" customHeight="1">
      <c r="C1901" s="525"/>
      <c r="X1901" s="493" t="s">
        <v>4140</v>
      </c>
    </row>
    <row r="1902" ht="14.25" hidden="1" customHeight="1">
      <c r="C1902" s="525"/>
      <c r="X1902" s="493" t="s">
        <v>4144</v>
      </c>
    </row>
    <row r="1903" ht="14.25" hidden="1" customHeight="1">
      <c r="C1903" s="525"/>
      <c r="X1903" s="493" t="s">
        <v>4146</v>
      </c>
    </row>
    <row r="1904" ht="14.25" hidden="1" customHeight="1">
      <c r="C1904" s="525"/>
      <c r="X1904" s="96" t="s">
        <v>5398</v>
      </c>
    </row>
    <row r="1905" ht="14.25" hidden="1" customHeight="1">
      <c r="C1905" s="525"/>
      <c r="X1905" s="96" t="s">
        <v>479</v>
      </c>
    </row>
    <row r="1906" ht="14.25" hidden="1" customHeight="1">
      <c r="C1906" s="525"/>
      <c r="X1906" s="493" t="s">
        <v>3598</v>
      </c>
    </row>
    <row r="1907" ht="14.25" hidden="1" customHeight="1">
      <c r="C1907" s="525"/>
      <c r="X1907" s="96" t="s">
        <v>3010</v>
      </c>
    </row>
    <row r="1908" ht="14.25" hidden="1" customHeight="1">
      <c r="C1908" s="525"/>
      <c r="X1908" s="96" t="s">
        <v>5399</v>
      </c>
    </row>
    <row r="1909" ht="14.25" hidden="1" customHeight="1">
      <c r="C1909" s="525"/>
      <c r="X1909" s="96" t="s">
        <v>5400</v>
      </c>
    </row>
    <row r="1910" ht="14.25" hidden="1" customHeight="1">
      <c r="C1910" s="525"/>
      <c r="X1910" s="96" t="s">
        <v>2109</v>
      </c>
    </row>
    <row r="1911" ht="14.25" hidden="1" customHeight="1">
      <c r="C1911" s="525"/>
      <c r="X1911" s="493" t="s">
        <v>4151</v>
      </c>
    </row>
    <row r="1912" ht="14.25" hidden="1" customHeight="1">
      <c r="C1912" s="525"/>
      <c r="X1912" s="493" t="s">
        <v>1711</v>
      </c>
    </row>
    <row r="1913" ht="14.25" hidden="1" customHeight="1">
      <c r="C1913" s="525"/>
      <c r="X1913" s="493" t="s">
        <v>4155</v>
      </c>
    </row>
    <row r="1914" ht="14.25" hidden="1" customHeight="1">
      <c r="C1914" s="525"/>
      <c r="X1914" s="493" t="s">
        <v>4157</v>
      </c>
    </row>
    <row r="1915" ht="14.25" hidden="1" customHeight="1">
      <c r="C1915" s="525"/>
      <c r="X1915" s="96" t="s">
        <v>5007</v>
      </c>
    </row>
    <row r="1916" ht="14.25" hidden="1" customHeight="1">
      <c r="C1916" s="525"/>
      <c r="X1916" s="96" t="s">
        <v>5401</v>
      </c>
    </row>
    <row r="1917" ht="14.25" hidden="1" customHeight="1">
      <c r="C1917" s="525"/>
      <c r="X1917" s="96" t="s">
        <v>5030</v>
      </c>
    </row>
    <row r="1918" ht="14.25" hidden="1" customHeight="1">
      <c r="C1918" s="525"/>
      <c r="X1918" s="96" t="s">
        <v>5402</v>
      </c>
    </row>
    <row r="1919" ht="14.25" hidden="1" customHeight="1">
      <c r="C1919" s="525"/>
      <c r="X1919" s="493" t="s">
        <v>3871</v>
      </c>
    </row>
    <row r="1920" ht="14.25" hidden="1" customHeight="1">
      <c r="C1920" s="525"/>
      <c r="X1920" s="96" t="s">
        <v>5403</v>
      </c>
    </row>
    <row r="1921" ht="14.25" hidden="1" customHeight="1">
      <c r="C1921" s="525"/>
      <c r="X1921" s="96" t="s">
        <v>5404</v>
      </c>
    </row>
    <row r="1922" ht="14.25" hidden="1" customHeight="1">
      <c r="C1922" s="525"/>
      <c r="X1922" s="493" t="s">
        <v>4175</v>
      </c>
    </row>
    <row r="1923" ht="14.25" hidden="1" customHeight="1">
      <c r="C1923" s="525"/>
      <c r="X1923" s="493" t="s">
        <v>102</v>
      </c>
    </row>
    <row r="1924" ht="14.25" hidden="1" customHeight="1">
      <c r="C1924" s="525"/>
      <c r="X1924" s="493" t="s">
        <v>4178</v>
      </c>
    </row>
    <row r="1925" ht="14.25" hidden="1" customHeight="1">
      <c r="C1925" s="525"/>
      <c r="X1925" s="96" t="s">
        <v>5405</v>
      </c>
    </row>
    <row r="1926" ht="14.25" hidden="1" customHeight="1">
      <c r="C1926" s="525"/>
      <c r="X1926" s="96" t="s">
        <v>4181</v>
      </c>
    </row>
    <row r="1927" ht="14.25" hidden="1" customHeight="1">
      <c r="C1927" s="525"/>
      <c r="X1927" s="493" t="s">
        <v>1059</v>
      </c>
    </row>
    <row r="1928" ht="14.25" hidden="1" customHeight="1">
      <c r="C1928" s="525"/>
      <c r="X1928" s="96" t="s">
        <v>3313</v>
      </c>
    </row>
    <row r="1929" ht="14.25" hidden="1" customHeight="1">
      <c r="C1929" s="525"/>
      <c r="X1929" s="96" t="s">
        <v>1768</v>
      </c>
    </row>
    <row r="1930" ht="14.25" hidden="1" customHeight="1">
      <c r="C1930" s="525"/>
      <c r="X1930" s="96" t="s">
        <v>2193</v>
      </c>
    </row>
    <row r="1931" ht="14.25" hidden="1" customHeight="1">
      <c r="C1931" s="525"/>
      <c r="X1931" s="493" t="s">
        <v>336</v>
      </c>
    </row>
    <row r="1932" ht="14.25" hidden="1" customHeight="1">
      <c r="C1932" s="525"/>
      <c r="X1932" s="493" t="s">
        <v>197</v>
      </c>
    </row>
    <row r="1933" ht="14.25" hidden="1" customHeight="1">
      <c r="C1933" s="525"/>
      <c r="X1933" s="493" t="s">
        <v>4201</v>
      </c>
    </row>
    <row r="1934" ht="14.25" hidden="1" customHeight="1">
      <c r="C1934" s="525"/>
      <c r="X1934" s="493" t="s">
        <v>4208</v>
      </c>
    </row>
    <row r="1935" ht="14.25" hidden="1" customHeight="1">
      <c r="C1935" s="525"/>
      <c r="X1935" s="96" t="s">
        <v>88</v>
      </c>
    </row>
    <row r="1936" ht="14.25" hidden="1" customHeight="1">
      <c r="C1936" s="525"/>
      <c r="X1936" s="96" t="s">
        <v>4215</v>
      </c>
    </row>
    <row r="1937" ht="14.25" hidden="1" customHeight="1">
      <c r="C1937" s="525"/>
      <c r="X1937" s="493" t="s">
        <v>1539</v>
      </c>
    </row>
    <row r="1938" ht="14.25" hidden="1" customHeight="1">
      <c r="C1938" s="525"/>
      <c r="X1938" s="493" t="s">
        <v>4225</v>
      </c>
    </row>
    <row r="1939" ht="14.25" hidden="1" customHeight="1">
      <c r="C1939" s="525"/>
      <c r="X1939" s="96" t="s">
        <v>5406</v>
      </c>
    </row>
    <row r="1940" ht="14.25" hidden="1" customHeight="1">
      <c r="C1940" s="525"/>
      <c r="X1940" s="96" t="s">
        <v>3280</v>
      </c>
    </row>
    <row r="1941" ht="14.25" hidden="1" customHeight="1">
      <c r="C1941" s="525"/>
      <c r="X1941" s="96" t="s">
        <v>5407</v>
      </c>
    </row>
    <row r="1942" ht="14.25" hidden="1" customHeight="1">
      <c r="C1942" s="525"/>
      <c r="X1942" s="96" t="s">
        <v>5408</v>
      </c>
    </row>
    <row r="1943" ht="14.25" hidden="1" customHeight="1">
      <c r="C1943" s="525"/>
      <c r="X1943" s="96" t="s">
        <v>5409</v>
      </c>
    </row>
    <row r="1944" ht="14.25" hidden="1" customHeight="1">
      <c r="C1944" s="525"/>
      <c r="X1944" s="96" t="s">
        <v>5410</v>
      </c>
    </row>
    <row r="1945" ht="14.25" hidden="1" customHeight="1">
      <c r="C1945" s="525"/>
      <c r="X1945" s="96" t="s">
        <v>5411</v>
      </c>
    </row>
    <row r="1946" ht="14.25" hidden="1" customHeight="1">
      <c r="C1946" s="525"/>
      <c r="X1946" s="493" t="s">
        <v>4231</v>
      </c>
    </row>
    <row r="1947" ht="14.25" hidden="1" customHeight="1">
      <c r="C1947" s="525"/>
      <c r="X1947" s="96" t="s">
        <v>268</v>
      </c>
    </row>
    <row r="1948" ht="14.25" hidden="1" customHeight="1">
      <c r="C1948" s="525"/>
      <c r="X1948" s="96" t="s">
        <v>5412</v>
      </c>
    </row>
    <row r="1949" ht="14.25" hidden="1" customHeight="1">
      <c r="C1949" s="525"/>
      <c r="X1949" s="96" t="s">
        <v>5301</v>
      </c>
    </row>
    <row r="1950" ht="14.25" hidden="1" customHeight="1">
      <c r="C1950" s="525"/>
      <c r="X1950" s="493" t="s">
        <v>4237</v>
      </c>
    </row>
    <row r="1951" ht="14.25" hidden="1" customHeight="1">
      <c r="C1951" s="525"/>
      <c r="X1951" s="493" t="s">
        <v>3722</v>
      </c>
    </row>
    <row r="1952" ht="14.25" hidden="1" customHeight="1">
      <c r="C1952" s="525"/>
      <c r="X1952" s="96" t="s">
        <v>786</v>
      </c>
    </row>
    <row r="1953" ht="14.25" hidden="1" customHeight="1">
      <c r="C1953" s="525"/>
      <c r="X1953" s="493" t="s">
        <v>4242</v>
      </c>
    </row>
    <row r="1954" ht="14.25" hidden="1" customHeight="1">
      <c r="C1954" s="525"/>
      <c r="X1954" s="96" t="s">
        <v>5413</v>
      </c>
    </row>
    <row r="1955" ht="14.25" hidden="1" customHeight="1">
      <c r="C1955" s="525"/>
      <c r="X1955" s="96" t="s">
        <v>5414</v>
      </c>
    </row>
    <row r="1956" ht="14.25" hidden="1" customHeight="1">
      <c r="C1956" s="525"/>
      <c r="X1956" s="96" t="s">
        <v>5415</v>
      </c>
    </row>
    <row r="1957" ht="14.25" hidden="1" customHeight="1">
      <c r="C1957" s="525"/>
      <c r="X1957" s="493" t="s">
        <v>4252</v>
      </c>
    </row>
    <row r="1958" ht="14.25" hidden="1" customHeight="1">
      <c r="C1958" s="525"/>
      <c r="X1958" s="493" t="s">
        <v>4254</v>
      </c>
    </row>
    <row r="1959" ht="14.25" hidden="1" customHeight="1">
      <c r="C1959" s="525"/>
      <c r="X1959" s="96" t="s">
        <v>4949</v>
      </c>
    </row>
    <row r="1960" ht="14.25" hidden="1" customHeight="1">
      <c r="C1960" s="525"/>
      <c r="X1960" s="493" t="s">
        <v>4257</v>
      </c>
    </row>
    <row r="1961" ht="14.25" hidden="1" customHeight="1">
      <c r="C1961" s="525"/>
      <c r="X1961" s="493" t="s">
        <v>4259</v>
      </c>
    </row>
    <row r="1962" ht="14.25" hidden="1" customHeight="1">
      <c r="C1962" s="525"/>
      <c r="X1962" s="493" t="s">
        <v>4261</v>
      </c>
    </row>
    <row r="1963" ht="14.25" hidden="1" customHeight="1">
      <c r="C1963" s="525"/>
      <c r="X1963" s="96" t="s">
        <v>5416</v>
      </c>
    </row>
    <row r="1964" ht="14.25" hidden="1" customHeight="1">
      <c r="C1964" s="525"/>
      <c r="X1964" s="493" t="s">
        <v>4269</v>
      </c>
    </row>
    <row r="1965" ht="14.25" hidden="1" customHeight="1">
      <c r="C1965" s="525"/>
      <c r="X1965" s="493" t="s">
        <v>4271</v>
      </c>
    </row>
    <row r="1966" ht="14.25" hidden="1" customHeight="1">
      <c r="C1966" s="525"/>
      <c r="X1966" s="96" t="s">
        <v>5417</v>
      </c>
    </row>
    <row r="1967" ht="14.25" hidden="1" customHeight="1">
      <c r="C1967" s="525"/>
      <c r="X1967" s="493" t="s">
        <v>4273</v>
      </c>
    </row>
    <row r="1968" ht="14.25" hidden="1" customHeight="1">
      <c r="C1968" s="525"/>
      <c r="X1968" s="96" t="s">
        <v>5418</v>
      </c>
    </row>
    <row r="1969" ht="14.25" hidden="1" customHeight="1">
      <c r="C1969" s="525"/>
      <c r="X1969" s="493" t="s">
        <v>376</v>
      </c>
    </row>
    <row r="1970" ht="14.25" hidden="1" customHeight="1">
      <c r="C1970" s="525"/>
      <c r="X1970" s="493" t="s">
        <v>4276</v>
      </c>
    </row>
    <row r="1971" ht="14.25" hidden="1" customHeight="1">
      <c r="C1971" s="525"/>
      <c r="X1971" s="96" t="s">
        <v>5419</v>
      </c>
    </row>
    <row r="1972" ht="14.25" hidden="1" customHeight="1">
      <c r="C1972" s="525"/>
      <c r="X1972" s="96" t="s">
        <v>5420</v>
      </c>
    </row>
    <row r="1973" ht="14.25" hidden="1" customHeight="1">
      <c r="C1973" s="525"/>
      <c r="X1973" s="96" t="s">
        <v>21</v>
      </c>
    </row>
    <row r="1974" ht="14.25" hidden="1" customHeight="1">
      <c r="C1974" s="525"/>
      <c r="X1974" s="96" t="s">
        <v>5421</v>
      </c>
    </row>
    <row r="1975" ht="14.25" hidden="1" customHeight="1">
      <c r="C1975" s="525"/>
      <c r="X1975" s="96" t="s">
        <v>37</v>
      </c>
    </row>
    <row r="1976" ht="14.25" hidden="1" customHeight="1">
      <c r="C1976" s="525"/>
      <c r="X1976" s="493" t="s">
        <v>4290</v>
      </c>
    </row>
    <row r="1977" ht="14.25" hidden="1" customHeight="1">
      <c r="C1977" s="525"/>
      <c r="X1977" s="96" t="s">
        <v>5422</v>
      </c>
    </row>
    <row r="1978" ht="14.25" hidden="1" customHeight="1">
      <c r="C1978" s="525"/>
      <c r="X1978" s="96" t="s">
        <v>1431</v>
      </c>
    </row>
    <row r="1979" ht="14.25" hidden="1" customHeight="1">
      <c r="C1979" s="525"/>
      <c r="X1979" s="96" t="s">
        <v>5423</v>
      </c>
    </row>
    <row r="1980" ht="14.25" hidden="1" customHeight="1">
      <c r="C1980" s="525"/>
      <c r="X1980" s="493" t="s">
        <v>4299</v>
      </c>
    </row>
    <row r="1981" ht="14.25" hidden="1" customHeight="1">
      <c r="C1981" s="525"/>
      <c r="X1981" s="96" t="s">
        <v>4820</v>
      </c>
    </row>
    <row r="1982" ht="14.25" hidden="1" customHeight="1">
      <c r="C1982" s="525"/>
      <c r="X1982" s="96" t="s">
        <v>5424</v>
      </c>
    </row>
    <row r="1983" ht="14.25" hidden="1" customHeight="1">
      <c r="C1983" s="525"/>
      <c r="X1983" s="96" t="s">
        <v>5425</v>
      </c>
    </row>
    <row r="1984" ht="14.25" hidden="1" customHeight="1">
      <c r="C1984" s="525"/>
      <c r="X1984" s="96" t="s">
        <v>5426</v>
      </c>
    </row>
    <row r="1985" ht="14.25" hidden="1" customHeight="1">
      <c r="C1985" s="525"/>
      <c r="X1985" s="96" t="s">
        <v>4782</v>
      </c>
    </row>
    <row r="1986" ht="14.25" hidden="1" customHeight="1">
      <c r="C1986" s="525"/>
      <c r="X1986" s="96" t="s">
        <v>5427</v>
      </c>
    </row>
    <row r="1987" ht="14.25" hidden="1" customHeight="1">
      <c r="C1987" s="525"/>
      <c r="X1987" s="96" t="s">
        <v>5428</v>
      </c>
    </row>
    <row r="1988" ht="14.25" hidden="1" customHeight="1">
      <c r="C1988" s="525"/>
      <c r="X1988" s="96" t="s">
        <v>4556</v>
      </c>
    </row>
    <row r="1989" ht="14.25" hidden="1" customHeight="1">
      <c r="C1989" s="525"/>
      <c r="X1989" s="96" t="s">
        <v>5429</v>
      </c>
    </row>
    <row r="1990" ht="14.25" hidden="1" customHeight="1">
      <c r="C1990" s="525"/>
      <c r="X1990" s="96" t="s">
        <v>5430</v>
      </c>
    </row>
    <row r="1991" ht="14.25" hidden="1" customHeight="1">
      <c r="C1991" s="525"/>
      <c r="X1991" s="96" t="s">
        <v>5431</v>
      </c>
    </row>
    <row r="1992" ht="14.25" hidden="1" customHeight="1">
      <c r="C1992" s="525"/>
      <c r="X1992" s="96" t="s">
        <v>5432</v>
      </c>
    </row>
    <row r="1993" ht="14.25" hidden="1" customHeight="1">
      <c r="C1993" s="525"/>
      <c r="X1993" s="96" t="s">
        <v>4636</v>
      </c>
    </row>
    <row r="1994" ht="14.25" hidden="1" customHeight="1">
      <c r="C1994" s="525"/>
      <c r="X1994" s="96" t="s">
        <v>5433</v>
      </c>
    </row>
    <row r="1995" ht="14.25" hidden="1" customHeight="1">
      <c r="C1995" s="525"/>
      <c r="X1995" s="96" t="s">
        <v>5434</v>
      </c>
    </row>
    <row r="1996" ht="14.25" hidden="1" customHeight="1">
      <c r="C1996" s="525"/>
      <c r="X1996" s="96" t="s">
        <v>5435</v>
      </c>
    </row>
    <row r="1997" ht="14.25" hidden="1" customHeight="1">
      <c r="C1997" s="525"/>
      <c r="X1997" s="493" t="s">
        <v>34</v>
      </c>
    </row>
    <row r="1998" ht="14.25" hidden="1" customHeight="1">
      <c r="C1998" s="525"/>
      <c r="X1998" s="96" t="s">
        <v>34</v>
      </c>
    </row>
    <row r="1999" ht="14.25" hidden="1" customHeight="1">
      <c r="C1999" s="525"/>
      <c r="X1999" s="96" t="s">
        <v>5436</v>
      </c>
    </row>
    <row r="2000" ht="14.25" hidden="1" customHeight="1">
      <c r="C2000" s="525"/>
      <c r="X2000" s="96" t="s">
        <v>4502</v>
      </c>
    </row>
    <row r="2001" ht="14.25" hidden="1" customHeight="1">
      <c r="C2001" s="525"/>
      <c r="X2001" s="96" t="s">
        <v>5437</v>
      </c>
    </row>
    <row r="2002" ht="14.25" hidden="1" customHeight="1">
      <c r="C2002" s="525"/>
      <c r="X2002" s="96" t="s">
        <v>5438</v>
      </c>
    </row>
    <row r="2003" ht="14.25" hidden="1" customHeight="1">
      <c r="C2003" s="525"/>
      <c r="X2003" s="96" t="s">
        <v>5439</v>
      </c>
    </row>
    <row r="2004" ht="14.25" hidden="1" customHeight="1">
      <c r="C2004" s="525"/>
      <c r="X2004" s="96" t="s">
        <v>4304</v>
      </c>
    </row>
    <row r="2005" ht="14.25" hidden="1" customHeight="1">
      <c r="C2005" s="525"/>
      <c r="X2005" s="96" t="s">
        <v>5292</v>
      </c>
    </row>
    <row r="2006" ht="14.25" hidden="1" customHeight="1">
      <c r="C2006" s="525"/>
      <c r="X2006" s="96" t="s">
        <v>5440</v>
      </c>
    </row>
    <row r="2007" ht="14.25" hidden="1" customHeight="1">
      <c r="C2007" s="525"/>
      <c r="X2007" s="493" t="s">
        <v>4306</v>
      </c>
    </row>
    <row r="2008" ht="14.25" hidden="1" customHeight="1">
      <c r="C2008" s="525"/>
      <c r="X2008" s="96" t="s">
        <v>4718</v>
      </c>
    </row>
    <row r="2009" ht="14.25" hidden="1" customHeight="1">
      <c r="C2009" s="525"/>
      <c r="X2009" s="96" t="s">
        <v>5441</v>
      </c>
    </row>
    <row r="2010" ht="14.25" hidden="1" customHeight="1">
      <c r="C2010" s="525"/>
      <c r="X2010" s="493" t="s">
        <v>4310</v>
      </c>
    </row>
    <row r="2011" ht="14.25" hidden="1" customHeight="1">
      <c r="C2011" s="525"/>
      <c r="X2011" s="96" t="s">
        <v>5442</v>
      </c>
    </row>
    <row r="2012" ht="14.25" hidden="1" customHeight="1">
      <c r="C2012" s="525"/>
      <c r="X2012" s="96" t="s">
        <v>5443</v>
      </c>
    </row>
    <row r="2013" ht="14.25" hidden="1" customHeight="1">
      <c r="C2013" s="525"/>
      <c r="X2013" s="96" t="s">
        <v>5444</v>
      </c>
    </row>
    <row r="2014" ht="14.25" hidden="1" customHeight="1">
      <c r="C2014" s="525"/>
      <c r="X2014" s="96" t="s">
        <v>1658</v>
      </c>
    </row>
    <row r="2015" ht="14.25" hidden="1" customHeight="1">
      <c r="C2015" s="525"/>
      <c r="X2015" s="96" t="s">
        <v>5445</v>
      </c>
    </row>
    <row r="2016" ht="14.25" hidden="1" customHeight="1">
      <c r="C2016" s="525"/>
      <c r="X2016" s="493" t="s">
        <v>4312</v>
      </c>
    </row>
    <row r="2017" ht="14.25" hidden="1" customHeight="1">
      <c r="C2017" s="525"/>
      <c r="X2017" s="96" t="s">
        <v>4907</v>
      </c>
    </row>
    <row r="2018" ht="14.25" hidden="1" customHeight="1">
      <c r="C2018" s="525"/>
      <c r="X2018" s="96" t="s">
        <v>5446</v>
      </c>
    </row>
    <row r="2019" ht="14.25" hidden="1" customHeight="1">
      <c r="C2019" s="525"/>
      <c r="X2019" s="493" t="s">
        <v>4318</v>
      </c>
    </row>
    <row r="2020" ht="14.25" hidden="1" customHeight="1">
      <c r="C2020" s="525"/>
      <c r="X2020" s="96" t="s">
        <v>4847</v>
      </c>
    </row>
    <row r="2021" ht="14.25" hidden="1" customHeight="1">
      <c r="C2021" s="525"/>
      <c r="X2021" s="493" t="s">
        <v>4321</v>
      </c>
    </row>
    <row r="2022" ht="14.25" hidden="1" customHeight="1">
      <c r="C2022" s="525"/>
      <c r="X2022" s="96" t="s">
        <v>5447</v>
      </c>
    </row>
    <row r="2023" ht="14.25" hidden="1" customHeight="1">
      <c r="C2023" s="525"/>
      <c r="X2023" s="96" t="s">
        <v>4475</v>
      </c>
    </row>
    <row r="2024" ht="14.25" hidden="1" customHeight="1">
      <c r="C2024" s="525"/>
      <c r="X2024" s="96" t="s">
        <v>5448</v>
      </c>
    </row>
    <row r="2025" ht="14.25" hidden="1" customHeight="1">
      <c r="C2025" s="525"/>
      <c r="X2025" s="493" t="s">
        <v>4323</v>
      </c>
    </row>
    <row r="2026" ht="14.25" hidden="1" customHeight="1">
      <c r="C2026" s="525"/>
      <c r="X2026" s="96" t="s">
        <v>4753</v>
      </c>
    </row>
    <row r="2027" ht="14.25" hidden="1" customHeight="1">
      <c r="C2027" s="525"/>
      <c r="X2027" s="96" t="s">
        <v>5449</v>
      </c>
    </row>
    <row r="2028" ht="14.25" hidden="1" customHeight="1">
      <c r="C2028" s="525"/>
      <c r="X2028" s="96" t="s">
        <v>4325</v>
      </c>
    </row>
    <row r="2029" ht="14.25" hidden="1" customHeight="1">
      <c r="C2029" s="525"/>
      <c r="X2029" s="96" t="s">
        <v>5450</v>
      </c>
    </row>
    <row r="2030" ht="14.25" hidden="1" customHeight="1">
      <c r="C2030" s="525"/>
      <c r="X2030" s="493" t="s">
        <v>4326</v>
      </c>
    </row>
    <row r="2031" ht="14.25" hidden="1" customHeight="1">
      <c r="C2031" s="525"/>
      <c r="X2031" s="96" t="s">
        <v>5451</v>
      </c>
    </row>
    <row r="2032" ht="14.25" hidden="1" customHeight="1">
      <c r="C2032" s="525"/>
      <c r="X2032" s="96" t="s">
        <v>5452</v>
      </c>
    </row>
    <row r="2033" ht="14.25" hidden="1" customHeight="1">
      <c r="C2033" s="525"/>
      <c r="X2033" s="96" t="s">
        <v>5453</v>
      </c>
    </row>
    <row r="2034" ht="14.25" hidden="1" customHeight="1">
      <c r="C2034" s="525"/>
      <c r="X2034" s="96" t="s">
        <v>5454</v>
      </c>
    </row>
    <row r="2035" ht="14.25" hidden="1" customHeight="1">
      <c r="C2035" s="525"/>
      <c r="X2035" s="493" t="s">
        <v>4328</v>
      </c>
    </row>
    <row r="2036" ht="14.25" hidden="1" customHeight="1">
      <c r="C2036" s="525"/>
      <c r="X2036" s="96" t="s">
        <v>5455</v>
      </c>
    </row>
    <row r="2037" ht="14.25" hidden="1" customHeight="1">
      <c r="C2037" s="525"/>
      <c r="X2037" s="493" t="s">
        <v>4332</v>
      </c>
    </row>
    <row r="2038" ht="14.25" hidden="1" customHeight="1">
      <c r="C2038" s="525"/>
      <c r="X2038" s="96" t="s">
        <v>5456</v>
      </c>
    </row>
    <row r="2039" ht="14.25" hidden="1" customHeight="1">
      <c r="C2039" s="525"/>
      <c r="X2039" s="493" t="s">
        <v>4334</v>
      </c>
    </row>
    <row r="2040" ht="14.25" hidden="1" customHeight="1">
      <c r="C2040" s="525"/>
      <c r="X2040" s="493" t="s">
        <v>1255</v>
      </c>
    </row>
    <row r="2041" ht="14.25" hidden="1" customHeight="1">
      <c r="C2041" s="525"/>
      <c r="X2041" s="96" t="s">
        <v>4531</v>
      </c>
    </row>
    <row r="2042" ht="14.25" hidden="1" customHeight="1">
      <c r="C2042" s="525"/>
      <c r="X2042" s="96" t="s">
        <v>5457</v>
      </c>
    </row>
    <row r="2043" ht="14.25" hidden="1" customHeight="1">
      <c r="C2043" s="525"/>
      <c r="X2043" s="96" t="s">
        <v>5458</v>
      </c>
    </row>
    <row r="2044" ht="14.25" hidden="1" customHeight="1">
      <c r="C2044" s="525"/>
      <c r="X2044" s="96" t="s">
        <v>5459</v>
      </c>
    </row>
    <row r="2045" ht="14.25" hidden="1" customHeight="1">
      <c r="C2045" s="525"/>
      <c r="X2045" s="96" t="s">
        <v>4896</v>
      </c>
    </row>
    <row r="2046" ht="14.25" hidden="1" customHeight="1">
      <c r="C2046" s="525"/>
      <c r="X2046" s="96" t="s">
        <v>5460</v>
      </c>
    </row>
    <row r="2047" ht="14.25" hidden="1" customHeight="1">
      <c r="C2047" s="525"/>
      <c r="X2047" s="96" t="s">
        <v>5461</v>
      </c>
    </row>
    <row r="2048" ht="14.25" hidden="1" customHeight="1">
      <c r="C2048" s="525"/>
      <c r="X2048" s="96" t="s">
        <v>5462</v>
      </c>
    </row>
    <row r="2049" ht="14.25" hidden="1" customHeight="1">
      <c r="C2049" s="525"/>
      <c r="X2049" s="96" t="s">
        <v>5463</v>
      </c>
    </row>
    <row r="2050" ht="14.25" hidden="1" customHeight="1">
      <c r="C2050" s="525"/>
    </row>
  </sheetData>
  <mergeCells count="37">
    <mergeCell ref="AC2:AC4"/>
    <mergeCell ref="AD2:AD4"/>
    <mergeCell ref="A1:AD1"/>
    <mergeCell ref="A2:C2"/>
    <mergeCell ref="D2:E2"/>
    <mergeCell ref="F2:H2"/>
    <mergeCell ref="I2:Q2"/>
    <mergeCell ref="R2:Z2"/>
    <mergeCell ref="AA2:AB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V3:V4"/>
    <mergeCell ref="W3:W4"/>
    <mergeCell ref="X3:X4"/>
    <mergeCell ref="Y3:Y4"/>
    <mergeCell ref="Z3:Z4"/>
    <mergeCell ref="AA3:AA4"/>
    <mergeCell ref="AB3:AB4"/>
    <mergeCell ref="O3:O4"/>
    <mergeCell ref="P3:P4"/>
    <mergeCell ref="Q3:Q4"/>
    <mergeCell ref="R3:R4"/>
    <mergeCell ref="S3:S4"/>
    <mergeCell ref="T3:T4"/>
    <mergeCell ref="U3:U4"/>
  </mergeCells>
  <conditionalFormatting sqref="Q5:Q1700">
    <cfRule type="cellIs" dxfId="4" priority="1" operator="lessThan">
      <formula>1</formula>
    </cfRule>
  </conditionalFormatting>
  <dataValidations>
    <dataValidation type="list" allowBlank="1" showErrorMessage="1" sqref="I88">
      <formula1>$L$1683:$L$1686</formula1>
    </dataValidation>
    <dataValidation type="list" allowBlank="1" showErrorMessage="1" sqref="I5:I87 I89:I1700">
      <formula1>$L$1716:$L$1719</formula1>
    </dataValidation>
    <dataValidation type="list" allowBlank="1" showErrorMessage="1" sqref="X88">
      <formula1>$X$1683:$X$2019</formula1>
    </dataValidation>
    <dataValidation type="list" allowBlank="1" showErrorMessage="1" sqref="X5:X87 X89:X377 X379:X1700">
      <formula1>$X$1716:$X$2052</formula1>
    </dataValidation>
  </dataValidations>
  <printOptions horizontalCentered="1"/>
  <pageMargins bottom="0.7480314960629921" footer="0.0" header="0.0" left="0.7086614173228347" right="0.7086614173228347" top="0.7480314960629921"/>
  <pageSetup paperSize="9"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2.71"/>
    <col customWidth="1" min="5" max="5" width="8.71"/>
    <col customWidth="1" min="6" max="6" width="11.29"/>
    <col customWidth="1" min="7" max="7" width="9.71"/>
    <col customWidth="1" min="8" max="26" width="8.71"/>
  </cols>
  <sheetData>
    <row r="1" ht="14.25" customHeight="1">
      <c r="A1" s="550"/>
      <c r="B1" s="550"/>
      <c r="C1" s="551" t="s">
        <v>5464</v>
      </c>
      <c r="D1" s="551"/>
      <c r="E1" s="551"/>
      <c r="F1" s="551"/>
      <c r="G1" s="551"/>
      <c r="H1" s="551"/>
      <c r="I1" s="551"/>
      <c r="J1" s="551"/>
      <c r="K1" s="550"/>
      <c r="L1" s="550"/>
      <c r="M1" s="550"/>
      <c r="N1" s="550"/>
      <c r="O1" s="550"/>
      <c r="P1" s="550"/>
      <c r="Q1" s="550"/>
      <c r="R1" s="550"/>
      <c r="S1" s="550"/>
      <c r="T1" s="550"/>
      <c r="U1" s="550"/>
      <c r="V1" s="550"/>
      <c r="W1" s="550"/>
      <c r="X1" s="550"/>
      <c r="Y1" s="550"/>
      <c r="Z1" s="550"/>
    </row>
    <row r="2" ht="14.25" customHeight="1">
      <c r="A2" s="550"/>
      <c r="B2" s="550"/>
      <c r="C2" s="551" t="s">
        <v>5465</v>
      </c>
      <c r="D2" s="551"/>
      <c r="E2" s="551"/>
      <c r="F2" s="551"/>
      <c r="G2" s="551"/>
      <c r="H2" s="551"/>
      <c r="I2" s="551"/>
      <c r="J2" s="552" t="s">
        <v>5466</v>
      </c>
      <c r="K2" s="550"/>
      <c r="L2" s="552" t="s">
        <v>5467</v>
      </c>
      <c r="M2" s="550"/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</row>
    <row r="3" ht="14.25" customHeight="1">
      <c r="A3" s="550"/>
      <c r="B3" s="550"/>
      <c r="C3" s="551" t="s">
        <v>5468</v>
      </c>
      <c r="D3" s="551"/>
      <c r="E3" s="551"/>
      <c r="F3" s="551"/>
      <c r="G3" s="551"/>
      <c r="H3" s="551"/>
      <c r="I3" s="551"/>
      <c r="J3" s="553"/>
      <c r="K3" s="550"/>
      <c r="L3" s="553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</row>
    <row r="4" ht="14.25" customHeight="1">
      <c r="A4" s="550"/>
      <c r="B4" s="550"/>
      <c r="C4" s="551" t="s">
        <v>5469</v>
      </c>
      <c r="D4" s="551"/>
      <c r="E4" s="551"/>
      <c r="F4" s="551"/>
      <c r="G4" s="551"/>
      <c r="H4" s="551"/>
      <c r="I4" s="550"/>
      <c r="J4" s="554" t="str">
        <f>IF(L4&gt;0,IF(L4&gt;=$F$7,$H$7,IF(AND(L4&lt;$G$8,L4&gt;=$F$8)=TRUE,$H$8,$H$9)),"")</f>
        <v>Supak</v>
      </c>
      <c r="K4" s="550"/>
      <c r="L4" s="555">
        <v>3.9E7</v>
      </c>
      <c r="M4" s="556" t="s">
        <v>5470</v>
      </c>
      <c r="N4" s="550"/>
      <c r="O4" s="550"/>
      <c r="P4" s="550"/>
      <c r="Q4" s="550"/>
      <c r="R4" s="550"/>
      <c r="S4" s="550"/>
      <c r="T4" s="550"/>
      <c r="U4" s="550"/>
      <c r="V4" s="550"/>
      <c r="W4" s="550"/>
      <c r="X4" s="550"/>
      <c r="Y4" s="550"/>
      <c r="Z4" s="550"/>
    </row>
    <row r="5" ht="14.25" customHeight="1">
      <c r="A5" s="550"/>
      <c r="B5" s="550"/>
      <c r="C5" s="551"/>
      <c r="D5" s="551"/>
      <c r="E5" s="551"/>
      <c r="F5" s="551"/>
      <c r="G5" s="551"/>
      <c r="H5" s="551"/>
      <c r="I5" s="551"/>
      <c r="J5" s="551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0"/>
      <c r="V5" s="550"/>
      <c r="W5" s="550"/>
      <c r="X5" s="550"/>
      <c r="Y5" s="550"/>
      <c r="Z5" s="550"/>
    </row>
    <row r="6" ht="14.25" customHeight="1">
      <c r="A6" s="550"/>
      <c r="B6" s="550"/>
      <c r="C6" s="557" t="s">
        <v>5471</v>
      </c>
      <c r="D6" s="558">
        <v>0.0</v>
      </c>
      <c r="E6" s="559"/>
      <c r="F6" s="560" t="s">
        <v>5472</v>
      </c>
      <c r="G6" s="560" t="s">
        <v>5473</v>
      </c>
      <c r="H6" s="561" t="s">
        <v>5466</v>
      </c>
      <c r="I6" s="560" t="s">
        <v>5474</v>
      </c>
      <c r="J6" s="562" t="s">
        <v>5475</v>
      </c>
      <c r="K6" s="550"/>
      <c r="L6" s="550"/>
      <c r="M6" s="550"/>
      <c r="N6" s="550"/>
      <c r="O6" s="550"/>
      <c r="P6" s="550"/>
      <c r="Q6" s="550"/>
      <c r="R6" s="550"/>
      <c r="S6" s="550"/>
      <c r="T6" s="550"/>
      <c r="U6" s="550"/>
      <c r="V6" s="550"/>
      <c r="W6" s="550"/>
      <c r="X6" s="550"/>
      <c r="Y6" s="550"/>
      <c r="Z6" s="550"/>
    </row>
    <row r="7" ht="14.25" customHeight="1">
      <c r="A7" s="550"/>
      <c r="B7" s="550"/>
      <c r="C7" s="563"/>
      <c r="D7" s="564" t="str">
        <f>CONCATENATE("Amount (Bht) &gt;= ",TEXT(I7,"##"),"M")</f>
        <v>Amount (Bht) &gt;= 20M</v>
      </c>
      <c r="E7" s="565"/>
      <c r="F7" s="566">
        <f t="shared" ref="F7:F8" si="2">G8</f>
        <v>20000000</v>
      </c>
      <c r="G7" s="566"/>
      <c r="H7" s="567" t="s">
        <v>3734</v>
      </c>
      <c r="I7" s="568">
        <f t="shared" ref="I7:J7" si="1">F7/1000000</f>
        <v>20</v>
      </c>
      <c r="J7" s="568">
        <f t="shared" si="1"/>
        <v>0</v>
      </c>
      <c r="K7" s="550"/>
      <c r="L7" s="550"/>
      <c r="M7" s="550"/>
      <c r="N7" s="550"/>
      <c r="O7" s="550"/>
      <c r="P7" s="550"/>
      <c r="Q7" s="550"/>
      <c r="R7" s="550"/>
      <c r="S7" s="550"/>
      <c r="T7" s="550"/>
      <c r="U7" s="550"/>
      <c r="V7" s="550"/>
      <c r="W7" s="550"/>
      <c r="X7" s="550"/>
      <c r="Y7" s="550"/>
      <c r="Z7" s="550"/>
    </row>
    <row r="8" ht="14.25" customHeight="1">
      <c r="A8" s="550"/>
      <c r="B8" s="550"/>
      <c r="C8" s="563"/>
      <c r="D8" s="564" t="str">
        <f>CONCATENATE(TEXT(I8,"##"),"M"," =&lt; Amount (Bht) &lt; ",TEXT(J8,"##"),"M")</f>
        <v>3M =&lt; Amount (Bht) &lt; 20M</v>
      </c>
      <c r="E8" s="565"/>
      <c r="F8" s="566">
        <f t="shared" si="2"/>
        <v>3000000</v>
      </c>
      <c r="G8" s="566">
        <v>2.0E7</v>
      </c>
      <c r="H8" s="567" t="s">
        <v>3739</v>
      </c>
      <c r="I8" s="568">
        <f t="shared" ref="I8:J8" si="3">F8/1000000</f>
        <v>3</v>
      </c>
      <c r="J8" s="568">
        <f t="shared" si="3"/>
        <v>20</v>
      </c>
      <c r="K8" s="550"/>
      <c r="L8" s="550"/>
      <c r="M8" s="550"/>
      <c r="N8" s="550"/>
      <c r="O8" s="550"/>
      <c r="P8" s="550"/>
      <c r="Q8" s="550"/>
      <c r="R8" s="550"/>
      <c r="S8" s="550"/>
      <c r="T8" s="550"/>
      <c r="U8" s="550"/>
      <c r="V8" s="550"/>
      <c r="W8" s="550"/>
      <c r="X8" s="550"/>
      <c r="Y8" s="550"/>
      <c r="Z8" s="550"/>
    </row>
    <row r="9" ht="14.25" customHeight="1">
      <c r="A9" s="550"/>
      <c r="B9" s="550"/>
      <c r="C9" s="563"/>
      <c r="D9" s="564" t="str">
        <f>CONCATENATE("Amount (Bht) &lt; ",TEXT(J9,"##"),"M")</f>
        <v>Amount (Bht) &lt; 3M</v>
      </c>
      <c r="E9" s="565"/>
      <c r="F9" s="566">
        <v>0.0</v>
      </c>
      <c r="G9" s="566">
        <v>3000000.0</v>
      </c>
      <c r="H9" s="569" t="s">
        <v>3744</v>
      </c>
      <c r="I9" s="568">
        <f t="shared" ref="I9:J9" si="4">F9/1000000</f>
        <v>0</v>
      </c>
      <c r="J9" s="568">
        <f t="shared" si="4"/>
        <v>3</v>
      </c>
      <c r="K9" s="550"/>
      <c r="L9" s="550"/>
      <c r="M9" s="550"/>
      <c r="N9" s="550"/>
      <c r="O9" s="550"/>
      <c r="P9" s="550"/>
      <c r="Q9" s="550"/>
      <c r="R9" s="550"/>
      <c r="S9" s="550"/>
      <c r="T9" s="550"/>
      <c r="U9" s="550"/>
      <c r="V9" s="550"/>
      <c r="W9" s="550"/>
      <c r="X9" s="550"/>
      <c r="Y9" s="550"/>
      <c r="Z9" s="550"/>
    </row>
    <row r="10" ht="14.25" customHeight="1">
      <c r="A10" s="550"/>
      <c r="B10" s="550"/>
      <c r="C10" s="570"/>
      <c r="D10" s="571"/>
      <c r="E10" s="572"/>
      <c r="F10" s="572"/>
      <c r="G10" s="572"/>
      <c r="H10" s="573"/>
      <c r="I10" s="574"/>
      <c r="J10" s="573"/>
      <c r="K10" s="550"/>
      <c r="L10" s="550"/>
      <c r="M10" s="550"/>
      <c r="N10" s="550"/>
      <c r="O10" s="550"/>
      <c r="P10" s="550"/>
      <c r="Q10" s="550"/>
      <c r="R10" s="550"/>
      <c r="S10" s="550"/>
      <c r="T10" s="550"/>
      <c r="U10" s="550"/>
      <c r="V10" s="550"/>
      <c r="W10" s="550"/>
      <c r="X10" s="550"/>
      <c r="Y10" s="550"/>
      <c r="Z10" s="550"/>
    </row>
    <row r="11" ht="14.25" customHeight="1">
      <c r="A11" s="550"/>
      <c r="B11" s="550"/>
      <c r="C11" s="551"/>
      <c r="D11" s="551"/>
      <c r="E11" s="551"/>
      <c r="F11" s="551"/>
      <c r="G11" s="551"/>
      <c r="H11" s="551"/>
      <c r="I11" s="551"/>
      <c r="J11" s="551"/>
      <c r="K11" s="550"/>
      <c r="L11" s="550"/>
      <c r="M11" s="550"/>
      <c r="N11" s="550"/>
      <c r="O11" s="550"/>
      <c r="P11" s="550"/>
      <c r="Q11" s="550"/>
      <c r="R11" s="550"/>
      <c r="S11" s="550"/>
      <c r="T11" s="550"/>
      <c r="U11" s="550"/>
      <c r="V11" s="550"/>
      <c r="W11" s="550"/>
      <c r="X11" s="550"/>
      <c r="Y11" s="550"/>
      <c r="Z11" s="550"/>
    </row>
    <row r="12" ht="14.25" customHeight="1">
      <c r="A12" s="550"/>
      <c r="B12" s="550"/>
      <c r="C12" s="551"/>
      <c r="D12" s="551"/>
      <c r="E12" s="551"/>
      <c r="F12" s="551"/>
      <c r="G12" s="551"/>
      <c r="H12" s="551"/>
      <c r="I12" s="551"/>
      <c r="J12" s="551"/>
      <c r="K12" s="550"/>
      <c r="L12" s="550"/>
      <c r="M12" s="550"/>
      <c r="N12" s="550"/>
      <c r="O12" s="550"/>
      <c r="P12" s="550"/>
      <c r="Q12" s="550"/>
      <c r="R12" s="550"/>
      <c r="S12" s="550"/>
      <c r="T12" s="550"/>
      <c r="U12" s="550"/>
      <c r="V12" s="550"/>
      <c r="W12" s="550"/>
      <c r="X12" s="550"/>
      <c r="Y12" s="550"/>
      <c r="Z12" s="550"/>
    </row>
    <row r="13" ht="14.25" customHeight="1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0"/>
      <c r="M13" s="550"/>
      <c r="N13" s="550"/>
      <c r="O13" s="550"/>
      <c r="P13" s="550"/>
      <c r="Q13" s="550"/>
      <c r="R13" s="550"/>
      <c r="S13" s="550"/>
      <c r="T13" s="550"/>
      <c r="U13" s="550"/>
      <c r="V13" s="550"/>
      <c r="W13" s="550"/>
      <c r="X13" s="550"/>
      <c r="Y13" s="550"/>
      <c r="Z13" s="550"/>
    </row>
    <row r="14" ht="14.25" customHeight="1">
      <c r="A14" s="550"/>
      <c r="B14" s="550"/>
      <c r="C14" s="550"/>
      <c r="D14" s="550"/>
      <c r="E14" s="550"/>
      <c r="F14" s="550"/>
      <c r="G14" s="550"/>
      <c r="H14" s="550"/>
      <c r="I14" s="550"/>
      <c r="J14" s="550"/>
      <c r="K14" s="550"/>
      <c r="L14" s="550"/>
      <c r="M14" s="550"/>
      <c r="N14" s="550"/>
      <c r="O14" s="550"/>
      <c r="P14" s="550"/>
      <c r="Q14" s="550"/>
      <c r="R14" s="550"/>
      <c r="S14" s="550"/>
      <c r="T14" s="550"/>
      <c r="U14" s="550"/>
      <c r="V14" s="550"/>
      <c r="W14" s="550"/>
      <c r="X14" s="550"/>
      <c r="Y14" s="550"/>
      <c r="Z14" s="550"/>
    </row>
    <row r="15" ht="14.25" customHeight="1">
      <c r="A15" s="550"/>
      <c r="B15" s="550"/>
      <c r="C15" s="550"/>
      <c r="D15" s="550"/>
      <c r="E15" s="550"/>
      <c r="F15" s="550"/>
      <c r="G15" s="550"/>
      <c r="H15" s="550"/>
      <c r="I15" s="550"/>
      <c r="J15" s="550"/>
      <c r="K15" s="550"/>
      <c r="L15" s="550"/>
      <c r="M15" s="550"/>
      <c r="N15" s="550"/>
      <c r="O15" s="550"/>
      <c r="P15" s="550"/>
      <c r="Q15" s="550"/>
      <c r="R15" s="550"/>
      <c r="S15" s="550"/>
      <c r="T15" s="550"/>
      <c r="U15" s="550"/>
      <c r="V15" s="550"/>
      <c r="W15" s="550"/>
      <c r="X15" s="550"/>
      <c r="Y15" s="550"/>
      <c r="Z15" s="550"/>
    </row>
    <row r="16" ht="14.25" customHeight="1">
      <c r="A16" s="550"/>
      <c r="B16" s="550"/>
      <c r="C16" s="550"/>
      <c r="D16" s="550"/>
      <c r="E16" s="550"/>
      <c r="F16" s="550"/>
      <c r="G16" s="550"/>
      <c r="H16" s="550"/>
      <c r="I16" s="550"/>
      <c r="J16" s="550"/>
      <c r="K16" s="550"/>
      <c r="L16" s="550"/>
      <c r="M16" s="550"/>
      <c r="N16" s="550"/>
      <c r="O16" s="550"/>
      <c r="P16" s="550"/>
      <c r="Q16" s="550"/>
      <c r="R16" s="550"/>
      <c r="S16" s="550"/>
      <c r="T16" s="550"/>
      <c r="U16" s="550"/>
      <c r="V16" s="550"/>
      <c r="W16" s="550"/>
      <c r="X16" s="550"/>
      <c r="Y16" s="550"/>
      <c r="Z16" s="550"/>
    </row>
    <row r="17" ht="14.25" customHeight="1">
      <c r="A17" s="550"/>
      <c r="B17" s="550"/>
      <c r="C17" s="550"/>
      <c r="D17" s="575"/>
      <c r="E17" s="550"/>
      <c r="F17" s="575"/>
      <c r="G17" s="550"/>
      <c r="H17" s="550"/>
      <c r="I17" s="550"/>
      <c r="J17" s="550"/>
      <c r="K17" s="550"/>
      <c r="L17" s="550"/>
      <c r="M17" s="550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</row>
    <row r="18" ht="14.25" customHeight="1">
      <c r="A18" s="550"/>
      <c r="B18" s="550"/>
      <c r="C18" s="550"/>
      <c r="D18" s="550"/>
      <c r="E18" s="550"/>
      <c r="F18" s="575"/>
      <c r="G18" s="550"/>
      <c r="H18" s="550"/>
      <c r="I18" s="550"/>
      <c r="J18" s="550"/>
      <c r="K18" s="550"/>
      <c r="L18" s="550"/>
      <c r="M18" s="550"/>
      <c r="N18" s="550"/>
      <c r="O18" s="550"/>
      <c r="P18" s="550"/>
      <c r="Q18" s="550"/>
      <c r="R18" s="550"/>
      <c r="S18" s="550"/>
      <c r="T18" s="550"/>
      <c r="U18" s="550"/>
      <c r="V18" s="550"/>
      <c r="W18" s="550"/>
      <c r="X18" s="550"/>
      <c r="Y18" s="550"/>
      <c r="Z18" s="550"/>
    </row>
    <row r="19" ht="14.25" customHeight="1">
      <c r="A19" s="550"/>
      <c r="B19" s="550"/>
      <c r="C19" s="550"/>
      <c r="D19" s="550"/>
      <c r="E19" s="550"/>
      <c r="F19" s="550"/>
      <c r="G19" s="550"/>
      <c r="H19" s="550"/>
      <c r="I19" s="550"/>
      <c r="J19" s="550"/>
      <c r="K19" s="550"/>
      <c r="L19" s="550"/>
      <c r="M19" s="550"/>
      <c r="N19" s="550"/>
      <c r="O19" s="550"/>
      <c r="P19" s="550"/>
      <c r="Q19" s="550"/>
      <c r="R19" s="550"/>
      <c r="S19" s="550"/>
      <c r="T19" s="550"/>
      <c r="U19" s="550"/>
      <c r="V19" s="550"/>
      <c r="W19" s="550"/>
      <c r="X19" s="550"/>
      <c r="Y19" s="550"/>
      <c r="Z19" s="550"/>
    </row>
    <row r="20" ht="14.25" customHeight="1">
      <c r="A20" s="550"/>
      <c r="B20" s="550"/>
      <c r="C20" s="550"/>
      <c r="D20" s="550"/>
      <c r="E20" s="550"/>
      <c r="F20" s="550"/>
      <c r="G20" s="550"/>
      <c r="H20" s="550"/>
      <c r="I20" s="550"/>
      <c r="J20" s="550"/>
      <c r="K20" s="550"/>
      <c r="L20" s="550"/>
      <c r="M20" s="550"/>
      <c r="N20" s="550"/>
      <c r="O20" s="550"/>
      <c r="P20" s="550"/>
      <c r="Q20" s="550"/>
      <c r="R20" s="550"/>
      <c r="S20" s="550"/>
      <c r="T20" s="550"/>
      <c r="U20" s="550"/>
      <c r="V20" s="550"/>
      <c r="W20" s="550"/>
      <c r="X20" s="550"/>
      <c r="Y20" s="550"/>
      <c r="Z20" s="550"/>
    </row>
    <row r="21" ht="14.25" customHeight="1">
      <c r="A21" s="550"/>
      <c r="B21" s="550"/>
      <c r="C21" s="550"/>
      <c r="D21" s="550"/>
      <c r="E21" s="550"/>
      <c r="F21" s="550"/>
      <c r="G21" s="550"/>
      <c r="H21" s="550"/>
      <c r="I21" s="550"/>
      <c r="J21" s="550"/>
      <c r="K21" s="550"/>
      <c r="L21" s="550"/>
      <c r="M21" s="550"/>
      <c r="N21" s="550"/>
      <c r="O21" s="550"/>
      <c r="P21" s="550"/>
      <c r="Q21" s="550"/>
      <c r="R21" s="550"/>
      <c r="S21" s="550"/>
      <c r="T21" s="550"/>
      <c r="U21" s="550"/>
      <c r="V21" s="550"/>
      <c r="W21" s="550"/>
      <c r="X21" s="550"/>
      <c r="Y21" s="550"/>
      <c r="Z21" s="550"/>
    </row>
    <row r="22" ht="14.25" customHeight="1">
      <c r="A22" s="550"/>
      <c r="B22" s="550"/>
      <c r="C22" s="550"/>
      <c r="D22" s="550"/>
      <c r="E22" s="550"/>
      <c r="F22" s="550"/>
      <c r="G22" s="550"/>
      <c r="H22" s="550"/>
      <c r="I22" s="550"/>
      <c r="J22" s="550"/>
      <c r="K22" s="550"/>
      <c r="L22" s="550"/>
      <c r="M22" s="550"/>
      <c r="N22" s="550"/>
      <c r="O22" s="550"/>
      <c r="P22" s="550"/>
      <c r="Q22" s="550"/>
      <c r="R22" s="550"/>
      <c r="S22" s="550"/>
      <c r="T22" s="550"/>
      <c r="U22" s="550"/>
      <c r="V22" s="550"/>
      <c r="W22" s="550"/>
      <c r="X22" s="550"/>
      <c r="Y22" s="550"/>
      <c r="Z22" s="550"/>
    </row>
    <row r="23" ht="14.25" customHeight="1">
      <c r="A23" s="550"/>
      <c r="B23" s="550"/>
      <c r="C23" s="550"/>
      <c r="D23" s="550"/>
      <c r="E23" s="550"/>
      <c r="F23" s="575"/>
      <c r="G23" s="550"/>
      <c r="H23" s="550"/>
      <c r="I23" s="550"/>
      <c r="J23" s="550"/>
      <c r="K23" s="550"/>
      <c r="L23" s="550"/>
      <c r="M23" s="550"/>
      <c r="N23" s="550"/>
      <c r="O23" s="550"/>
      <c r="P23" s="550"/>
      <c r="Q23" s="550"/>
      <c r="R23" s="550"/>
      <c r="S23" s="550"/>
      <c r="T23" s="550"/>
      <c r="U23" s="550"/>
      <c r="V23" s="550"/>
      <c r="W23" s="550"/>
      <c r="X23" s="550"/>
      <c r="Y23" s="550"/>
      <c r="Z23" s="550"/>
    </row>
    <row r="24" ht="14.25" customHeight="1">
      <c r="A24" s="550"/>
      <c r="B24" s="550"/>
      <c r="C24" s="550"/>
      <c r="D24" s="550"/>
      <c r="E24" s="550"/>
      <c r="F24" s="575"/>
      <c r="G24" s="550"/>
      <c r="H24" s="550"/>
      <c r="I24" s="550"/>
      <c r="J24" s="550"/>
      <c r="K24" s="550"/>
      <c r="L24" s="550"/>
      <c r="M24" s="550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</row>
    <row r="25" ht="14.25" customHeight="1">
      <c r="A25" s="550"/>
      <c r="B25" s="550"/>
      <c r="C25" s="550"/>
      <c r="D25" s="550"/>
      <c r="E25" s="550"/>
      <c r="F25" s="550"/>
      <c r="G25" s="550"/>
      <c r="H25" s="550"/>
      <c r="I25" s="550"/>
      <c r="J25" s="550"/>
      <c r="K25" s="550"/>
      <c r="L25" s="550"/>
      <c r="M25" s="550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</row>
    <row r="26" ht="14.25" customHeight="1">
      <c r="A26" s="550"/>
      <c r="B26" s="550"/>
      <c r="C26" s="550"/>
      <c r="D26" s="550"/>
      <c r="E26" s="550"/>
      <c r="F26" s="550"/>
      <c r="G26" s="550"/>
      <c r="H26" s="550"/>
      <c r="I26" s="550"/>
      <c r="J26" s="550"/>
      <c r="K26" s="550"/>
      <c r="L26" s="550"/>
      <c r="M26" s="550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</row>
    <row r="27" ht="14.25" customHeight="1">
      <c r="A27" s="550"/>
      <c r="B27" s="550"/>
      <c r="C27" s="550"/>
      <c r="D27" s="550"/>
      <c r="E27" s="550"/>
      <c r="F27" s="550"/>
      <c r="G27" s="550"/>
      <c r="H27" s="550"/>
      <c r="I27" s="550"/>
      <c r="J27" s="550"/>
      <c r="K27" s="550"/>
      <c r="L27" s="550"/>
      <c r="M27" s="550"/>
      <c r="N27" s="550"/>
      <c r="O27" s="550"/>
      <c r="P27" s="550"/>
      <c r="Q27" s="550"/>
      <c r="R27" s="550"/>
      <c r="S27" s="550"/>
      <c r="T27" s="550"/>
      <c r="U27" s="550"/>
      <c r="V27" s="550"/>
      <c r="W27" s="550"/>
      <c r="X27" s="550"/>
      <c r="Y27" s="550"/>
      <c r="Z27" s="550"/>
    </row>
    <row r="28" ht="14.25" customHeight="1">
      <c r="A28" s="550"/>
      <c r="B28" s="550"/>
      <c r="C28" s="550"/>
      <c r="D28" s="550"/>
      <c r="E28" s="550"/>
      <c r="F28" s="550"/>
      <c r="G28" s="550"/>
      <c r="H28" s="550"/>
      <c r="I28" s="550"/>
      <c r="J28" s="550"/>
      <c r="K28" s="550"/>
      <c r="L28" s="550"/>
      <c r="M28" s="550"/>
      <c r="N28" s="550"/>
      <c r="O28" s="550"/>
      <c r="P28" s="550"/>
      <c r="Q28" s="550"/>
      <c r="R28" s="550"/>
      <c r="S28" s="550"/>
      <c r="T28" s="550"/>
      <c r="U28" s="550"/>
      <c r="V28" s="550"/>
      <c r="W28" s="550"/>
      <c r="X28" s="550"/>
      <c r="Y28" s="550"/>
      <c r="Z28" s="550"/>
    </row>
    <row r="29" ht="14.25" customHeight="1">
      <c r="A29" s="550"/>
      <c r="B29" s="550"/>
      <c r="C29" s="550"/>
      <c r="D29" s="550"/>
      <c r="E29" s="550"/>
      <c r="F29" s="550"/>
      <c r="G29" s="550"/>
      <c r="H29" s="550"/>
      <c r="I29" s="550"/>
      <c r="J29" s="550"/>
      <c r="K29" s="550"/>
      <c r="L29" s="550"/>
      <c r="M29" s="550"/>
      <c r="N29" s="550"/>
      <c r="O29" s="550"/>
      <c r="P29" s="550"/>
      <c r="Q29" s="550"/>
      <c r="R29" s="550"/>
      <c r="S29" s="550"/>
      <c r="T29" s="550"/>
      <c r="U29" s="550"/>
      <c r="V29" s="550"/>
      <c r="W29" s="550"/>
      <c r="X29" s="550"/>
      <c r="Y29" s="550"/>
      <c r="Z29" s="550"/>
    </row>
    <row r="30" ht="14.25" customHeight="1">
      <c r="A30" s="550"/>
      <c r="B30" s="550"/>
      <c r="C30" s="550"/>
      <c r="D30" s="550"/>
      <c r="E30" s="550"/>
      <c r="F30" s="550"/>
      <c r="G30" s="550"/>
      <c r="H30" s="550"/>
      <c r="I30" s="550"/>
      <c r="J30" s="550"/>
      <c r="K30" s="550"/>
      <c r="L30" s="550"/>
      <c r="M30" s="550"/>
      <c r="N30" s="550"/>
      <c r="O30" s="550"/>
      <c r="P30" s="550"/>
      <c r="Q30" s="550"/>
      <c r="R30" s="550"/>
      <c r="S30" s="550"/>
      <c r="T30" s="550"/>
      <c r="U30" s="550"/>
      <c r="V30" s="550"/>
      <c r="W30" s="550"/>
      <c r="X30" s="550"/>
      <c r="Y30" s="550"/>
      <c r="Z30" s="550"/>
    </row>
    <row r="31" ht="14.25" customHeight="1">
      <c r="A31" s="550"/>
      <c r="B31" s="550"/>
      <c r="C31" s="550"/>
      <c r="D31" s="550"/>
      <c r="E31" s="550"/>
      <c r="F31" s="550"/>
      <c r="G31" s="550"/>
      <c r="H31" s="550"/>
      <c r="I31" s="550"/>
      <c r="J31" s="550"/>
      <c r="K31" s="550"/>
      <c r="L31" s="550"/>
      <c r="M31" s="550"/>
      <c r="N31" s="550"/>
      <c r="O31" s="550"/>
      <c r="P31" s="550"/>
      <c r="Q31" s="550"/>
      <c r="R31" s="550"/>
      <c r="S31" s="550"/>
      <c r="T31" s="550"/>
      <c r="U31" s="550"/>
      <c r="V31" s="550"/>
      <c r="W31" s="550"/>
      <c r="X31" s="550"/>
      <c r="Y31" s="550"/>
      <c r="Z31" s="550"/>
    </row>
    <row r="32" ht="14.25" customHeight="1">
      <c r="A32" s="550"/>
      <c r="B32" s="550"/>
      <c r="C32" s="550"/>
      <c r="D32" s="550"/>
      <c r="E32" s="550"/>
      <c r="F32" s="550"/>
      <c r="G32" s="550"/>
      <c r="H32" s="550"/>
      <c r="I32" s="550"/>
      <c r="J32" s="550"/>
      <c r="K32" s="550"/>
      <c r="L32" s="550"/>
      <c r="M32" s="550"/>
      <c r="N32" s="550"/>
      <c r="O32" s="550"/>
      <c r="P32" s="550"/>
      <c r="Q32" s="550"/>
      <c r="R32" s="550"/>
      <c r="S32" s="550"/>
      <c r="T32" s="550"/>
      <c r="U32" s="550"/>
      <c r="V32" s="550"/>
      <c r="W32" s="550"/>
      <c r="X32" s="550"/>
      <c r="Y32" s="550"/>
      <c r="Z32" s="550"/>
    </row>
    <row r="33" ht="14.25" customHeight="1">
      <c r="A33" s="550"/>
      <c r="B33" s="550"/>
      <c r="C33" s="550"/>
      <c r="D33" s="550"/>
      <c r="E33" s="550"/>
      <c r="F33" s="550"/>
      <c r="G33" s="550"/>
      <c r="H33" s="550"/>
      <c r="I33" s="550"/>
      <c r="J33" s="550"/>
      <c r="K33" s="550"/>
      <c r="L33" s="550"/>
      <c r="M33" s="550"/>
      <c r="N33" s="550"/>
      <c r="O33" s="550"/>
      <c r="P33" s="550"/>
      <c r="Q33" s="550"/>
      <c r="R33" s="550"/>
      <c r="S33" s="550"/>
      <c r="T33" s="550"/>
      <c r="U33" s="550"/>
      <c r="V33" s="550"/>
      <c r="W33" s="550"/>
      <c r="X33" s="550"/>
      <c r="Y33" s="550"/>
      <c r="Z33" s="550"/>
    </row>
    <row r="34" ht="14.25" customHeight="1">
      <c r="A34" s="550"/>
      <c r="B34" s="550"/>
      <c r="C34" s="550"/>
      <c r="D34" s="550"/>
      <c r="E34" s="550"/>
      <c r="F34" s="550"/>
      <c r="G34" s="550"/>
      <c r="H34" s="550"/>
      <c r="I34" s="550"/>
      <c r="J34" s="550"/>
      <c r="K34" s="550"/>
      <c r="L34" s="550"/>
      <c r="M34" s="550"/>
      <c r="N34" s="550"/>
      <c r="O34" s="550"/>
      <c r="P34" s="550"/>
      <c r="Q34" s="550"/>
      <c r="R34" s="550"/>
      <c r="S34" s="550"/>
      <c r="T34" s="550"/>
      <c r="U34" s="550"/>
      <c r="V34" s="550"/>
      <c r="W34" s="550"/>
      <c r="X34" s="550"/>
      <c r="Y34" s="550"/>
      <c r="Z34" s="550"/>
    </row>
    <row r="35" ht="14.25" customHeight="1">
      <c r="A35" s="550"/>
      <c r="B35" s="550"/>
      <c r="C35" s="550"/>
      <c r="D35" s="550"/>
      <c r="E35" s="550"/>
      <c r="F35" s="550"/>
      <c r="G35" s="550"/>
      <c r="H35" s="550"/>
      <c r="I35" s="550"/>
      <c r="J35" s="550"/>
      <c r="K35" s="550"/>
      <c r="L35" s="550"/>
      <c r="M35" s="550"/>
      <c r="N35" s="550"/>
      <c r="O35" s="550"/>
      <c r="P35" s="550"/>
      <c r="Q35" s="550"/>
      <c r="R35" s="550"/>
      <c r="S35" s="550"/>
      <c r="T35" s="550"/>
      <c r="U35" s="550"/>
      <c r="V35" s="550"/>
      <c r="W35" s="550"/>
      <c r="X35" s="550"/>
      <c r="Y35" s="550"/>
      <c r="Z35" s="550"/>
    </row>
    <row r="36" ht="14.25" customHeight="1">
      <c r="A36" s="550"/>
      <c r="B36" s="550"/>
      <c r="C36" s="550"/>
      <c r="D36" s="550"/>
      <c r="E36" s="550"/>
      <c r="F36" s="550"/>
      <c r="G36" s="550"/>
      <c r="H36" s="550"/>
      <c r="I36" s="550"/>
      <c r="J36" s="550"/>
      <c r="K36" s="550"/>
      <c r="L36" s="550"/>
      <c r="M36" s="550"/>
      <c r="N36" s="550"/>
      <c r="O36" s="550"/>
      <c r="P36" s="550"/>
      <c r="Q36" s="550"/>
      <c r="R36" s="550"/>
      <c r="S36" s="550"/>
      <c r="T36" s="550"/>
      <c r="U36" s="550"/>
      <c r="V36" s="550"/>
      <c r="W36" s="550"/>
      <c r="X36" s="550"/>
      <c r="Y36" s="550"/>
      <c r="Z36" s="550"/>
    </row>
    <row r="37" ht="14.25" customHeight="1">
      <c r="A37" s="550"/>
      <c r="B37" s="550"/>
      <c r="C37" s="550"/>
      <c r="D37" s="550"/>
      <c r="E37" s="550"/>
      <c r="F37" s="550"/>
      <c r="G37" s="550"/>
      <c r="H37" s="550"/>
      <c r="I37" s="550"/>
      <c r="J37" s="550"/>
      <c r="K37" s="550"/>
      <c r="L37" s="550"/>
      <c r="M37" s="550"/>
      <c r="N37" s="550"/>
      <c r="O37" s="550"/>
      <c r="P37" s="550"/>
      <c r="Q37" s="550"/>
      <c r="R37" s="550"/>
      <c r="S37" s="550"/>
      <c r="T37" s="550"/>
      <c r="U37" s="550"/>
      <c r="V37" s="550"/>
      <c r="W37" s="550"/>
      <c r="X37" s="550"/>
      <c r="Y37" s="550"/>
      <c r="Z37" s="550"/>
    </row>
    <row r="38" ht="14.25" customHeight="1">
      <c r="A38" s="550"/>
      <c r="B38" s="550"/>
      <c r="C38" s="550"/>
      <c r="D38" s="550"/>
      <c r="E38" s="550"/>
      <c r="F38" s="550"/>
      <c r="G38" s="550"/>
      <c r="H38" s="550"/>
      <c r="I38" s="550"/>
      <c r="J38" s="550"/>
      <c r="K38" s="550"/>
      <c r="L38" s="550"/>
      <c r="M38" s="550"/>
      <c r="N38" s="550"/>
      <c r="O38" s="550"/>
      <c r="P38" s="550"/>
      <c r="Q38" s="550"/>
      <c r="R38" s="550"/>
      <c r="S38" s="550"/>
      <c r="T38" s="550"/>
      <c r="U38" s="550"/>
      <c r="V38" s="550"/>
      <c r="W38" s="550"/>
      <c r="X38" s="550"/>
      <c r="Y38" s="550"/>
      <c r="Z38" s="550"/>
    </row>
    <row r="39" ht="14.25" customHeight="1">
      <c r="A39" s="550"/>
      <c r="B39" s="550"/>
      <c r="C39" s="550"/>
      <c r="D39" s="550"/>
      <c r="E39" s="550"/>
      <c r="F39" s="550"/>
      <c r="G39" s="550"/>
      <c r="H39" s="550"/>
      <c r="I39" s="550"/>
      <c r="J39" s="550"/>
      <c r="K39" s="550"/>
      <c r="L39" s="550"/>
      <c r="M39" s="550"/>
      <c r="N39" s="550"/>
      <c r="O39" s="550"/>
      <c r="P39" s="550"/>
      <c r="Q39" s="550"/>
      <c r="R39" s="550"/>
      <c r="S39" s="550"/>
      <c r="T39" s="550"/>
      <c r="U39" s="550"/>
      <c r="V39" s="550"/>
      <c r="W39" s="550"/>
      <c r="X39" s="550"/>
      <c r="Y39" s="550"/>
      <c r="Z39" s="550"/>
    </row>
    <row r="40" ht="14.25" customHeight="1">
      <c r="A40" s="550"/>
      <c r="B40" s="550"/>
      <c r="C40" s="550"/>
      <c r="D40" s="550"/>
      <c r="E40" s="550"/>
      <c r="F40" s="550"/>
      <c r="G40" s="550"/>
      <c r="H40" s="550"/>
      <c r="I40" s="550"/>
      <c r="J40" s="550"/>
      <c r="K40" s="550"/>
      <c r="L40" s="550"/>
      <c r="M40" s="550"/>
      <c r="N40" s="550"/>
      <c r="O40" s="550"/>
      <c r="P40" s="550"/>
      <c r="Q40" s="550"/>
      <c r="R40" s="550"/>
      <c r="S40" s="550"/>
      <c r="T40" s="550"/>
      <c r="U40" s="550"/>
      <c r="V40" s="550"/>
      <c r="W40" s="550"/>
      <c r="X40" s="550"/>
      <c r="Y40" s="550"/>
      <c r="Z40" s="550"/>
    </row>
    <row r="41" ht="14.25" customHeight="1">
      <c r="A41" s="550"/>
      <c r="B41" s="550"/>
      <c r="C41" s="550"/>
      <c r="D41" s="550"/>
      <c r="E41" s="550"/>
      <c r="F41" s="550"/>
      <c r="G41" s="550"/>
      <c r="H41" s="550"/>
      <c r="I41" s="550"/>
      <c r="J41" s="550"/>
      <c r="K41" s="550"/>
      <c r="L41" s="550"/>
      <c r="M41" s="550"/>
      <c r="N41" s="550"/>
      <c r="O41" s="550"/>
      <c r="P41" s="550"/>
      <c r="Q41" s="550"/>
      <c r="R41" s="550"/>
      <c r="S41" s="550"/>
      <c r="T41" s="550"/>
      <c r="U41" s="550"/>
      <c r="V41" s="550"/>
      <c r="W41" s="550"/>
      <c r="X41" s="550"/>
      <c r="Y41" s="550"/>
      <c r="Z41" s="550"/>
    </row>
    <row r="42" ht="14.25" customHeight="1">
      <c r="A42" s="550"/>
      <c r="B42" s="550"/>
      <c r="C42" s="550"/>
      <c r="D42" s="550"/>
      <c r="E42" s="550"/>
      <c r="F42" s="550"/>
      <c r="G42" s="550"/>
      <c r="H42" s="550"/>
      <c r="I42" s="550"/>
      <c r="J42" s="550"/>
      <c r="K42" s="550"/>
      <c r="L42" s="550"/>
      <c r="M42" s="550"/>
      <c r="N42" s="550"/>
      <c r="O42" s="550"/>
      <c r="P42" s="550"/>
      <c r="Q42" s="550"/>
      <c r="R42" s="550"/>
      <c r="S42" s="550"/>
      <c r="T42" s="550"/>
      <c r="U42" s="550"/>
      <c r="V42" s="550"/>
      <c r="W42" s="550"/>
      <c r="X42" s="550"/>
      <c r="Y42" s="550"/>
      <c r="Z42" s="550"/>
    </row>
    <row r="43" ht="14.25" customHeight="1">
      <c r="A43" s="550"/>
      <c r="B43" s="550"/>
      <c r="C43" s="550"/>
      <c r="D43" s="550"/>
      <c r="E43" s="550"/>
      <c r="F43" s="550"/>
      <c r="G43" s="550"/>
      <c r="H43" s="550"/>
      <c r="I43" s="550"/>
      <c r="J43" s="550"/>
      <c r="K43" s="550"/>
      <c r="L43" s="550"/>
      <c r="M43" s="550"/>
      <c r="N43" s="550"/>
      <c r="O43" s="550"/>
      <c r="P43" s="550"/>
      <c r="Q43" s="550"/>
      <c r="R43" s="550"/>
      <c r="S43" s="550"/>
      <c r="T43" s="550"/>
      <c r="U43" s="550"/>
      <c r="V43" s="550"/>
      <c r="W43" s="550"/>
      <c r="X43" s="550"/>
      <c r="Y43" s="550"/>
      <c r="Z43" s="550"/>
    </row>
    <row r="44" ht="14.25" customHeight="1">
      <c r="A44" s="550"/>
      <c r="B44" s="550"/>
      <c r="C44" s="550"/>
      <c r="D44" s="550"/>
      <c r="E44" s="550"/>
      <c r="F44" s="550"/>
      <c r="G44" s="550"/>
      <c r="H44" s="550"/>
      <c r="I44" s="550"/>
      <c r="J44" s="550"/>
      <c r="K44" s="550"/>
      <c r="L44" s="550"/>
      <c r="M44" s="550"/>
      <c r="N44" s="550"/>
      <c r="O44" s="550"/>
      <c r="P44" s="550"/>
      <c r="Q44" s="550"/>
      <c r="R44" s="550"/>
      <c r="S44" s="550"/>
      <c r="T44" s="550"/>
      <c r="U44" s="550"/>
      <c r="V44" s="550"/>
      <c r="W44" s="550"/>
      <c r="X44" s="550"/>
      <c r="Y44" s="550"/>
      <c r="Z44" s="550"/>
    </row>
    <row r="45" ht="14.25" customHeight="1">
      <c r="A45" s="550"/>
      <c r="B45" s="550"/>
      <c r="C45" s="550"/>
      <c r="D45" s="550"/>
      <c r="E45" s="550"/>
      <c r="F45" s="550"/>
      <c r="G45" s="550"/>
      <c r="H45" s="550"/>
      <c r="I45" s="550"/>
      <c r="J45" s="550"/>
      <c r="K45" s="550"/>
      <c r="L45" s="550"/>
      <c r="M45" s="550"/>
      <c r="N45" s="550"/>
      <c r="O45" s="550"/>
      <c r="P45" s="550"/>
      <c r="Q45" s="550"/>
      <c r="R45" s="550"/>
      <c r="S45" s="550"/>
      <c r="T45" s="550"/>
      <c r="U45" s="550"/>
      <c r="V45" s="550"/>
      <c r="W45" s="550"/>
      <c r="X45" s="550"/>
      <c r="Y45" s="550"/>
      <c r="Z45" s="550"/>
    </row>
    <row r="46" ht="14.25" customHeight="1">
      <c r="A46" s="550"/>
      <c r="B46" s="550"/>
      <c r="C46" s="550"/>
      <c r="D46" s="550"/>
      <c r="E46" s="550"/>
      <c r="F46" s="550"/>
      <c r="G46" s="550"/>
      <c r="H46" s="550"/>
      <c r="I46" s="550"/>
      <c r="J46" s="550"/>
      <c r="K46" s="550"/>
      <c r="L46" s="550"/>
      <c r="M46" s="550"/>
      <c r="N46" s="550"/>
      <c r="O46" s="550"/>
      <c r="P46" s="550"/>
      <c r="Q46" s="550"/>
      <c r="R46" s="550"/>
      <c r="S46" s="550"/>
      <c r="T46" s="550"/>
      <c r="U46" s="550"/>
      <c r="V46" s="550"/>
      <c r="W46" s="550"/>
      <c r="X46" s="550"/>
      <c r="Y46" s="550"/>
      <c r="Z46" s="550"/>
    </row>
    <row r="47" ht="14.25" customHeight="1">
      <c r="A47" s="550"/>
      <c r="B47" s="550"/>
      <c r="C47" s="550"/>
      <c r="D47" s="550"/>
      <c r="E47" s="550"/>
      <c r="F47" s="550"/>
      <c r="G47" s="550"/>
      <c r="H47" s="550"/>
      <c r="I47" s="550"/>
      <c r="J47" s="550"/>
      <c r="K47" s="550"/>
      <c r="L47" s="550"/>
      <c r="M47" s="550"/>
      <c r="N47" s="550"/>
      <c r="O47" s="550"/>
      <c r="P47" s="550"/>
      <c r="Q47" s="550"/>
      <c r="R47" s="550"/>
      <c r="S47" s="550"/>
      <c r="T47" s="550"/>
      <c r="U47" s="550"/>
      <c r="V47" s="550"/>
      <c r="W47" s="550"/>
      <c r="X47" s="550"/>
      <c r="Y47" s="550"/>
      <c r="Z47" s="550"/>
    </row>
    <row r="48" ht="14.25" customHeight="1">
      <c r="A48" s="550"/>
      <c r="B48" s="550"/>
      <c r="C48" s="550"/>
      <c r="D48" s="550"/>
      <c r="E48" s="550"/>
      <c r="F48" s="550"/>
      <c r="G48" s="550"/>
      <c r="H48" s="550"/>
      <c r="I48" s="550"/>
      <c r="J48" s="550"/>
      <c r="K48" s="550"/>
      <c r="L48" s="550"/>
      <c r="M48" s="550"/>
      <c r="N48" s="550"/>
      <c r="O48" s="550"/>
      <c r="P48" s="550"/>
      <c r="Q48" s="550"/>
      <c r="R48" s="550"/>
      <c r="S48" s="550"/>
      <c r="T48" s="550"/>
      <c r="U48" s="550"/>
      <c r="V48" s="550"/>
      <c r="W48" s="550"/>
      <c r="X48" s="550"/>
      <c r="Y48" s="550"/>
      <c r="Z48" s="550"/>
    </row>
    <row r="49" ht="14.25" customHeight="1">
      <c r="A49" s="550"/>
      <c r="B49" s="550"/>
      <c r="C49" s="550"/>
      <c r="D49" s="550"/>
      <c r="E49" s="550"/>
      <c r="F49" s="550"/>
      <c r="G49" s="550"/>
      <c r="H49" s="550"/>
      <c r="I49" s="550"/>
      <c r="J49" s="550"/>
      <c r="K49" s="550"/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</row>
    <row r="50" ht="14.25" customHeight="1">
      <c r="A50" s="550"/>
      <c r="B50" s="550"/>
      <c r="C50" s="550"/>
      <c r="D50" s="550"/>
      <c r="E50" s="550"/>
      <c r="F50" s="550"/>
      <c r="G50" s="550"/>
      <c r="H50" s="550"/>
      <c r="I50" s="550"/>
      <c r="J50" s="550"/>
      <c r="K50" s="550"/>
      <c r="L50" s="550"/>
      <c r="M50" s="550"/>
      <c r="N50" s="550"/>
      <c r="O50" s="550"/>
      <c r="P50" s="550"/>
      <c r="Q50" s="550"/>
      <c r="R50" s="550"/>
      <c r="S50" s="550"/>
      <c r="T50" s="550"/>
      <c r="U50" s="550"/>
      <c r="V50" s="550"/>
      <c r="W50" s="550"/>
      <c r="X50" s="550"/>
      <c r="Y50" s="550"/>
      <c r="Z50" s="550"/>
    </row>
    <row r="51" ht="14.25" customHeight="1">
      <c r="A51" s="550"/>
      <c r="B51" s="550"/>
      <c r="C51" s="550"/>
      <c r="D51" s="550"/>
      <c r="E51" s="550"/>
      <c r="F51" s="550"/>
      <c r="G51" s="550"/>
      <c r="H51" s="550"/>
      <c r="I51" s="550"/>
      <c r="J51" s="550"/>
      <c r="K51" s="550"/>
      <c r="L51" s="550"/>
      <c r="M51" s="550"/>
      <c r="N51" s="550"/>
      <c r="O51" s="550"/>
      <c r="P51" s="550"/>
      <c r="Q51" s="550"/>
      <c r="R51" s="550"/>
      <c r="S51" s="550"/>
      <c r="T51" s="550"/>
      <c r="U51" s="550"/>
      <c r="V51" s="550"/>
      <c r="W51" s="550"/>
      <c r="X51" s="550"/>
      <c r="Y51" s="550"/>
      <c r="Z51" s="550"/>
    </row>
    <row r="52" ht="14.25" customHeight="1">
      <c r="A52" s="550"/>
      <c r="B52" s="550"/>
      <c r="C52" s="550"/>
      <c r="D52" s="550"/>
      <c r="E52" s="550"/>
      <c r="F52" s="550"/>
      <c r="G52" s="550"/>
      <c r="H52" s="550"/>
      <c r="I52" s="550"/>
      <c r="J52" s="550"/>
      <c r="K52" s="550"/>
      <c r="L52" s="550"/>
      <c r="M52" s="550"/>
      <c r="N52" s="550"/>
      <c r="O52" s="550"/>
      <c r="P52" s="550"/>
      <c r="Q52" s="550"/>
      <c r="R52" s="550"/>
      <c r="S52" s="550"/>
      <c r="T52" s="550"/>
      <c r="U52" s="550"/>
      <c r="V52" s="550"/>
      <c r="W52" s="550"/>
      <c r="X52" s="550"/>
      <c r="Y52" s="550"/>
      <c r="Z52" s="550"/>
    </row>
    <row r="53" ht="14.25" customHeight="1">
      <c r="A53" s="550"/>
      <c r="B53" s="550"/>
      <c r="C53" s="550"/>
      <c r="D53" s="550"/>
      <c r="E53" s="550"/>
      <c r="F53" s="550"/>
      <c r="G53" s="550"/>
      <c r="H53" s="550"/>
      <c r="I53" s="550"/>
      <c r="J53" s="550"/>
      <c r="K53" s="550"/>
      <c r="L53" s="550"/>
      <c r="M53" s="550"/>
      <c r="N53" s="550"/>
      <c r="O53" s="550"/>
      <c r="P53" s="550"/>
      <c r="Q53" s="550"/>
      <c r="R53" s="550"/>
      <c r="S53" s="550"/>
      <c r="T53" s="550"/>
      <c r="U53" s="550"/>
      <c r="V53" s="550"/>
      <c r="W53" s="550"/>
      <c r="X53" s="550"/>
      <c r="Y53" s="550"/>
      <c r="Z53" s="550"/>
    </row>
    <row r="54" ht="14.25" customHeight="1">
      <c r="A54" s="550"/>
      <c r="B54" s="550"/>
      <c r="C54" s="550"/>
      <c r="D54" s="550"/>
      <c r="E54" s="550"/>
      <c r="F54" s="550"/>
      <c r="G54" s="550"/>
      <c r="H54" s="550"/>
      <c r="I54" s="550"/>
      <c r="J54" s="550"/>
      <c r="K54" s="550"/>
      <c r="L54" s="550"/>
      <c r="M54" s="550"/>
      <c r="N54" s="550"/>
      <c r="O54" s="550"/>
      <c r="P54" s="550"/>
      <c r="Q54" s="550"/>
      <c r="R54" s="550"/>
      <c r="S54" s="550"/>
      <c r="T54" s="550"/>
      <c r="U54" s="550"/>
      <c r="V54" s="550"/>
      <c r="W54" s="550"/>
      <c r="X54" s="550"/>
      <c r="Y54" s="550"/>
      <c r="Z54" s="550"/>
    </row>
    <row r="55" ht="14.25" customHeight="1">
      <c r="A55" s="550"/>
      <c r="B55" s="550"/>
      <c r="C55" s="550"/>
      <c r="D55" s="550"/>
      <c r="E55" s="550"/>
      <c r="F55" s="550"/>
      <c r="G55" s="550"/>
      <c r="H55" s="550"/>
      <c r="I55" s="550"/>
      <c r="J55" s="550"/>
      <c r="K55" s="550"/>
      <c r="L55" s="550"/>
      <c r="M55" s="550"/>
      <c r="N55" s="550"/>
      <c r="O55" s="550"/>
      <c r="P55" s="550"/>
      <c r="Q55" s="550"/>
      <c r="R55" s="550"/>
      <c r="S55" s="550"/>
      <c r="T55" s="550"/>
      <c r="U55" s="550"/>
      <c r="V55" s="550"/>
      <c r="W55" s="550"/>
      <c r="X55" s="550"/>
      <c r="Y55" s="550"/>
      <c r="Z55" s="550"/>
    </row>
    <row r="56" ht="14.25" customHeight="1">
      <c r="A56" s="550"/>
      <c r="B56" s="550"/>
      <c r="C56" s="550"/>
      <c r="D56" s="550"/>
      <c r="E56" s="550"/>
      <c r="F56" s="550"/>
      <c r="G56" s="550"/>
      <c r="H56" s="550"/>
      <c r="I56" s="550"/>
      <c r="J56" s="550"/>
      <c r="K56" s="550"/>
      <c r="L56" s="550"/>
      <c r="M56" s="550"/>
      <c r="N56" s="550"/>
      <c r="O56" s="550"/>
      <c r="P56" s="550"/>
      <c r="Q56" s="550"/>
      <c r="R56" s="550"/>
      <c r="S56" s="550"/>
      <c r="T56" s="550"/>
      <c r="U56" s="550"/>
      <c r="V56" s="550"/>
      <c r="W56" s="550"/>
      <c r="X56" s="550"/>
      <c r="Y56" s="550"/>
      <c r="Z56" s="550"/>
    </row>
    <row r="57" ht="14.25" customHeight="1">
      <c r="A57" s="550"/>
      <c r="B57" s="550"/>
      <c r="C57" s="550"/>
      <c r="D57" s="550"/>
      <c r="E57" s="550"/>
      <c r="F57" s="550"/>
      <c r="G57" s="550"/>
      <c r="H57" s="550"/>
      <c r="I57" s="550"/>
      <c r="J57" s="550"/>
      <c r="K57" s="550"/>
      <c r="L57" s="550"/>
      <c r="M57" s="550"/>
      <c r="N57" s="550"/>
      <c r="O57" s="550"/>
      <c r="P57" s="550"/>
      <c r="Q57" s="550"/>
      <c r="R57" s="550"/>
      <c r="S57" s="550"/>
      <c r="T57" s="550"/>
      <c r="U57" s="550"/>
      <c r="V57" s="550"/>
      <c r="W57" s="550"/>
      <c r="X57" s="550"/>
      <c r="Y57" s="550"/>
      <c r="Z57" s="550"/>
    </row>
    <row r="58" ht="14.25" customHeight="1">
      <c r="A58" s="550"/>
      <c r="B58" s="550"/>
      <c r="C58" s="550"/>
      <c r="D58" s="550"/>
      <c r="E58" s="550"/>
      <c r="F58" s="550"/>
      <c r="G58" s="550"/>
      <c r="H58" s="550"/>
      <c r="I58" s="550"/>
      <c r="J58" s="550"/>
      <c r="K58" s="550"/>
      <c r="L58" s="550"/>
      <c r="M58" s="550"/>
      <c r="N58" s="550"/>
      <c r="O58" s="550"/>
      <c r="P58" s="550"/>
      <c r="Q58" s="550"/>
      <c r="R58" s="550"/>
      <c r="S58" s="550"/>
      <c r="T58" s="550"/>
      <c r="U58" s="550"/>
      <c r="V58" s="550"/>
      <c r="W58" s="550"/>
      <c r="X58" s="550"/>
      <c r="Y58" s="550"/>
      <c r="Z58" s="550"/>
    </row>
    <row r="59" ht="14.25" customHeight="1">
      <c r="A59" s="550"/>
      <c r="B59" s="550"/>
      <c r="C59" s="550"/>
      <c r="D59" s="550"/>
      <c r="E59" s="550"/>
      <c r="F59" s="550"/>
      <c r="G59" s="550"/>
      <c r="H59" s="550"/>
      <c r="I59" s="550"/>
      <c r="J59" s="550"/>
      <c r="K59" s="550"/>
      <c r="L59" s="550"/>
      <c r="M59" s="550"/>
      <c r="N59" s="550"/>
      <c r="O59" s="550"/>
      <c r="P59" s="550"/>
      <c r="Q59" s="550"/>
      <c r="R59" s="550"/>
      <c r="S59" s="550"/>
      <c r="T59" s="550"/>
      <c r="U59" s="550"/>
      <c r="V59" s="550"/>
      <c r="W59" s="550"/>
      <c r="X59" s="550"/>
      <c r="Y59" s="550"/>
      <c r="Z59" s="550"/>
    </row>
    <row r="60" ht="14.25" customHeight="1">
      <c r="A60" s="550"/>
      <c r="B60" s="550"/>
      <c r="C60" s="550"/>
      <c r="D60" s="550"/>
      <c r="E60" s="550"/>
      <c r="F60" s="550"/>
      <c r="G60" s="550"/>
      <c r="H60" s="550"/>
      <c r="I60" s="550"/>
      <c r="J60" s="550"/>
      <c r="K60" s="550"/>
      <c r="L60" s="550"/>
      <c r="M60" s="550"/>
      <c r="N60" s="550"/>
      <c r="O60" s="550"/>
      <c r="P60" s="550"/>
      <c r="Q60" s="550"/>
      <c r="R60" s="550"/>
      <c r="S60" s="550"/>
      <c r="T60" s="550"/>
      <c r="U60" s="550"/>
      <c r="V60" s="550"/>
      <c r="W60" s="550"/>
      <c r="X60" s="550"/>
      <c r="Y60" s="550"/>
      <c r="Z60" s="550"/>
    </row>
    <row r="61" ht="14.25" customHeight="1">
      <c r="A61" s="550"/>
      <c r="B61" s="550"/>
      <c r="C61" s="550"/>
      <c r="D61" s="550"/>
      <c r="E61" s="550"/>
      <c r="F61" s="550"/>
      <c r="G61" s="550"/>
      <c r="H61" s="550"/>
      <c r="I61" s="550"/>
      <c r="J61" s="550"/>
      <c r="K61" s="550"/>
      <c r="L61" s="550"/>
      <c r="M61" s="550"/>
      <c r="N61" s="550"/>
      <c r="O61" s="550"/>
      <c r="P61" s="550"/>
      <c r="Q61" s="550"/>
      <c r="R61" s="550"/>
      <c r="S61" s="550"/>
      <c r="T61" s="550"/>
      <c r="U61" s="550"/>
      <c r="V61" s="550"/>
      <c r="W61" s="550"/>
      <c r="X61" s="550"/>
      <c r="Y61" s="550"/>
      <c r="Z61" s="550"/>
    </row>
    <row r="62" ht="14.25" customHeight="1">
      <c r="A62" s="550"/>
      <c r="B62" s="550"/>
      <c r="C62" s="550"/>
      <c r="D62" s="550"/>
      <c r="E62" s="550"/>
      <c r="F62" s="550"/>
      <c r="G62" s="550"/>
      <c r="H62" s="550"/>
      <c r="I62" s="550"/>
      <c r="J62" s="550"/>
      <c r="K62" s="550"/>
      <c r="L62" s="550"/>
      <c r="M62" s="550"/>
      <c r="N62" s="550"/>
      <c r="O62" s="550"/>
      <c r="P62" s="550"/>
      <c r="Q62" s="550"/>
      <c r="R62" s="550"/>
      <c r="S62" s="550"/>
      <c r="T62" s="550"/>
      <c r="U62" s="550"/>
      <c r="V62" s="550"/>
      <c r="W62" s="550"/>
      <c r="X62" s="550"/>
      <c r="Y62" s="550"/>
      <c r="Z62" s="550"/>
    </row>
    <row r="63" ht="14.25" customHeight="1">
      <c r="A63" s="550"/>
      <c r="B63" s="550"/>
      <c r="C63" s="550"/>
      <c r="D63" s="550"/>
      <c r="E63" s="550"/>
      <c r="F63" s="550"/>
      <c r="G63" s="550"/>
      <c r="H63" s="550"/>
      <c r="I63" s="550"/>
      <c r="J63" s="550"/>
      <c r="K63" s="550"/>
      <c r="L63" s="550"/>
      <c r="M63" s="550"/>
      <c r="N63" s="550"/>
      <c r="O63" s="550"/>
      <c r="P63" s="550"/>
      <c r="Q63" s="550"/>
      <c r="R63" s="550"/>
      <c r="S63" s="550"/>
      <c r="T63" s="550"/>
      <c r="U63" s="550"/>
      <c r="V63" s="550"/>
      <c r="W63" s="550"/>
      <c r="X63" s="550"/>
      <c r="Y63" s="550"/>
      <c r="Z63" s="550"/>
    </row>
    <row r="64" ht="14.25" customHeight="1">
      <c r="A64" s="550"/>
      <c r="B64" s="550"/>
      <c r="C64" s="550"/>
      <c r="D64" s="550"/>
      <c r="E64" s="550"/>
      <c r="F64" s="550"/>
      <c r="G64" s="550"/>
      <c r="H64" s="550"/>
      <c r="I64" s="550"/>
      <c r="J64" s="550"/>
      <c r="K64" s="550"/>
      <c r="L64" s="550"/>
      <c r="M64" s="550"/>
      <c r="N64" s="550"/>
      <c r="O64" s="550"/>
      <c r="P64" s="550"/>
      <c r="Q64" s="550"/>
      <c r="R64" s="550"/>
      <c r="S64" s="550"/>
      <c r="T64" s="550"/>
      <c r="U64" s="550"/>
      <c r="V64" s="550"/>
      <c r="W64" s="550"/>
      <c r="X64" s="550"/>
      <c r="Y64" s="550"/>
      <c r="Z64" s="550"/>
    </row>
    <row r="65" ht="14.25" customHeight="1">
      <c r="A65" s="550"/>
      <c r="B65" s="550"/>
      <c r="C65" s="550"/>
      <c r="D65" s="550"/>
      <c r="E65" s="550"/>
      <c r="F65" s="550"/>
      <c r="G65" s="550"/>
      <c r="H65" s="550"/>
      <c r="I65" s="550"/>
      <c r="J65" s="550"/>
      <c r="K65" s="550"/>
      <c r="L65" s="550"/>
      <c r="M65" s="550"/>
      <c r="N65" s="550"/>
      <c r="O65" s="550"/>
      <c r="P65" s="550"/>
      <c r="Q65" s="550"/>
      <c r="R65" s="550"/>
      <c r="S65" s="550"/>
      <c r="T65" s="550"/>
      <c r="U65" s="550"/>
      <c r="V65" s="550"/>
      <c r="W65" s="550"/>
      <c r="X65" s="550"/>
      <c r="Y65" s="550"/>
      <c r="Z65" s="550"/>
    </row>
    <row r="66" ht="14.25" customHeight="1">
      <c r="A66" s="550"/>
      <c r="B66" s="550"/>
      <c r="C66" s="550"/>
      <c r="D66" s="550"/>
      <c r="E66" s="550"/>
      <c r="F66" s="550"/>
      <c r="G66" s="550"/>
      <c r="H66" s="550"/>
      <c r="I66" s="550"/>
      <c r="J66" s="550"/>
      <c r="K66" s="550"/>
      <c r="L66" s="550"/>
      <c r="M66" s="550"/>
      <c r="N66" s="550"/>
      <c r="O66" s="550"/>
      <c r="P66" s="550"/>
      <c r="Q66" s="550"/>
      <c r="R66" s="550"/>
      <c r="S66" s="550"/>
      <c r="T66" s="550"/>
      <c r="U66" s="550"/>
      <c r="V66" s="550"/>
      <c r="W66" s="550"/>
      <c r="X66" s="550"/>
      <c r="Y66" s="550"/>
      <c r="Z66" s="550"/>
    </row>
    <row r="67" ht="14.25" customHeight="1">
      <c r="A67" s="550"/>
      <c r="B67" s="550"/>
      <c r="C67" s="550"/>
      <c r="D67" s="550"/>
      <c r="E67" s="550"/>
      <c r="F67" s="550"/>
      <c r="G67" s="550"/>
      <c r="H67" s="550"/>
      <c r="I67" s="550"/>
      <c r="J67" s="550"/>
      <c r="K67" s="550"/>
      <c r="L67" s="550"/>
      <c r="M67" s="550"/>
      <c r="N67" s="550"/>
      <c r="O67" s="550"/>
      <c r="P67" s="550"/>
      <c r="Q67" s="550"/>
      <c r="R67" s="550"/>
      <c r="S67" s="550"/>
      <c r="T67" s="550"/>
      <c r="U67" s="550"/>
      <c r="V67" s="550"/>
      <c r="W67" s="550"/>
      <c r="X67" s="550"/>
      <c r="Y67" s="550"/>
      <c r="Z67" s="550"/>
    </row>
    <row r="68" ht="14.25" customHeight="1">
      <c r="A68" s="550"/>
      <c r="B68" s="550"/>
      <c r="C68" s="550"/>
      <c r="D68" s="550"/>
      <c r="E68" s="550"/>
      <c r="F68" s="550"/>
      <c r="G68" s="550"/>
      <c r="H68" s="550"/>
      <c r="I68" s="550"/>
      <c r="J68" s="550"/>
      <c r="K68" s="550"/>
      <c r="L68" s="550"/>
      <c r="M68" s="550"/>
      <c r="N68" s="550"/>
      <c r="O68" s="550"/>
      <c r="P68" s="550"/>
      <c r="Q68" s="550"/>
      <c r="R68" s="550"/>
      <c r="S68" s="550"/>
      <c r="T68" s="550"/>
      <c r="U68" s="550"/>
      <c r="V68" s="550"/>
      <c r="W68" s="550"/>
      <c r="X68" s="550"/>
      <c r="Y68" s="550"/>
      <c r="Z68" s="550"/>
    </row>
    <row r="69" ht="14.25" customHeight="1">
      <c r="A69" s="550"/>
      <c r="B69" s="550"/>
      <c r="C69" s="550"/>
      <c r="D69" s="550"/>
      <c r="E69" s="550"/>
      <c r="F69" s="550"/>
      <c r="G69" s="550"/>
      <c r="H69" s="550"/>
      <c r="I69" s="550"/>
      <c r="J69" s="550"/>
      <c r="K69" s="550"/>
      <c r="L69" s="550"/>
      <c r="M69" s="550"/>
      <c r="N69" s="550"/>
      <c r="O69" s="550"/>
      <c r="P69" s="550"/>
      <c r="Q69" s="550"/>
      <c r="R69" s="550"/>
      <c r="S69" s="550"/>
      <c r="T69" s="550"/>
      <c r="U69" s="550"/>
      <c r="V69" s="550"/>
      <c r="W69" s="550"/>
      <c r="X69" s="550"/>
      <c r="Y69" s="550"/>
      <c r="Z69" s="550"/>
    </row>
    <row r="70" ht="14.25" customHeight="1">
      <c r="A70" s="550"/>
      <c r="B70" s="550"/>
      <c r="C70" s="550"/>
      <c r="D70" s="550"/>
      <c r="E70" s="550"/>
      <c r="F70" s="550"/>
      <c r="G70" s="550"/>
      <c r="H70" s="550"/>
      <c r="I70" s="550"/>
      <c r="J70" s="550"/>
      <c r="K70" s="550"/>
      <c r="L70" s="550"/>
      <c r="M70" s="550"/>
      <c r="N70" s="550"/>
      <c r="O70" s="550"/>
      <c r="P70" s="550"/>
      <c r="Q70" s="550"/>
      <c r="R70" s="550"/>
      <c r="S70" s="550"/>
      <c r="T70" s="550"/>
      <c r="U70" s="550"/>
      <c r="V70" s="550"/>
      <c r="W70" s="550"/>
      <c r="X70" s="550"/>
      <c r="Y70" s="550"/>
      <c r="Z70" s="550"/>
    </row>
    <row r="71" ht="14.25" customHeight="1">
      <c r="A71" s="550"/>
      <c r="B71" s="550"/>
      <c r="C71" s="550"/>
      <c r="D71" s="550"/>
      <c r="E71" s="550"/>
      <c r="F71" s="550"/>
      <c r="G71" s="550"/>
      <c r="H71" s="550"/>
      <c r="I71" s="550"/>
      <c r="J71" s="550"/>
      <c r="K71" s="550"/>
      <c r="L71" s="550"/>
      <c r="M71" s="550"/>
      <c r="N71" s="550"/>
      <c r="O71" s="550"/>
      <c r="P71" s="550"/>
      <c r="Q71" s="550"/>
      <c r="R71" s="550"/>
      <c r="S71" s="550"/>
      <c r="T71" s="550"/>
      <c r="U71" s="550"/>
      <c r="V71" s="550"/>
      <c r="W71" s="550"/>
      <c r="X71" s="550"/>
      <c r="Y71" s="550"/>
      <c r="Z71" s="550"/>
    </row>
    <row r="72" ht="14.25" customHeight="1">
      <c r="A72" s="550"/>
      <c r="B72" s="550"/>
      <c r="C72" s="550"/>
      <c r="D72" s="550"/>
      <c r="E72" s="550"/>
      <c r="F72" s="550"/>
      <c r="G72" s="550"/>
      <c r="H72" s="550"/>
      <c r="I72" s="550"/>
      <c r="J72" s="550"/>
      <c r="K72" s="550"/>
      <c r="L72" s="550"/>
      <c r="M72" s="550"/>
      <c r="N72" s="550"/>
      <c r="O72" s="550"/>
      <c r="P72" s="550"/>
      <c r="Q72" s="550"/>
      <c r="R72" s="550"/>
      <c r="S72" s="550"/>
      <c r="T72" s="550"/>
      <c r="U72" s="550"/>
      <c r="V72" s="550"/>
      <c r="W72" s="550"/>
      <c r="X72" s="550"/>
      <c r="Y72" s="550"/>
      <c r="Z72" s="550"/>
    </row>
    <row r="73" ht="14.25" customHeight="1">
      <c r="A73" s="550"/>
      <c r="B73" s="550"/>
      <c r="C73" s="550"/>
      <c r="D73" s="550"/>
      <c r="E73" s="550"/>
      <c r="F73" s="550"/>
      <c r="G73" s="550"/>
      <c r="H73" s="550"/>
      <c r="I73" s="550"/>
      <c r="J73" s="550"/>
      <c r="K73" s="550"/>
      <c r="L73" s="550"/>
      <c r="M73" s="550"/>
      <c r="N73" s="550"/>
      <c r="O73" s="550"/>
      <c r="P73" s="550"/>
      <c r="Q73" s="550"/>
      <c r="R73" s="550"/>
      <c r="S73" s="550"/>
      <c r="T73" s="550"/>
      <c r="U73" s="550"/>
      <c r="V73" s="550"/>
      <c r="W73" s="550"/>
      <c r="X73" s="550"/>
      <c r="Y73" s="550"/>
      <c r="Z73" s="550"/>
    </row>
    <row r="74" ht="14.25" customHeight="1">
      <c r="A74" s="550"/>
      <c r="B74" s="550"/>
      <c r="C74" s="550"/>
      <c r="D74" s="550"/>
      <c r="E74" s="550"/>
      <c r="F74" s="550"/>
      <c r="G74" s="550"/>
      <c r="H74" s="550"/>
      <c r="I74" s="550"/>
      <c r="J74" s="550"/>
      <c r="K74" s="550"/>
      <c r="L74" s="550"/>
      <c r="M74" s="550"/>
      <c r="N74" s="550"/>
      <c r="O74" s="550"/>
      <c r="P74" s="550"/>
      <c r="Q74" s="550"/>
      <c r="R74" s="550"/>
      <c r="S74" s="550"/>
      <c r="T74" s="550"/>
      <c r="U74" s="550"/>
      <c r="V74" s="550"/>
      <c r="W74" s="550"/>
      <c r="X74" s="550"/>
      <c r="Y74" s="550"/>
      <c r="Z74" s="550"/>
    </row>
    <row r="75" ht="14.25" customHeight="1">
      <c r="A75" s="550"/>
      <c r="B75" s="550"/>
      <c r="C75" s="550"/>
      <c r="D75" s="550"/>
      <c r="E75" s="550"/>
      <c r="F75" s="550"/>
      <c r="G75" s="550"/>
      <c r="H75" s="550"/>
      <c r="I75" s="550"/>
      <c r="J75" s="550"/>
      <c r="K75" s="550"/>
      <c r="L75" s="550"/>
      <c r="M75" s="550"/>
      <c r="N75" s="550"/>
      <c r="O75" s="550"/>
      <c r="P75" s="550"/>
      <c r="Q75" s="550"/>
      <c r="R75" s="550"/>
      <c r="S75" s="550"/>
      <c r="T75" s="550"/>
      <c r="U75" s="550"/>
      <c r="V75" s="550"/>
      <c r="W75" s="550"/>
      <c r="X75" s="550"/>
      <c r="Y75" s="550"/>
      <c r="Z75" s="550"/>
    </row>
    <row r="76" ht="14.25" customHeight="1">
      <c r="A76" s="550"/>
      <c r="B76" s="550"/>
      <c r="C76" s="550"/>
      <c r="D76" s="550"/>
      <c r="E76" s="550"/>
      <c r="F76" s="550"/>
      <c r="G76" s="550"/>
      <c r="H76" s="550"/>
      <c r="I76" s="550"/>
      <c r="J76" s="550"/>
      <c r="K76" s="550"/>
      <c r="L76" s="550"/>
      <c r="M76" s="550"/>
      <c r="N76" s="550"/>
      <c r="O76" s="550"/>
      <c r="P76" s="550"/>
      <c r="Q76" s="550"/>
      <c r="R76" s="550"/>
      <c r="S76" s="550"/>
      <c r="T76" s="550"/>
      <c r="U76" s="550"/>
      <c r="V76" s="550"/>
      <c r="W76" s="550"/>
      <c r="X76" s="550"/>
      <c r="Y76" s="550"/>
      <c r="Z76" s="550"/>
    </row>
    <row r="77" ht="14.25" customHeight="1">
      <c r="A77" s="550"/>
      <c r="B77" s="550"/>
      <c r="C77" s="550"/>
      <c r="D77" s="550"/>
      <c r="E77" s="550"/>
      <c r="F77" s="550"/>
      <c r="G77" s="550"/>
      <c r="H77" s="550"/>
      <c r="I77" s="550"/>
      <c r="J77" s="550"/>
      <c r="K77" s="550"/>
      <c r="L77" s="550"/>
      <c r="M77" s="550"/>
      <c r="N77" s="550"/>
      <c r="O77" s="550"/>
      <c r="P77" s="550"/>
      <c r="Q77" s="550"/>
      <c r="R77" s="550"/>
      <c r="S77" s="550"/>
      <c r="T77" s="550"/>
      <c r="U77" s="550"/>
      <c r="V77" s="550"/>
      <c r="W77" s="550"/>
      <c r="X77" s="550"/>
      <c r="Y77" s="550"/>
      <c r="Z77" s="550"/>
    </row>
    <row r="78" ht="14.25" customHeight="1">
      <c r="A78" s="550"/>
      <c r="B78" s="550"/>
      <c r="C78" s="550"/>
      <c r="D78" s="550"/>
      <c r="E78" s="550"/>
      <c r="F78" s="550"/>
      <c r="G78" s="550"/>
      <c r="H78" s="550"/>
      <c r="I78" s="550"/>
      <c r="J78" s="550"/>
      <c r="K78" s="550"/>
      <c r="L78" s="550"/>
      <c r="M78" s="550"/>
      <c r="N78" s="550"/>
      <c r="O78" s="550"/>
      <c r="P78" s="550"/>
      <c r="Q78" s="550"/>
      <c r="R78" s="550"/>
      <c r="S78" s="550"/>
      <c r="T78" s="550"/>
      <c r="U78" s="550"/>
      <c r="V78" s="550"/>
      <c r="W78" s="550"/>
      <c r="X78" s="550"/>
      <c r="Y78" s="550"/>
      <c r="Z78" s="550"/>
    </row>
    <row r="79" ht="14.25" customHeight="1">
      <c r="A79" s="550"/>
      <c r="B79" s="550"/>
      <c r="C79" s="550"/>
      <c r="D79" s="550"/>
      <c r="E79" s="550"/>
      <c r="F79" s="550"/>
      <c r="G79" s="550"/>
      <c r="H79" s="550"/>
      <c r="I79" s="550"/>
      <c r="J79" s="550"/>
      <c r="K79" s="550"/>
      <c r="L79" s="550"/>
      <c r="M79" s="550"/>
      <c r="N79" s="550"/>
      <c r="O79" s="550"/>
      <c r="P79" s="550"/>
      <c r="Q79" s="550"/>
      <c r="R79" s="550"/>
      <c r="S79" s="550"/>
      <c r="T79" s="550"/>
      <c r="U79" s="550"/>
      <c r="V79" s="550"/>
      <c r="W79" s="550"/>
      <c r="X79" s="550"/>
      <c r="Y79" s="550"/>
      <c r="Z79" s="550"/>
    </row>
    <row r="80" ht="14.25" customHeight="1">
      <c r="A80" s="550"/>
      <c r="B80" s="550"/>
      <c r="C80" s="550"/>
      <c r="D80" s="550"/>
      <c r="E80" s="550"/>
      <c r="F80" s="550"/>
      <c r="G80" s="550"/>
      <c r="H80" s="550"/>
      <c r="I80" s="550"/>
      <c r="J80" s="550"/>
      <c r="K80" s="550"/>
      <c r="L80" s="550"/>
      <c r="M80" s="550"/>
      <c r="N80" s="550"/>
      <c r="O80" s="550"/>
      <c r="P80" s="550"/>
      <c r="Q80" s="550"/>
      <c r="R80" s="550"/>
      <c r="S80" s="550"/>
      <c r="T80" s="550"/>
      <c r="U80" s="550"/>
      <c r="V80" s="550"/>
      <c r="W80" s="550"/>
      <c r="X80" s="550"/>
      <c r="Y80" s="550"/>
      <c r="Z80" s="550"/>
    </row>
    <row r="81" ht="14.25" customHeight="1">
      <c r="A81" s="550"/>
      <c r="B81" s="550"/>
      <c r="C81" s="550"/>
      <c r="D81" s="550"/>
      <c r="E81" s="550"/>
      <c r="F81" s="550"/>
      <c r="G81" s="550"/>
      <c r="H81" s="550"/>
      <c r="I81" s="550"/>
      <c r="J81" s="550"/>
      <c r="K81" s="550"/>
      <c r="L81" s="550"/>
      <c r="M81" s="550"/>
      <c r="N81" s="550"/>
      <c r="O81" s="550"/>
      <c r="P81" s="550"/>
      <c r="Q81" s="550"/>
      <c r="R81" s="550"/>
      <c r="S81" s="550"/>
      <c r="T81" s="550"/>
      <c r="U81" s="550"/>
      <c r="V81" s="550"/>
      <c r="W81" s="550"/>
      <c r="X81" s="550"/>
      <c r="Y81" s="550"/>
      <c r="Z81" s="550"/>
    </row>
    <row r="82" ht="14.25" customHeight="1">
      <c r="A82" s="550"/>
      <c r="B82" s="550"/>
      <c r="C82" s="550"/>
      <c r="D82" s="550"/>
      <c r="E82" s="550"/>
      <c r="F82" s="550"/>
      <c r="G82" s="550"/>
      <c r="H82" s="550"/>
      <c r="I82" s="550"/>
      <c r="J82" s="550"/>
      <c r="K82" s="550"/>
      <c r="L82" s="550"/>
      <c r="M82" s="550"/>
      <c r="N82" s="550"/>
      <c r="O82" s="550"/>
      <c r="P82" s="550"/>
      <c r="Q82" s="550"/>
      <c r="R82" s="550"/>
      <c r="S82" s="550"/>
      <c r="T82" s="550"/>
      <c r="U82" s="550"/>
      <c r="V82" s="550"/>
      <c r="W82" s="550"/>
      <c r="X82" s="550"/>
      <c r="Y82" s="550"/>
      <c r="Z82" s="550"/>
    </row>
    <row r="83" ht="14.25" customHeight="1">
      <c r="A83" s="550"/>
      <c r="B83" s="550"/>
      <c r="C83" s="550"/>
      <c r="D83" s="550"/>
      <c r="E83" s="550"/>
      <c r="F83" s="550"/>
      <c r="G83" s="550"/>
      <c r="H83" s="550"/>
      <c r="I83" s="550"/>
      <c r="J83" s="550"/>
      <c r="K83" s="550"/>
      <c r="L83" s="550"/>
      <c r="M83" s="550"/>
      <c r="N83" s="550"/>
      <c r="O83" s="550"/>
      <c r="P83" s="550"/>
      <c r="Q83" s="550"/>
      <c r="R83" s="550"/>
      <c r="S83" s="550"/>
      <c r="T83" s="550"/>
      <c r="U83" s="550"/>
      <c r="V83" s="550"/>
      <c r="W83" s="550"/>
      <c r="X83" s="550"/>
      <c r="Y83" s="550"/>
      <c r="Z83" s="550"/>
    </row>
    <row r="84" ht="14.25" customHeight="1">
      <c r="A84" s="550"/>
      <c r="B84" s="550"/>
      <c r="C84" s="550"/>
      <c r="D84" s="550"/>
      <c r="E84" s="550"/>
      <c r="F84" s="550"/>
      <c r="G84" s="550"/>
      <c r="H84" s="550"/>
      <c r="I84" s="550"/>
      <c r="J84" s="550"/>
      <c r="K84" s="550"/>
      <c r="L84" s="550"/>
      <c r="M84" s="550"/>
      <c r="N84" s="550"/>
      <c r="O84" s="550"/>
      <c r="P84" s="550"/>
      <c r="Q84" s="550"/>
      <c r="R84" s="550"/>
      <c r="S84" s="550"/>
      <c r="T84" s="550"/>
      <c r="U84" s="550"/>
      <c r="V84" s="550"/>
      <c r="W84" s="550"/>
      <c r="X84" s="550"/>
      <c r="Y84" s="550"/>
      <c r="Z84" s="550"/>
    </row>
    <row r="85" ht="14.25" customHeight="1">
      <c r="A85" s="550"/>
      <c r="B85" s="550"/>
      <c r="C85" s="550"/>
      <c r="D85" s="550"/>
      <c r="E85" s="550"/>
      <c r="F85" s="550"/>
      <c r="G85" s="550"/>
      <c r="H85" s="550"/>
      <c r="I85" s="550"/>
      <c r="J85" s="550"/>
      <c r="K85" s="550"/>
      <c r="L85" s="550"/>
      <c r="M85" s="550"/>
      <c r="N85" s="550"/>
      <c r="O85" s="550"/>
      <c r="P85" s="550"/>
      <c r="Q85" s="550"/>
      <c r="R85" s="550"/>
      <c r="S85" s="550"/>
      <c r="T85" s="550"/>
      <c r="U85" s="550"/>
      <c r="V85" s="550"/>
      <c r="W85" s="550"/>
      <c r="X85" s="550"/>
      <c r="Y85" s="550"/>
      <c r="Z85" s="550"/>
    </row>
    <row r="86" ht="14.25" customHeight="1">
      <c r="A86" s="550"/>
      <c r="B86" s="550"/>
      <c r="C86" s="550"/>
      <c r="D86" s="550"/>
      <c r="E86" s="550"/>
      <c r="F86" s="550"/>
      <c r="G86" s="550"/>
      <c r="H86" s="550"/>
      <c r="I86" s="550"/>
      <c r="J86" s="550"/>
      <c r="K86" s="550"/>
      <c r="L86" s="550"/>
      <c r="M86" s="550"/>
      <c r="N86" s="550"/>
      <c r="O86" s="550"/>
      <c r="P86" s="550"/>
      <c r="Q86" s="550"/>
      <c r="R86" s="550"/>
      <c r="S86" s="550"/>
      <c r="T86" s="550"/>
      <c r="U86" s="550"/>
      <c r="V86" s="550"/>
      <c r="W86" s="550"/>
      <c r="X86" s="550"/>
      <c r="Y86" s="550"/>
      <c r="Z86" s="550"/>
    </row>
    <row r="87" ht="14.25" customHeight="1">
      <c r="A87" s="550"/>
      <c r="B87" s="550"/>
      <c r="C87" s="550"/>
      <c r="D87" s="550"/>
      <c r="E87" s="550"/>
      <c r="F87" s="550"/>
      <c r="G87" s="550"/>
      <c r="H87" s="550"/>
      <c r="I87" s="550"/>
      <c r="J87" s="550"/>
      <c r="K87" s="550"/>
      <c r="L87" s="550"/>
      <c r="M87" s="550"/>
      <c r="N87" s="550"/>
      <c r="O87" s="550"/>
      <c r="P87" s="550"/>
      <c r="Q87" s="550"/>
      <c r="R87" s="550"/>
      <c r="S87" s="550"/>
      <c r="T87" s="550"/>
      <c r="U87" s="550"/>
      <c r="V87" s="550"/>
      <c r="W87" s="550"/>
      <c r="X87" s="550"/>
      <c r="Y87" s="550"/>
      <c r="Z87" s="550"/>
    </row>
    <row r="88" ht="14.25" customHeight="1">
      <c r="A88" s="550"/>
      <c r="B88" s="550"/>
      <c r="C88" s="550"/>
      <c r="D88" s="550"/>
      <c r="E88" s="550"/>
      <c r="F88" s="550"/>
      <c r="G88" s="550"/>
      <c r="H88" s="550"/>
      <c r="I88" s="550"/>
      <c r="J88" s="550"/>
      <c r="K88" s="550"/>
      <c r="L88" s="550"/>
      <c r="M88" s="550"/>
      <c r="N88" s="550"/>
      <c r="O88" s="550"/>
      <c r="P88" s="550"/>
      <c r="Q88" s="550"/>
      <c r="R88" s="550"/>
      <c r="S88" s="550"/>
      <c r="T88" s="550"/>
      <c r="U88" s="550"/>
      <c r="V88" s="550"/>
      <c r="W88" s="550"/>
      <c r="X88" s="550"/>
      <c r="Y88" s="550"/>
      <c r="Z88" s="550"/>
    </row>
    <row r="89" ht="14.25" customHeight="1">
      <c r="A89" s="550"/>
      <c r="B89" s="550"/>
      <c r="C89" s="550"/>
      <c r="D89" s="550"/>
      <c r="E89" s="550"/>
      <c r="F89" s="550"/>
      <c r="G89" s="550"/>
      <c r="H89" s="550"/>
      <c r="I89" s="550"/>
      <c r="J89" s="550"/>
      <c r="K89" s="550"/>
      <c r="L89" s="550"/>
      <c r="M89" s="550"/>
      <c r="N89" s="550"/>
      <c r="O89" s="550"/>
      <c r="P89" s="550"/>
      <c r="Q89" s="550"/>
      <c r="R89" s="550"/>
      <c r="S89" s="550"/>
      <c r="T89" s="550"/>
      <c r="U89" s="550"/>
      <c r="V89" s="550"/>
      <c r="W89" s="550"/>
      <c r="X89" s="550"/>
      <c r="Y89" s="550"/>
      <c r="Z89" s="550"/>
    </row>
    <row r="90" ht="14.25" customHeight="1">
      <c r="A90" s="550"/>
      <c r="B90" s="550"/>
      <c r="C90" s="550"/>
      <c r="D90" s="550"/>
      <c r="E90" s="550"/>
      <c r="F90" s="550"/>
      <c r="G90" s="550"/>
      <c r="H90" s="550"/>
      <c r="I90" s="550"/>
      <c r="J90" s="550"/>
      <c r="K90" s="550"/>
      <c r="L90" s="550"/>
      <c r="M90" s="550"/>
      <c r="N90" s="550"/>
      <c r="O90" s="550"/>
      <c r="P90" s="550"/>
      <c r="Q90" s="550"/>
      <c r="R90" s="550"/>
      <c r="S90" s="550"/>
      <c r="T90" s="550"/>
      <c r="U90" s="550"/>
      <c r="V90" s="550"/>
      <c r="W90" s="550"/>
      <c r="X90" s="550"/>
      <c r="Y90" s="550"/>
      <c r="Z90" s="550"/>
    </row>
    <row r="91" ht="14.25" customHeight="1">
      <c r="A91" s="550"/>
      <c r="B91" s="550"/>
      <c r="C91" s="550"/>
      <c r="D91" s="550"/>
      <c r="E91" s="550"/>
      <c r="F91" s="550"/>
      <c r="G91" s="550"/>
      <c r="H91" s="550"/>
      <c r="I91" s="550"/>
      <c r="J91" s="550"/>
      <c r="K91" s="550"/>
      <c r="L91" s="550"/>
      <c r="M91" s="550"/>
      <c r="N91" s="550"/>
      <c r="O91" s="550"/>
      <c r="P91" s="550"/>
      <c r="Q91" s="550"/>
      <c r="R91" s="550"/>
      <c r="S91" s="550"/>
      <c r="T91" s="550"/>
      <c r="U91" s="550"/>
      <c r="V91" s="550"/>
      <c r="W91" s="550"/>
      <c r="X91" s="550"/>
      <c r="Y91" s="550"/>
      <c r="Z91" s="550"/>
    </row>
    <row r="92" ht="14.25" customHeight="1">
      <c r="A92" s="550"/>
      <c r="B92" s="550"/>
      <c r="C92" s="550"/>
      <c r="D92" s="550"/>
      <c r="E92" s="550"/>
      <c r="F92" s="550"/>
      <c r="G92" s="550"/>
      <c r="H92" s="550"/>
      <c r="I92" s="550"/>
      <c r="J92" s="550"/>
      <c r="K92" s="550"/>
      <c r="L92" s="550"/>
      <c r="M92" s="550"/>
      <c r="N92" s="550"/>
      <c r="O92" s="550"/>
      <c r="P92" s="550"/>
      <c r="Q92" s="550"/>
      <c r="R92" s="550"/>
      <c r="S92" s="550"/>
      <c r="T92" s="550"/>
      <c r="U92" s="550"/>
      <c r="V92" s="550"/>
      <c r="W92" s="550"/>
      <c r="X92" s="550"/>
      <c r="Y92" s="550"/>
      <c r="Z92" s="550"/>
    </row>
    <row r="93" ht="14.25" customHeight="1">
      <c r="A93" s="550"/>
      <c r="B93" s="550"/>
      <c r="C93" s="550"/>
      <c r="D93" s="550"/>
      <c r="E93" s="550"/>
      <c r="F93" s="550"/>
      <c r="G93" s="550"/>
      <c r="H93" s="550"/>
      <c r="I93" s="550"/>
      <c r="J93" s="550"/>
      <c r="K93" s="550"/>
      <c r="L93" s="550"/>
      <c r="M93" s="550"/>
      <c r="N93" s="550"/>
      <c r="O93" s="550"/>
      <c r="P93" s="550"/>
      <c r="Q93" s="550"/>
      <c r="R93" s="550"/>
      <c r="S93" s="550"/>
      <c r="T93" s="550"/>
      <c r="U93" s="550"/>
      <c r="V93" s="550"/>
      <c r="W93" s="550"/>
      <c r="X93" s="550"/>
      <c r="Y93" s="550"/>
      <c r="Z93" s="550"/>
    </row>
    <row r="94" ht="14.25" customHeight="1">
      <c r="A94" s="550"/>
      <c r="B94" s="550"/>
      <c r="C94" s="550"/>
      <c r="D94" s="550"/>
      <c r="E94" s="550"/>
      <c r="F94" s="550"/>
      <c r="G94" s="550"/>
      <c r="H94" s="550"/>
      <c r="I94" s="550"/>
      <c r="J94" s="550"/>
      <c r="K94" s="550"/>
      <c r="L94" s="550"/>
      <c r="M94" s="550"/>
      <c r="N94" s="550"/>
      <c r="O94" s="550"/>
      <c r="P94" s="550"/>
      <c r="Q94" s="550"/>
      <c r="R94" s="550"/>
      <c r="S94" s="550"/>
      <c r="T94" s="550"/>
      <c r="U94" s="550"/>
      <c r="V94" s="550"/>
      <c r="W94" s="550"/>
      <c r="X94" s="550"/>
      <c r="Y94" s="550"/>
      <c r="Z94" s="550"/>
    </row>
    <row r="95" ht="14.25" customHeight="1">
      <c r="A95" s="550"/>
      <c r="B95" s="550"/>
      <c r="C95" s="550"/>
      <c r="D95" s="550"/>
      <c r="E95" s="550"/>
      <c r="F95" s="550"/>
      <c r="G95" s="550"/>
      <c r="H95" s="550"/>
      <c r="I95" s="550"/>
      <c r="J95" s="550"/>
      <c r="K95" s="550"/>
      <c r="L95" s="550"/>
      <c r="M95" s="550"/>
      <c r="N95" s="550"/>
      <c r="O95" s="550"/>
      <c r="P95" s="550"/>
      <c r="Q95" s="550"/>
      <c r="R95" s="550"/>
      <c r="S95" s="550"/>
      <c r="T95" s="550"/>
      <c r="U95" s="550"/>
      <c r="V95" s="550"/>
      <c r="W95" s="550"/>
      <c r="X95" s="550"/>
      <c r="Y95" s="550"/>
      <c r="Z95" s="550"/>
    </row>
    <row r="96" ht="14.25" customHeight="1">
      <c r="A96" s="550"/>
      <c r="B96" s="550"/>
      <c r="C96" s="550"/>
      <c r="D96" s="550"/>
      <c r="E96" s="550"/>
      <c r="F96" s="550"/>
      <c r="G96" s="550"/>
      <c r="H96" s="550"/>
      <c r="I96" s="550"/>
      <c r="J96" s="550"/>
      <c r="K96" s="550"/>
      <c r="L96" s="550"/>
      <c r="M96" s="550"/>
      <c r="N96" s="550"/>
      <c r="O96" s="550"/>
      <c r="P96" s="550"/>
      <c r="Q96" s="550"/>
      <c r="R96" s="550"/>
      <c r="S96" s="550"/>
      <c r="T96" s="550"/>
      <c r="U96" s="550"/>
      <c r="V96" s="550"/>
      <c r="W96" s="550"/>
      <c r="X96" s="550"/>
      <c r="Y96" s="550"/>
      <c r="Z96" s="550"/>
    </row>
    <row r="97" ht="14.25" customHeight="1">
      <c r="A97" s="550"/>
      <c r="B97" s="550"/>
      <c r="C97" s="550"/>
      <c r="D97" s="550"/>
      <c r="E97" s="550"/>
      <c r="F97" s="550"/>
      <c r="G97" s="550"/>
      <c r="H97" s="550"/>
      <c r="I97" s="550"/>
      <c r="J97" s="550"/>
      <c r="K97" s="550"/>
      <c r="L97" s="550"/>
      <c r="M97" s="550"/>
      <c r="N97" s="550"/>
      <c r="O97" s="550"/>
      <c r="P97" s="550"/>
      <c r="Q97" s="550"/>
      <c r="R97" s="550"/>
      <c r="S97" s="550"/>
      <c r="T97" s="550"/>
      <c r="U97" s="550"/>
      <c r="V97" s="550"/>
      <c r="W97" s="550"/>
      <c r="X97" s="550"/>
      <c r="Y97" s="550"/>
      <c r="Z97" s="550"/>
    </row>
    <row r="98" ht="14.25" customHeight="1">
      <c r="A98" s="550"/>
      <c r="B98" s="550"/>
      <c r="C98" s="550"/>
      <c r="D98" s="550"/>
      <c r="E98" s="550"/>
      <c r="F98" s="550"/>
      <c r="G98" s="550"/>
      <c r="H98" s="550"/>
      <c r="I98" s="550"/>
      <c r="J98" s="550"/>
      <c r="K98" s="550"/>
      <c r="L98" s="550"/>
      <c r="M98" s="550"/>
      <c r="N98" s="550"/>
      <c r="O98" s="550"/>
      <c r="P98" s="550"/>
      <c r="Q98" s="550"/>
      <c r="R98" s="550"/>
      <c r="S98" s="550"/>
      <c r="T98" s="550"/>
      <c r="U98" s="550"/>
      <c r="V98" s="550"/>
      <c r="W98" s="550"/>
      <c r="X98" s="550"/>
      <c r="Y98" s="550"/>
      <c r="Z98" s="550"/>
    </row>
    <row r="99" ht="14.25" customHeight="1">
      <c r="A99" s="550"/>
      <c r="B99" s="550"/>
      <c r="C99" s="550"/>
      <c r="D99" s="550"/>
      <c r="E99" s="550"/>
      <c r="F99" s="550"/>
      <c r="G99" s="550"/>
      <c r="H99" s="550"/>
      <c r="I99" s="550"/>
      <c r="J99" s="550"/>
      <c r="K99" s="550"/>
      <c r="L99" s="550"/>
      <c r="M99" s="550"/>
      <c r="N99" s="550"/>
      <c r="O99" s="550"/>
      <c r="P99" s="550"/>
      <c r="Q99" s="550"/>
      <c r="R99" s="550"/>
      <c r="S99" s="550"/>
      <c r="T99" s="550"/>
      <c r="U99" s="550"/>
      <c r="V99" s="550"/>
      <c r="W99" s="550"/>
      <c r="X99" s="550"/>
      <c r="Y99" s="550"/>
      <c r="Z99" s="550"/>
    </row>
    <row r="100" ht="14.25" customHeight="1">
      <c r="A100" s="550"/>
      <c r="B100" s="550"/>
      <c r="C100" s="550"/>
      <c r="D100" s="550"/>
      <c r="E100" s="550"/>
      <c r="F100" s="550"/>
      <c r="G100" s="550"/>
      <c r="H100" s="550"/>
      <c r="I100" s="550"/>
      <c r="J100" s="550"/>
      <c r="K100" s="550"/>
      <c r="L100" s="550"/>
      <c r="M100" s="550"/>
      <c r="N100" s="550"/>
      <c r="O100" s="550"/>
      <c r="P100" s="550"/>
      <c r="Q100" s="550"/>
      <c r="R100" s="550"/>
      <c r="S100" s="550"/>
      <c r="T100" s="550"/>
      <c r="U100" s="550"/>
      <c r="V100" s="550"/>
      <c r="W100" s="550"/>
      <c r="X100" s="550"/>
      <c r="Y100" s="550"/>
      <c r="Z100" s="550"/>
    </row>
    <row r="101" ht="14.25" customHeight="1">
      <c r="A101" s="550"/>
      <c r="B101" s="550"/>
      <c r="C101" s="550"/>
      <c r="D101" s="550"/>
      <c r="E101" s="550"/>
      <c r="F101" s="550"/>
      <c r="G101" s="550"/>
      <c r="H101" s="550"/>
      <c r="I101" s="550"/>
      <c r="J101" s="550"/>
      <c r="K101" s="550"/>
      <c r="L101" s="550"/>
      <c r="M101" s="550"/>
      <c r="N101" s="550"/>
      <c r="O101" s="550"/>
      <c r="P101" s="550"/>
      <c r="Q101" s="550"/>
      <c r="R101" s="550"/>
      <c r="S101" s="550"/>
      <c r="T101" s="550"/>
      <c r="U101" s="550"/>
      <c r="V101" s="550"/>
      <c r="W101" s="550"/>
      <c r="X101" s="550"/>
      <c r="Y101" s="550"/>
      <c r="Z101" s="550"/>
    </row>
    <row r="102" ht="14.25" customHeight="1">
      <c r="A102" s="550"/>
      <c r="B102" s="550"/>
      <c r="C102" s="550"/>
      <c r="D102" s="550"/>
      <c r="E102" s="550"/>
      <c r="F102" s="550"/>
      <c r="G102" s="550"/>
      <c r="H102" s="550"/>
      <c r="I102" s="550"/>
      <c r="J102" s="550"/>
      <c r="K102" s="550"/>
      <c r="L102" s="550"/>
      <c r="M102" s="550"/>
      <c r="N102" s="550"/>
      <c r="O102" s="550"/>
      <c r="P102" s="550"/>
      <c r="Q102" s="550"/>
      <c r="R102" s="550"/>
      <c r="S102" s="550"/>
      <c r="T102" s="550"/>
      <c r="U102" s="550"/>
      <c r="V102" s="550"/>
      <c r="W102" s="550"/>
      <c r="X102" s="550"/>
      <c r="Y102" s="550"/>
      <c r="Z102" s="550"/>
    </row>
    <row r="103" ht="14.25" customHeight="1">
      <c r="A103" s="550"/>
      <c r="B103" s="550"/>
      <c r="C103" s="550"/>
      <c r="D103" s="550"/>
      <c r="E103" s="550"/>
      <c r="F103" s="550"/>
      <c r="G103" s="550"/>
      <c r="H103" s="550"/>
      <c r="I103" s="550"/>
      <c r="J103" s="550"/>
      <c r="K103" s="550"/>
      <c r="L103" s="550"/>
      <c r="M103" s="550"/>
      <c r="N103" s="550"/>
      <c r="O103" s="550"/>
      <c r="P103" s="550"/>
      <c r="Q103" s="550"/>
      <c r="R103" s="550"/>
      <c r="S103" s="550"/>
      <c r="T103" s="550"/>
      <c r="U103" s="550"/>
      <c r="V103" s="550"/>
      <c r="W103" s="550"/>
      <c r="X103" s="550"/>
      <c r="Y103" s="550"/>
      <c r="Z103" s="550"/>
    </row>
    <row r="104" ht="14.25" customHeight="1">
      <c r="A104" s="550"/>
      <c r="B104" s="550"/>
      <c r="C104" s="550"/>
      <c r="D104" s="550"/>
      <c r="E104" s="550"/>
      <c r="F104" s="550"/>
      <c r="G104" s="550"/>
      <c r="H104" s="550"/>
      <c r="I104" s="550"/>
      <c r="J104" s="550"/>
      <c r="K104" s="550"/>
      <c r="L104" s="550"/>
      <c r="M104" s="550"/>
      <c r="N104" s="550"/>
      <c r="O104" s="550"/>
      <c r="P104" s="550"/>
      <c r="Q104" s="550"/>
      <c r="R104" s="550"/>
      <c r="S104" s="550"/>
      <c r="T104" s="550"/>
      <c r="U104" s="550"/>
      <c r="V104" s="550"/>
      <c r="W104" s="550"/>
      <c r="X104" s="550"/>
      <c r="Y104" s="550"/>
      <c r="Z104" s="550"/>
    </row>
    <row r="105" ht="14.25" customHeight="1">
      <c r="A105" s="550"/>
      <c r="B105" s="550"/>
      <c r="C105" s="550"/>
      <c r="D105" s="550"/>
      <c r="E105" s="550"/>
      <c r="F105" s="550"/>
      <c r="G105" s="550"/>
      <c r="H105" s="550"/>
      <c r="I105" s="550"/>
      <c r="J105" s="550"/>
      <c r="K105" s="550"/>
      <c r="L105" s="550"/>
      <c r="M105" s="550"/>
      <c r="N105" s="550"/>
      <c r="O105" s="550"/>
      <c r="P105" s="550"/>
      <c r="Q105" s="550"/>
      <c r="R105" s="550"/>
      <c r="S105" s="550"/>
      <c r="T105" s="550"/>
      <c r="U105" s="550"/>
      <c r="V105" s="550"/>
      <c r="W105" s="550"/>
      <c r="X105" s="550"/>
      <c r="Y105" s="550"/>
      <c r="Z105" s="550"/>
    </row>
    <row r="106" ht="14.25" customHeight="1">
      <c r="A106" s="550"/>
      <c r="B106" s="550"/>
      <c r="C106" s="550"/>
      <c r="D106" s="550"/>
      <c r="E106" s="550"/>
      <c r="F106" s="550"/>
      <c r="G106" s="550"/>
      <c r="H106" s="550"/>
      <c r="I106" s="550"/>
      <c r="J106" s="550"/>
      <c r="K106" s="550"/>
      <c r="L106" s="550"/>
      <c r="M106" s="550"/>
      <c r="N106" s="550"/>
      <c r="O106" s="550"/>
      <c r="P106" s="550"/>
      <c r="Q106" s="550"/>
      <c r="R106" s="550"/>
      <c r="S106" s="550"/>
      <c r="T106" s="550"/>
      <c r="U106" s="550"/>
      <c r="V106" s="550"/>
      <c r="W106" s="550"/>
      <c r="X106" s="550"/>
      <c r="Y106" s="550"/>
      <c r="Z106" s="550"/>
    </row>
    <row r="107" ht="14.25" customHeight="1">
      <c r="A107" s="550"/>
      <c r="B107" s="550"/>
      <c r="C107" s="550"/>
      <c r="D107" s="550"/>
      <c r="E107" s="550"/>
      <c r="F107" s="550"/>
      <c r="G107" s="550"/>
      <c r="H107" s="550"/>
      <c r="I107" s="550"/>
      <c r="J107" s="550"/>
      <c r="K107" s="550"/>
      <c r="L107" s="550"/>
      <c r="M107" s="550"/>
      <c r="N107" s="550"/>
      <c r="O107" s="550"/>
      <c r="P107" s="550"/>
      <c r="Q107" s="550"/>
      <c r="R107" s="550"/>
      <c r="S107" s="550"/>
      <c r="T107" s="550"/>
      <c r="U107" s="550"/>
      <c r="V107" s="550"/>
      <c r="W107" s="550"/>
      <c r="X107" s="550"/>
      <c r="Y107" s="550"/>
      <c r="Z107" s="550"/>
    </row>
    <row r="108" ht="14.25" customHeight="1">
      <c r="A108" s="550"/>
      <c r="B108" s="550"/>
      <c r="C108" s="550"/>
      <c r="D108" s="550"/>
      <c r="E108" s="550"/>
      <c r="F108" s="550"/>
      <c r="G108" s="550"/>
      <c r="H108" s="550"/>
      <c r="I108" s="550"/>
      <c r="J108" s="550"/>
      <c r="K108" s="550"/>
      <c r="L108" s="550"/>
      <c r="M108" s="550"/>
      <c r="N108" s="550"/>
      <c r="O108" s="550"/>
      <c r="P108" s="550"/>
      <c r="Q108" s="550"/>
      <c r="R108" s="550"/>
      <c r="S108" s="550"/>
      <c r="T108" s="550"/>
      <c r="U108" s="550"/>
      <c r="V108" s="550"/>
      <c r="W108" s="550"/>
      <c r="X108" s="550"/>
      <c r="Y108" s="550"/>
      <c r="Z108" s="550"/>
    </row>
    <row r="109" ht="14.25" customHeight="1">
      <c r="A109" s="550"/>
      <c r="B109" s="550"/>
      <c r="C109" s="550"/>
      <c r="D109" s="550"/>
      <c r="E109" s="550"/>
      <c r="F109" s="550"/>
      <c r="G109" s="550"/>
      <c r="H109" s="550"/>
      <c r="I109" s="550"/>
      <c r="J109" s="550"/>
      <c r="K109" s="550"/>
      <c r="L109" s="550"/>
      <c r="M109" s="550"/>
      <c r="N109" s="550"/>
      <c r="O109" s="550"/>
      <c r="P109" s="550"/>
      <c r="Q109" s="550"/>
      <c r="R109" s="550"/>
      <c r="S109" s="550"/>
      <c r="T109" s="550"/>
      <c r="U109" s="550"/>
      <c r="V109" s="550"/>
      <c r="W109" s="550"/>
      <c r="X109" s="550"/>
      <c r="Y109" s="550"/>
      <c r="Z109" s="550"/>
    </row>
    <row r="110" ht="14.25" customHeight="1">
      <c r="A110" s="550"/>
      <c r="B110" s="550"/>
      <c r="C110" s="550"/>
      <c r="D110" s="550"/>
      <c r="E110" s="550"/>
      <c r="F110" s="550"/>
      <c r="G110" s="550"/>
      <c r="H110" s="550"/>
      <c r="I110" s="550"/>
      <c r="J110" s="550"/>
      <c r="K110" s="550"/>
      <c r="L110" s="550"/>
      <c r="M110" s="550"/>
      <c r="N110" s="550"/>
      <c r="O110" s="550"/>
      <c r="P110" s="550"/>
      <c r="Q110" s="550"/>
      <c r="R110" s="550"/>
      <c r="S110" s="550"/>
      <c r="T110" s="550"/>
      <c r="U110" s="550"/>
      <c r="V110" s="550"/>
      <c r="W110" s="550"/>
      <c r="X110" s="550"/>
      <c r="Y110" s="550"/>
      <c r="Z110" s="550"/>
    </row>
    <row r="111" ht="14.25" customHeight="1">
      <c r="A111" s="550"/>
      <c r="B111" s="550"/>
      <c r="C111" s="550"/>
      <c r="D111" s="550"/>
      <c r="E111" s="550"/>
      <c r="F111" s="550"/>
      <c r="G111" s="550"/>
      <c r="H111" s="550"/>
      <c r="I111" s="550"/>
      <c r="J111" s="550"/>
      <c r="K111" s="550"/>
      <c r="L111" s="550"/>
      <c r="M111" s="550"/>
      <c r="N111" s="550"/>
      <c r="O111" s="550"/>
      <c r="P111" s="550"/>
      <c r="Q111" s="550"/>
      <c r="R111" s="550"/>
      <c r="S111" s="550"/>
      <c r="T111" s="550"/>
      <c r="U111" s="550"/>
      <c r="V111" s="550"/>
      <c r="W111" s="550"/>
      <c r="X111" s="550"/>
      <c r="Y111" s="550"/>
      <c r="Z111" s="550"/>
    </row>
    <row r="112" ht="14.25" customHeight="1">
      <c r="A112" s="550"/>
      <c r="B112" s="550"/>
      <c r="C112" s="550"/>
      <c r="D112" s="550"/>
      <c r="E112" s="550"/>
      <c r="F112" s="550"/>
      <c r="G112" s="550"/>
      <c r="H112" s="550"/>
      <c r="I112" s="550"/>
      <c r="J112" s="550"/>
      <c r="K112" s="550"/>
      <c r="L112" s="550"/>
      <c r="M112" s="550"/>
      <c r="N112" s="550"/>
      <c r="O112" s="550"/>
      <c r="P112" s="550"/>
      <c r="Q112" s="550"/>
      <c r="R112" s="550"/>
      <c r="S112" s="550"/>
      <c r="T112" s="550"/>
      <c r="U112" s="550"/>
      <c r="V112" s="550"/>
      <c r="W112" s="550"/>
      <c r="X112" s="550"/>
      <c r="Y112" s="550"/>
      <c r="Z112" s="550"/>
    </row>
    <row r="113" ht="14.25" customHeight="1">
      <c r="A113" s="550"/>
      <c r="B113" s="550"/>
      <c r="C113" s="550"/>
      <c r="D113" s="550"/>
      <c r="E113" s="550"/>
      <c r="F113" s="550"/>
      <c r="G113" s="550"/>
      <c r="H113" s="550"/>
      <c r="I113" s="550"/>
      <c r="J113" s="550"/>
      <c r="K113" s="550"/>
      <c r="L113" s="550"/>
      <c r="M113" s="550"/>
      <c r="N113" s="550"/>
      <c r="O113" s="550"/>
      <c r="P113" s="550"/>
      <c r="Q113" s="550"/>
      <c r="R113" s="550"/>
      <c r="S113" s="550"/>
      <c r="T113" s="550"/>
      <c r="U113" s="550"/>
      <c r="V113" s="550"/>
      <c r="W113" s="550"/>
      <c r="X113" s="550"/>
      <c r="Y113" s="550"/>
      <c r="Z113" s="550"/>
    </row>
    <row r="114" ht="14.25" customHeight="1">
      <c r="A114" s="550"/>
      <c r="B114" s="550"/>
      <c r="C114" s="550"/>
      <c r="D114" s="550"/>
      <c r="E114" s="550"/>
      <c r="F114" s="550"/>
      <c r="G114" s="550"/>
      <c r="H114" s="550"/>
      <c r="I114" s="550"/>
      <c r="J114" s="550"/>
      <c r="K114" s="550"/>
      <c r="L114" s="550"/>
      <c r="M114" s="550"/>
      <c r="N114" s="550"/>
      <c r="O114" s="550"/>
      <c r="P114" s="550"/>
      <c r="Q114" s="550"/>
      <c r="R114" s="550"/>
      <c r="S114" s="550"/>
      <c r="T114" s="550"/>
      <c r="U114" s="550"/>
      <c r="V114" s="550"/>
      <c r="W114" s="550"/>
      <c r="X114" s="550"/>
      <c r="Y114" s="550"/>
      <c r="Z114" s="550"/>
    </row>
    <row r="115" ht="14.25" customHeight="1">
      <c r="A115" s="550"/>
      <c r="B115" s="550"/>
      <c r="C115" s="550"/>
      <c r="D115" s="550"/>
      <c r="E115" s="550"/>
      <c r="F115" s="550"/>
      <c r="G115" s="550"/>
      <c r="H115" s="550"/>
      <c r="I115" s="550"/>
      <c r="J115" s="550"/>
      <c r="K115" s="550"/>
      <c r="L115" s="550"/>
      <c r="M115" s="550"/>
      <c r="N115" s="550"/>
      <c r="O115" s="550"/>
      <c r="P115" s="550"/>
      <c r="Q115" s="550"/>
      <c r="R115" s="550"/>
      <c r="S115" s="550"/>
      <c r="T115" s="550"/>
      <c r="U115" s="550"/>
      <c r="V115" s="550"/>
      <c r="W115" s="550"/>
      <c r="X115" s="550"/>
      <c r="Y115" s="550"/>
      <c r="Z115" s="550"/>
    </row>
    <row r="116" ht="14.25" customHeight="1">
      <c r="A116" s="550"/>
      <c r="B116" s="550"/>
      <c r="C116" s="550"/>
      <c r="D116" s="550"/>
      <c r="E116" s="550"/>
      <c r="F116" s="550"/>
      <c r="G116" s="550"/>
      <c r="H116" s="550"/>
      <c r="I116" s="550"/>
      <c r="J116" s="550"/>
      <c r="K116" s="550"/>
      <c r="L116" s="550"/>
      <c r="M116" s="550"/>
      <c r="N116" s="550"/>
      <c r="O116" s="550"/>
      <c r="P116" s="550"/>
      <c r="Q116" s="550"/>
      <c r="R116" s="550"/>
      <c r="S116" s="550"/>
      <c r="T116" s="550"/>
      <c r="U116" s="550"/>
      <c r="V116" s="550"/>
      <c r="W116" s="550"/>
      <c r="X116" s="550"/>
      <c r="Y116" s="550"/>
      <c r="Z116" s="550"/>
    </row>
    <row r="117" ht="14.25" customHeight="1">
      <c r="A117" s="550"/>
      <c r="B117" s="550"/>
      <c r="C117" s="550"/>
      <c r="D117" s="550"/>
      <c r="E117" s="550"/>
      <c r="F117" s="550"/>
      <c r="G117" s="550"/>
      <c r="H117" s="550"/>
      <c r="I117" s="550"/>
      <c r="J117" s="550"/>
      <c r="K117" s="550"/>
      <c r="L117" s="550"/>
      <c r="M117" s="550"/>
      <c r="N117" s="550"/>
      <c r="O117" s="550"/>
      <c r="P117" s="550"/>
      <c r="Q117" s="550"/>
      <c r="R117" s="550"/>
      <c r="S117" s="550"/>
      <c r="T117" s="550"/>
      <c r="U117" s="550"/>
      <c r="V117" s="550"/>
      <c r="W117" s="550"/>
      <c r="X117" s="550"/>
      <c r="Y117" s="550"/>
      <c r="Z117" s="550"/>
    </row>
    <row r="118" ht="14.25" customHeight="1">
      <c r="A118" s="550"/>
      <c r="B118" s="550"/>
      <c r="C118" s="550"/>
      <c r="D118" s="550"/>
      <c r="E118" s="550"/>
      <c r="F118" s="550"/>
      <c r="G118" s="550"/>
      <c r="H118" s="550"/>
      <c r="I118" s="550"/>
      <c r="J118" s="550"/>
      <c r="K118" s="550"/>
      <c r="L118" s="550"/>
      <c r="M118" s="550"/>
      <c r="N118" s="550"/>
      <c r="O118" s="550"/>
      <c r="P118" s="550"/>
      <c r="Q118" s="550"/>
      <c r="R118" s="550"/>
      <c r="S118" s="550"/>
      <c r="T118" s="550"/>
      <c r="U118" s="550"/>
      <c r="V118" s="550"/>
      <c r="W118" s="550"/>
      <c r="X118" s="550"/>
      <c r="Y118" s="550"/>
      <c r="Z118" s="550"/>
    </row>
    <row r="119" ht="14.25" customHeight="1">
      <c r="A119" s="550"/>
      <c r="B119" s="550"/>
      <c r="C119" s="550"/>
      <c r="D119" s="550"/>
      <c r="E119" s="550"/>
      <c r="F119" s="550"/>
      <c r="G119" s="550"/>
      <c r="H119" s="550"/>
      <c r="I119" s="550"/>
      <c r="J119" s="550"/>
      <c r="K119" s="550"/>
      <c r="L119" s="550"/>
      <c r="M119" s="550"/>
      <c r="N119" s="550"/>
      <c r="O119" s="550"/>
      <c r="P119" s="550"/>
      <c r="Q119" s="550"/>
      <c r="R119" s="550"/>
      <c r="S119" s="550"/>
      <c r="T119" s="550"/>
      <c r="U119" s="550"/>
      <c r="V119" s="550"/>
      <c r="W119" s="550"/>
      <c r="X119" s="550"/>
      <c r="Y119" s="550"/>
      <c r="Z119" s="550"/>
    </row>
    <row r="120" ht="14.25" customHeight="1">
      <c r="A120" s="550"/>
      <c r="B120" s="550"/>
      <c r="C120" s="550"/>
      <c r="D120" s="550"/>
      <c r="E120" s="550"/>
      <c r="F120" s="550"/>
      <c r="G120" s="550"/>
      <c r="H120" s="550"/>
      <c r="I120" s="550"/>
      <c r="J120" s="550"/>
      <c r="K120" s="550"/>
      <c r="L120" s="550"/>
      <c r="M120" s="550"/>
      <c r="N120" s="550"/>
      <c r="O120" s="550"/>
      <c r="P120" s="550"/>
      <c r="Q120" s="550"/>
      <c r="R120" s="550"/>
      <c r="S120" s="550"/>
      <c r="T120" s="550"/>
      <c r="U120" s="550"/>
      <c r="V120" s="550"/>
      <c r="W120" s="550"/>
      <c r="X120" s="550"/>
      <c r="Y120" s="550"/>
      <c r="Z120" s="550"/>
    </row>
    <row r="121" ht="14.25" customHeight="1">
      <c r="A121" s="550"/>
      <c r="B121" s="550"/>
      <c r="C121" s="550"/>
      <c r="D121" s="550"/>
      <c r="E121" s="550"/>
      <c r="F121" s="550"/>
      <c r="G121" s="550"/>
      <c r="H121" s="550"/>
      <c r="I121" s="550"/>
      <c r="J121" s="550"/>
      <c r="K121" s="550"/>
      <c r="L121" s="550"/>
      <c r="M121" s="550"/>
      <c r="N121" s="550"/>
      <c r="O121" s="550"/>
      <c r="P121" s="550"/>
      <c r="Q121" s="550"/>
      <c r="R121" s="550"/>
      <c r="S121" s="550"/>
      <c r="T121" s="550"/>
      <c r="U121" s="550"/>
      <c r="V121" s="550"/>
      <c r="W121" s="550"/>
      <c r="X121" s="550"/>
      <c r="Y121" s="550"/>
      <c r="Z121" s="550"/>
    </row>
    <row r="122" ht="14.25" customHeight="1">
      <c r="A122" s="550"/>
      <c r="B122" s="550"/>
      <c r="C122" s="550"/>
      <c r="D122" s="550"/>
      <c r="E122" s="550"/>
      <c r="F122" s="550"/>
      <c r="G122" s="550"/>
      <c r="H122" s="550"/>
      <c r="I122" s="550"/>
      <c r="J122" s="550"/>
      <c r="K122" s="550"/>
      <c r="L122" s="550"/>
      <c r="M122" s="550"/>
      <c r="N122" s="550"/>
      <c r="O122" s="550"/>
      <c r="P122" s="550"/>
      <c r="Q122" s="550"/>
      <c r="R122" s="550"/>
      <c r="S122" s="550"/>
      <c r="T122" s="550"/>
      <c r="U122" s="550"/>
      <c r="V122" s="550"/>
      <c r="W122" s="550"/>
      <c r="X122" s="550"/>
      <c r="Y122" s="550"/>
      <c r="Z122" s="550"/>
    </row>
    <row r="123" ht="14.25" customHeight="1">
      <c r="A123" s="550"/>
      <c r="B123" s="550"/>
      <c r="C123" s="550"/>
      <c r="D123" s="550"/>
      <c r="E123" s="550"/>
      <c r="F123" s="550"/>
      <c r="G123" s="550"/>
      <c r="H123" s="550"/>
      <c r="I123" s="550"/>
      <c r="J123" s="550"/>
      <c r="K123" s="550"/>
      <c r="L123" s="550"/>
      <c r="M123" s="550"/>
      <c r="N123" s="550"/>
      <c r="O123" s="550"/>
      <c r="P123" s="550"/>
      <c r="Q123" s="550"/>
      <c r="R123" s="550"/>
      <c r="S123" s="550"/>
      <c r="T123" s="550"/>
      <c r="U123" s="550"/>
      <c r="V123" s="550"/>
      <c r="W123" s="550"/>
      <c r="X123" s="550"/>
      <c r="Y123" s="550"/>
      <c r="Z123" s="550"/>
    </row>
    <row r="124" ht="14.25" customHeight="1">
      <c r="A124" s="550"/>
      <c r="B124" s="550"/>
      <c r="C124" s="550"/>
      <c r="D124" s="550"/>
      <c r="E124" s="550"/>
      <c r="F124" s="550"/>
      <c r="G124" s="550"/>
      <c r="H124" s="550"/>
      <c r="I124" s="550"/>
      <c r="J124" s="550"/>
      <c r="K124" s="550"/>
      <c r="L124" s="550"/>
      <c r="M124" s="550"/>
      <c r="N124" s="550"/>
      <c r="O124" s="550"/>
      <c r="P124" s="550"/>
      <c r="Q124" s="550"/>
      <c r="R124" s="550"/>
      <c r="S124" s="550"/>
      <c r="T124" s="550"/>
      <c r="U124" s="550"/>
      <c r="V124" s="550"/>
      <c r="W124" s="550"/>
      <c r="X124" s="550"/>
      <c r="Y124" s="550"/>
      <c r="Z124" s="550"/>
    </row>
    <row r="125" ht="14.25" customHeight="1">
      <c r="A125" s="550"/>
      <c r="B125" s="550"/>
      <c r="C125" s="550"/>
      <c r="D125" s="550"/>
      <c r="E125" s="550"/>
      <c r="F125" s="550"/>
      <c r="G125" s="550"/>
      <c r="H125" s="550"/>
      <c r="I125" s="550"/>
      <c r="J125" s="550"/>
      <c r="K125" s="550"/>
      <c r="L125" s="550"/>
      <c r="M125" s="550"/>
      <c r="N125" s="550"/>
      <c r="O125" s="550"/>
      <c r="P125" s="550"/>
      <c r="Q125" s="550"/>
      <c r="R125" s="550"/>
      <c r="S125" s="550"/>
      <c r="T125" s="550"/>
      <c r="U125" s="550"/>
      <c r="V125" s="550"/>
      <c r="W125" s="550"/>
      <c r="X125" s="550"/>
      <c r="Y125" s="550"/>
      <c r="Z125" s="550"/>
    </row>
    <row r="126" ht="14.25" customHeight="1">
      <c r="A126" s="550"/>
      <c r="B126" s="550"/>
      <c r="C126" s="550"/>
      <c r="D126" s="550"/>
      <c r="E126" s="550"/>
      <c r="F126" s="550"/>
      <c r="G126" s="550"/>
      <c r="H126" s="550"/>
      <c r="I126" s="550"/>
      <c r="J126" s="550"/>
      <c r="K126" s="550"/>
      <c r="L126" s="550"/>
      <c r="M126" s="550"/>
      <c r="N126" s="550"/>
      <c r="O126" s="550"/>
      <c r="P126" s="550"/>
      <c r="Q126" s="550"/>
      <c r="R126" s="550"/>
      <c r="S126" s="550"/>
      <c r="T126" s="550"/>
      <c r="U126" s="550"/>
      <c r="V126" s="550"/>
      <c r="W126" s="550"/>
      <c r="X126" s="550"/>
      <c r="Y126" s="550"/>
      <c r="Z126" s="550"/>
    </row>
    <row r="127" ht="14.25" customHeight="1">
      <c r="A127" s="550"/>
      <c r="B127" s="550"/>
      <c r="C127" s="550"/>
      <c r="D127" s="550"/>
      <c r="E127" s="550"/>
      <c r="F127" s="550"/>
      <c r="G127" s="550"/>
      <c r="H127" s="550"/>
      <c r="I127" s="550"/>
      <c r="J127" s="550"/>
      <c r="K127" s="550"/>
      <c r="L127" s="550"/>
      <c r="M127" s="550"/>
      <c r="N127" s="550"/>
      <c r="O127" s="550"/>
      <c r="P127" s="550"/>
      <c r="Q127" s="550"/>
      <c r="R127" s="550"/>
      <c r="S127" s="550"/>
      <c r="T127" s="550"/>
      <c r="U127" s="550"/>
      <c r="V127" s="550"/>
      <c r="W127" s="550"/>
      <c r="X127" s="550"/>
      <c r="Y127" s="550"/>
      <c r="Z127" s="550"/>
    </row>
    <row r="128" ht="14.25" customHeight="1">
      <c r="A128" s="550"/>
      <c r="B128" s="550"/>
      <c r="C128" s="550"/>
      <c r="D128" s="550"/>
      <c r="E128" s="550"/>
      <c r="F128" s="550"/>
      <c r="G128" s="550"/>
      <c r="H128" s="550"/>
      <c r="I128" s="550"/>
      <c r="J128" s="550"/>
      <c r="K128" s="550"/>
      <c r="L128" s="550"/>
      <c r="M128" s="550"/>
      <c r="N128" s="550"/>
      <c r="O128" s="550"/>
      <c r="P128" s="550"/>
      <c r="Q128" s="550"/>
      <c r="R128" s="550"/>
      <c r="S128" s="550"/>
      <c r="T128" s="550"/>
      <c r="U128" s="550"/>
      <c r="V128" s="550"/>
      <c r="W128" s="550"/>
      <c r="X128" s="550"/>
      <c r="Y128" s="550"/>
      <c r="Z128" s="550"/>
    </row>
    <row r="129" ht="14.25" customHeight="1">
      <c r="A129" s="550"/>
      <c r="B129" s="550"/>
      <c r="C129" s="550"/>
      <c r="D129" s="550"/>
      <c r="E129" s="550"/>
      <c r="F129" s="550"/>
      <c r="G129" s="550"/>
      <c r="H129" s="550"/>
      <c r="I129" s="550"/>
      <c r="J129" s="550"/>
      <c r="K129" s="550"/>
      <c r="L129" s="550"/>
      <c r="M129" s="550"/>
      <c r="N129" s="550"/>
      <c r="O129" s="550"/>
      <c r="P129" s="550"/>
      <c r="Q129" s="550"/>
      <c r="R129" s="550"/>
      <c r="S129" s="550"/>
      <c r="T129" s="550"/>
      <c r="U129" s="550"/>
      <c r="V129" s="550"/>
      <c r="W129" s="550"/>
      <c r="X129" s="550"/>
      <c r="Y129" s="550"/>
      <c r="Z129" s="550"/>
    </row>
    <row r="130" ht="14.25" customHeight="1">
      <c r="A130" s="550"/>
      <c r="B130" s="550"/>
      <c r="C130" s="550"/>
      <c r="D130" s="550"/>
      <c r="E130" s="550"/>
      <c r="F130" s="550"/>
      <c r="G130" s="550"/>
      <c r="H130" s="550"/>
      <c r="I130" s="550"/>
      <c r="J130" s="550"/>
      <c r="K130" s="550"/>
      <c r="L130" s="550"/>
      <c r="M130" s="550"/>
      <c r="N130" s="550"/>
      <c r="O130" s="550"/>
      <c r="P130" s="550"/>
      <c r="Q130" s="550"/>
      <c r="R130" s="550"/>
      <c r="S130" s="550"/>
      <c r="T130" s="550"/>
      <c r="U130" s="550"/>
      <c r="V130" s="550"/>
      <c r="W130" s="550"/>
      <c r="X130" s="550"/>
      <c r="Y130" s="550"/>
      <c r="Z130" s="550"/>
    </row>
    <row r="131" ht="14.25" customHeight="1">
      <c r="A131" s="550"/>
      <c r="B131" s="550"/>
      <c r="C131" s="550"/>
      <c r="D131" s="550"/>
      <c r="E131" s="550"/>
      <c r="F131" s="550"/>
      <c r="G131" s="550"/>
      <c r="H131" s="550"/>
      <c r="I131" s="550"/>
      <c r="J131" s="550"/>
      <c r="K131" s="550"/>
      <c r="L131" s="550"/>
      <c r="M131" s="550"/>
      <c r="N131" s="550"/>
      <c r="O131" s="550"/>
      <c r="P131" s="550"/>
      <c r="Q131" s="550"/>
      <c r="R131" s="550"/>
      <c r="S131" s="550"/>
      <c r="T131" s="550"/>
      <c r="U131" s="550"/>
      <c r="V131" s="550"/>
      <c r="W131" s="550"/>
      <c r="X131" s="550"/>
      <c r="Y131" s="550"/>
      <c r="Z131" s="550"/>
    </row>
    <row r="132" ht="14.25" customHeight="1">
      <c r="A132" s="550"/>
      <c r="B132" s="550"/>
      <c r="C132" s="550"/>
      <c r="D132" s="550"/>
      <c r="E132" s="550"/>
      <c r="F132" s="550"/>
      <c r="G132" s="550"/>
      <c r="H132" s="550"/>
      <c r="I132" s="550"/>
      <c r="J132" s="550"/>
      <c r="K132" s="550"/>
      <c r="L132" s="550"/>
      <c r="M132" s="550"/>
      <c r="N132" s="550"/>
      <c r="O132" s="550"/>
      <c r="P132" s="550"/>
      <c r="Q132" s="550"/>
      <c r="R132" s="550"/>
      <c r="S132" s="550"/>
      <c r="T132" s="550"/>
      <c r="U132" s="550"/>
      <c r="V132" s="550"/>
      <c r="W132" s="550"/>
      <c r="X132" s="550"/>
      <c r="Y132" s="550"/>
      <c r="Z132" s="550"/>
    </row>
    <row r="133" ht="14.25" customHeight="1">
      <c r="A133" s="550"/>
      <c r="B133" s="550"/>
      <c r="C133" s="550"/>
      <c r="D133" s="550"/>
      <c r="E133" s="550"/>
      <c r="F133" s="550"/>
      <c r="G133" s="550"/>
      <c r="H133" s="550"/>
      <c r="I133" s="550"/>
      <c r="J133" s="550"/>
      <c r="K133" s="550"/>
      <c r="L133" s="550"/>
      <c r="M133" s="550"/>
      <c r="N133" s="550"/>
      <c r="O133" s="550"/>
      <c r="P133" s="550"/>
      <c r="Q133" s="550"/>
      <c r="R133" s="550"/>
      <c r="S133" s="550"/>
      <c r="T133" s="550"/>
      <c r="U133" s="550"/>
      <c r="V133" s="550"/>
      <c r="W133" s="550"/>
      <c r="X133" s="550"/>
      <c r="Y133" s="550"/>
      <c r="Z133" s="550"/>
    </row>
    <row r="134" ht="14.25" customHeight="1">
      <c r="A134" s="550"/>
      <c r="B134" s="550"/>
      <c r="C134" s="550"/>
      <c r="D134" s="550"/>
      <c r="E134" s="550"/>
      <c r="F134" s="550"/>
      <c r="G134" s="550"/>
      <c r="H134" s="550"/>
      <c r="I134" s="550"/>
      <c r="J134" s="550"/>
      <c r="K134" s="550"/>
      <c r="L134" s="550"/>
      <c r="M134" s="550"/>
      <c r="N134" s="550"/>
      <c r="O134" s="550"/>
      <c r="P134" s="550"/>
      <c r="Q134" s="550"/>
      <c r="R134" s="550"/>
      <c r="S134" s="550"/>
      <c r="T134" s="550"/>
      <c r="U134" s="550"/>
      <c r="V134" s="550"/>
      <c r="W134" s="550"/>
      <c r="X134" s="550"/>
      <c r="Y134" s="550"/>
      <c r="Z134" s="550"/>
    </row>
    <row r="135" ht="14.25" customHeight="1">
      <c r="A135" s="550"/>
      <c r="B135" s="550"/>
      <c r="C135" s="550"/>
      <c r="D135" s="550"/>
      <c r="E135" s="550"/>
      <c r="F135" s="550"/>
      <c r="G135" s="550"/>
      <c r="H135" s="550"/>
      <c r="I135" s="550"/>
      <c r="J135" s="550"/>
      <c r="K135" s="550"/>
      <c r="L135" s="550"/>
      <c r="M135" s="550"/>
      <c r="N135" s="550"/>
      <c r="O135" s="550"/>
      <c r="P135" s="550"/>
      <c r="Q135" s="550"/>
      <c r="R135" s="550"/>
      <c r="S135" s="550"/>
      <c r="T135" s="550"/>
      <c r="U135" s="550"/>
      <c r="V135" s="550"/>
      <c r="W135" s="550"/>
      <c r="X135" s="550"/>
      <c r="Y135" s="550"/>
      <c r="Z135" s="550"/>
    </row>
    <row r="136" ht="14.25" customHeight="1">
      <c r="A136" s="550"/>
      <c r="B136" s="550"/>
      <c r="C136" s="550"/>
      <c r="D136" s="550"/>
      <c r="E136" s="550"/>
      <c r="F136" s="550"/>
      <c r="G136" s="550"/>
      <c r="H136" s="550"/>
      <c r="I136" s="550"/>
      <c r="J136" s="550"/>
      <c r="K136" s="550"/>
      <c r="L136" s="550"/>
      <c r="M136" s="550"/>
      <c r="N136" s="550"/>
      <c r="O136" s="550"/>
      <c r="P136" s="550"/>
      <c r="Q136" s="550"/>
      <c r="R136" s="550"/>
      <c r="S136" s="550"/>
      <c r="T136" s="550"/>
      <c r="U136" s="550"/>
      <c r="V136" s="550"/>
      <c r="W136" s="550"/>
      <c r="X136" s="550"/>
      <c r="Y136" s="550"/>
      <c r="Z136" s="550"/>
    </row>
    <row r="137" ht="14.25" customHeight="1">
      <c r="A137" s="550"/>
      <c r="B137" s="550"/>
      <c r="C137" s="550"/>
      <c r="D137" s="550"/>
      <c r="E137" s="550"/>
      <c r="F137" s="550"/>
      <c r="G137" s="550"/>
      <c r="H137" s="550"/>
      <c r="I137" s="550"/>
      <c r="J137" s="550"/>
      <c r="K137" s="550"/>
      <c r="L137" s="550"/>
      <c r="M137" s="550"/>
      <c r="N137" s="550"/>
      <c r="O137" s="550"/>
      <c r="P137" s="550"/>
      <c r="Q137" s="550"/>
      <c r="R137" s="550"/>
      <c r="S137" s="550"/>
      <c r="T137" s="550"/>
      <c r="U137" s="550"/>
      <c r="V137" s="550"/>
      <c r="W137" s="550"/>
      <c r="X137" s="550"/>
      <c r="Y137" s="550"/>
      <c r="Z137" s="550"/>
    </row>
    <row r="138" ht="14.25" customHeight="1">
      <c r="A138" s="550"/>
      <c r="B138" s="550"/>
      <c r="C138" s="550"/>
      <c r="D138" s="550"/>
      <c r="E138" s="550"/>
      <c r="F138" s="550"/>
      <c r="G138" s="550"/>
      <c r="H138" s="550"/>
      <c r="I138" s="550"/>
      <c r="J138" s="550"/>
      <c r="K138" s="550"/>
      <c r="L138" s="550"/>
      <c r="M138" s="550"/>
      <c r="N138" s="550"/>
      <c r="O138" s="550"/>
      <c r="P138" s="550"/>
      <c r="Q138" s="550"/>
      <c r="R138" s="550"/>
      <c r="S138" s="550"/>
      <c r="T138" s="550"/>
      <c r="U138" s="550"/>
      <c r="V138" s="550"/>
      <c r="W138" s="550"/>
      <c r="X138" s="550"/>
      <c r="Y138" s="550"/>
      <c r="Z138" s="550"/>
    </row>
    <row r="139" ht="14.25" customHeight="1">
      <c r="A139" s="550"/>
      <c r="B139" s="550"/>
      <c r="C139" s="550"/>
      <c r="D139" s="550"/>
      <c r="E139" s="550"/>
      <c r="F139" s="550"/>
      <c r="G139" s="550"/>
      <c r="H139" s="550"/>
      <c r="I139" s="550"/>
      <c r="J139" s="550"/>
      <c r="K139" s="550"/>
      <c r="L139" s="550"/>
      <c r="M139" s="550"/>
      <c r="N139" s="550"/>
      <c r="O139" s="550"/>
      <c r="P139" s="550"/>
      <c r="Q139" s="550"/>
      <c r="R139" s="550"/>
      <c r="S139" s="550"/>
      <c r="T139" s="550"/>
      <c r="U139" s="550"/>
      <c r="V139" s="550"/>
      <c r="W139" s="550"/>
      <c r="X139" s="550"/>
      <c r="Y139" s="550"/>
      <c r="Z139" s="550"/>
    </row>
    <row r="140" ht="14.25" customHeight="1">
      <c r="A140" s="550"/>
      <c r="B140" s="550"/>
      <c r="C140" s="550"/>
      <c r="D140" s="550"/>
      <c r="E140" s="550"/>
      <c r="F140" s="550"/>
      <c r="G140" s="550"/>
      <c r="H140" s="550"/>
      <c r="I140" s="550"/>
      <c r="J140" s="550"/>
      <c r="K140" s="550"/>
      <c r="L140" s="550"/>
      <c r="M140" s="550"/>
      <c r="N140" s="550"/>
      <c r="O140" s="550"/>
      <c r="P140" s="550"/>
      <c r="Q140" s="550"/>
      <c r="R140" s="550"/>
      <c r="S140" s="550"/>
      <c r="T140" s="550"/>
      <c r="U140" s="550"/>
      <c r="V140" s="550"/>
      <c r="W140" s="550"/>
      <c r="X140" s="550"/>
      <c r="Y140" s="550"/>
      <c r="Z140" s="550"/>
    </row>
    <row r="141" ht="14.25" customHeight="1">
      <c r="A141" s="550"/>
      <c r="B141" s="550"/>
      <c r="C141" s="550"/>
      <c r="D141" s="550"/>
      <c r="E141" s="550"/>
      <c r="F141" s="550"/>
      <c r="G141" s="550"/>
      <c r="H141" s="550"/>
      <c r="I141" s="550"/>
      <c r="J141" s="550"/>
      <c r="K141" s="550"/>
      <c r="L141" s="550"/>
      <c r="M141" s="550"/>
      <c r="N141" s="550"/>
      <c r="O141" s="550"/>
      <c r="P141" s="550"/>
      <c r="Q141" s="550"/>
      <c r="R141" s="550"/>
      <c r="S141" s="550"/>
      <c r="T141" s="550"/>
      <c r="U141" s="550"/>
      <c r="V141" s="550"/>
      <c r="W141" s="550"/>
      <c r="X141" s="550"/>
      <c r="Y141" s="550"/>
      <c r="Z141" s="550"/>
    </row>
    <row r="142" ht="14.25" customHeight="1">
      <c r="A142" s="550"/>
      <c r="B142" s="550"/>
      <c r="C142" s="550"/>
      <c r="D142" s="550"/>
      <c r="E142" s="550"/>
      <c r="F142" s="550"/>
      <c r="G142" s="550"/>
      <c r="H142" s="550"/>
      <c r="I142" s="550"/>
      <c r="J142" s="550"/>
      <c r="K142" s="550"/>
      <c r="L142" s="550"/>
      <c r="M142" s="550"/>
      <c r="N142" s="550"/>
      <c r="O142" s="550"/>
      <c r="P142" s="550"/>
      <c r="Q142" s="550"/>
      <c r="R142" s="550"/>
      <c r="S142" s="550"/>
      <c r="T142" s="550"/>
      <c r="U142" s="550"/>
      <c r="V142" s="550"/>
      <c r="W142" s="550"/>
      <c r="X142" s="550"/>
      <c r="Y142" s="550"/>
      <c r="Z142" s="550"/>
    </row>
    <row r="143" ht="14.25" customHeight="1">
      <c r="A143" s="550"/>
      <c r="B143" s="550"/>
      <c r="C143" s="550"/>
      <c r="D143" s="550"/>
      <c r="E143" s="550"/>
      <c r="F143" s="550"/>
      <c r="G143" s="550"/>
      <c r="H143" s="550"/>
      <c r="I143" s="550"/>
      <c r="J143" s="550"/>
      <c r="K143" s="550"/>
      <c r="L143" s="550"/>
      <c r="M143" s="550"/>
      <c r="N143" s="550"/>
      <c r="O143" s="550"/>
      <c r="P143" s="550"/>
      <c r="Q143" s="550"/>
      <c r="R143" s="550"/>
      <c r="S143" s="550"/>
      <c r="T143" s="550"/>
      <c r="U143" s="550"/>
      <c r="V143" s="550"/>
      <c r="W143" s="550"/>
      <c r="X143" s="550"/>
      <c r="Y143" s="550"/>
      <c r="Z143" s="550"/>
    </row>
    <row r="144" ht="14.25" customHeight="1">
      <c r="A144" s="550"/>
      <c r="B144" s="550"/>
      <c r="C144" s="550"/>
      <c r="D144" s="550"/>
      <c r="E144" s="550"/>
      <c r="F144" s="550"/>
      <c r="G144" s="550"/>
      <c r="H144" s="550"/>
      <c r="I144" s="550"/>
      <c r="J144" s="550"/>
      <c r="K144" s="550"/>
      <c r="L144" s="550"/>
      <c r="M144" s="550"/>
      <c r="N144" s="550"/>
      <c r="O144" s="550"/>
      <c r="P144" s="550"/>
      <c r="Q144" s="550"/>
      <c r="R144" s="550"/>
      <c r="S144" s="550"/>
      <c r="T144" s="550"/>
      <c r="U144" s="550"/>
      <c r="V144" s="550"/>
      <c r="W144" s="550"/>
      <c r="X144" s="550"/>
      <c r="Y144" s="550"/>
      <c r="Z144" s="550"/>
    </row>
    <row r="145" ht="14.25" customHeight="1">
      <c r="A145" s="550"/>
      <c r="B145" s="550"/>
      <c r="C145" s="550"/>
      <c r="D145" s="550"/>
      <c r="E145" s="550"/>
      <c r="F145" s="550"/>
      <c r="G145" s="550"/>
      <c r="H145" s="550"/>
      <c r="I145" s="550"/>
      <c r="J145" s="550"/>
      <c r="K145" s="550"/>
      <c r="L145" s="550"/>
      <c r="M145" s="550"/>
      <c r="N145" s="550"/>
      <c r="O145" s="550"/>
      <c r="P145" s="550"/>
      <c r="Q145" s="550"/>
      <c r="R145" s="550"/>
      <c r="S145" s="550"/>
      <c r="T145" s="550"/>
      <c r="U145" s="550"/>
      <c r="V145" s="550"/>
      <c r="W145" s="550"/>
      <c r="X145" s="550"/>
      <c r="Y145" s="550"/>
      <c r="Z145" s="550"/>
    </row>
    <row r="146" ht="14.25" customHeight="1">
      <c r="A146" s="550"/>
      <c r="B146" s="550"/>
      <c r="C146" s="550"/>
      <c r="D146" s="550"/>
      <c r="E146" s="550"/>
      <c r="F146" s="550"/>
      <c r="G146" s="550"/>
      <c r="H146" s="550"/>
      <c r="I146" s="550"/>
      <c r="J146" s="550"/>
      <c r="K146" s="550"/>
      <c r="L146" s="550"/>
      <c r="M146" s="550"/>
      <c r="N146" s="550"/>
      <c r="O146" s="550"/>
      <c r="P146" s="550"/>
      <c r="Q146" s="550"/>
      <c r="R146" s="550"/>
      <c r="S146" s="550"/>
      <c r="T146" s="550"/>
      <c r="U146" s="550"/>
      <c r="V146" s="550"/>
      <c r="W146" s="550"/>
      <c r="X146" s="550"/>
      <c r="Y146" s="550"/>
      <c r="Z146" s="550"/>
    </row>
    <row r="147" ht="14.25" customHeight="1">
      <c r="A147" s="550"/>
      <c r="B147" s="550"/>
      <c r="C147" s="550"/>
      <c r="D147" s="550"/>
      <c r="E147" s="550"/>
      <c r="F147" s="550"/>
      <c r="G147" s="550"/>
      <c r="H147" s="550"/>
      <c r="I147" s="550"/>
      <c r="J147" s="550"/>
      <c r="K147" s="550"/>
      <c r="L147" s="550"/>
      <c r="M147" s="550"/>
      <c r="N147" s="550"/>
      <c r="O147" s="550"/>
      <c r="P147" s="550"/>
      <c r="Q147" s="550"/>
      <c r="R147" s="550"/>
      <c r="S147" s="550"/>
      <c r="T147" s="550"/>
      <c r="U147" s="550"/>
      <c r="V147" s="550"/>
      <c r="W147" s="550"/>
      <c r="X147" s="550"/>
      <c r="Y147" s="550"/>
      <c r="Z147" s="550"/>
    </row>
    <row r="148" ht="14.25" customHeight="1">
      <c r="A148" s="550"/>
      <c r="B148" s="550"/>
      <c r="C148" s="550"/>
      <c r="D148" s="550"/>
      <c r="E148" s="550"/>
      <c r="F148" s="550"/>
      <c r="G148" s="550"/>
      <c r="H148" s="550"/>
      <c r="I148" s="550"/>
      <c r="J148" s="550"/>
      <c r="K148" s="550"/>
      <c r="L148" s="550"/>
      <c r="M148" s="550"/>
      <c r="N148" s="550"/>
      <c r="O148" s="550"/>
      <c r="P148" s="550"/>
      <c r="Q148" s="550"/>
      <c r="R148" s="550"/>
      <c r="S148" s="550"/>
      <c r="T148" s="550"/>
      <c r="U148" s="550"/>
      <c r="V148" s="550"/>
      <c r="W148" s="550"/>
      <c r="X148" s="550"/>
      <c r="Y148" s="550"/>
      <c r="Z148" s="550"/>
    </row>
    <row r="149" ht="14.25" customHeight="1">
      <c r="A149" s="550"/>
      <c r="B149" s="550"/>
      <c r="C149" s="550"/>
      <c r="D149" s="550"/>
      <c r="E149" s="550"/>
      <c r="F149" s="550"/>
      <c r="G149" s="550"/>
      <c r="H149" s="550"/>
      <c r="I149" s="550"/>
      <c r="J149" s="550"/>
      <c r="K149" s="550"/>
      <c r="L149" s="550"/>
      <c r="M149" s="550"/>
      <c r="N149" s="550"/>
      <c r="O149" s="550"/>
      <c r="P149" s="550"/>
      <c r="Q149" s="550"/>
      <c r="R149" s="550"/>
      <c r="S149" s="550"/>
      <c r="T149" s="550"/>
      <c r="U149" s="550"/>
      <c r="V149" s="550"/>
      <c r="W149" s="550"/>
      <c r="X149" s="550"/>
      <c r="Y149" s="550"/>
      <c r="Z149" s="550"/>
    </row>
    <row r="150" ht="14.25" customHeight="1">
      <c r="A150" s="550"/>
      <c r="B150" s="550"/>
      <c r="C150" s="550"/>
      <c r="D150" s="550"/>
      <c r="E150" s="550"/>
      <c r="F150" s="550"/>
      <c r="G150" s="550"/>
      <c r="H150" s="550"/>
      <c r="I150" s="550"/>
      <c r="J150" s="550"/>
      <c r="K150" s="550"/>
      <c r="L150" s="550"/>
      <c r="M150" s="550"/>
      <c r="N150" s="550"/>
      <c r="O150" s="550"/>
      <c r="P150" s="550"/>
      <c r="Q150" s="550"/>
      <c r="R150" s="550"/>
      <c r="S150" s="550"/>
      <c r="T150" s="550"/>
      <c r="U150" s="550"/>
      <c r="V150" s="550"/>
      <c r="W150" s="550"/>
      <c r="X150" s="550"/>
      <c r="Y150" s="550"/>
      <c r="Z150" s="550"/>
    </row>
    <row r="151" ht="14.25" customHeight="1">
      <c r="A151" s="550"/>
      <c r="B151" s="550"/>
      <c r="C151" s="550"/>
      <c r="D151" s="550"/>
      <c r="E151" s="550"/>
      <c r="F151" s="550"/>
      <c r="G151" s="550"/>
      <c r="H151" s="550"/>
      <c r="I151" s="550"/>
      <c r="J151" s="550"/>
      <c r="K151" s="550"/>
      <c r="L151" s="550"/>
      <c r="M151" s="550"/>
      <c r="N151" s="550"/>
      <c r="O151" s="550"/>
      <c r="P151" s="550"/>
      <c r="Q151" s="550"/>
      <c r="R151" s="550"/>
      <c r="S151" s="550"/>
      <c r="T151" s="550"/>
      <c r="U151" s="550"/>
      <c r="V151" s="550"/>
      <c r="W151" s="550"/>
      <c r="X151" s="550"/>
      <c r="Y151" s="550"/>
      <c r="Z151" s="550"/>
    </row>
    <row r="152" ht="14.25" customHeight="1">
      <c r="A152" s="550"/>
      <c r="B152" s="550"/>
      <c r="C152" s="550"/>
      <c r="D152" s="550"/>
      <c r="E152" s="550"/>
      <c r="F152" s="550"/>
      <c r="G152" s="550"/>
      <c r="H152" s="550"/>
      <c r="I152" s="550"/>
      <c r="J152" s="550"/>
      <c r="K152" s="550"/>
      <c r="L152" s="550"/>
      <c r="M152" s="550"/>
      <c r="N152" s="550"/>
      <c r="O152" s="550"/>
      <c r="P152" s="550"/>
      <c r="Q152" s="550"/>
      <c r="R152" s="550"/>
      <c r="S152" s="550"/>
      <c r="T152" s="550"/>
      <c r="U152" s="550"/>
      <c r="V152" s="550"/>
      <c r="W152" s="550"/>
      <c r="X152" s="550"/>
      <c r="Y152" s="550"/>
      <c r="Z152" s="550"/>
    </row>
    <row r="153" ht="14.25" customHeight="1">
      <c r="A153" s="550"/>
      <c r="B153" s="550"/>
      <c r="C153" s="550"/>
      <c r="D153" s="550"/>
      <c r="E153" s="550"/>
      <c r="F153" s="550"/>
      <c r="G153" s="550"/>
      <c r="H153" s="550"/>
      <c r="I153" s="550"/>
      <c r="J153" s="550"/>
      <c r="K153" s="550"/>
      <c r="L153" s="550"/>
      <c r="M153" s="550"/>
      <c r="N153" s="550"/>
      <c r="O153" s="550"/>
      <c r="P153" s="550"/>
      <c r="Q153" s="550"/>
      <c r="R153" s="550"/>
      <c r="S153" s="550"/>
      <c r="T153" s="550"/>
      <c r="U153" s="550"/>
      <c r="V153" s="550"/>
      <c r="W153" s="550"/>
      <c r="X153" s="550"/>
      <c r="Y153" s="550"/>
      <c r="Z153" s="550"/>
    </row>
    <row r="154" ht="14.25" customHeight="1">
      <c r="A154" s="550"/>
      <c r="B154" s="550"/>
      <c r="C154" s="550"/>
      <c r="D154" s="550"/>
      <c r="E154" s="550"/>
      <c r="F154" s="550"/>
      <c r="G154" s="550"/>
      <c r="H154" s="550"/>
      <c r="I154" s="550"/>
      <c r="J154" s="550"/>
      <c r="K154" s="550"/>
      <c r="L154" s="550"/>
      <c r="M154" s="550"/>
      <c r="N154" s="550"/>
      <c r="O154" s="550"/>
      <c r="P154" s="550"/>
      <c r="Q154" s="550"/>
      <c r="R154" s="550"/>
      <c r="S154" s="550"/>
      <c r="T154" s="550"/>
      <c r="U154" s="550"/>
      <c r="V154" s="550"/>
      <c r="W154" s="550"/>
      <c r="X154" s="550"/>
      <c r="Y154" s="550"/>
      <c r="Z154" s="550"/>
    </row>
    <row r="155" ht="14.25" customHeight="1">
      <c r="A155" s="550"/>
      <c r="B155" s="550"/>
      <c r="C155" s="550"/>
      <c r="D155" s="550"/>
      <c r="E155" s="550"/>
      <c r="F155" s="550"/>
      <c r="G155" s="550"/>
      <c r="H155" s="550"/>
      <c r="I155" s="550"/>
      <c r="J155" s="550"/>
      <c r="K155" s="550"/>
      <c r="L155" s="550"/>
      <c r="M155" s="550"/>
      <c r="N155" s="550"/>
      <c r="O155" s="550"/>
      <c r="P155" s="550"/>
      <c r="Q155" s="550"/>
      <c r="R155" s="550"/>
      <c r="S155" s="550"/>
      <c r="T155" s="550"/>
      <c r="U155" s="550"/>
      <c r="V155" s="550"/>
      <c r="W155" s="550"/>
      <c r="X155" s="550"/>
      <c r="Y155" s="550"/>
      <c r="Z155" s="550"/>
    </row>
    <row r="156" ht="14.25" customHeight="1">
      <c r="A156" s="550"/>
      <c r="B156" s="550"/>
      <c r="C156" s="550"/>
      <c r="D156" s="550"/>
      <c r="E156" s="550"/>
      <c r="F156" s="550"/>
      <c r="G156" s="550"/>
      <c r="H156" s="550"/>
      <c r="I156" s="550"/>
      <c r="J156" s="550"/>
      <c r="K156" s="550"/>
      <c r="L156" s="550"/>
      <c r="M156" s="550"/>
      <c r="N156" s="550"/>
      <c r="O156" s="550"/>
      <c r="P156" s="550"/>
      <c r="Q156" s="550"/>
      <c r="R156" s="550"/>
      <c r="S156" s="550"/>
      <c r="T156" s="550"/>
      <c r="U156" s="550"/>
      <c r="V156" s="550"/>
      <c r="W156" s="550"/>
      <c r="X156" s="550"/>
      <c r="Y156" s="550"/>
      <c r="Z156" s="550"/>
    </row>
    <row r="157" ht="14.25" customHeight="1">
      <c r="A157" s="550"/>
      <c r="B157" s="550"/>
      <c r="C157" s="550"/>
      <c r="D157" s="550"/>
      <c r="E157" s="550"/>
      <c r="F157" s="550"/>
      <c r="G157" s="550"/>
      <c r="H157" s="550"/>
      <c r="I157" s="550"/>
      <c r="J157" s="550"/>
      <c r="K157" s="550"/>
      <c r="L157" s="550"/>
      <c r="M157" s="550"/>
      <c r="N157" s="550"/>
      <c r="O157" s="550"/>
      <c r="P157" s="550"/>
      <c r="Q157" s="550"/>
      <c r="R157" s="550"/>
      <c r="S157" s="550"/>
      <c r="T157" s="550"/>
      <c r="U157" s="550"/>
      <c r="V157" s="550"/>
      <c r="W157" s="550"/>
      <c r="X157" s="550"/>
      <c r="Y157" s="550"/>
      <c r="Z157" s="550"/>
    </row>
    <row r="158" ht="14.25" customHeight="1">
      <c r="A158" s="550"/>
      <c r="B158" s="550"/>
      <c r="C158" s="550"/>
      <c r="D158" s="550"/>
      <c r="E158" s="550"/>
      <c r="F158" s="550"/>
      <c r="G158" s="550"/>
      <c r="H158" s="550"/>
      <c r="I158" s="550"/>
      <c r="J158" s="550"/>
      <c r="K158" s="550"/>
      <c r="L158" s="550"/>
      <c r="M158" s="550"/>
      <c r="N158" s="550"/>
      <c r="O158" s="550"/>
      <c r="P158" s="550"/>
      <c r="Q158" s="550"/>
      <c r="R158" s="550"/>
      <c r="S158" s="550"/>
      <c r="T158" s="550"/>
      <c r="U158" s="550"/>
      <c r="V158" s="550"/>
      <c r="W158" s="550"/>
      <c r="X158" s="550"/>
      <c r="Y158" s="550"/>
      <c r="Z158" s="550"/>
    </row>
    <row r="159" ht="14.25" customHeight="1">
      <c r="A159" s="550"/>
      <c r="B159" s="550"/>
      <c r="C159" s="550"/>
      <c r="D159" s="550"/>
      <c r="E159" s="550"/>
      <c r="F159" s="550"/>
      <c r="G159" s="550"/>
      <c r="H159" s="550"/>
      <c r="I159" s="550"/>
      <c r="J159" s="550"/>
      <c r="K159" s="550"/>
      <c r="L159" s="550"/>
      <c r="M159" s="550"/>
      <c r="N159" s="550"/>
      <c r="O159" s="550"/>
      <c r="P159" s="550"/>
      <c r="Q159" s="550"/>
      <c r="R159" s="550"/>
      <c r="S159" s="550"/>
      <c r="T159" s="550"/>
      <c r="U159" s="550"/>
      <c r="V159" s="550"/>
      <c r="W159" s="550"/>
      <c r="X159" s="550"/>
      <c r="Y159" s="550"/>
      <c r="Z159" s="550"/>
    </row>
    <row r="160" ht="14.25" customHeight="1">
      <c r="A160" s="550"/>
      <c r="B160" s="550"/>
      <c r="C160" s="550"/>
      <c r="D160" s="550"/>
      <c r="E160" s="550"/>
      <c r="F160" s="550"/>
      <c r="G160" s="550"/>
      <c r="H160" s="550"/>
      <c r="I160" s="550"/>
      <c r="J160" s="550"/>
      <c r="K160" s="550"/>
      <c r="L160" s="550"/>
      <c r="M160" s="550"/>
      <c r="N160" s="550"/>
      <c r="O160" s="550"/>
      <c r="P160" s="550"/>
      <c r="Q160" s="550"/>
      <c r="R160" s="550"/>
      <c r="S160" s="550"/>
      <c r="T160" s="550"/>
      <c r="U160" s="550"/>
      <c r="V160" s="550"/>
      <c r="W160" s="550"/>
      <c r="X160" s="550"/>
      <c r="Y160" s="550"/>
      <c r="Z160" s="550"/>
    </row>
    <row r="161" ht="14.25" customHeight="1">
      <c r="A161" s="550"/>
      <c r="B161" s="550"/>
      <c r="C161" s="550"/>
      <c r="D161" s="550"/>
      <c r="E161" s="550"/>
      <c r="F161" s="550"/>
      <c r="G161" s="550"/>
      <c r="H161" s="550"/>
      <c r="I161" s="550"/>
      <c r="J161" s="550"/>
      <c r="K161" s="550"/>
      <c r="L161" s="550"/>
      <c r="M161" s="550"/>
      <c r="N161" s="550"/>
      <c r="O161" s="550"/>
      <c r="P161" s="550"/>
      <c r="Q161" s="550"/>
      <c r="R161" s="550"/>
      <c r="S161" s="550"/>
      <c r="T161" s="550"/>
      <c r="U161" s="550"/>
      <c r="V161" s="550"/>
      <c r="W161" s="550"/>
      <c r="X161" s="550"/>
      <c r="Y161" s="550"/>
      <c r="Z161" s="550"/>
    </row>
    <row r="162" ht="14.25" customHeight="1">
      <c r="A162" s="550"/>
      <c r="B162" s="550"/>
      <c r="C162" s="550"/>
      <c r="D162" s="550"/>
      <c r="E162" s="550"/>
      <c r="F162" s="550"/>
      <c r="G162" s="550"/>
      <c r="H162" s="550"/>
      <c r="I162" s="550"/>
      <c r="J162" s="550"/>
      <c r="K162" s="550"/>
      <c r="L162" s="550"/>
      <c r="M162" s="550"/>
      <c r="N162" s="550"/>
      <c r="O162" s="550"/>
      <c r="P162" s="550"/>
      <c r="Q162" s="550"/>
      <c r="R162" s="550"/>
      <c r="S162" s="550"/>
      <c r="T162" s="550"/>
      <c r="U162" s="550"/>
      <c r="V162" s="550"/>
      <c r="W162" s="550"/>
      <c r="X162" s="550"/>
      <c r="Y162" s="550"/>
      <c r="Z162" s="550"/>
    </row>
    <row r="163" ht="14.25" customHeight="1">
      <c r="A163" s="550"/>
      <c r="B163" s="550"/>
      <c r="C163" s="550"/>
      <c r="D163" s="550"/>
      <c r="E163" s="550"/>
      <c r="F163" s="550"/>
      <c r="G163" s="550"/>
      <c r="H163" s="550"/>
      <c r="I163" s="550"/>
      <c r="J163" s="550"/>
      <c r="K163" s="550"/>
      <c r="L163" s="550"/>
      <c r="M163" s="550"/>
      <c r="N163" s="550"/>
      <c r="O163" s="550"/>
      <c r="P163" s="550"/>
      <c r="Q163" s="550"/>
      <c r="R163" s="550"/>
      <c r="S163" s="550"/>
      <c r="T163" s="550"/>
      <c r="U163" s="550"/>
      <c r="V163" s="550"/>
      <c r="W163" s="550"/>
      <c r="X163" s="550"/>
      <c r="Y163" s="550"/>
      <c r="Z163" s="550"/>
    </row>
    <row r="164" ht="14.25" customHeight="1">
      <c r="A164" s="550"/>
      <c r="B164" s="550"/>
      <c r="C164" s="550"/>
      <c r="D164" s="550"/>
      <c r="E164" s="550"/>
      <c r="F164" s="550"/>
      <c r="G164" s="550"/>
      <c r="H164" s="550"/>
      <c r="I164" s="550"/>
      <c r="J164" s="550"/>
      <c r="K164" s="550"/>
      <c r="L164" s="550"/>
      <c r="M164" s="550"/>
      <c r="N164" s="550"/>
      <c r="O164" s="550"/>
      <c r="P164" s="550"/>
      <c r="Q164" s="550"/>
      <c r="R164" s="550"/>
      <c r="S164" s="550"/>
      <c r="T164" s="550"/>
      <c r="U164" s="550"/>
      <c r="V164" s="550"/>
      <c r="W164" s="550"/>
      <c r="X164" s="550"/>
      <c r="Y164" s="550"/>
      <c r="Z164" s="550"/>
    </row>
    <row r="165" ht="14.25" customHeight="1">
      <c r="A165" s="550"/>
      <c r="B165" s="550"/>
      <c r="C165" s="550"/>
      <c r="D165" s="550"/>
      <c r="E165" s="550"/>
      <c r="F165" s="550"/>
      <c r="G165" s="550"/>
      <c r="H165" s="550"/>
      <c r="I165" s="550"/>
      <c r="J165" s="550"/>
      <c r="K165" s="550"/>
      <c r="L165" s="550"/>
      <c r="M165" s="550"/>
      <c r="N165" s="550"/>
      <c r="O165" s="550"/>
      <c r="P165" s="550"/>
      <c r="Q165" s="550"/>
      <c r="R165" s="550"/>
      <c r="S165" s="550"/>
      <c r="T165" s="550"/>
      <c r="U165" s="550"/>
      <c r="V165" s="550"/>
      <c r="W165" s="550"/>
      <c r="X165" s="550"/>
      <c r="Y165" s="550"/>
      <c r="Z165" s="550"/>
    </row>
    <row r="166" ht="14.25" customHeight="1">
      <c r="A166" s="550"/>
      <c r="B166" s="550"/>
      <c r="C166" s="550"/>
      <c r="D166" s="550"/>
      <c r="E166" s="550"/>
      <c r="F166" s="550"/>
      <c r="G166" s="550"/>
      <c r="H166" s="550"/>
      <c r="I166" s="550"/>
      <c r="J166" s="550"/>
      <c r="K166" s="550"/>
      <c r="L166" s="550"/>
      <c r="M166" s="550"/>
      <c r="N166" s="550"/>
      <c r="O166" s="550"/>
      <c r="P166" s="550"/>
      <c r="Q166" s="550"/>
      <c r="R166" s="550"/>
      <c r="S166" s="550"/>
      <c r="T166" s="550"/>
      <c r="U166" s="550"/>
      <c r="V166" s="550"/>
      <c r="W166" s="550"/>
      <c r="X166" s="550"/>
      <c r="Y166" s="550"/>
      <c r="Z166" s="550"/>
    </row>
    <row r="167" ht="14.25" customHeight="1">
      <c r="A167" s="550"/>
      <c r="B167" s="550"/>
      <c r="C167" s="550"/>
      <c r="D167" s="550"/>
      <c r="E167" s="550"/>
      <c r="F167" s="550"/>
      <c r="G167" s="550"/>
      <c r="H167" s="550"/>
      <c r="I167" s="550"/>
      <c r="J167" s="550"/>
      <c r="K167" s="550"/>
      <c r="L167" s="550"/>
      <c r="M167" s="550"/>
      <c r="N167" s="550"/>
      <c r="O167" s="550"/>
      <c r="P167" s="550"/>
      <c r="Q167" s="550"/>
      <c r="R167" s="550"/>
      <c r="S167" s="550"/>
      <c r="T167" s="550"/>
      <c r="U167" s="550"/>
      <c r="V167" s="550"/>
      <c r="W167" s="550"/>
      <c r="X167" s="550"/>
      <c r="Y167" s="550"/>
      <c r="Z167" s="550"/>
    </row>
    <row r="168" ht="14.25" customHeight="1">
      <c r="A168" s="550"/>
      <c r="B168" s="550"/>
      <c r="C168" s="550"/>
      <c r="D168" s="550"/>
      <c r="E168" s="550"/>
      <c r="F168" s="550"/>
      <c r="G168" s="550"/>
      <c r="H168" s="550"/>
      <c r="I168" s="550"/>
      <c r="J168" s="550"/>
      <c r="K168" s="550"/>
      <c r="L168" s="550"/>
      <c r="M168" s="550"/>
      <c r="N168" s="550"/>
      <c r="O168" s="550"/>
      <c r="P168" s="550"/>
      <c r="Q168" s="550"/>
      <c r="R168" s="550"/>
      <c r="S168" s="550"/>
      <c r="T168" s="550"/>
      <c r="U168" s="550"/>
      <c r="V168" s="550"/>
      <c r="W168" s="550"/>
      <c r="X168" s="550"/>
      <c r="Y168" s="550"/>
      <c r="Z168" s="550"/>
    </row>
    <row r="169" ht="14.25" customHeight="1">
      <c r="A169" s="550"/>
      <c r="B169" s="550"/>
      <c r="C169" s="550"/>
      <c r="D169" s="550"/>
      <c r="E169" s="550"/>
      <c r="F169" s="550"/>
      <c r="G169" s="550"/>
      <c r="H169" s="550"/>
      <c r="I169" s="550"/>
      <c r="J169" s="550"/>
      <c r="K169" s="550"/>
      <c r="L169" s="550"/>
      <c r="M169" s="550"/>
      <c r="N169" s="550"/>
      <c r="O169" s="550"/>
      <c r="P169" s="550"/>
      <c r="Q169" s="550"/>
      <c r="R169" s="550"/>
      <c r="S169" s="550"/>
      <c r="T169" s="550"/>
      <c r="U169" s="550"/>
      <c r="V169" s="550"/>
      <c r="W169" s="550"/>
      <c r="X169" s="550"/>
      <c r="Y169" s="550"/>
      <c r="Z169" s="550"/>
    </row>
    <row r="170" ht="14.25" customHeight="1">
      <c r="A170" s="550"/>
      <c r="B170" s="550"/>
      <c r="C170" s="550"/>
      <c r="D170" s="550"/>
      <c r="E170" s="550"/>
      <c r="F170" s="550"/>
      <c r="G170" s="550"/>
      <c r="H170" s="550"/>
      <c r="I170" s="550"/>
      <c r="J170" s="550"/>
      <c r="K170" s="550"/>
      <c r="L170" s="550"/>
      <c r="M170" s="550"/>
      <c r="N170" s="550"/>
      <c r="O170" s="550"/>
      <c r="P170" s="550"/>
      <c r="Q170" s="550"/>
      <c r="R170" s="550"/>
      <c r="S170" s="550"/>
      <c r="T170" s="550"/>
      <c r="U170" s="550"/>
      <c r="V170" s="550"/>
      <c r="W170" s="550"/>
      <c r="X170" s="550"/>
      <c r="Y170" s="550"/>
      <c r="Z170" s="550"/>
    </row>
    <row r="171" ht="14.25" customHeight="1">
      <c r="A171" s="550"/>
      <c r="B171" s="550"/>
      <c r="C171" s="550"/>
      <c r="D171" s="550"/>
      <c r="E171" s="550"/>
      <c r="F171" s="550"/>
      <c r="G171" s="550"/>
      <c r="H171" s="550"/>
      <c r="I171" s="550"/>
      <c r="J171" s="550"/>
      <c r="K171" s="550"/>
      <c r="L171" s="550"/>
      <c r="M171" s="550"/>
      <c r="N171" s="550"/>
      <c r="O171" s="550"/>
      <c r="P171" s="550"/>
      <c r="Q171" s="550"/>
      <c r="R171" s="550"/>
      <c r="S171" s="550"/>
      <c r="T171" s="550"/>
      <c r="U171" s="550"/>
      <c r="V171" s="550"/>
      <c r="W171" s="550"/>
      <c r="X171" s="550"/>
      <c r="Y171" s="550"/>
      <c r="Z171" s="550"/>
    </row>
    <row r="172" ht="14.25" customHeight="1">
      <c r="A172" s="550"/>
      <c r="B172" s="550"/>
      <c r="C172" s="550"/>
      <c r="D172" s="550"/>
      <c r="E172" s="550"/>
      <c r="F172" s="550"/>
      <c r="G172" s="550"/>
      <c r="H172" s="550"/>
      <c r="I172" s="550"/>
      <c r="J172" s="550"/>
      <c r="K172" s="550"/>
      <c r="L172" s="550"/>
      <c r="M172" s="550"/>
      <c r="N172" s="550"/>
      <c r="O172" s="550"/>
      <c r="P172" s="550"/>
      <c r="Q172" s="550"/>
      <c r="R172" s="550"/>
      <c r="S172" s="550"/>
      <c r="T172" s="550"/>
      <c r="U172" s="550"/>
      <c r="V172" s="550"/>
      <c r="W172" s="550"/>
      <c r="X172" s="550"/>
      <c r="Y172" s="550"/>
      <c r="Z172" s="550"/>
    </row>
    <row r="173" ht="14.25" customHeight="1">
      <c r="A173" s="550"/>
      <c r="B173" s="550"/>
      <c r="C173" s="550"/>
      <c r="D173" s="550"/>
      <c r="E173" s="550"/>
      <c r="F173" s="550"/>
      <c r="G173" s="550"/>
      <c r="H173" s="550"/>
      <c r="I173" s="550"/>
      <c r="J173" s="550"/>
      <c r="K173" s="550"/>
      <c r="L173" s="550"/>
      <c r="M173" s="550"/>
      <c r="N173" s="550"/>
      <c r="O173" s="550"/>
      <c r="P173" s="550"/>
      <c r="Q173" s="550"/>
      <c r="R173" s="550"/>
      <c r="S173" s="550"/>
      <c r="T173" s="550"/>
      <c r="U173" s="550"/>
      <c r="V173" s="550"/>
      <c r="W173" s="550"/>
      <c r="X173" s="550"/>
      <c r="Y173" s="550"/>
      <c r="Z173" s="550"/>
    </row>
    <row r="174" ht="14.25" customHeight="1">
      <c r="A174" s="550"/>
      <c r="B174" s="550"/>
      <c r="C174" s="550"/>
      <c r="D174" s="550"/>
      <c r="E174" s="550"/>
      <c r="F174" s="550"/>
      <c r="G174" s="550"/>
      <c r="H174" s="550"/>
      <c r="I174" s="550"/>
      <c r="J174" s="550"/>
      <c r="K174" s="550"/>
      <c r="L174" s="550"/>
      <c r="M174" s="550"/>
      <c r="N174" s="550"/>
      <c r="O174" s="550"/>
      <c r="P174" s="550"/>
      <c r="Q174" s="550"/>
      <c r="R174" s="550"/>
      <c r="S174" s="550"/>
      <c r="T174" s="550"/>
      <c r="U174" s="550"/>
      <c r="V174" s="550"/>
      <c r="W174" s="550"/>
      <c r="X174" s="550"/>
      <c r="Y174" s="550"/>
      <c r="Z174" s="550"/>
    </row>
    <row r="175" ht="14.25" customHeight="1">
      <c r="A175" s="550"/>
      <c r="B175" s="550"/>
      <c r="C175" s="550"/>
      <c r="D175" s="550"/>
      <c r="E175" s="550"/>
      <c r="F175" s="550"/>
      <c r="G175" s="550"/>
      <c r="H175" s="550"/>
      <c r="I175" s="550"/>
      <c r="J175" s="550"/>
      <c r="K175" s="550"/>
      <c r="L175" s="550"/>
      <c r="M175" s="550"/>
      <c r="N175" s="550"/>
      <c r="O175" s="550"/>
      <c r="P175" s="550"/>
      <c r="Q175" s="550"/>
      <c r="R175" s="550"/>
      <c r="S175" s="550"/>
      <c r="T175" s="550"/>
      <c r="U175" s="550"/>
      <c r="V175" s="550"/>
      <c r="W175" s="550"/>
      <c r="X175" s="550"/>
      <c r="Y175" s="550"/>
      <c r="Z175" s="550"/>
    </row>
    <row r="176" ht="14.25" customHeight="1">
      <c r="A176" s="550"/>
      <c r="B176" s="550"/>
      <c r="C176" s="550"/>
      <c r="D176" s="550"/>
      <c r="E176" s="550"/>
      <c r="F176" s="550"/>
      <c r="G176" s="550"/>
      <c r="H176" s="550"/>
      <c r="I176" s="550"/>
      <c r="J176" s="550"/>
      <c r="K176" s="550"/>
      <c r="L176" s="550"/>
      <c r="M176" s="550"/>
      <c r="N176" s="550"/>
      <c r="O176" s="550"/>
      <c r="P176" s="550"/>
      <c r="Q176" s="550"/>
      <c r="R176" s="550"/>
      <c r="S176" s="550"/>
      <c r="T176" s="550"/>
      <c r="U176" s="550"/>
      <c r="V176" s="550"/>
      <c r="W176" s="550"/>
      <c r="X176" s="550"/>
      <c r="Y176" s="550"/>
      <c r="Z176" s="550"/>
    </row>
    <row r="177" ht="14.25" customHeight="1">
      <c r="A177" s="550"/>
      <c r="B177" s="550"/>
      <c r="C177" s="550"/>
      <c r="D177" s="550"/>
      <c r="E177" s="550"/>
      <c r="F177" s="550"/>
      <c r="G177" s="550"/>
      <c r="H177" s="550"/>
      <c r="I177" s="550"/>
      <c r="J177" s="550"/>
      <c r="K177" s="550"/>
      <c r="L177" s="550"/>
      <c r="M177" s="550"/>
      <c r="N177" s="550"/>
      <c r="O177" s="550"/>
      <c r="P177" s="550"/>
      <c r="Q177" s="550"/>
      <c r="R177" s="550"/>
      <c r="S177" s="550"/>
      <c r="T177" s="550"/>
      <c r="U177" s="550"/>
      <c r="V177" s="550"/>
      <c r="W177" s="550"/>
      <c r="X177" s="550"/>
      <c r="Y177" s="550"/>
      <c r="Z177" s="550"/>
    </row>
    <row r="178" ht="14.25" customHeight="1">
      <c r="A178" s="550"/>
      <c r="B178" s="550"/>
      <c r="C178" s="550"/>
      <c r="D178" s="550"/>
      <c r="E178" s="550"/>
      <c r="F178" s="550"/>
      <c r="G178" s="550"/>
      <c r="H178" s="550"/>
      <c r="I178" s="550"/>
      <c r="J178" s="550"/>
      <c r="K178" s="550"/>
      <c r="L178" s="550"/>
      <c r="M178" s="550"/>
      <c r="N178" s="550"/>
      <c r="O178" s="550"/>
      <c r="P178" s="550"/>
      <c r="Q178" s="550"/>
      <c r="R178" s="550"/>
      <c r="S178" s="550"/>
      <c r="T178" s="550"/>
      <c r="U178" s="550"/>
      <c r="V178" s="550"/>
      <c r="W178" s="550"/>
      <c r="X178" s="550"/>
      <c r="Y178" s="550"/>
      <c r="Z178" s="550"/>
    </row>
    <row r="179" ht="14.25" customHeight="1">
      <c r="A179" s="550"/>
      <c r="B179" s="550"/>
      <c r="C179" s="550"/>
      <c r="D179" s="550"/>
      <c r="E179" s="550"/>
      <c r="F179" s="550"/>
      <c r="G179" s="550"/>
      <c r="H179" s="550"/>
      <c r="I179" s="550"/>
      <c r="J179" s="550"/>
      <c r="K179" s="550"/>
      <c r="L179" s="550"/>
      <c r="M179" s="550"/>
      <c r="N179" s="550"/>
      <c r="O179" s="550"/>
      <c r="P179" s="550"/>
      <c r="Q179" s="550"/>
      <c r="R179" s="550"/>
      <c r="S179" s="550"/>
      <c r="T179" s="550"/>
      <c r="U179" s="550"/>
      <c r="V179" s="550"/>
      <c r="W179" s="550"/>
      <c r="X179" s="550"/>
      <c r="Y179" s="550"/>
      <c r="Z179" s="550"/>
    </row>
    <row r="180" ht="14.25" customHeight="1">
      <c r="A180" s="550"/>
      <c r="B180" s="550"/>
      <c r="C180" s="550"/>
      <c r="D180" s="550"/>
      <c r="E180" s="550"/>
      <c r="F180" s="550"/>
      <c r="G180" s="550"/>
      <c r="H180" s="550"/>
      <c r="I180" s="550"/>
      <c r="J180" s="550"/>
      <c r="K180" s="550"/>
      <c r="L180" s="550"/>
      <c r="M180" s="550"/>
      <c r="N180" s="550"/>
      <c r="O180" s="550"/>
      <c r="P180" s="550"/>
      <c r="Q180" s="550"/>
      <c r="R180" s="550"/>
      <c r="S180" s="550"/>
      <c r="T180" s="550"/>
      <c r="U180" s="550"/>
      <c r="V180" s="550"/>
      <c r="W180" s="550"/>
      <c r="X180" s="550"/>
      <c r="Y180" s="550"/>
      <c r="Z180" s="550"/>
    </row>
    <row r="181" ht="14.25" customHeight="1">
      <c r="A181" s="550"/>
      <c r="B181" s="550"/>
      <c r="C181" s="550"/>
      <c r="D181" s="550"/>
      <c r="E181" s="550"/>
      <c r="F181" s="550"/>
      <c r="G181" s="550"/>
      <c r="H181" s="550"/>
      <c r="I181" s="550"/>
      <c r="J181" s="550"/>
      <c r="K181" s="550"/>
      <c r="L181" s="550"/>
      <c r="M181" s="550"/>
      <c r="N181" s="550"/>
      <c r="O181" s="550"/>
      <c r="P181" s="550"/>
      <c r="Q181" s="550"/>
      <c r="R181" s="550"/>
      <c r="S181" s="550"/>
      <c r="T181" s="550"/>
      <c r="U181" s="550"/>
      <c r="V181" s="550"/>
      <c r="W181" s="550"/>
      <c r="X181" s="550"/>
      <c r="Y181" s="550"/>
      <c r="Z181" s="550"/>
    </row>
    <row r="182" ht="14.25" customHeight="1">
      <c r="A182" s="550"/>
      <c r="B182" s="550"/>
      <c r="C182" s="550"/>
      <c r="D182" s="550"/>
      <c r="E182" s="550"/>
      <c r="F182" s="550"/>
      <c r="G182" s="550"/>
      <c r="H182" s="550"/>
      <c r="I182" s="550"/>
      <c r="J182" s="550"/>
      <c r="K182" s="550"/>
      <c r="L182" s="550"/>
      <c r="M182" s="550"/>
      <c r="N182" s="550"/>
      <c r="O182" s="550"/>
      <c r="P182" s="550"/>
      <c r="Q182" s="550"/>
      <c r="R182" s="550"/>
      <c r="S182" s="550"/>
      <c r="T182" s="550"/>
      <c r="U182" s="550"/>
      <c r="V182" s="550"/>
      <c r="W182" s="550"/>
      <c r="X182" s="550"/>
      <c r="Y182" s="550"/>
      <c r="Z182" s="550"/>
    </row>
    <row r="183" ht="14.25" customHeight="1">
      <c r="A183" s="550"/>
      <c r="B183" s="550"/>
      <c r="C183" s="550"/>
      <c r="D183" s="550"/>
      <c r="E183" s="550"/>
      <c r="F183" s="550"/>
      <c r="G183" s="550"/>
      <c r="H183" s="550"/>
      <c r="I183" s="550"/>
      <c r="J183" s="550"/>
      <c r="K183" s="550"/>
      <c r="L183" s="550"/>
      <c r="M183" s="550"/>
      <c r="N183" s="550"/>
      <c r="O183" s="550"/>
      <c r="P183" s="550"/>
      <c r="Q183" s="550"/>
      <c r="R183" s="550"/>
      <c r="S183" s="550"/>
      <c r="T183" s="550"/>
      <c r="U183" s="550"/>
      <c r="V183" s="550"/>
      <c r="W183" s="550"/>
      <c r="X183" s="550"/>
      <c r="Y183" s="550"/>
      <c r="Z183" s="550"/>
    </row>
    <row r="184" ht="14.25" customHeight="1">
      <c r="A184" s="550"/>
      <c r="B184" s="550"/>
      <c r="C184" s="550"/>
      <c r="D184" s="550"/>
      <c r="E184" s="550"/>
      <c r="F184" s="550"/>
      <c r="G184" s="550"/>
      <c r="H184" s="550"/>
      <c r="I184" s="550"/>
      <c r="J184" s="550"/>
      <c r="K184" s="550"/>
      <c r="L184" s="550"/>
      <c r="M184" s="550"/>
      <c r="N184" s="550"/>
      <c r="O184" s="550"/>
      <c r="P184" s="550"/>
      <c r="Q184" s="550"/>
      <c r="R184" s="550"/>
      <c r="S184" s="550"/>
      <c r="T184" s="550"/>
      <c r="U184" s="550"/>
      <c r="V184" s="550"/>
      <c r="W184" s="550"/>
      <c r="X184" s="550"/>
      <c r="Y184" s="550"/>
      <c r="Z184" s="550"/>
    </row>
    <row r="185" ht="14.25" customHeight="1">
      <c r="A185" s="550"/>
      <c r="B185" s="550"/>
      <c r="C185" s="550"/>
      <c r="D185" s="550"/>
      <c r="E185" s="550"/>
      <c r="F185" s="550"/>
      <c r="G185" s="550"/>
      <c r="H185" s="550"/>
      <c r="I185" s="550"/>
      <c r="J185" s="550"/>
      <c r="K185" s="550"/>
      <c r="L185" s="550"/>
      <c r="M185" s="550"/>
      <c r="N185" s="550"/>
      <c r="O185" s="550"/>
      <c r="P185" s="550"/>
      <c r="Q185" s="550"/>
      <c r="R185" s="550"/>
      <c r="S185" s="550"/>
      <c r="T185" s="550"/>
      <c r="U185" s="550"/>
      <c r="V185" s="550"/>
      <c r="W185" s="550"/>
      <c r="X185" s="550"/>
      <c r="Y185" s="550"/>
      <c r="Z185" s="550"/>
    </row>
    <row r="186" ht="14.25" customHeight="1">
      <c r="A186" s="550"/>
      <c r="B186" s="550"/>
      <c r="C186" s="550"/>
      <c r="D186" s="550"/>
      <c r="E186" s="550"/>
      <c r="F186" s="550"/>
      <c r="G186" s="550"/>
      <c r="H186" s="550"/>
      <c r="I186" s="550"/>
      <c r="J186" s="550"/>
      <c r="K186" s="550"/>
      <c r="L186" s="550"/>
      <c r="M186" s="550"/>
      <c r="N186" s="550"/>
      <c r="O186" s="550"/>
      <c r="P186" s="550"/>
      <c r="Q186" s="550"/>
      <c r="R186" s="550"/>
      <c r="S186" s="550"/>
      <c r="T186" s="550"/>
      <c r="U186" s="550"/>
      <c r="V186" s="550"/>
      <c r="W186" s="550"/>
      <c r="X186" s="550"/>
      <c r="Y186" s="550"/>
      <c r="Z186" s="550"/>
    </row>
    <row r="187" ht="14.25" customHeight="1">
      <c r="A187" s="550"/>
      <c r="B187" s="550"/>
      <c r="C187" s="550"/>
      <c r="D187" s="550"/>
      <c r="E187" s="550"/>
      <c r="F187" s="550"/>
      <c r="G187" s="550"/>
      <c r="H187" s="550"/>
      <c r="I187" s="550"/>
      <c r="J187" s="550"/>
      <c r="K187" s="550"/>
      <c r="L187" s="550"/>
      <c r="M187" s="550"/>
      <c r="N187" s="550"/>
      <c r="O187" s="550"/>
      <c r="P187" s="550"/>
      <c r="Q187" s="550"/>
      <c r="R187" s="550"/>
      <c r="S187" s="550"/>
      <c r="T187" s="550"/>
      <c r="U187" s="550"/>
      <c r="V187" s="550"/>
      <c r="W187" s="550"/>
      <c r="X187" s="550"/>
      <c r="Y187" s="550"/>
      <c r="Z187" s="550"/>
    </row>
    <row r="188" ht="14.25" customHeight="1">
      <c r="A188" s="550"/>
      <c r="B188" s="550"/>
      <c r="C188" s="550"/>
      <c r="D188" s="550"/>
      <c r="E188" s="550"/>
      <c r="F188" s="550"/>
      <c r="G188" s="550"/>
      <c r="H188" s="550"/>
      <c r="I188" s="550"/>
      <c r="J188" s="550"/>
      <c r="K188" s="550"/>
      <c r="L188" s="550"/>
      <c r="M188" s="550"/>
      <c r="N188" s="550"/>
      <c r="O188" s="550"/>
      <c r="P188" s="550"/>
      <c r="Q188" s="550"/>
      <c r="R188" s="550"/>
      <c r="S188" s="550"/>
      <c r="T188" s="550"/>
      <c r="U188" s="550"/>
      <c r="V188" s="550"/>
      <c r="W188" s="550"/>
      <c r="X188" s="550"/>
      <c r="Y188" s="550"/>
      <c r="Z188" s="550"/>
    </row>
    <row r="189" ht="14.25" customHeight="1">
      <c r="A189" s="550"/>
      <c r="B189" s="550"/>
      <c r="C189" s="550"/>
      <c r="D189" s="550"/>
      <c r="E189" s="550"/>
      <c r="F189" s="550"/>
      <c r="G189" s="550"/>
      <c r="H189" s="550"/>
      <c r="I189" s="550"/>
      <c r="J189" s="550"/>
      <c r="K189" s="550"/>
      <c r="L189" s="550"/>
      <c r="M189" s="550"/>
      <c r="N189" s="550"/>
      <c r="O189" s="550"/>
      <c r="P189" s="550"/>
      <c r="Q189" s="550"/>
      <c r="R189" s="550"/>
      <c r="S189" s="550"/>
      <c r="T189" s="550"/>
      <c r="U189" s="550"/>
      <c r="V189" s="550"/>
      <c r="W189" s="550"/>
      <c r="X189" s="550"/>
      <c r="Y189" s="550"/>
      <c r="Z189" s="550"/>
    </row>
    <row r="190" ht="14.25" customHeight="1">
      <c r="A190" s="550"/>
      <c r="B190" s="550"/>
      <c r="C190" s="550"/>
      <c r="D190" s="550"/>
      <c r="E190" s="550"/>
      <c r="F190" s="550"/>
      <c r="G190" s="550"/>
      <c r="H190" s="550"/>
      <c r="I190" s="550"/>
      <c r="J190" s="550"/>
      <c r="K190" s="550"/>
      <c r="L190" s="550"/>
      <c r="M190" s="550"/>
      <c r="N190" s="550"/>
      <c r="O190" s="550"/>
      <c r="P190" s="550"/>
      <c r="Q190" s="550"/>
      <c r="R190" s="550"/>
      <c r="S190" s="550"/>
      <c r="T190" s="550"/>
      <c r="U190" s="550"/>
      <c r="V190" s="550"/>
      <c r="W190" s="550"/>
      <c r="X190" s="550"/>
      <c r="Y190" s="550"/>
      <c r="Z190" s="550"/>
    </row>
    <row r="191" ht="14.25" customHeight="1">
      <c r="A191" s="550"/>
      <c r="B191" s="550"/>
      <c r="C191" s="550"/>
      <c r="D191" s="550"/>
      <c r="E191" s="550"/>
      <c r="F191" s="550"/>
      <c r="G191" s="550"/>
      <c r="H191" s="550"/>
      <c r="I191" s="550"/>
      <c r="J191" s="550"/>
      <c r="K191" s="550"/>
      <c r="L191" s="550"/>
      <c r="M191" s="550"/>
      <c r="N191" s="550"/>
      <c r="O191" s="550"/>
      <c r="P191" s="550"/>
      <c r="Q191" s="550"/>
      <c r="R191" s="550"/>
      <c r="S191" s="550"/>
      <c r="T191" s="550"/>
      <c r="U191" s="550"/>
      <c r="V191" s="550"/>
      <c r="W191" s="550"/>
      <c r="X191" s="550"/>
      <c r="Y191" s="550"/>
      <c r="Z191" s="550"/>
    </row>
    <row r="192" ht="14.25" customHeight="1">
      <c r="A192" s="550"/>
      <c r="B192" s="550"/>
      <c r="C192" s="550"/>
      <c r="D192" s="550"/>
      <c r="E192" s="550"/>
      <c r="F192" s="550"/>
      <c r="G192" s="550"/>
      <c r="H192" s="550"/>
      <c r="I192" s="550"/>
      <c r="J192" s="550"/>
      <c r="K192" s="550"/>
      <c r="L192" s="550"/>
      <c r="M192" s="550"/>
      <c r="N192" s="550"/>
      <c r="O192" s="550"/>
      <c r="P192" s="550"/>
      <c r="Q192" s="550"/>
      <c r="R192" s="550"/>
      <c r="S192" s="550"/>
      <c r="T192" s="550"/>
      <c r="U192" s="550"/>
      <c r="V192" s="550"/>
      <c r="W192" s="550"/>
      <c r="X192" s="550"/>
      <c r="Y192" s="550"/>
      <c r="Z192" s="550"/>
    </row>
    <row r="193" ht="14.25" customHeight="1">
      <c r="A193" s="550"/>
      <c r="B193" s="550"/>
      <c r="C193" s="550"/>
      <c r="D193" s="550"/>
      <c r="E193" s="550"/>
      <c r="F193" s="550"/>
      <c r="G193" s="550"/>
      <c r="H193" s="550"/>
      <c r="I193" s="550"/>
      <c r="J193" s="550"/>
      <c r="K193" s="550"/>
      <c r="L193" s="550"/>
      <c r="M193" s="550"/>
      <c r="N193" s="550"/>
      <c r="O193" s="550"/>
      <c r="P193" s="550"/>
      <c r="Q193" s="550"/>
      <c r="R193" s="550"/>
      <c r="S193" s="550"/>
      <c r="T193" s="550"/>
      <c r="U193" s="550"/>
      <c r="V193" s="550"/>
      <c r="W193" s="550"/>
      <c r="X193" s="550"/>
      <c r="Y193" s="550"/>
      <c r="Z193" s="550"/>
    </row>
    <row r="194" ht="14.25" customHeight="1">
      <c r="A194" s="550"/>
      <c r="B194" s="550"/>
      <c r="C194" s="550"/>
      <c r="D194" s="550"/>
      <c r="E194" s="550"/>
      <c r="F194" s="550"/>
      <c r="G194" s="550"/>
      <c r="H194" s="550"/>
      <c r="I194" s="550"/>
      <c r="J194" s="550"/>
      <c r="K194" s="550"/>
      <c r="L194" s="550"/>
      <c r="M194" s="550"/>
      <c r="N194" s="550"/>
      <c r="O194" s="550"/>
      <c r="P194" s="550"/>
      <c r="Q194" s="550"/>
      <c r="R194" s="550"/>
      <c r="S194" s="550"/>
      <c r="T194" s="550"/>
      <c r="U194" s="550"/>
      <c r="V194" s="550"/>
      <c r="W194" s="550"/>
      <c r="X194" s="550"/>
      <c r="Y194" s="550"/>
      <c r="Z194" s="550"/>
    </row>
    <row r="195" ht="14.25" customHeight="1">
      <c r="A195" s="550"/>
      <c r="B195" s="550"/>
      <c r="C195" s="550"/>
      <c r="D195" s="550"/>
      <c r="E195" s="550"/>
      <c r="F195" s="550"/>
      <c r="G195" s="550"/>
      <c r="H195" s="550"/>
      <c r="I195" s="550"/>
      <c r="J195" s="550"/>
      <c r="K195" s="550"/>
      <c r="L195" s="550"/>
      <c r="M195" s="550"/>
      <c r="N195" s="550"/>
      <c r="O195" s="550"/>
      <c r="P195" s="550"/>
      <c r="Q195" s="550"/>
      <c r="R195" s="550"/>
      <c r="S195" s="550"/>
      <c r="T195" s="550"/>
      <c r="U195" s="550"/>
      <c r="V195" s="550"/>
      <c r="W195" s="550"/>
      <c r="X195" s="550"/>
      <c r="Y195" s="550"/>
      <c r="Z195" s="550"/>
    </row>
    <row r="196" ht="14.25" customHeight="1">
      <c r="A196" s="550"/>
      <c r="B196" s="550"/>
      <c r="C196" s="550"/>
      <c r="D196" s="550"/>
      <c r="E196" s="550"/>
      <c r="F196" s="550"/>
      <c r="G196" s="550"/>
      <c r="H196" s="550"/>
      <c r="I196" s="550"/>
      <c r="J196" s="550"/>
      <c r="K196" s="550"/>
      <c r="L196" s="550"/>
      <c r="M196" s="550"/>
      <c r="N196" s="550"/>
      <c r="O196" s="550"/>
      <c r="P196" s="550"/>
      <c r="Q196" s="550"/>
      <c r="R196" s="550"/>
      <c r="S196" s="550"/>
      <c r="T196" s="550"/>
      <c r="U196" s="550"/>
      <c r="V196" s="550"/>
      <c r="W196" s="550"/>
      <c r="X196" s="550"/>
      <c r="Y196" s="550"/>
      <c r="Z196" s="550"/>
    </row>
    <row r="197" ht="14.25" customHeight="1">
      <c r="A197" s="550"/>
      <c r="B197" s="550"/>
      <c r="C197" s="550"/>
      <c r="D197" s="550"/>
      <c r="E197" s="550"/>
      <c r="F197" s="550"/>
      <c r="G197" s="550"/>
      <c r="H197" s="550"/>
      <c r="I197" s="550"/>
      <c r="J197" s="550"/>
      <c r="K197" s="550"/>
      <c r="L197" s="550"/>
      <c r="M197" s="550"/>
      <c r="N197" s="550"/>
      <c r="O197" s="550"/>
      <c r="P197" s="550"/>
      <c r="Q197" s="550"/>
      <c r="R197" s="550"/>
      <c r="S197" s="550"/>
      <c r="T197" s="550"/>
      <c r="U197" s="550"/>
      <c r="V197" s="550"/>
      <c r="W197" s="550"/>
      <c r="X197" s="550"/>
      <c r="Y197" s="550"/>
      <c r="Z197" s="550"/>
    </row>
    <row r="198" ht="14.25" customHeight="1">
      <c r="A198" s="550"/>
      <c r="B198" s="550"/>
      <c r="C198" s="550"/>
      <c r="D198" s="550"/>
      <c r="E198" s="550"/>
      <c r="F198" s="550"/>
      <c r="G198" s="550"/>
      <c r="H198" s="550"/>
      <c r="I198" s="550"/>
      <c r="J198" s="550"/>
      <c r="K198" s="550"/>
      <c r="L198" s="550"/>
      <c r="M198" s="550"/>
      <c r="N198" s="550"/>
      <c r="O198" s="550"/>
      <c r="P198" s="550"/>
      <c r="Q198" s="550"/>
      <c r="R198" s="550"/>
      <c r="S198" s="550"/>
      <c r="T198" s="550"/>
      <c r="U198" s="550"/>
      <c r="V198" s="550"/>
      <c r="W198" s="550"/>
      <c r="X198" s="550"/>
      <c r="Y198" s="550"/>
      <c r="Z198" s="550"/>
    </row>
    <row r="199" ht="14.25" customHeight="1">
      <c r="A199" s="550"/>
      <c r="B199" s="550"/>
      <c r="C199" s="550"/>
      <c r="D199" s="550"/>
      <c r="E199" s="550"/>
      <c r="F199" s="550"/>
      <c r="G199" s="550"/>
      <c r="H199" s="550"/>
      <c r="I199" s="550"/>
      <c r="J199" s="550"/>
      <c r="K199" s="550"/>
      <c r="L199" s="550"/>
      <c r="M199" s="550"/>
      <c r="N199" s="550"/>
      <c r="O199" s="550"/>
      <c r="P199" s="550"/>
      <c r="Q199" s="550"/>
      <c r="R199" s="550"/>
      <c r="S199" s="550"/>
      <c r="T199" s="550"/>
      <c r="U199" s="550"/>
      <c r="V199" s="550"/>
      <c r="W199" s="550"/>
      <c r="X199" s="550"/>
      <c r="Y199" s="550"/>
      <c r="Z199" s="550"/>
    </row>
    <row r="200" ht="14.25" customHeight="1">
      <c r="A200" s="550"/>
      <c r="B200" s="550"/>
      <c r="C200" s="550"/>
      <c r="D200" s="550"/>
      <c r="E200" s="550"/>
      <c r="F200" s="550"/>
      <c r="G200" s="550"/>
      <c r="H200" s="550"/>
      <c r="I200" s="550"/>
      <c r="J200" s="550"/>
      <c r="K200" s="550"/>
      <c r="L200" s="550"/>
      <c r="M200" s="550"/>
      <c r="N200" s="550"/>
      <c r="O200" s="550"/>
      <c r="P200" s="550"/>
      <c r="Q200" s="550"/>
      <c r="R200" s="550"/>
      <c r="S200" s="550"/>
      <c r="T200" s="550"/>
      <c r="U200" s="550"/>
      <c r="V200" s="550"/>
      <c r="W200" s="550"/>
      <c r="X200" s="550"/>
      <c r="Y200" s="550"/>
      <c r="Z200" s="550"/>
    </row>
    <row r="201" ht="14.25" customHeight="1">
      <c r="A201" s="550"/>
      <c r="B201" s="550"/>
      <c r="C201" s="550"/>
      <c r="D201" s="550"/>
      <c r="E201" s="550"/>
      <c r="F201" s="550"/>
      <c r="G201" s="550"/>
      <c r="H201" s="550"/>
      <c r="I201" s="550"/>
      <c r="J201" s="550"/>
      <c r="K201" s="550"/>
      <c r="L201" s="550"/>
      <c r="M201" s="550"/>
      <c r="N201" s="550"/>
      <c r="O201" s="550"/>
      <c r="P201" s="550"/>
      <c r="Q201" s="550"/>
      <c r="R201" s="550"/>
      <c r="S201" s="550"/>
      <c r="T201" s="550"/>
      <c r="U201" s="550"/>
      <c r="V201" s="550"/>
      <c r="W201" s="550"/>
      <c r="X201" s="550"/>
      <c r="Y201" s="550"/>
      <c r="Z201" s="550"/>
    </row>
    <row r="202" ht="14.25" customHeight="1">
      <c r="A202" s="550"/>
      <c r="B202" s="550"/>
      <c r="C202" s="550"/>
      <c r="D202" s="550"/>
      <c r="E202" s="550"/>
      <c r="F202" s="550"/>
      <c r="G202" s="550"/>
      <c r="H202" s="550"/>
      <c r="I202" s="550"/>
      <c r="J202" s="550"/>
      <c r="K202" s="550"/>
      <c r="L202" s="550"/>
      <c r="M202" s="550"/>
      <c r="N202" s="550"/>
      <c r="O202" s="550"/>
      <c r="P202" s="550"/>
      <c r="Q202" s="550"/>
      <c r="R202" s="550"/>
      <c r="S202" s="550"/>
      <c r="T202" s="550"/>
      <c r="U202" s="550"/>
      <c r="V202" s="550"/>
      <c r="W202" s="550"/>
      <c r="X202" s="550"/>
      <c r="Y202" s="550"/>
      <c r="Z202" s="550"/>
    </row>
    <row r="203" ht="14.25" customHeight="1">
      <c r="A203" s="550"/>
      <c r="B203" s="550"/>
      <c r="C203" s="550"/>
      <c r="D203" s="550"/>
      <c r="E203" s="550"/>
      <c r="F203" s="550"/>
      <c r="G203" s="550"/>
      <c r="H203" s="550"/>
      <c r="I203" s="550"/>
      <c r="J203" s="550"/>
      <c r="K203" s="550"/>
      <c r="L203" s="550"/>
      <c r="M203" s="550"/>
      <c r="N203" s="550"/>
      <c r="O203" s="550"/>
      <c r="P203" s="550"/>
      <c r="Q203" s="550"/>
      <c r="R203" s="550"/>
      <c r="S203" s="550"/>
      <c r="T203" s="550"/>
      <c r="U203" s="550"/>
      <c r="V203" s="550"/>
      <c r="W203" s="550"/>
      <c r="X203" s="550"/>
      <c r="Y203" s="550"/>
      <c r="Z203" s="550"/>
    </row>
    <row r="204" ht="14.25" customHeight="1">
      <c r="A204" s="550"/>
      <c r="B204" s="550"/>
      <c r="C204" s="550"/>
      <c r="D204" s="550"/>
      <c r="E204" s="550"/>
      <c r="F204" s="550"/>
      <c r="G204" s="550"/>
      <c r="H204" s="550"/>
      <c r="I204" s="550"/>
      <c r="J204" s="550"/>
      <c r="K204" s="550"/>
      <c r="L204" s="550"/>
      <c r="M204" s="550"/>
      <c r="N204" s="550"/>
      <c r="O204" s="550"/>
      <c r="P204" s="550"/>
      <c r="Q204" s="550"/>
      <c r="R204" s="550"/>
      <c r="S204" s="550"/>
      <c r="T204" s="550"/>
      <c r="U204" s="550"/>
      <c r="V204" s="550"/>
      <c r="W204" s="550"/>
      <c r="X204" s="550"/>
      <c r="Y204" s="550"/>
      <c r="Z204" s="550"/>
    </row>
    <row r="205" ht="14.25" customHeight="1">
      <c r="A205" s="550"/>
      <c r="B205" s="550"/>
      <c r="C205" s="550"/>
      <c r="D205" s="550"/>
      <c r="E205" s="550"/>
      <c r="F205" s="550"/>
      <c r="G205" s="550"/>
      <c r="H205" s="550"/>
      <c r="I205" s="550"/>
      <c r="J205" s="550"/>
      <c r="K205" s="550"/>
      <c r="L205" s="550"/>
      <c r="M205" s="550"/>
      <c r="N205" s="550"/>
      <c r="O205" s="550"/>
      <c r="P205" s="550"/>
      <c r="Q205" s="550"/>
      <c r="R205" s="550"/>
      <c r="S205" s="550"/>
      <c r="T205" s="550"/>
      <c r="U205" s="550"/>
      <c r="V205" s="550"/>
      <c r="W205" s="550"/>
      <c r="X205" s="550"/>
      <c r="Y205" s="550"/>
      <c r="Z205" s="550"/>
    </row>
    <row r="206" ht="14.25" customHeight="1">
      <c r="A206" s="550"/>
      <c r="B206" s="550"/>
      <c r="C206" s="550"/>
      <c r="D206" s="550"/>
      <c r="E206" s="550"/>
      <c r="F206" s="550"/>
      <c r="G206" s="550"/>
      <c r="H206" s="550"/>
      <c r="I206" s="550"/>
      <c r="J206" s="550"/>
      <c r="K206" s="550"/>
      <c r="L206" s="550"/>
      <c r="M206" s="550"/>
      <c r="N206" s="550"/>
      <c r="O206" s="550"/>
      <c r="P206" s="550"/>
      <c r="Q206" s="550"/>
      <c r="R206" s="550"/>
      <c r="S206" s="550"/>
      <c r="T206" s="550"/>
      <c r="U206" s="550"/>
      <c r="V206" s="550"/>
      <c r="W206" s="550"/>
      <c r="X206" s="550"/>
      <c r="Y206" s="550"/>
      <c r="Z206" s="550"/>
    </row>
    <row r="207" ht="14.25" customHeight="1">
      <c r="A207" s="550"/>
      <c r="B207" s="550"/>
      <c r="C207" s="550"/>
      <c r="D207" s="550"/>
      <c r="E207" s="550"/>
      <c r="F207" s="550"/>
      <c r="G207" s="550"/>
      <c r="H207" s="550"/>
      <c r="I207" s="550"/>
      <c r="J207" s="550"/>
      <c r="K207" s="550"/>
      <c r="L207" s="550"/>
      <c r="M207" s="550"/>
      <c r="N207" s="550"/>
      <c r="O207" s="550"/>
      <c r="P207" s="550"/>
      <c r="Q207" s="550"/>
      <c r="R207" s="550"/>
      <c r="S207" s="550"/>
      <c r="T207" s="550"/>
      <c r="U207" s="550"/>
      <c r="V207" s="550"/>
      <c r="W207" s="550"/>
      <c r="X207" s="550"/>
      <c r="Y207" s="550"/>
      <c r="Z207" s="550"/>
    </row>
    <row r="208" ht="14.25" customHeight="1">
      <c r="A208" s="550"/>
      <c r="B208" s="550"/>
      <c r="C208" s="550"/>
      <c r="D208" s="550"/>
      <c r="E208" s="550"/>
      <c r="F208" s="550"/>
      <c r="G208" s="550"/>
      <c r="H208" s="550"/>
      <c r="I208" s="550"/>
      <c r="J208" s="550"/>
      <c r="K208" s="550"/>
      <c r="L208" s="550"/>
      <c r="M208" s="550"/>
      <c r="N208" s="550"/>
      <c r="O208" s="550"/>
      <c r="P208" s="550"/>
      <c r="Q208" s="550"/>
      <c r="R208" s="550"/>
      <c r="S208" s="550"/>
      <c r="T208" s="550"/>
      <c r="U208" s="550"/>
      <c r="V208" s="550"/>
      <c r="W208" s="550"/>
      <c r="X208" s="550"/>
      <c r="Y208" s="550"/>
      <c r="Z208" s="550"/>
    </row>
    <row r="209" ht="14.25" customHeight="1">
      <c r="A209" s="550"/>
      <c r="B209" s="550"/>
      <c r="C209" s="550"/>
      <c r="D209" s="550"/>
      <c r="E209" s="550"/>
      <c r="F209" s="550"/>
      <c r="G209" s="550"/>
      <c r="H209" s="550"/>
      <c r="I209" s="550"/>
      <c r="J209" s="550"/>
      <c r="K209" s="550"/>
      <c r="L209" s="550"/>
      <c r="M209" s="550"/>
      <c r="N209" s="550"/>
      <c r="O209" s="550"/>
      <c r="P209" s="550"/>
      <c r="Q209" s="550"/>
      <c r="R209" s="550"/>
      <c r="S209" s="550"/>
      <c r="T209" s="550"/>
      <c r="U209" s="550"/>
      <c r="V209" s="550"/>
      <c r="W209" s="550"/>
      <c r="X209" s="550"/>
      <c r="Y209" s="550"/>
      <c r="Z209" s="550"/>
    </row>
    <row r="210" ht="14.25" customHeight="1">
      <c r="A210" s="550"/>
      <c r="B210" s="550"/>
      <c r="C210" s="550"/>
      <c r="D210" s="550"/>
      <c r="E210" s="550"/>
      <c r="F210" s="550"/>
      <c r="G210" s="550"/>
      <c r="H210" s="550"/>
      <c r="I210" s="550"/>
      <c r="J210" s="550"/>
      <c r="K210" s="550"/>
      <c r="L210" s="550"/>
      <c r="M210" s="550"/>
      <c r="N210" s="550"/>
      <c r="O210" s="550"/>
      <c r="P210" s="550"/>
      <c r="Q210" s="550"/>
      <c r="R210" s="550"/>
      <c r="S210" s="550"/>
      <c r="T210" s="550"/>
      <c r="U210" s="550"/>
      <c r="V210" s="550"/>
      <c r="W210" s="550"/>
      <c r="X210" s="550"/>
      <c r="Y210" s="550"/>
      <c r="Z210" s="550"/>
    </row>
    <row r="211" ht="14.25" customHeight="1">
      <c r="A211" s="550"/>
      <c r="B211" s="550"/>
      <c r="C211" s="550"/>
      <c r="D211" s="550"/>
      <c r="E211" s="550"/>
      <c r="F211" s="550"/>
      <c r="G211" s="550"/>
      <c r="H211" s="550"/>
      <c r="I211" s="550"/>
      <c r="J211" s="550"/>
      <c r="K211" s="550"/>
      <c r="L211" s="550"/>
      <c r="M211" s="550"/>
      <c r="N211" s="550"/>
      <c r="O211" s="550"/>
      <c r="P211" s="550"/>
      <c r="Q211" s="550"/>
      <c r="R211" s="550"/>
      <c r="S211" s="550"/>
      <c r="T211" s="550"/>
      <c r="U211" s="550"/>
      <c r="V211" s="550"/>
      <c r="W211" s="550"/>
      <c r="X211" s="550"/>
      <c r="Y211" s="550"/>
      <c r="Z211" s="550"/>
    </row>
    <row r="212" ht="14.25" customHeight="1">
      <c r="A212" s="550"/>
      <c r="B212" s="550"/>
      <c r="C212" s="550"/>
      <c r="D212" s="550"/>
      <c r="E212" s="550"/>
      <c r="F212" s="550"/>
      <c r="G212" s="550"/>
      <c r="H212" s="550"/>
      <c r="I212" s="550"/>
      <c r="J212" s="550"/>
      <c r="K212" s="550"/>
      <c r="L212" s="550"/>
      <c r="M212" s="550"/>
      <c r="N212" s="550"/>
      <c r="O212" s="550"/>
      <c r="P212" s="550"/>
      <c r="Q212" s="550"/>
      <c r="R212" s="550"/>
      <c r="S212" s="550"/>
      <c r="T212" s="550"/>
      <c r="U212" s="550"/>
      <c r="V212" s="550"/>
      <c r="W212" s="550"/>
      <c r="X212" s="550"/>
      <c r="Y212" s="550"/>
      <c r="Z212" s="550"/>
    </row>
    <row r="213" ht="14.25" customHeight="1">
      <c r="A213" s="550"/>
      <c r="B213" s="550"/>
      <c r="C213" s="550"/>
      <c r="D213" s="550"/>
      <c r="E213" s="550"/>
      <c r="F213" s="550"/>
      <c r="G213" s="550"/>
      <c r="H213" s="550"/>
      <c r="I213" s="550"/>
      <c r="J213" s="550"/>
      <c r="K213" s="550"/>
      <c r="L213" s="550"/>
      <c r="M213" s="550"/>
      <c r="N213" s="550"/>
      <c r="O213" s="550"/>
      <c r="P213" s="550"/>
      <c r="Q213" s="550"/>
      <c r="R213" s="550"/>
      <c r="S213" s="550"/>
      <c r="T213" s="550"/>
      <c r="U213" s="550"/>
      <c r="V213" s="550"/>
      <c r="W213" s="550"/>
      <c r="X213" s="550"/>
      <c r="Y213" s="550"/>
      <c r="Z213" s="550"/>
    </row>
    <row r="214" ht="14.25" customHeight="1">
      <c r="A214" s="550"/>
      <c r="B214" s="550"/>
      <c r="C214" s="550"/>
      <c r="D214" s="550"/>
      <c r="E214" s="550"/>
      <c r="F214" s="550"/>
      <c r="G214" s="550"/>
      <c r="H214" s="550"/>
      <c r="I214" s="550"/>
      <c r="J214" s="550"/>
      <c r="K214" s="550"/>
      <c r="L214" s="550"/>
      <c r="M214" s="550"/>
      <c r="N214" s="550"/>
      <c r="O214" s="550"/>
      <c r="P214" s="550"/>
      <c r="Q214" s="550"/>
      <c r="R214" s="550"/>
      <c r="S214" s="550"/>
      <c r="T214" s="550"/>
      <c r="U214" s="550"/>
      <c r="V214" s="550"/>
      <c r="W214" s="550"/>
      <c r="X214" s="550"/>
      <c r="Y214" s="550"/>
      <c r="Z214" s="550"/>
    </row>
    <row r="215" ht="14.25" customHeight="1">
      <c r="A215" s="550"/>
      <c r="B215" s="550"/>
      <c r="C215" s="550"/>
      <c r="D215" s="550"/>
      <c r="E215" s="550"/>
      <c r="F215" s="550"/>
      <c r="G215" s="550"/>
      <c r="H215" s="550"/>
      <c r="I215" s="550"/>
      <c r="J215" s="550"/>
      <c r="K215" s="550"/>
      <c r="L215" s="550"/>
      <c r="M215" s="550"/>
      <c r="N215" s="550"/>
      <c r="O215" s="550"/>
      <c r="P215" s="550"/>
      <c r="Q215" s="550"/>
      <c r="R215" s="550"/>
      <c r="S215" s="550"/>
      <c r="T215" s="550"/>
      <c r="U215" s="550"/>
      <c r="V215" s="550"/>
      <c r="W215" s="550"/>
      <c r="X215" s="550"/>
      <c r="Y215" s="550"/>
      <c r="Z215" s="550"/>
    </row>
    <row r="216" ht="14.25" customHeight="1">
      <c r="A216" s="550"/>
      <c r="B216" s="550"/>
      <c r="C216" s="550"/>
      <c r="D216" s="550"/>
      <c r="E216" s="550"/>
      <c r="F216" s="550"/>
      <c r="G216" s="550"/>
      <c r="H216" s="550"/>
      <c r="I216" s="550"/>
      <c r="J216" s="550"/>
      <c r="K216" s="550"/>
      <c r="L216" s="550"/>
      <c r="M216" s="550"/>
      <c r="N216" s="550"/>
      <c r="O216" s="550"/>
      <c r="P216" s="550"/>
      <c r="Q216" s="550"/>
      <c r="R216" s="550"/>
      <c r="S216" s="550"/>
      <c r="T216" s="550"/>
      <c r="U216" s="550"/>
      <c r="V216" s="550"/>
      <c r="W216" s="550"/>
      <c r="X216" s="550"/>
      <c r="Y216" s="550"/>
      <c r="Z216" s="550"/>
    </row>
    <row r="217" ht="14.25" customHeight="1">
      <c r="A217" s="550"/>
      <c r="B217" s="550"/>
      <c r="C217" s="550"/>
      <c r="D217" s="550"/>
      <c r="E217" s="550"/>
      <c r="F217" s="550"/>
      <c r="G217" s="550"/>
      <c r="H217" s="550"/>
      <c r="I217" s="550"/>
      <c r="J217" s="550"/>
      <c r="K217" s="550"/>
      <c r="L217" s="550"/>
      <c r="M217" s="550"/>
      <c r="N217" s="550"/>
      <c r="O217" s="550"/>
      <c r="P217" s="550"/>
      <c r="Q217" s="550"/>
      <c r="R217" s="550"/>
      <c r="S217" s="550"/>
      <c r="T217" s="550"/>
      <c r="U217" s="550"/>
      <c r="V217" s="550"/>
      <c r="W217" s="550"/>
      <c r="X217" s="550"/>
      <c r="Y217" s="550"/>
      <c r="Z217" s="550"/>
    </row>
    <row r="218" ht="14.25" customHeight="1">
      <c r="A218" s="550"/>
      <c r="B218" s="550"/>
      <c r="C218" s="550"/>
      <c r="D218" s="550"/>
      <c r="E218" s="550"/>
      <c r="F218" s="550"/>
      <c r="G218" s="550"/>
      <c r="H218" s="550"/>
      <c r="I218" s="550"/>
      <c r="J218" s="550"/>
      <c r="K218" s="550"/>
      <c r="L218" s="550"/>
      <c r="M218" s="550"/>
      <c r="N218" s="550"/>
      <c r="O218" s="550"/>
      <c r="P218" s="550"/>
      <c r="Q218" s="550"/>
      <c r="R218" s="550"/>
      <c r="S218" s="550"/>
      <c r="T218" s="550"/>
      <c r="U218" s="550"/>
      <c r="V218" s="550"/>
      <c r="W218" s="550"/>
      <c r="X218" s="550"/>
      <c r="Y218" s="550"/>
      <c r="Z218" s="550"/>
    </row>
    <row r="219" ht="14.25" customHeight="1">
      <c r="A219" s="550"/>
      <c r="B219" s="550"/>
      <c r="C219" s="550"/>
      <c r="D219" s="550"/>
      <c r="E219" s="550"/>
      <c r="F219" s="550"/>
      <c r="G219" s="550"/>
      <c r="H219" s="550"/>
      <c r="I219" s="550"/>
      <c r="J219" s="550"/>
      <c r="K219" s="550"/>
      <c r="L219" s="550"/>
      <c r="M219" s="550"/>
      <c r="N219" s="550"/>
      <c r="O219" s="550"/>
      <c r="P219" s="550"/>
      <c r="Q219" s="550"/>
      <c r="R219" s="550"/>
      <c r="S219" s="550"/>
      <c r="T219" s="550"/>
      <c r="U219" s="550"/>
      <c r="V219" s="550"/>
      <c r="W219" s="550"/>
      <c r="X219" s="550"/>
      <c r="Y219" s="550"/>
      <c r="Z219" s="550"/>
    </row>
    <row r="220" ht="14.25" customHeight="1">
      <c r="A220" s="550"/>
      <c r="B220" s="550"/>
      <c r="C220" s="550"/>
      <c r="D220" s="550"/>
      <c r="E220" s="550"/>
      <c r="F220" s="550"/>
      <c r="G220" s="550"/>
      <c r="H220" s="550"/>
      <c r="I220" s="550"/>
      <c r="J220" s="550"/>
      <c r="K220" s="550"/>
      <c r="L220" s="550"/>
      <c r="M220" s="550"/>
      <c r="N220" s="550"/>
      <c r="O220" s="550"/>
      <c r="P220" s="550"/>
      <c r="Q220" s="550"/>
      <c r="R220" s="550"/>
      <c r="S220" s="550"/>
      <c r="T220" s="550"/>
      <c r="U220" s="550"/>
      <c r="V220" s="550"/>
      <c r="W220" s="550"/>
      <c r="X220" s="550"/>
      <c r="Y220" s="550"/>
      <c r="Z220" s="550"/>
    </row>
    <row r="221" ht="14.25" customHeight="1">
      <c r="A221" s="550"/>
      <c r="B221" s="550"/>
      <c r="C221" s="550"/>
      <c r="D221" s="550"/>
      <c r="E221" s="550"/>
      <c r="F221" s="550"/>
      <c r="G221" s="550"/>
      <c r="H221" s="550"/>
      <c r="I221" s="550"/>
      <c r="J221" s="550"/>
      <c r="K221" s="550"/>
      <c r="L221" s="550"/>
      <c r="M221" s="550"/>
      <c r="N221" s="550"/>
      <c r="O221" s="550"/>
      <c r="P221" s="550"/>
      <c r="Q221" s="550"/>
      <c r="R221" s="550"/>
      <c r="S221" s="550"/>
      <c r="T221" s="550"/>
      <c r="U221" s="550"/>
      <c r="V221" s="550"/>
      <c r="W221" s="550"/>
      <c r="X221" s="550"/>
      <c r="Y221" s="550"/>
      <c r="Z221" s="550"/>
    </row>
    <row r="222" ht="14.25" customHeight="1">
      <c r="A222" s="550"/>
      <c r="B222" s="550"/>
      <c r="C222" s="550"/>
      <c r="D222" s="550"/>
      <c r="E222" s="550"/>
      <c r="F222" s="550"/>
      <c r="G222" s="550"/>
      <c r="H222" s="550"/>
      <c r="I222" s="550"/>
      <c r="J222" s="550"/>
      <c r="K222" s="550"/>
      <c r="L222" s="550"/>
      <c r="M222" s="550"/>
      <c r="N222" s="550"/>
      <c r="O222" s="550"/>
      <c r="P222" s="550"/>
      <c r="Q222" s="550"/>
      <c r="R222" s="550"/>
      <c r="S222" s="550"/>
      <c r="T222" s="550"/>
      <c r="U222" s="550"/>
      <c r="V222" s="550"/>
      <c r="W222" s="550"/>
      <c r="X222" s="550"/>
      <c r="Y222" s="550"/>
      <c r="Z222" s="550"/>
    </row>
    <row r="223" ht="14.25" customHeight="1">
      <c r="A223" s="550"/>
      <c r="B223" s="550"/>
      <c r="C223" s="550"/>
      <c r="D223" s="550"/>
      <c r="E223" s="550"/>
      <c r="F223" s="550"/>
      <c r="G223" s="550"/>
      <c r="H223" s="550"/>
      <c r="I223" s="550"/>
      <c r="J223" s="550"/>
      <c r="K223" s="550"/>
      <c r="L223" s="550"/>
      <c r="M223" s="550"/>
      <c r="N223" s="550"/>
      <c r="O223" s="550"/>
      <c r="P223" s="550"/>
      <c r="Q223" s="550"/>
      <c r="R223" s="550"/>
      <c r="S223" s="550"/>
      <c r="T223" s="550"/>
      <c r="U223" s="550"/>
      <c r="V223" s="550"/>
      <c r="W223" s="550"/>
      <c r="X223" s="550"/>
      <c r="Y223" s="550"/>
      <c r="Z223" s="550"/>
    </row>
    <row r="224" ht="14.25" customHeight="1">
      <c r="A224" s="550"/>
      <c r="B224" s="550"/>
      <c r="C224" s="550"/>
      <c r="D224" s="550"/>
      <c r="E224" s="550"/>
      <c r="F224" s="550"/>
      <c r="G224" s="550"/>
      <c r="H224" s="550"/>
      <c r="I224" s="550"/>
      <c r="J224" s="550"/>
      <c r="K224" s="550"/>
      <c r="L224" s="550"/>
      <c r="M224" s="550"/>
      <c r="N224" s="550"/>
      <c r="O224" s="550"/>
      <c r="P224" s="550"/>
      <c r="Q224" s="550"/>
      <c r="R224" s="550"/>
      <c r="S224" s="550"/>
      <c r="T224" s="550"/>
      <c r="U224" s="550"/>
      <c r="V224" s="550"/>
      <c r="W224" s="550"/>
      <c r="X224" s="550"/>
      <c r="Y224" s="550"/>
      <c r="Z224" s="550"/>
    </row>
    <row r="225" ht="14.25" customHeight="1">
      <c r="A225" s="550"/>
      <c r="B225" s="550"/>
      <c r="C225" s="550"/>
      <c r="D225" s="550"/>
      <c r="E225" s="550"/>
      <c r="F225" s="550"/>
      <c r="G225" s="550"/>
      <c r="H225" s="550"/>
      <c r="I225" s="550"/>
      <c r="J225" s="550"/>
      <c r="K225" s="550"/>
      <c r="L225" s="550"/>
      <c r="M225" s="550"/>
      <c r="N225" s="550"/>
      <c r="O225" s="550"/>
      <c r="P225" s="550"/>
      <c r="Q225" s="550"/>
      <c r="R225" s="550"/>
      <c r="S225" s="550"/>
      <c r="T225" s="550"/>
      <c r="U225" s="550"/>
      <c r="V225" s="550"/>
      <c r="W225" s="550"/>
      <c r="X225" s="550"/>
      <c r="Y225" s="550"/>
      <c r="Z225" s="550"/>
    </row>
    <row r="226" ht="14.25" customHeight="1">
      <c r="A226" s="550"/>
      <c r="B226" s="550"/>
      <c r="C226" s="550"/>
      <c r="D226" s="550"/>
      <c r="E226" s="550"/>
      <c r="F226" s="550"/>
      <c r="G226" s="550"/>
      <c r="H226" s="550"/>
      <c r="I226" s="550"/>
      <c r="J226" s="550"/>
      <c r="K226" s="550"/>
      <c r="L226" s="550"/>
      <c r="M226" s="550"/>
      <c r="N226" s="550"/>
      <c r="O226" s="550"/>
      <c r="P226" s="550"/>
      <c r="Q226" s="550"/>
      <c r="R226" s="550"/>
      <c r="S226" s="550"/>
      <c r="T226" s="550"/>
      <c r="U226" s="550"/>
      <c r="V226" s="550"/>
      <c r="W226" s="550"/>
      <c r="X226" s="550"/>
      <c r="Y226" s="550"/>
      <c r="Z226" s="550"/>
    </row>
    <row r="227" ht="14.25" customHeight="1">
      <c r="A227" s="550"/>
      <c r="B227" s="550"/>
      <c r="C227" s="550"/>
      <c r="D227" s="550"/>
      <c r="E227" s="550"/>
      <c r="F227" s="550"/>
      <c r="G227" s="550"/>
      <c r="H227" s="550"/>
      <c r="I227" s="550"/>
      <c r="J227" s="550"/>
      <c r="K227" s="550"/>
      <c r="L227" s="550"/>
      <c r="M227" s="550"/>
      <c r="N227" s="550"/>
      <c r="O227" s="550"/>
      <c r="P227" s="550"/>
      <c r="Q227" s="550"/>
      <c r="R227" s="550"/>
      <c r="S227" s="550"/>
      <c r="T227" s="550"/>
      <c r="U227" s="550"/>
      <c r="V227" s="550"/>
      <c r="W227" s="550"/>
      <c r="X227" s="550"/>
      <c r="Y227" s="550"/>
      <c r="Z227" s="550"/>
    </row>
    <row r="228" ht="14.25" customHeight="1">
      <c r="A228" s="550"/>
      <c r="B228" s="550"/>
      <c r="C228" s="550"/>
      <c r="D228" s="550"/>
      <c r="E228" s="550"/>
      <c r="F228" s="550"/>
      <c r="G228" s="550"/>
      <c r="H228" s="550"/>
      <c r="I228" s="550"/>
      <c r="J228" s="550"/>
      <c r="K228" s="550"/>
      <c r="L228" s="550"/>
      <c r="M228" s="550"/>
      <c r="N228" s="550"/>
      <c r="O228" s="550"/>
      <c r="P228" s="550"/>
      <c r="Q228" s="550"/>
      <c r="R228" s="550"/>
      <c r="S228" s="550"/>
      <c r="T228" s="550"/>
      <c r="U228" s="550"/>
      <c r="V228" s="550"/>
      <c r="W228" s="550"/>
      <c r="X228" s="550"/>
      <c r="Y228" s="550"/>
      <c r="Z228" s="550"/>
    </row>
    <row r="229" ht="14.25" customHeight="1">
      <c r="A229" s="550"/>
      <c r="B229" s="550"/>
      <c r="C229" s="550"/>
      <c r="D229" s="550"/>
      <c r="E229" s="550"/>
      <c r="F229" s="550"/>
      <c r="G229" s="550"/>
      <c r="H229" s="550"/>
      <c r="I229" s="550"/>
      <c r="J229" s="550"/>
      <c r="K229" s="550"/>
      <c r="L229" s="550"/>
      <c r="M229" s="550"/>
      <c r="N229" s="550"/>
      <c r="O229" s="550"/>
      <c r="P229" s="550"/>
      <c r="Q229" s="550"/>
      <c r="R229" s="550"/>
      <c r="S229" s="550"/>
      <c r="T229" s="550"/>
      <c r="U229" s="550"/>
      <c r="V229" s="550"/>
      <c r="W229" s="550"/>
      <c r="X229" s="550"/>
      <c r="Y229" s="550"/>
      <c r="Z229" s="550"/>
    </row>
    <row r="230" ht="14.25" customHeight="1">
      <c r="A230" s="550"/>
      <c r="B230" s="550"/>
      <c r="C230" s="550"/>
      <c r="D230" s="550"/>
      <c r="E230" s="550"/>
      <c r="F230" s="550"/>
      <c r="G230" s="550"/>
      <c r="H230" s="550"/>
      <c r="I230" s="550"/>
      <c r="J230" s="550"/>
      <c r="K230" s="550"/>
      <c r="L230" s="550"/>
      <c r="M230" s="550"/>
      <c r="N230" s="550"/>
      <c r="O230" s="550"/>
      <c r="P230" s="550"/>
      <c r="Q230" s="550"/>
      <c r="R230" s="550"/>
      <c r="S230" s="550"/>
      <c r="T230" s="550"/>
      <c r="U230" s="550"/>
      <c r="V230" s="550"/>
      <c r="W230" s="550"/>
      <c r="X230" s="550"/>
      <c r="Y230" s="550"/>
      <c r="Z230" s="550"/>
    </row>
    <row r="231" ht="14.25" customHeight="1">
      <c r="A231" s="550"/>
      <c r="B231" s="550"/>
      <c r="C231" s="550"/>
      <c r="D231" s="550"/>
      <c r="E231" s="550"/>
      <c r="F231" s="550"/>
      <c r="G231" s="550"/>
      <c r="H231" s="550"/>
      <c r="I231" s="550"/>
      <c r="J231" s="550"/>
      <c r="K231" s="550"/>
      <c r="L231" s="550"/>
      <c r="M231" s="550"/>
      <c r="N231" s="550"/>
      <c r="O231" s="550"/>
      <c r="P231" s="550"/>
      <c r="Q231" s="550"/>
      <c r="R231" s="550"/>
      <c r="S231" s="550"/>
      <c r="T231" s="550"/>
      <c r="U231" s="550"/>
      <c r="V231" s="550"/>
      <c r="W231" s="550"/>
      <c r="X231" s="550"/>
      <c r="Y231" s="550"/>
      <c r="Z231" s="550"/>
    </row>
    <row r="232" ht="14.25" customHeight="1">
      <c r="A232" s="550"/>
      <c r="B232" s="550"/>
      <c r="C232" s="550"/>
      <c r="D232" s="550"/>
      <c r="E232" s="550"/>
      <c r="F232" s="550"/>
      <c r="G232" s="550"/>
      <c r="H232" s="550"/>
      <c r="I232" s="550"/>
      <c r="J232" s="550"/>
      <c r="K232" s="550"/>
      <c r="L232" s="550"/>
      <c r="M232" s="550"/>
      <c r="N232" s="550"/>
      <c r="O232" s="550"/>
      <c r="P232" s="550"/>
      <c r="Q232" s="550"/>
      <c r="R232" s="550"/>
      <c r="S232" s="550"/>
      <c r="T232" s="550"/>
      <c r="U232" s="550"/>
      <c r="V232" s="550"/>
      <c r="W232" s="550"/>
      <c r="X232" s="550"/>
      <c r="Y232" s="550"/>
      <c r="Z232" s="550"/>
    </row>
    <row r="233" ht="14.25" customHeight="1">
      <c r="A233" s="550"/>
      <c r="B233" s="550"/>
      <c r="C233" s="550"/>
      <c r="D233" s="550"/>
      <c r="E233" s="550"/>
      <c r="F233" s="550"/>
      <c r="G233" s="550"/>
      <c r="H233" s="550"/>
      <c r="I233" s="550"/>
      <c r="J233" s="550"/>
      <c r="K233" s="550"/>
      <c r="L233" s="550"/>
      <c r="M233" s="550"/>
      <c r="N233" s="550"/>
      <c r="O233" s="550"/>
      <c r="P233" s="550"/>
      <c r="Q233" s="550"/>
      <c r="R233" s="550"/>
      <c r="S233" s="550"/>
      <c r="T233" s="550"/>
      <c r="U233" s="550"/>
      <c r="V233" s="550"/>
      <c r="W233" s="550"/>
      <c r="X233" s="550"/>
      <c r="Y233" s="550"/>
      <c r="Z233" s="550"/>
    </row>
    <row r="234" ht="14.25" customHeight="1">
      <c r="A234" s="550"/>
      <c r="B234" s="550"/>
      <c r="C234" s="550"/>
      <c r="D234" s="550"/>
      <c r="E234" s="550"/>
      <c r="F234" s="550"/>
      <c r="G234" s="550"/>
      <c r="H234" s="550"/>
      <c r="I234" s="550"/>
      <c r="J234" s="550"/>
      <c r="K234" s="550"/>
      <c r="L234" s="550"/>
      <c r="M234" s="550"/>
      <c r="N234" s="550"/>
      <c r="O234" s="550"/>
      <c r="P234" s="550"/>
      <c r="Q234" s="550"/>
      <c r="R234" s="550"/>
      <c r="S234" s="550"/>
      <c r="T234" s="550"/>
      <c r="U234" s="550"/>
      <c r="V234" s="550"/>
      <c r="W234" s="550"/>
      <c r="X234" s="550"/>
      <c r="Y234" s="550"/>
      <c r="Z234" s="550"/>
    </row>
    <row r="235" ht="14.25" customHeight="1">
      <c r="A235" s="550"/>
      <c r="B235" s="550"/>
      <c r="C235" s="550"/>
      <c r="D235" s="550"/>
      <c r="E235" s="550"/>
      <c r="F235" s="550"/>
      <c r="G235" s="550"/>
      <c r="H235" s="550"/>
      <c r="I235" s="550"/>
      <c r="J235" s="550"/>
      <c r="K235" s="550"/>
      <c r="L235" s="550"/>
      <c r="M235" s="550"/>
      <c r="N235" s="550"/>
      <c r="O235" s="550"/>
      <c r="P235" s="550"/>
      <c r="Q235" s="550"/>
      <c r="R235" s="550"/>
      <c r="S235" s="550"/>
      <c r="T235" s="550"/>
      <c r="U235" s="550"/>
      <c r="V235" s="550"/>
      <c r="W235" s="550"/>
      <c r="X235" s="550"/>
      <c r="Y235" s="550"/>
      <c r="Z235" s="550"/>
    </row>
    <row r="236" ht="14.25" customHeight="1">
      <c r="A236" s="550"/>
      <c r="B236" s="550"/>
      <c r="C236" s="550"/>
      <c r="D236" s="550"/>
      <c r="E236" s="550"/>
      <c r="F236" s="550"/>
      <c r="G236" s="550"/>
      <c r="H236" s="550"/>
      <c r="I236" s="550"/>
      <c r="J236" s="550"/>
      <c r="K236" s="550"/>
      <c r="L236" s="550"/>
      <c r="M236" s="550"/>
      <c r="N236" s="550"/>
      <c r="O236" s="550"/>
      <c r="P236" s="550"/>
      <c r="Q236" s="550"/>
      <c r="R236" s="550"/>
      <c r="S236" s="550"/>
      <c r="T236" s="550"/>
      <c r="U236" s="550"/>
      <c r="V236" s="550"/>
      <c r="W236" s="550"/>
      <c r="X236" s="550"/>
      <c r="Y236" s="550"/>
      <c r="Z236" s="550"/>
    </row>
    <row r="237" ht="14.25" customHeight="1">
      <c r="A237" s="550"/>
      <c r="B237" s="550"/>
      <c r="C237" s="550"/>
      <c r="D237" s="550"/>
      <c r="E237" s="550"/>
      <c r="F237" s="550"/>
      <c r="G237" s="550"/>
      <c r="H237" s="550"/>
      <c r="I237" s="550"/>
      <c r="J237" s="550"/>
      <c r="K237" s="550"/>
      <c r="L237" s="550"/>
      <c r="M237" s="550"/>
      <c r="N237" s="550"/>
      <c r="O237" s="550"/>
      <c r="P237" s="550"/>
      <c r="Q237" s="550"/>
      <c r="R237" s="550"/>
      <c r="S237" s="550"/>
      <c r="T237" s="550"/>
      <c r="U237" s="550"/>
      <c r="V237" s="550"/>
      <c r="W237" s="550"/>
      <c r="X237" s="550"/>
      <c r="Y237" s="550"/>
      <c r="Z237" s="550"/>
    </row>
    <row r="238" ht="14.25" customHeight="1">
      <c r="A238" s="550"/>
      <c r="B238" s="550"/>
      <c r="C238" s="550"/>
      <c r="D238" s="550"/>
      <c r="E238" s="550"/>
      <c r="F238" s="550"/>
      <c r="G238" s="550"/>
      <c r="H238" s="550"/>
      <c r="I238" s="550"/>
      <c r="J238" s="550"/>
      <c r="K238" s="550"/>
      <c r="L238" s="550"/>
      <c r="M238" s="550"/>
      <c r="N238" s="550"/>
      <c r="O238" s="550"/>
      <c r="P238" s="550"/>
      <c r="Q238" s="550"/>
      <c r="R238" s="550"/>
      <c r="S238" s="550"/>
      <c r="T238" s="550"/>
      <c r="U238" s="550"/>
      <c r="V238" s="550"/>
      <c r="W238" s="550"/>
      <c r="X238" s="550"/>
      <c r="Y238" s="550"/>
      <c r="Z238" s="550"/>
    </row>
    <row r="239" ht="14.25" customHeight="1">
      <c r="A239" s="550"/>
      <c r="B239" s="550"/>
      <c r="C239" s="550"/>
      <c r="D239" s="550"/>
      <c r="E239" s="550"/>
      <c r="F239" s="550"/>
      <c r="G239" s="550"/>
      <c r="H239" s="550"/>
      <c r="I239" s="550"/>
      <c r="J239" s="550"/>
      <c r="K239" s="550"/>
      <c r="L239" s="550"/>
      <c r="M239" s="550"/>
      <c r="N239" s="550"/>
      <c r="O239" s="550"/>
      <c r="P239" s="550"/>
      <c r="Q239" s="550"/>
      <c r="R239" s="550"/>
      <c r="S239" s="550"/>
      <c r="T239" s="550"/>
      <c r="U239" s="550"/>
      <c r="V239" s="550"/>
      <c r="W239" s="550"/>
      <c r="X239" s="550"/>
      <c r="Y239" s="550"/>
      <c r="Z239" s="550"/>
    </row>
    <row r="240" ht="14.25" customHeight="1">
      <c r="A240" s="550"/>
      <c r="B240" s="550"/>
      <c r="C240" s="550"/>
      <c r="D240" s="550"/>
      <c r="E240" s="550"/>
      <c r="F240" s="550"/>
      <c r="G240" s="550"/>
      <c r="H240" s="550"/>
      <c r="I240" s="550"/>
      <c r="J240" s="550"/>
      <c r="K240" s="550"/>
      <c r="L240" s="550"/>
      <c r="M240" s="550"/>
      <c r="N240" s="550"/>
      <c r="O240" s="550"/>
      <c r="P240" s="550"/>
      <c r="Q240" s="550"/>
      <c r="R240" s="550"/>
      <c r="S240" s="550"/>
      <c r="T240" s="550"/>
      <c r="U240" s="550"/>
      <c r="V240" s="550"/>
      <c r="W240" s="550"/>
      <c r="X240" s="550"/>
      <c r="Y240" s="550"/>
      <c r="Z240" s="550"/>
    </row>
    <row r="241" ht="14.25" customHeight="1">
      <c r="A241" s="550"/>
      <c r="B241" s="550"/>
      <c r="C241" s="550"/>
      <c r="D241" s="550"/>
      <c r="E241" s="550"/>
      <c r="F241" s="550"/>
      <c r="G241" s="550"/>
      <c r="H241" s="550"/>
      <c r="I241" s="550"/>
      <c r="J241" s="550"/>
      <c r="K241" s="550"/>
      <c r="L241" s="550"/>
      <c r="M241" s="550"/>
      <c r="N241" s="550"/>
      <c r="O241" s="550"/>
      <c r="P241" s="550"/>
      <c r="Q241" s="550"/>
      <c r="R241" s="550"/>
      <c r="S241" s="550"/>
      <c r="T241" s="550"/>
      <c r="U241" s="550"/>
      <c r="V241" s="550"/>
      <c r="W241" s="550"/>
      <c r="X241" s="550"/>
      <c r="Y241" s="550"/>
      <c r="Z241" s="550"/>
    </row>
    <row r="242" ht="14.25" customHeight="1">
      <c r="A242" s="550"/>
      <c r="B242" s="550"/>
      <c r="C242" s="550"/>
      <c r="D242" s="550"/>
      <c r="E242" s="550"/>
      <c r="F242" s="550"/>
      <c r="G242" s="550"/>
      <c r="H242" s="550"/>
      <c r="I242" s="550"/>
      <c r="J242" s="550"/>
      <c r="K242" s="550"/>
      <c r="L242" s="550"/>
      <c r="M242" s="550"/>
      <c r="N242" s="550"/>
      <c r="O242" s="550"/>
      <c r="P242" s="550"/>
      <c r="Q242" s="550"/>
      <c r="R242" s="550"/>
      <c r="S242" s="550"/>
      <c r="T242" s="550"/>
      <c r="U242" s="550"/>
      <c r="V242" s="550"/>
      <c r="W242" s="550"/>
      <c r="X242" s="550"/>
      <c r="Y242" s="550"/>
      <c r="Z242" s="550"/>
    </row>
    <row r="243" ht="14.25" customHeight="1">
      <c r="A243" s="550"/>
      <c r="B243" s="550"/>
      <c r="C243" s="550"/>
      <c r="D243" s="550"/>
      <c r="E243" s="550"/>
      <c r="F243" s="550"/>
      <c r="G243" s="550"/>
      <c r="H243" s="550"/>
      <c r="I243" s="550"/>
      <c r="J243" s="550"/>
      <c r="K243" s="550"/>
      <c r="L243" s="550"/>
      <c r="M243" s="550"/>
      <c r="N243" s="550"/>
      <c r="O243" s="550"/>
      <c r="P243" s="550"/>
      <c r="Q243" s="550"/>
      <c r="R243" s="550"/>
      <c r="S243" s="550"/>
      <c r="T243" s="550"/>
      <c r="U243" s="550"/>
      <c r="V243" s="550"/>
      <c r="W243" s="550"/>
      <c r="X243" s="550"/>
      <c r="Y243" s="550"/>
      <c r="Z243" s="550"/>
    </row>
    <row r="244" ht="14.25" customHeight="1">
      <c r="A244" s="550"/>
      <c r="B244" s="550"/>
      <c r="C244" s="550"/>
      <c r="D244" s="550"/>
      <c r="E244" s="550"/>
      <c r="F244" s="550"/>
      <c r="G244" s="550"/>
      <c r="H244" s="550"/>
      <c r="I244" s="550"/>
      <c r="J244" s="550"/>
      <c r="K244" s="550"/>
      <c r="L244" s="550"/>
      <c r="M244" s="550"/>
      <c r="N244" s="550"/>
      <c r="O244" s="550"/>
      <c r="P244" s="550"/>
      <c r="Q244" s="550"/>
      <c r="R244" s="550"/>
      <c r="S244" s="550"/>
      <c r="T244" s="550"/>
      <c r="U244" s="550"/>
      <c r="V244" s="550"/>
      <c r="W244" s="550"/>
      <c r="X244" s="550"/>
      <c r="Y244" s="550"/>
      <c r="Z244" s="550"/>
    </row>
    <row r="245" ht="14.25" customHeight="1">
      <c r="A245" s="550"/>
      <c r="B245" s="550"/>
      <c r="C245" s="550"/>
      <c r="D245" s="550"/>
      <c r="E245" s="550"/>
      <c r="F245" s="550"/>
      <c r="G245" s="550"/>
      <c r="H245" s="550"/>
      <c r="I245" s="550"/>
      <c r="J245" s="550"/>
      <c r="K245" s="550"/>
      <c r="L245" s="550"/>
      <c r="M245" s="550"/>
      <c r="N245" s="550"/>
      <c r="O245" s="550"/>
      <c r="P245" s="550"/>
      <c r="Q245" s="550"/>
      <c r="R245" s="550"/>
      <c r="S245" s="550"/>
      <c r="T245" s="550"/>
      <c r="U245" s="550"/>
      <c r="V245" s="550"/>
      <c r="W245" s="550"/>
      <c r="X245" s="550"/>
      <c r="Y245" s="550"/>
      <c r="Z245" s="550"/>
    </row>
    <row r="246" ht="14.25" customHeight="1">
      <c r="A246" s="550"/>
      <c r="B246" s="550"/>
      <c r="C246" s="550"/>
      <c r="D246" s="550"/>
      <c r="E246" s="550"/>
      <c r="F246" s="550"/>
      <c r="G246" s="550"/>
      <c r="H246" s="550"/>
      <c r="I246" s="550"/>
      <c r="J246" s="550"/>
      <c r="K246" s="550"/>
      <c r="L246" s="550"/>
      <c r="M246" s="550"/>
      <c r="N246" s="550"/>
      <c r="O246" s="550"/>
      <c r="P246" s="550"/>
      <c r="Q246" s="550"/>
      <c r="R246" s="550"/>
      <c r="S246" s="550"/>
      <c r="T246" s="550"/>
      <c r="U246" s="550"/>
      <c r="V246" s="550"/>
      <c r="W246" s="550"/>
      <c r="X246" s="550"/>
      <c r="Y246" s="550"/>
      <c r="Z246" s="550"/>
    </row>
    <row r="247" ht="14.25" customHeight="1">
      <c r="A247" s="550"/>
      <c r="B247" s="550"/>
      <c r="C247" s="550"/>
      <c r="D247" s="550"/>
      <c r="E247" s="550"/>
      <c r="F247" s="550"/>
      <c r="G247" s="550"/>
      <c r="H247" s="550"/>
      <c r="I247" s="550"/>
      <c r="J247" s="550"/>
      <c r="K247" s="550"/>
      <c r="L247" s="550"/>
      <c r="M247" s="550"/>
      <c r="N247" s="550"/>
      <c r="O247" s="550"/>
      <c r="P247" s="550"/>
      <c r="Q247" s="550"/>
      <c r="R247" s="550"/>
      <c r="S247" s="550"/>
      <c r="T247" s="550"/>
      <c r="U247" s="550"/>
      <c r="V247" s="550"/>
      <c r="W247" s="550"/>
      <c r="X247" s="550"/>
      <c r="Y247" s="550"/>
      <c r="Z247" s="550"/>
    </row>
    <row r="248" ht="14.25" customHeight="1">
      <c r="A248" s="550"/>
      <c r="B248" s="550"/>
      <c r="C248" s="550"/>
      <c r="D248" s="550"/>
      <c r="E248" s="550"/>
      <c r="F248" s="550"/>
      <c r="G248" s="550"/>
      <c r="H248" s="550"/>
      <c r="I248" s="550"/>
      <c r="J248" s="550"/>
      <c r="K248" s="550"/>
      <c r="L248" s="550"/>
      <c r="M248" s="550"/>
      <c r="N248" s="550"/>
      <c r="O248" s="550"/>
      <c r="P248" s="550"/>
      <c r="Q248" s="550"/>
      <c r="R248" s="550"/>
      <c r="S248" s="550"/>
      <c r="T248" s="550"/>
      <c r="U248" s="550"/>
      <c r="V248" s="550"/>
      <c r="W248" s="550"/>
      <c r="X248" s="550"/>
      <c r="Y248" s="550"/>
      <c r="Z248" s="550"/>
    </row>
    <row r="249" ht="14.25" customHeight="1">
      <c r="A249" s="550"/>
      <c r="B249" s="550"/>
      <c r="C249" s="550"/>
      <c r="D249" s="550"/>
      <c r="E249" s="550"/>
      <c r="F249" s="550"/>
      <c r="G249" s="550"/>
      <c r="H249" s="550"/>
      <c r="I249" s="550"/>
      <c r="J249" s="550"/>
      <c r="K249" s="550"/>
      <c r="L249" s="550"/>
      <c r="M249" s="550"/>
      <c r="N249" s="550"/>
      <c r="O249" s="550"/>
      <c r="P249" s="550"/>
      <c r="Q249" s="550"/>
      <c r="R249" s="550"/>
      <c r="S249" s="550"/>
      <c r="T249" s="550"/>
      <c r="U249" s="550"/>
      <c r="V249" s="550"/>
      <c r="W249" s="550"/>
      <c r="X249" s="550"/>
      <c r="Y249" s="550"/>
      <c r="Z249" s="550"/>
    </row>
    <row r="250" ht="14.25" customHeight="1">
      <c r="A250" s="550"/>
      <c r="B250" s="550"/>
      <c r="C250" s="550"/>
      <c r="D250" s="550"/>
      <c r="E250" s="550"/>
      <c r="F250" s="550"/>
      <c r="G250" s="550"/>
      <c r="H250" s="550"/>
      <c r="I250" s="550"/>
      <c r="J250" s="550"/>
      <c r="K250" s="550"/>
      <c r="L250" s="550"/>
      <c r="M250" s="550"/>
      <c r="N250" s="550"/>
      <c r="O250" s="550"/>
      <c r="P250" s="550"/>
      <c r="Q250" s="550"/>
      <c r="R250" s="550"/>
      <c r="S250" s="550"/>
      <c r="T250" s="550"/>
      <c r="U250" s="550"/>
      <c r="V250" s="550"/>
      <c r="W250" s="550"/>
      <c r="X250" s="550"/>
      <c r="Y250" s="550"/>
      <c r="Z250" s="550"/>
    </row>
    <row r="251" ht="14.25" customHeight="1">
      <c r="A251" s="550"/>
      <c r="B251" s="550"/>
      <c r="C251" s="550"/>
      <c r="D251" s="550"/>
      <c r="E251" s="550"/>
      <c r="F251" s="550"/>
      <c r="G251" s="550"/>
      <c r="H251" s="550"/>
      <c r="I251" s="550"/>
      <c r="J251" s="550"/>
      <c r="K251" s="550"/>
      <c r="L251" s="550"/>
      <c r="M251" s="550"/>
      <c r="N251" s="550"/>
      <c r="O251" s="550"/>
      <c r="P251" s="550"/>
      <c r="Q251" s="550"/>
      <c r="R251" s="550"/>
      <c r="S251" s="550"/>
      <c r="T251" s="550"/>
      <c r="U251" s="550"/>
      <c r="V251" s="550"/>
      <c r="W251" s="550"/>
      <c r="X251" s="550"/>
      <c r="Y251" s="550"/>
      <c r="Z251" s="550"/>
    </row>
    <row r="252" ht="14.25" customHeight="1">
      <c r="A252" s="550"/>
      <c r="B252" s="550"/>
      <c r="C252" s="550"/>
      <c r="D252" s="550"/>
      <c r="E252" s="550"/>
      <c r="F252" s="550"/>
      <c r="G252" s="550"/>
      <c r="H252" s="550"/>
      <c r="I252" s="550"/>
      <c r="J252" s="550"/>
      <c r="K252" s="550"/>
      <c r="L252" s="550"/>
      <c r="M252" s="550"/>
      <c r="N252" s="550"/>
      <c r="O252" s="550"/>
      <c r="P252" s="550"/>
      <c r="Q252" s="550"/>
      <c r="R252" s="550"/>
      <c r="S252" s="550"/>
      <c r="T252" s="550"/>
      <c r="U252" s="550"/>
      <c r="V252" s="550"/>
      <c r="W252" s="550"/>
      <c r="X252" s="550"/>
      <c r="Y252" s="550"/>
      <c r="Z252" s="550"/>
    </row>
    <row r="253" ht="14.25" customHeight="1">
      <c r="A253" s="550"/>
      <c r="B253" s="550"/>
      <c r="C253" s="550"/>
      <c r="D253" s="550"/>
      <c r="E253" s="550"/>
      <c r="F253" s="550"/>
      <c r="G253" s="550"/>
      <c r="H253" s="550"/>
      <c r="I253" s="550"/>
      <c r="J253" s="550"/>
      <c r="K253" s="550"/>
      <c r="L253" s="550"/>
      <c r="M253" s="550"/>
      <c r="N253" s="550"/>
      <c r="O253" s="550"/>
      <c r="P253" s="550"/>
      <c r="Q253" s="550"/>
      <c r="R253" s="550"/>
      <c r="S253" s="550"/>
      <c r="T253" s="550"/>
      <c r="U253" s="550"/>
      <c r="V253" s="550"/>
      <c r="W253" s="550"/>
      <c r="X253" s="550"/>
      <c r="Y253" s="550"/>
      <c r="Z253" s="550"/>
    </row>
    <row r="254" ht="14.25" customHeight="1">
      <c r="A254" s="550"/>
      <c r="B254" s="550"/>
      <c r="C254" s="550"/>
      <c r="D254" s="550"/>
      <c r="E254" s="550"/>
      <c r="F254" s="550"/>
      <c r="G254" s="550"/>
      <c r="H254" s="550"/>
      <c r="I254" s="550"/>
      <c r="J254" s="550"/>
      <c r="K254" s="550"/>
      <c r="L254" s="550"/>
      <c r="M254" s="550"/>
      <c r="N254" s="550"/>
      <c r="O254" s="550"/>
      <c r="P254" s="550"/>
      <c r="Q254" s="550"/>
      <c r="R254" s="550"/>
      <c r="S254" s="550"/>
      <c r="T254" s="550"/>
      <c r="U254" s="550"/>
      <c r="V254" s="550"/>
      <c r="W254" s="550"/>
      <c r="X254" s="550"/>
      <c r="Y254" s="550"/>
      <c r="Z254" s="550"/>
    </row>
    <row r="255" ht="14.25" customHeight="1">
      <c r="A255" s="550"/>
      <c r="B255" s="550"/>
      <c r="C255" s="550"/>
      <c r="D255" s="550"/>
      <c r="E255" s="550"/>
      <c r="F255" s="550"/>
      <c r="G255" s="550"/>
      <c r="H255" s="550"/>
      <c r="I255" s="550"/>
      <c r="J255" s="550"/>
      <c r="K255" s="550"/>
      <c r="L255" s="550"/>
      <c r="M255" s="550"/>
      <c r="N255" s="550"/>
      <c r="O255" s="550"/>
      <c r="P255" s="550"/>
      <c r="Q255" s="550"/>
      <c r="R255" s="550"/>
      <c r="S255" s="550"/>
      <c r="T255" s="550"/>
      <c r="U255" s="550"/>
      <c r="V255" s="550"/>
      <c r="W255" s="550"/>
      <c r="X255" s="550"/>
      <c r="Y255" s="550"/>
      <c r="Z255" s="550"/>
    </row>
    <row r="256" ht="14.25" customHeight="1">
      <c r="A256" s="550"/>
      <c r="B256" s="550"/>
      <c r="C256" s="550"/>
      <c r="D256" s="550"/>
      <c r="E256" s="550"/>
      <c r="F256" s="550"/>
      <c r="G256" s="550"/>
      <c r="H256" s="550"/>
      <c r="I256" s="550"/>
      <c r="J256" s="550"/>
      <c r="K256" s="550"/>
      <c r="L256" s="550"/>
      <c r="M256" s="550"/>
      <c r="N256" s="550"/>
      <c r="O256" s="550"/>
      <c r="P256" s="550"/>
      <c r="Q256" s="550"/>
      <c r="R256" s="550"/>
      <c r="S256" s="550"/>
      <c r="T256" s="550"/>
      <c r="U256" s="550"/>
      <c r="V256" s="550"/>
      <c r="W256" s="550"/>
      <c r="X256" s="550"/>
      <c r="Y256" s="550"/>
      <c r="Z256" s="550"/>
    </row>
    <row r="257" ht="14.25" customHeight="1">
      <c r="A257" s="550"/>
      <c r="B257" s="550"/>
      <c r="C257" s="550"/>
      <c r="D257" s="550"/>
      <c r="E257" s="550"/>
      <c r="F257" s="550"/>
      <c r="G257" s="550"/>
      <c r="H257" s="550"/>
      <c r="I257" s="550"/>
      <c r="J257" s="550"/>
      <c r="K257" s="550"/>
      <c r="L257" s="550"/>
      <c r="M257" s="550"/>
      <c r="N257" s="550"/>
      <c r="O257" s="550"/>
      <c r="P257" s="550"/>
      <c r="Q257" s="550"/>
      <c r="R257" s="550"/>
      <c r="S257" s="550"/>
      <c r="T257" s="550"/>
      <c r="U257" s="550"/>
      <c r="V257" s="550"/>
      <c r="W257" s="550"/>
      <c r="X257" s="550"/>
      <c r="Y257" s="550"/>
      <c r="Z257" s="550"/>
    </row>
    <row r="258" ht="14.25" customHeight="1">
      <c r="A258" s="550"/>
      <c r="B258" s="550"/>
      <c r="C258" s="550"/>
      <c r="D258" s="550"/>
      <c r="E258" s="550"/>
      <c r="F258" s="550"/>
      <c r="G258" s="550"/>
      <c r="H258" s="550"/>
      <c r="I258" s="550"/>
      <c r="J258" s="550"/>
      <c r="K258" s="550"/>
      <c r="L258" s="550"/>
      <c r="M258" s="550"/>
      <c r="N258" s="550"/>
      <c r="O258" s="550"/>
      <c r="P258" s="550"/>
      <c r="Q258" s="550"/>
      <c r="R258" s="550"/>
      <c r="S258" s="550"/>
      <c r="T258" s="550"/>
      <c r="U258" s="550"/>
      <c r="V258" s="550"/>
      <c r="W258" s="550"/>
      <c r="X258" s="550"/>
      <c r="Y258" s="550"/>
      <c r="Z258" s="550"/>
    </row>
    <row r="259" ht="14.25" customHeight="1">
      <c r="A259" s="550"/>
      <c r="B259" s="550"/>
      <c r="C259" s="550"/>
      <c r="D259" s="550"/>
      <c r="E259" s="550"/>
      <c r="F259" s="550"/>
      <c r="G259" s="550"/>
      <c r="H259" s="550"/>
      <c r="I259" s="550"/>
      <c r="J259" s="550"/>
      <c r="K259" s="550"/>
      <c r="L259" s="550"/>
      <c r="M259" s="550"/>
      <c r="N259" s="550"/>
      <c r="O259" s="550"/>
      <c r="P259" s="550"/>
      <c r="Q259" s="550"/>
      <c r="R259" s="550"/>
      <c r="S259" s="550"/>
      <c r="T259" s="550"/>
      <c r="U259" s="550"/>
      <c r="V259" s="550"/>
      <c r="W259" s="550"/>
      <c r="X259" s="550"/>
      <c r="Y259" s="550"/>
      <c r="Z259" s="550"/>
    </row>
    <row r="260" ht="14.25" customHeight="1">
      <c r="A260" s="550"/>
      <c r="B260" s="550"/>
      <c r="C260" s="550"/>
      <c r="D260" s="550"/>
      <c r="E260" s="550"/>
      <c r="F260" s="550"/>
      <c r="G260" s="550"/>
      <c r="H260" s="550"/>
      <c r="I260" s="550"/>
      <c r="J260" s="550"/>
      <c r="K260" s="550"/>
      <c r="L260" s="550"/>
      <c r="M260" s="550"/>
      <c r="N260" s="550"/>
      <c r="O260" s="550"/>
      <c r="P260" s="550"/>
      <c r="Q260" s="550"/>
      <c r="R260" s="550"/>
      <c r="S260" s="550"/>
      <c r="T260" s="550"/>
      <c r="U260" s="550"/>
      <c r="V260" s="550"/>
      <c r="W260" s="550"/>
      <c r="X260" s="550"/>
      <c r="Y260" s="550"/>
      <c r="Z260" s="550"/>
    </row>
    <row r="261" ht="14.25" customHeight="1">
      <c r="A261" s="550"/>
      <c r="B261" s="550"/>
      <c r="C261" s="550"/>
      <c r="D261" s="550"/>
      <c r="E261" s="550"/>
      <c r="F261" s="550"/>
      <c r="G261" s="550"/>
      <c r="H261" s="550"/>
      <c r="I261" s="550"/>
      <c r="J261" s="550"/>
      <c r="K261" s="550"/>
      <c r="L261" s="550"/>
      <c r="M261" s="550"/>
      <c r="N261" s="550"/>
      <c r="O261" s="550"/>
      <c r="P261" s="550"/>
      <c r="Q261" s="550"/>
      <c r="R261" s="550"/>
      <c r="S261" s="550"/>
      <c r="T261" s="550"/>
      <c r="U261" s="550"/>
      <c r="V261" s="550"/>
      <c r="W261" s="550"/>
      <c r="X261" s="550"/>
      <c r="Y261" s="550"/>
      <c r="Z261" s="550"/>
    </row>
    <row r="262" ht="14.25" customHeight="1">
      <c r="A262" s="550"/>
      <c r="B262" s="550"/>
      <c r="C262" s="550"/>
      <c r="D262" s="550"/>
      <c r="E262" s="550"/>
      <c r="F262" s="550"/>
      <c r="G262" s="550"/>
      <c r="H262" s="550"/>
      <c r="I262" s="550"/>
      <c r="J262" s="550"/>
      <c r="K262" s="550"/>
      <c r="L262" s="550"/>
      <c r="M262" s="550"/>
      <c r="N262" s="550"/>
      <c r="O262" s="550"/>
      <c r="P262" s="550"/>
      <c r="Q262" s="550"/>
      <c r="R262" s="550"/>
      <c r="S262" s="550"/>
      <c r="T262" s="550"/>
      <c r="U262" s="550"/>
      <c r="V262" s="550"/>
      <c r="W262" s="550"/>
      <c r="X262" s="550"/>
      <c r="Y262" s="550"/>
      <c r="Z262" s="550"/>
    </row>
    <row r="263" ht="14.25" customHeight="1">
      <c r="A263" s="550"/>
      <c r="B263" s="550"/>
      <c r="C263" s="550"/>
      <c r="D263" s="550"/>
      <c r="E263" s="550"/>
      <c r="F263" s="550"/>
      <c r="G263" s="550"/>
      <c r="H263" s="550"/>
      <c r="I263" s="550"/>
      <c r="J263" s="550"/>
      <c r="K263" s="550"/>
      <c r="L263" s="550"/>
      <c r="M263" s="550"/>
      <c r="N263" s="550"/>
      <c r="O263" s="550"/>
      <c r="P263" s="550"/>
      <c r="Q263" s="550"/>
      <c r="R263" s="550"/>
      <c r="S263" s="550"/>
      <c r="T263" s="550"/>
      <c r="U263" s="550"/>
      <c r="V263" s="550"/>
      <c r="W263" s="550"/>
      <c r="X263" s="550"/>
      <c r="Y263" s="550"/>
      <c r="Z263" s="550"/>
    </row>
    <row r="264" ht="14.25" customHeight="1">
      <c r="A264" s="550"/>
      <c r="B264" s="550"/>
      <c r="C264" s="550"/>
      <c r="D264" s="550"/>
      <c r="E264" s="550"/>
      <c r="F264" s="550"/>
      <c r="G264" s="550"/>
      <c r="H264" s="550"/>
      <c r="I264" s="550"/>
      <c r="J264" s="550"/>
      <c r="K264" s="550"/>
      <c r="L264" s="550"/>
      <c r="M264" s="550"/>
      <c r="N264" s="550"/>
      <c r="O264" s="550"/>
      <c r="P264" s="550"/>
      <c r="Q264" s="550"/>
      <c r="R264" s="550"/>
      <c r="S264" s="550"/>
      <c r="T264" s="550"/>
      <c r="U264" s="550"/>
      <c r="V264" s="550"/>
      <c r="W264" s="550"/>
      <c r="X264" s="550"/>
      <c r="Y264" s="550"/>
      <c r="Z264" s="550"/>
    </row>
    <row r="265" ht="14.25" customHeight="1">
      <c r="A265" s="550"/>
      <c r="B265" s="550"/>
      <c r="C265" s="550"/>
      <c r="D265" s="550"/>
      <c r="E265" s="550"/>
      <c r="F265" s="550"/>
      <c r="G265" s="550"/>
      <c r="H265" s="550"/>
      <c r="I265" s="550"/>
      <c r="J265" s="550"/>
      <c r="K265" s="550"/>
      <c r="L265" s="550"/>
      <c r="M265" s="550"/>
      <c r="N265" s="550"/>
      <c r="O265" s="550"/>
      <c r="P265" s="550"/>
      <c r="Q265" s="550"/>
      <c r="R265" s="550"/>
      <c r="S265" s="550"/>
      <c r="T265" s="550"/>
      <c r="U265" s="550"/>
      <c r="V265" s="550"/>
      <c r="W265" s="550"/>
      <c r="X265" s="550"/>
      <c r="Y265" s="550"/>
      <c r="Z265" s="550"/>
    </row>
    <row r="266" ht="14.25" customHeight="1">
      <c r="A266" s="550"/>
      <c r="B266" s="550"/>
      <c r="C266" s="550"/>
      <c r="D266" s="550"/>
      <c r="E266" s="550"/>
      <c r="F266" s="550"/>
      <c r="G266" s="550"/>
      <c r="H266" s="550"/>
      <c r="I266" s="550"/>
      <c r="J266" s="550"/>
      <c r="K266" s="550"/>
      <c r="L266" s="550"/>
      <c r="M266" s="550"/>
      <c r="N266" s="550"/>
      <c r="O266" s="550"/>
      <c r="P266" s="550"/>
      <c r="Q266" s="550"/>
      <c r="R266" s="550"/>
      <c r="S266" s="550"/>
      <c r="T266" s="550"/>
      <c r="U266" s="550"/>
      <c r="V266" s="550"/>
      <c r="W266" s="550"/>
      <c r="X266" s="550"/>
      <c r="Y266" s="550"/>
      <c r="Z266" s="550"/>
    </row>
    <row r="267" ht="14.25" customHeight="1">
      <c r="A267" s="550"/>
      <c r="B267" s="550"/>
      <c r="C267" s="550"/>
      <c r="D267" s="550"/>
      <c r="E267" s="550"/>
      <c r="F267" s="550"/>
      <c r="G267" s="550"/>
      <c r="H267" s="550"/>
      <c r="I267" s="550"/>
      <c r="J267" s="550"/>
      <c r="K267" s="550"/>
      <c r="L267" s="550"/>
      <c r="M267" s="550"/>
      <c r="N267" s="550"/>
      <c r="O267" s="550"/>
      <c r="P267" s="550"/>
      <c r="Q267" s="550"/>
      <c r="R267" s="550"/>
      <c r="S267" s="550"/>
      <c r="T267" s="550"/>
      <c r="U267" s="550"/>
      <c r="V267" s="550"/>
      <c r="W267" s="550"/>
      <c r="X267" s="550"/>
      <c r="Y267" s="550"/>
      <c r="Z267" s="550"/>
    </row>
    <row r="268" ht="14.25" customHeight="1">
      <c r="A268" s="550"/>
      <c r="B268" s="550"/>
      <c r="C268" s="550"/>
      <c r="D268" s="550"/>
      <c r="E268" s="550"/>
      <c r="F268" s="550"/>
      <c r="G268" s="550"/>
      <c r="H268" s="550"/>
      <c r="I268" s="550"/>
      <c r="J268" s="550"/>
      <c r="K268" s="550"/>
      <c r="L268" s="550"/>
      <c r="M268" s="550"/>
      <c r="N268" s="550"/>
      <c r="O268" s="550"/>
      <c r="P268" s="550"/>
      <c r="Q268" s="550"/>
      <c r="R268" s="550"/>
      <c r="S268" s="550"/>
      <c r="T268" s="550"/>
      <c r="U268" s="550"/>
      <c r="V268" s="550"/>
      <c r="W268" s="550"/>
      <c r="X268" s="550"/>
      <c r="Y268" s="550"/>
      <c r="Z268" s="550"/>
    </row>
    <row r="269" ht="14.25" customHeight="1">
      <c r="A269" s="550"/>
      <c r="B269" s="550"/>
      <c r="C269" s="550"/>
      <c r="D269" s="550"/>
      <c r="E269" s="550"/>
      <c r="F269" s="550"/>
      <c r="G269" s="550"/>
      <c r="H269" s="550"/>
      <c r="I269" s="550"/>
      <c r="J269" s="550"/>
      <c r="K269" s="550"/>
      <c r="L269" s="550"/>
      <c r="M269" s="550"/>
      <c r="N269" s="550"/>
      <c r="O269" s="550"/>
      <c r="P269" s="550"/>
      <c r="Q269" s="550"/>
      <c r="R269" s="550"/>
      <c r="S269" s="550"/>
      <c r="T269" s="550"/>
      <c r="U269" s="550"/>
      <c r="V269" s="550"/>
      <c r="W269" s="550"/>
      <c r="X269" s="550"/>
      <c r="Y269" s="550"/>
      <c r="Z269" s="550"/>
    </row>
    <row r="270" ht="14.25" customHeight="1">
      <c r="A270" s="550"/>
      <c r="B270" s="550"/>
      <c r="C270" s="550"/>
      <c r="D270" s="550"/>
      <c r="E270" s="550"/>
      <c r="F270" s="550"/>
      <c r="G270" s="550"/>
      <c r="H270" s="550"/>
      <c r="I270" s="550"/>
      <c r="J270" s="550"/>
      <c r="K270" s="550"/>
      <c r="L270" s="550"/>
      <c r="M270" s="550"/>
      <c r="N270" s="550"/>
      <c r="O270" s="550"/>
      <c r="P270" s="550"/>
      <c r="Q270" s="550"/>
      <c r="R270" s="550"/>
      <c r="S270" s="550"/>
      <c r="T270" s="550"/>
      <c r="U270" s="550"/>
      <c r="V270" s="550"/>
      <c r="W270" s="550"/>
      <c r="X270" s="550"/>
      <c r="Y270" s="550"/>
      <c r="Z270" s="550"/>
    </row>
    <row r="271" ht="14.25" customHeight="1">
      <c r="A271" s="550"/>
      <c r="B271" s="550"/>
      <c r="C271" s="550"/>
      <c r="D271" s="550"/>
      <c r="E271" s="550"/>
      <c r="F271" s="550"/>
      <c r="G271" s="550"/>
      <c r="H271" s="550"/>
      <c r="I271" s="550"/>
      <c r="J271" s="550"/>
      <c r="K271" s="550"/>
      <c r="L271" s="550"/>
      <c r="M271" s="550"/>
      <c r="N271" s="550"/>
      <c r="O271" s="550"/>
      <c r="P271" s="550"/>
      <c r="Q271" s="550"/>
      <c r="R271" s="550"/>
      <c r="S271" s="550"/>
      <c r="T271" s="550"/>
      <c r="U271" s="550"/>
      <c r="V271" s="550"/>
      <c r="W271" s="550"/>
      <c r="X271" s="550"/>
      <c r="Y271" s="550"/>
      <c r="Z271" s="550"/>
    </row>
    <row r="272" ht="14.25" customHeight="1">
      <c r="A272" s="550"/>
      <c r="B272" s="550"/>
      <c r="C272" s="550"/>
      <c r="D272" s="550"/>
      <c r="E272" s="550"/>
      <c r="F272" s="550"/>
      <c r="G272" s="550"/>
      <c r="H272" s="550"/>
      <c r="I272" s="550"/>
      <c r="J272" s="550"/>
      <c r="K272" s="550"/>
      <c r="L272" s="550"/>
      <c r="M272" s="550"/>
      <c r="N272" s="550"/>
      <c r="O272" s="550"/>
      <c r="P272" s="550"/>
      <c r="Q272" s="550"/>
      <c r="R272" s="550"/>
      <c r="S272" s="550"/>
      <c r="T272" s="550"/>
      <c r="U272" s="550"/>
      <c r="V272" s="550"/>
      <c r="W272" s="550"/>
      <c r="X272" s="550"/>
      <c r="Y272" s="550"/>
      <c r="Z272" s="550"/>
    </row>
    <row r="273" ht="14.25" customHeight="1">
      <c r="A273" s="550"/>
      <c r="B273" s="550"/>
      <c r="C273" s="550"/>
      <c r="D273" s="550"/>
      <c r="E273" s="550"/>
      <c r="F273" s="550"/>
      <c r="G273" s="550"/>
      <c r="H273" s="550"/>
      <c r="I273" s="550"/>
      <c r="J273" s="550"/>
      <c r="K273" s="550"/>
      <c r="L273" s="550"/>
      <c r="M273" s="550"/>
      <c r="N273" s="550"/>
      <c r="O273" s="550"/>
      <c r="P273" s="550"/>
      <c r="Q273" s="550"/>
      <c r="R273" s="550"/>
      <c r="S273" s="550"/>
      <c r="T273" s="550"/>
      <c r="U273" s="550"/>
      <c r="V273" s="550"/>
      <c r="W273" s="550"/>
      <c r="X273" s="550"/>
      <c r="Y273" s="550"/>
      <c r="Z273" s="550"/>
    </row>
    <row r="274" ht="14.25" customHeight="1">
      <c r="A274" s="550"/>
      <c r="B274" s="550"/>
      <c r="C274" s="550"/>
      <c r="D274" s="550"/>
      <c r="E274" s="550"/>
      <c r="F274" s="550"/>
      <c r="G274" s="550"/>
      <c r="H274" s="550"/>
      <c r="I274" s="550"/>
      <c r="J274" s="550"/>
      <c r="K274" s="550"/>
      <c r="L274" s="550"/>
      <c r="M274" s="550"/>
      <c r="N274" s="550"/>
      <c r="O274" s="550"/>
      <c r="P274" s="550"/>
      <c r="Q274" s="550"/>
      <c r="R274" s="550"/>
      <c r="S274" s="550"/>
      <c r="T274" s="550"/>
      <c r="U274" s="550"/>
      <c r="V274" s="550"/>
      <c r="W274" s="550"/>
      <c r="X274" s="550"/>
      <c r="Y274" s="550"/>
      <c r="Z274" s="550"/>
    </row>
    <row r="275" ht="14.25" customHeight="1">
      <c r="A275" s="550"/>
      <c r="B275" s="550"/>
      <c r="C275" s="550"/>
      <c r="D275" s="550"/>
      <c r="E275" s="550"/>
      <c r="F275" s="550"/>
      <c r="G275" s="550"/>
      <c r="H275" s="550"/>
      <c r="I275" s="550"/>
      <c r="J275" s="550"/>
      <c r="K275" s="550"/>
      <c r="L275" s="550"/>
      <c r="M275" s="550"/>
      <c r="N275" s="550"/>
      <c r="O275" s="550"/>
      <c r="P275" s="550"/>
      <c r="Q275" s="550"/>
      <c r="R275" s="550"/>
      <c r="S275" s="550"/>
      <c r="T275" s="550"/>
      <c r="U275" s="550"/>
      <c r="V275" s="550"/>
      <c r="W275" s="550"/>
      <c r="X275" s="550"/>
      <c r="Y275" s="550"/>
      <c r="Z275" s="550"/>
    </row>
    <row r="276" ht="14.25" customHeight="1">
      <c r="A276" s="550"/>
      <c r="B276" s="550"/>
      <c r="C276" s="550"/>
      <c r="D276" s="550"/>
      <c r="E276" s="550"/>
      <c r="F276" s="550"/>
      <c r="G276" s="550"/>
      <c r="H276" s="550"/>
      <c r="I276" s="550"/>
      <c r="J276" s="550"/>
      <c r="K276" s="550"/>
      <c r="L276" s="550"/>
      <c r="M276" s="550"/>
      <c r="N276" s="550"/>
      <c r="O276" s="550"/>
      <c r="P276" s="550"/>
      <c r="Q276" s="550"/>
      <c r="R276" s="550"/>
      <c r="S276" s="550"/>
      <c r="T276" s="550"/>
      <c r="U276" s="550"/>
      <c r="V276" s="550"/>
      <c r="W276" s="550"/>
      <c r="X276" s="550"/>
      <c r="Y276" s="550"/>
      <c r="Z276" s="550"/>
    </row>
    <row r="277" ht="14.25" customHeight="1">
      <c r="A277" s="550"/>
      <c r="B277" s="550"/>
      <c r="C277" s="550"/>
      <c r="D277" s="550"/>
      <c r="E277" s="550"/>
      <c r="F277" s="550"/>
      <c r="G277" s="550"/>
      <c r="H277" s="550"/>
      <c r="I277" s="550"/>
      <c r="J277" s="550"/>
      <c r="K277" s="550"/>
      <c r="L277" s="550"/>
      <c r="M277" s="550"/>
      <c r="N277" s="550"/>
      <c r="O277" s="550"/>
      <c r="P277" s="550"/>
      <c r="Q277" s="550"/>
      <c r="R277" s="550"/>
      <c r="S277" s="550"/>
      <c r="T277" s="550"/>
      <c r="U277" s="550"/>
      <c r="V277" s="550"/>
      <c r="W277" s="550"/>
      <c r="X277" s="550"/>
      <c r="Y277" s="550"/>
      <c r="Z277" s="550"/>
    </row>
    <row r="278" ht="14.25" customHeight="1">
      <c r="A278" s="550"/>
      <c r="B278" s="550"/>
      <c r="C278" s="550"/>
      <c r="D278" s="550"/>
      <c r="E278" s="550"/>
      <c r="F278" s="550"/>
      <c r="G278" s="550"/>
      <c r="H278" s="550"/>
      <c r="I278" s="550"/>
      <c r="J278" s="550"/>
      <c r="K278" s="550"/>
      <c r="L278" s="550"/>
      <c r="M278" s="550"/>
      <c r="N278" s="550"/>
      <c r="O278" s="550"/>
      <c r="P278" s="550"/>
      <c r="Q278" s="550"/>
      <c r="R278" s="550"/>
      <c r="S278" s="550"/>
      <c r="T278" s="550"/>
      <c r="U278" s="550"/>
      <c r="V278" s="550"/>
      <c r="W278" s="550"/>
      <c r="X278" s="550"/>
      <c r="Y278" s="550"/>
      <c r="Z278" s="550"/>
    </row>
    <row r="279" ht="14.25" customHeight="1">
      <c r="A279" s="550"/>
      <c r="B279" s="550"/>
      <c r="C279" s="550"/>
      <c r="D279" s="550"/>
      <c r="E279" s="550"/>
      <c r="F279" s="550"/>
      <c r="G279" s="550"/>
      <c r="H279" s="550"/>
      <c r="I279" s="550"/>
      <c r="J279" s="550"/>
      <c r="K279" s="550"/>
      <c r="L279" s="550"/>
      <c r="M279" s="550"/>
      <c r="N279" s="550"/>
      <c r="O279" s="550"/>
      <c r="P279" s="550"/>
      <c r="Q279" s="550"/>
      <c r="R279" s="550"/>
      <c r="S279" s="550"/>
      <c r="T279" s="550"/>
      <c r="U279" s="550"/>
      <c r="V279" s="550"/>
      <c r="W279" s="550"/>
      <c r="X279" s="550"/>
      <c r="Y279" s="550"/>
      <c r="Z279" s="550"/>
    </row>
    <row r="280" ht="14.25" customHeight="1">
      <c r="A280" s="550"/>
      <c r="B280" s="550"/>
      <c r="C280" s="550"/>
      <c r="D280" s="550"/>
      <c r="E280" s="550"/>
      <c r="F280" s="550"/>
      <c r="G280" s="550"/>
      <c r="H280" s="550"/>
      <c r="I280" s="550"/>
      <c r="J280" s="550"/>
      <c r="K280" s="550"/>
      <c r="L280" s="550"/>
      <c r="M280" s="550"/>
      <c r="N280" s="550"/>
      <c r="O280" s="550"/>
      <c r="P280" s="550"/>
      <c r="Q280" s="550"/>
      <c r="R280" s="550"/>
      <c r="S280" s="550"/>
      <c r="T280" s="550"/>
      <c r="U280" s="550"/>
      <c r="V280" s="550"/>
      <c r="W280" s="550"/>
      <c r="X280" s="550"/>
      <c r="Y280" s="550"/>
      <c r="Z280" s="550"/>
    </row>
    <row r="281" ht="14.25" customHeight="1">
      <c r="A281" s="550"/>
      <c r="B281" s="550"/>
      <c r="C281" s="550"/>
      <c r="D281" s="550"/>
      <c r="E281" s="550"/>
      <c r="F281" s="550"/>
      <c r="G281" s="550"/>
      <c r="H281" s="550"/>
      <c r="I281" s="550"/>
      <c r="J281" s="550"/>
      <c r="K281" s="550"/>
      <c r="L281" s="550"/>
      <c r="M281" s="550"/>
      <c r="N281" s="550"/>
      <c r="O281" s="550"/>
      <c r="P281" s="550"/>
      <c r="Q281" s="550"/>
      <c r="R281" s="550"/>
      <c r="S281" s="550"/>
      <c r="T281" s="550"/>
      <c r="U281" s="550"/>
      <c r="V281" s="550"/>
      <c r="W281" s="550"/>
      <c r="X281" s="550"/>
      <c r="Y281" s="550"/>
      <c r="Z281" s="550"/>
    </row>
    <row r="282" ht="14.25" customHeight="1">
      <c r="A282" s="550"/>
      <c r="B282" s="550"/>
      <c r="C282" s="550"/>
      <c r="D282" s="550"/>
      <c r="E282" s="550"/>
      <c r="F282" s="550"/>
      <c r="G282" s="550"/>
      <c r="H282" s="550"/>
      <c r="I282" s="550"/>
      <c r="J282" s="550"/>
      <c r="K282" s="550"/>
      <c r="L282" s="550"/>
      <c r="M282" s="550"/>
      <c r="N282" s="550"/>
      <c r="O282" s="550"/>
      <c r="P282" s="550"/>
      <c r="Q282" s="550"/>
      <c r="R282" s="550"/>
      <c r="S282" s="550"/>
      <c r="T282" s="550"/>
      <c r="U282" s="550"/>
      <c r="V282" s="550"/>
      <c r="W282" s="550"/>
      <c r="X282" s="550"/>
      <c r="Y282" s="550"/>
      <c r="Z282" s="550"/>
    </row>
    <row r="283" ht="14.25" customHeight="1">
      <c r="A283" s="550"/>
      <c r="B283" s="550"/>
      <c r="C283" s="550"/>
      <c r="D283" s="550"/>
      <c r="E283" s="550"/>
      <c r="F283" s="550"/>
      <c r="G283" s="550"/>
      <c r="H283" s="550"/>
      <c r="I283" s="550"/>
      <c r="J283" s="550"/>
      <c r="K283" s="550"/>
      <c r="L283" s="550"/>
      <c r="M283" s="550"/>
      <c r="N283" s="550"/>
      <c r="O283" s="550"/>
      <c r="P283" s="550"/>
      <c r="Q283" s="550"/>
      <c r="R283" s="550"/>
      <c r="S283" s="550"/>
      <c r="T283" s="550"/>
      <c r="U283" s="550"/>
      <c r="V283" s="550"/>
      <c r="W283" s="550"/>
      <c r="X283" s="550"/>
      <c r="Y283" s="550"/>
      <c r="Z283" s="550"/>
    </row>
    <row r="284" ht="14.25" customHeight="1">
      <c r="A284" s="550"/>
      <c r="B284" s="550"/>
      <c r="C284" s="550"/>
      <c r="D284" s="550"/>
      <c r="E284" s="550"/>
      <c r="F284" s="550"/>
      <c r="G284" s="550"/>
      <c r="H284" s="550"/>
      <c r="I284" s="550"/>
      <c r="J284" s="550"/>
      <c r="K284" s="550"/>
      <c r="L284" s="550"/>
      <c r="M284" s="550"/>
      <c r="N284" s="550"/>
      <c r="O284" s="550"/>
      <c r="P284" s="550"/>
      <c r="Q284" s="550"/>
      <c r="R284" s="550"/>
      <c r="S284" s="550"/>
      <c r="T284" s="550"/>
      <c r="U284" s="550"/>
      <c r="V284" s="550"/>
      <c r="W284" s="550"/>
      <c r="X284" s="550"/>
      <c r="Y284" s="550"/>
      <c r="Z284" s="550"/>
    </row>
    <row r="285" ht="14.25" customHeight="1">
      <c r="A285" s="550"/>
      <c r="B285" s="550"/>
      <c r="C285" s="550"/>
      <c r="D285" s="550"/>
      <c r="E285" s="550"/>
      <c r="F285" s="550"/>
      <c r="G285" s="550"/>
      <c r="H285" s="550"/>
      <c r="I285" s="550"/>
      <c r="J285" s="550"/>
      <c r="K285" s="550"/>
      <c r="L285" s="550"/>
      <c r="M285" s="550"/>
      <c r="N285" s="550"/>
      <c r="O285" s="550"/>
      <c r="P285" s="550"/>
      <c r="Q285" s="550"/>
      <c r="R285" s="550"/>
      <c r="S285" s="550"/>
      <c r="T285" s="550"/>
      <c r="U285" s="550"/>
      <c r="V285" s="550"/>
      <c r="W285" s="550"/>
      <c r="X285" s="550"/>
      <c r="Y285" s="550"/>
      <c r="Z285" s="550"/>
    </row>
    <row r="286" ht="14.25" customHeight="1">
      <c r="A286" s="550"/>
      <c r="B286" s="550"/>
      <c r="C286" s="550"/>
      <c r="D286" s="550"/>
      <c r="E286" s="550"/>
      <c r="F286" s="550"/>
      <c r="G286" s="550"/>
      <c r="H286" s="550"/>
      <c r="I286" s="550"/>
      <c r="J286" s="550"/>
      <c r="K286" s="550"/>
      <c r="L286" s="550"/>
      <c r="M286" s="550"/>
      <c r="N286" s="550"/>
      <c r="O286" s="550"/>
      <c r="P286" s="550"/>
      <c r="Q286" s="550"/>
      <c r="R286" s="550"/>
      <c r="S286" s="550"/>
      <c r="T286" s="550"/>
      <c r="U286" s="550"/>
      <c r="V286" s="550"/>
      <c r="W286" s="550"/>
      <c r="X286" s="550"/>
      <c r="Y286" s="550"/>
      <c r="Z286" s="550"/>
    </row>
    <row r="287" ht="14.25" customHeight="1">
      <c r="A287" s="550"/>
      <c r="B287" s="550"/>
      <c r="C287" s="550"/>
      <c r="D287" s="550"/>
      <c r="E287" s="550"/>
      <c r="F287" s="550"/>
      <c r="G287" s="550"/>
      <c r="H287" s="550"/>
      <c r="I287" s="550"/>
      <c r="J287" s="550"/>
      <c r="K287" s="550"/>
      <c r="L287" s="550"/>
      <c r="M287" s="550"/>
      <c r="N287" s="550"/>
      <c r="O287" s="550"/>
      <c r="P287" s="550"/>
      <c r="Q287" s="550"/>
      <c r="R287" s="550"/>
      <c r="S287" s="550"/>
      <c r="T287" s="550"/>
      <c r="U287" s="550"/>
      <c r="V287" s="550"/>
      <c r="W287" s="550"/>
      <c r="X287" s="550"/>
      <c r="Y287" s="550"/>
      <c r="Z287" s="550"/>
    </row>
    <row r="288" ht="14.25" customHeight="1">
      <c r="A288" s="550"/>
      <c r="B288" s="550"/>
      <c r="C288" s="550"/>
      <c r="D288" s="550"/>
      <c r="E288" s="550"/>
      <c r="F288" s="550"/>
      <c r="G288" s="550"/>
      <c r="H288" s="550"/>
      <c r="I288" s="550"/>
      <c r="J288" s="550"/>
      <c r="K288" s="550"/>
      <c r="L288" s="550"/>
      <c r="M288" s="550"/>
      <c r="N288" s="550"/>
      <c r="O288" s="550"/>
      <c r="P288" s="550"/>
      <c r="Q288" s="550"/>
      <c r="R288" s="550"/>
      <c r="S288" s="550"/>
      <c r="T288" s="550"/>
      <c r="U288" s="550"/>
      <c r="V288" s="550"/>
      <c r="W288" s="550"/>
      <c r="X288" s="550"/>
      <c r="Y288" s="550"/>
      <c r="Z288" s="550"/>
    </row>
    <row r="289" ht="14.25" customHeight="1">
      <c r="A289" s="550"/>
      <c r="B289" s="550"/>
      <c r="C289" s="550"/>
      <c r="D289" s="550"/>
      <c r="E289" s="550"/>
      <c r="F289" s="550"/>
      <c r="G289" s="550"/>
      <c r="H289" s="550"/>
      <c r="I289" s="550"/>
      <c r="J289" s="550"/>
      <c r="K289" s="550"/>
      <c r="L289" s="550"/>
      <c r="M289" s="550"/>
      <c r="N289" s="550"/>
      <c r="O289" s="550"/>
      <c r="P289" s="550"/>
      <c r="Q289" s="550"/>
      <c r="R289" s="550"/>
      <c r="S289" s="550"/>
      <c r="T289" s="550"/>
      <c r="U289" s="550"/>
      <c r="V289" s="550"/>
      <c r="W289" s="550"/>
      <c r="X289" s="550"/>
      <c r="Y289" s="550"/>
      <c r="Z289" s="550"/>
    </row>
    <row r="290" ht="14.25" customHeight="1">
      <c r="A290" s="550"/>
      <c r="B290" s="550"/>
      <c r="C290" s="550"/>
      <c r="D290" s="550"/>
      <c r="E290" s="550"/>
      <c r="F290" s="550"/>
      <c r="G290" s="550"/>
      <c r="H290" s="550"/>
      <c r="I290" s="550"/>
      <c r="J290" s="550"/>
      <c r="K290" s="550"/>
      <c r="L290" s="550"/>
      <c r="M290" s="550"/>
      <c r="N290" s="550"/>
      <c r="O290" s="550"/>
      <c r="P290" s="550"/>
      <c r="Q290" s="550"/>
      <c r="R290" s="550"/>
      <c r="S290" s="550"/>
      <c r="T290" s="550"/>
      <c r="U290" s="550"/>
      <c r="V290" s="550"/>
      <c r="W290" s="550"/>
      <c r="X290" s="550"/>
      <c r="Y290" s="550"/>
      <c r="Z290" s="550"/>
    </row>
    <row r="291" ht="14.25" customHeight="1">
      <c r="A291" s="550"/>
      <c r="B291" s="550"/>
      <c r="C291" s="550"/>
      <c r="D291" s="550"/>
      <c r="E291" s="550"/>
      <c r="F291" s="550"/>
      <c r="G291" s="550"/>
      <c r="H291" s="550"/>
      <c r="I291" s="550"/>
      <c r="J291" s="550"/>
      <c r="K291" s="550"/>
      <c r="L291" s="550"/>
      <c r="M291" s="550"/>
      <c r="N291" s="550"/>
      <c r="O291" s="550"/>
      <c r="P291" s="550"/>
      <c r="Q291" s="550"/>
      <c r="R291" s="550"/>
      <c r="S291" s="550"/>
      <c r="T291" s="550"/>
      <c r="U291" s="550"/>
      <c r="V291" s="550"/>
      <c r="W291" s="550"/>
      <c r="X291" s="550"/>
      <c r="Y291" s="550"/>
      <c r="Z291" s="550"/>
    </row>
    <row r="292" ht="14.25" customHeight="1">
      <c r="A292" s="550"/>
      <c r="B292" s="550"/>
      <c r="C292" s="550"/>
      <c r="D292" s="550"/>
      <c r="E292" s="550"/>
      <c r="F292" s="550"/>
      <c r="G292" s="550"/>
      <c r="H292" s="550"/>
      <c r="I292" s="550"/>
      <c r="J292" s="550"/>
      <c r="K292" s="550"/>
      <c r="L292" s="550"/>
      <c r="M292" s="550"/>
      <c r="N292" s="550"/>
      <c r="O292" s="550"/>
      <c r="P292" s="550"/>
      <c r="Q292" s="550"/>
      <c r="R292" s="550"/>
      <c r="S292" s="550"/>
      <c r="T292" s="550"/>
      <c r="U292" s="550"/>
      <c r="V292" s="550"/>
      <c r="W292" s="550"/>
      <c r="X292" s="550"/>
      <c r="Y292" s="550"/>
      <c r="Z292" s="550"/>
    </row>
    <row r="293" ht="14.25" customHeight="1">
      <c r="A293" s="550"/>
      <c r="B293" s="550"/>
      <c r="C293" s="550"/>
      <c r="D293" s="550"/>
      <c r="E293" s="550"/>
      <c r="F293" s="550"/>
      <c r="G293" s="550"/>
      <c r="H293" s="550"/>
      <c r="I293" s="550"/>
      <c r="J293" s="550"/>
      <c r="K293" s="550"/>
      <c r="L293" s="550"/>
      <c r="M293" s="550"/>
      <c r="N293" s="550"/>
      <c r="O293" s="550"/>
      <c r="P293" s="550"/>
      <c r="Q293" s="550"/>
      <c r="R293" s="550"/>
      <c r="S293" s="550"/>
      <c r="T293" s="550"/>
      <c r="U293" s="550"/>
      <c r="V293" s="550"/>
      <c r="W293" s="550"/>
      <c r="X293" s="550"/>
      <c r="Y293" s="550"/>
      <c r="Z293" s="550"/>
    </row>
    <row r="294" ht="14.25" customHeight="1">
      <c r="A294" s="550"/>
      <c r="B294" s="550"/>
      <c r="C294" s="550"/>
      <c r="D294" s="550"/>
      <c r="E294" s="550"/>
      <c r="F294" s="550"/>
      <c r="G294" s="550"/>
      <c r="H294" s="550"/>
      <c r="I294" s="550"/>
      <c r="J294" s="550"/>
      <c r="K294" s="550"/>
      <c r="L294" s="550"/>
      <c r="M294" s="550"/>
      <c r="N294" s="550"/>
      <c r="O294" s="550"/>
      <c r="P294" s="550"/>
      <c r="Q294" s="550"/>
      <c r="R294" s="550"/>
      <c r="S294" s="550"/>
      <c r="T294" s="550"/>
      <c r="U294" s="550"/>
      <c r="V294" s="550"/>
      <c r="W294" s="550"/>
      <c r="X294" s="550"/>
      <c r="Y294" s="550"/>
      <c r="Z294" s="550"/>
    </row>
    <row r="295" ht="14.25" customHeight="1">
      <c r="A295" s="550"/>
      <c r="B295" s="550"/>
      <c r="C295" s="550"/>
      <c r="D295" s="550"/>
      <c r="E295" s="550"/>
      <c r="F295" s="550"/>
      <c r="G295" s="550"/>
      <c r="H295" s="550"/>
      <c r="I295" s="550"/>
      <c r="J295" s="550"/>
      <c r="K295" s="550"/>
      <c r="L295" s="550"/>
      <c r="M295" s="550"/>
      <c r="N295" s="550"/>
      <c r="O295" s="550"/>
      <c r="P295" s="550"/>
      <c r="Q295" s="550"/>
      <c r="R295" s="550"/>
      <c r="S295" s="550"/>
      <c r="T295" s="550"/>
      <c r="U295" s="550"/>
      <c r="V295" s="550"/>
      <c r="W295" s="550"/>
      <c r="X295" s="550"/>
      <c r="Y295" s="550"/>
      <c r="Z295" s="550"/>
    </row>
    <row r="296" ht="14.25" customHeight="1">
      <c r="A296" s="550"/>
      <c r="B296" s="550"/>
      <c r="C296" s="550"/>
      <c r="D296" s="550"/>
      <c r="E296" s="550"/>
      <c r="F296" s="550"/>
      <c r="G296" s="550"/>
      <c r="H296" s="550"/>
      <c r="I296" s="550"/>
      <c r="J296" s="550"/>
      <c r="K296" s="550"/>
      <c r="L296" s="550"/>
      <c r="M296" s="550"/>
      <c r="N296" s="550"/>
      <c r="O296" s="550"/>
      <c r="P296" s="550"/>
      <c r="Q296" s="550"/>
      <c r="R296" s="550"/>
      <c r="S296" s="550"/>
      <c r="T296" s="550"/>
      <c r="U296" s="550"/>
      <c r="V296" s="550"/>
      <c r="W296" s="550"/>
      <c r="X296" s="550"/>
      <c r="Y296" s="550"/>
      <c r="Z296" s="550"/>
    </row>
    <row r="297" ht="14.25" customHeight="1">
      <c r="A297" s="550"/>
      <c r="B297" s="550"/>
      <c r="C297" s="550"/>
      <c r="D297" s="550"/>
      <c r="E297" s="550"/>
      <c r="F297" s="550"/>
      <c r="G297" s="550"/>
      <c r="H297" s="550"/>
      <c r="I297" s="550"/>
      <c r="J297" s="550"/>
      <c r="K297" s="550"/>
      <c r="L297" s="550"/>
      <c r="M297" s="550"/>
      <c r="N297" s="550"/>
      <c r="O297" s="550"/>
      <c r="P297" s="550"/>
      <c r="Q297" s="550"/>
      <c r="R297" s="550"/>
      <c r="S297" s="550"/>
      <c r="T297" s="550"/>
      <c r="U297" s="550"/>
      <c r="V297" s="550"/>
      <c r="W297" s="550"/>
      <c r="X297" s="550"/>
      <c r="Y297" s="550"/>
      <c r="Z297" s="550"/>
    </row>
    <row r="298" ht="14.25" customHeight="1">
      <c r="A298" s="550"/>
      <c r="B298" s="550"/>
      <c r="C298" s="550"/>
      <c r="D298" s="550"/>
      <c r="E298" s="550"/>
      <c r="F298" s="550"/>
      <c r="G298" s="550"/>
      <c r="H298" s="550"/>
      <c r="I298" s="550"/>
      <c r="J298" s="550"/>
      <c r="K298" s="550"/>
      <c r="L298" s="550"/>
      <c r="M298" s="550"/>
      <c r="N298" s="550"/>
      <c r="O298" s="550"/>
      <c r="P298" s="550"/>
      <c r="Q298" s="550"/>
      <c r="R298" s="550"/>
      <c r="S298" s="550"/>
      <c r="T298" s="550"/>
      <c r="U298" s="550"/>
      <c r="V298" s="550"/>
      <c r="W298" s="550"/>
      <c r="X298" s="550"/>
      <c r="Y298" s="550"/>
      <c r="Z298" s="550"/>
    </row>
    <row r="299" ht="14.25" customHeight="1">
      <c r="A299" s="550"/>
      <c r="B299" s="550"/>
      <c r="C299" s="550"/>
      <c r="D299" s="550"/>
      <c r="E299" s="550"/>
      <c r="F299" s="550"/>
      <c r="G299" s="550"/>
      <c r="H299" s="550"/>
      <c r="I299" s="550"/>
      <c r="J299" s="550"/>
      <c r="K299" s="550"/>
      <c r="L299" s="550"/>
      <c r="M299" s="550"/>
      <c r="N299" s="550"/>
      <c r="O299" s="550"/>
      <c r="P299" s="550"/>
      <c r="Q299" s="550"/>
      <c r="R299" s="550"/>
      <c r="S299" s="550"/>
      <c r="T299" s="550"/>
      <c r="U299" s="550"/>
      <c r="V299" s="550"/>
      <c r="W299" s="550"/>
      <c r="X299" s="550"/>
      <c r="Y299" s="550"/>
      <c r="Z299" s="550"/>
    </row>
    <row r="300" ht="14.25" customHeight="1">
      <c r="A300" s="550"/>
      <c r="B300" s="550"/>
      <c r="C300" s="550"/>
      <c r="D300" s="550"/>
      <c r="E300" s="550"/>
      <c r="F300" s="550"/>
      <c r="G300" s="550"/>
      <c r="H300" s="550"/>
      <c r="I300" s="550"/>
      <c r="J300" s="550"/>
      <c r="K300" s="550"/>
      <c r="L300" s="550"/>
      <c r="M300" s="550"/>
      <c r="N300" s="550"/>
      <c r="O300" s="550"/>
      <c r="P300" s="550"/>
      <c r="Q300" s="550"/>
      <c r="R300" s="550"/>
      <c r="S300" s="550"/>
      <c r="T300" s="550"/>
      <c r="U300" s="550"/>
      <c r="V300" s="550"/>
      <c r="W300" s="550"/>
      <c r="X300" s="550"/>
      <c r="Y300" s="550"/>
      <c r="Z300" s="550"/>
    </row>
    <row r="301" ht="14.25" customHeight="1">
      <c r="A301" s="550"/>
      <c r="B301" s="550"/>
      <c r="C301" s="550"/>
      <c r="D301" s="550"/>
      <c r="E301" s="550"/>
      <c r="F301" s="550"/>
      <c r="G301" s="550"/>
      <c r="H301" s="550"/>
      <c r="I301" s="550"/>
      <c r="J301" s="550"/>
      <c r="K301" s="550"/>
      <c r="L301" s="550"/>
      <c r="M301" s="550"/>
      <c r="N301" s="550"/>
      <c r="O301" s="550"/>
      <c r="P301" s="550"/>
      <c r="Q301" s="550"/>
      <c r="R301" s="550"/>
      <c r="S301" s="550"/>
      <c r="T301" s="550"/>
      <c r="U301" s="550"/>
      <c r="V301" s="550"/>
      <c r="W301" s="550"/>
      <c r="X301" s="550"/>
      <c r="Y301" s="550"/>
      <c r="Z301" s="550"/>
    </row>
    <row r="302" ht="14.25" customHeight="1">
      <c r="A302" s="550"/>
      <c r="B302" s="550"/>
      <c r="C302" s="550"/>
      <c r="D302" s="550"/>
      <c r="E302" s="550"/>
      <c r="F302" s="550"/>
      <c r="G302" s="550"/>
      <c r="H302" s="550"/>
      <c r="I302" s="550"/>
      <c r="J302" s="550"/>
      <c r="K302" s="550"/>
      <c r="L302" s="550"/>
      <c r="M302" s="550"/>
      <c r="N302" s="550"/>
      <c r="O302" s="550"/>
      <c r="P302" s="550"/>
      <c r="Q302" s="550"/>
      <c r="R302" s="550"/>
      <c r="S302" s="550"/>
      <c r="T302" s="550"/>
      <c r="U302" s="550"/>
      <c r="V302" s="550"/>
      <c r="W302" s="550"/>
      <c r="X302" s="550"/>
      <c r="Y302" s="550"/>
      <c r="Z302" s="550"/>
    </row>
    <row r="303" ht="14.25" customHeight="1">
      <c r="A303" s="550"/>
      <c r="B303" s="550"/>
      <c r="C303" s="550"/>
      <c r="D303" s="550"/>
      <c r="E303" s="550"/>
      <c r="F303" s="550"/>
      <c r="G303" s="550"/>
      <c r="H303" s="550"/>
      <c r="I303" s="550"/>
      <c r="J303" s="550"/>
      <c r="K303" s="550"/>
      <c r="L303" s="550"/>
      <c r="M303" s="550"/>
      <c r="N303" s="550"/>
      <c r="O303" s="550"/>
      <c r="P303" s="550"/>
      <c r="Q303" s="550"/>
      <c r="R303" s="550"/>
      <c r="S303" s="550"/>
      <c r="T303" s="550"/>
      <c r="U303" s="550"/>
      <c r="V303" s="550"/>
      <c r="W303" s="550"/>
      <c r="X303" s="550"/>
      <c r="Y303" s="550"/>
      <c r="Z303" s="550"/>
    </row>
    <row r="304" ht="14.25" customHeight="1">
      <c r="A304" s="550"/>
      <c r="B304" s="550"/>
      <c r="C304" s="550"/>
      <c r="D304" s="550"/>
      <c r="E304" s="550"/>
      <c r="F304" s="550"/>
      <c r="G304" s="550"/>
      <c r="H304" s="550"/>
      <c r="I304" s="550"/>
      <c r="J304" s="550"/>
      <c r="K304" s="550"/>
      <c r="L304" s="550"/>
      <c r="M304" s="550"/>
      <c r="N304" s="550"/>
      <c r="O304" s="550"/>
      <c r="P304" s="550"/>
      <c r="Q304" s="550"/>
      <c r="R304" s="550"/>
      <c r="S304" s="550"/>
      <c r="T304" s="550"/>
      <c r="U304" s="550"/>
      <c r="V304" s="550"/>
      <c r="W304" s="550"/>
      <c r="X304" s="550"/>
      <c r="Y304" s="550"/>
      <c r="Z304" s="550"/>
    </row>
    <row r="305" ht="14.25" customHeight="1">
      <c r="A305" s="550"/>
      <c r="B305" s="550"/>
      <c r="C305" s="550"/>
      <c r="D305" s="550"/>
      <c r="E305" s="550"/>
      <c r="F305" s="550"/>
      <c r="G305" s="550"/>
      <c r="H305" s="550"/>
      <c r="I305" s="550"/>
      <c r="J305" s="550"/>
      <c r="K305" s="550"/>
      <c r="L305" s="550"/>
      <c r="M305" s="550"/>
      <c r="N305" s="550"/>
      <c r="O305" s="550"/>
      <c r="P305" s="550"/>
      <c r="Q305" s="550"/>
      <c r="R305" s="550"/>
      <c r="S305" s="550"/>
      <c r="T305" s="550"/>
      <c r="U305" s="550"/>
      <c r="V305" s="550"/>
      <c r="W305" s="550"/>
      <c r="X305" s="550"/>
      <c r="Y305" s="550"/>
      <c r="Z305" s="550"/>
    </row>
    <row r="306" ht="14.25" customHeight="1">
      <c r="A306" s="550"/>
      <c r="B306" s="550"/>
      <c r="C306" s="550"/>
      <c r="D306" s="550"/>
      <c r="E306" s="550"/>
      <c r="F306" s="550"/>
      <c r="G306" s="550"/>
      <c r="H306" s="550"/>
      <c r="I306" s="550"/>
      <c r="J306" s="550"/>
      <c r="K306" s="550"/>
      <c r="L306" s="550"/>
      <c r="M306" s="550"/>
      <c r="N306" s="550"/>
      <c r="O306" s="550"/>
      <c r="P306" s="550"/>
      <c r="Q306" s="550"/>
      <c r="R306" s="550"/>
      <c r="S306" s="550"/>
      <c r="T306" s="550"/>
      <c r="U306" s="550"/>
      <c r="V306" s="550"/>
      <c r="W306" s="550"/>
      <c r="X306" s="550"/>
      <c r="Y306" s="550"/>
      <c r="Z306" s="550"/>
    </row>
    <row r="307" ht="14.25" customHeight="1">
      <c r="A307" s="550"/>
      <c r="B307" s="550"/>
      <c r="C307" s="550"/>
      <c r="D307" s="550"/>
      <c r="E307" s="550"/>
      <c r="F307" s="550"/>
      <c r="G307" s="550"/>
      <c r="H307" s="550"/>
      <c r="I307" s="550"/>
      <c r="J307" s="550"/>
      <c r="K307" s="550"/>
      <c r="L307" s="550"/>
      <c r="M307" s="550"/>
      <c r="N307" s="550"/>
      <c r="O307" s="550"/>
      <c r="P307" s="550"/>
      <c r="Q307" s="550"/>
      <c r="R307" s="550"/>
      <c r="S307" s="550"/>
      <c r="T307" s="550"/>
      <c r="U307" s="550"/>
      <c r="V307" s="550"/>
      <c r="W307" s="550"/>
      <c r="X307" s="550"/>
      <c r="Y307" s="550"/>
      <c r="Z307" s="550"/>
    </row>
    <row r="308" ht="14.25" customHeight="1">
      <c r="A308" s="550"/>
      <c r="B308" s="550"/>
      <c r="C308" s="550"/>
      <c r="D308" s="550"/>
      <c r="E308" s="550"/>
      <c r="F308" s="550"/>
      <c r="G308" s="550"/>
      <c r="H308" s="550"/>
      <c r="I308" s="550"/>
      <c r="J308" s="550"/>
      <c r="K308" s="550"/>
      <c r="L308" s="550"/>
      <c r="M308" s="550"/>
      <c r="N308" s="550"/>
      <c r="O308" s="550"/>
      <c r="P308" s="550"/>
      <c r="Q308" s="550"/>
      <c r="R308" s="550"/>
      <c r="S308" s="550"/>
      <c r="T308" s="550"/>
      <c r="U308" s="550"/>
      <c r="V308" s="550"/>
      <c r="W308" s="550"/>
      <c r="X308" s="550"/>
      <c r="Y308" s="550"/>
      <c r="Z308" s="550"/>
    </row>
    <row r="309" ht="14.25" customHeight="1">
      <c r="A309" s="550"/>
      <c r="B309" s="550"/>
      <c r="C309" s="550"/>
      <c r="D309" s="550"/>
      <c r="E309" s="550"/>
      <c r="F309" s="550"/>
      <c r="G309" s="550"/>
      <c r="H309" s="550"/>
      <c r="I309" s="550"/>
      <c r="J309" s="550"/>
      <c r="K309" s="550"/>
      <c r="L309" s="550"/>
      <c r="M309" s="550"/>
      <c r="N309" s="550"/>
      <c r="O309" s="550"/>
      <c r="P309" s="550"/>
      <c r="Q309" s="550"/>
      <c r="R309" s="550"/>
      <c r="S309" s="550"/>
      <c r="T309" s="550"/>
      <c r="U309" s="550"/>
      <c r="V309" s="550"/>
      <c r="W309" s="550"/>
      <c r="X309" s="550"/>
      <c r="Y309" s="550"/>
      <c r="Z309" s="550"/>
    </row>
    <row r="310" ht="14.25" customHeight="1">
      <c r="A310" s="550"/>
      <c r="B310" s="550"/>
      <c r="C310" s="550"/>
      <c r="D310" s="550"/>
      <c r="E310" s="550"/>
      <c r="F310" s="550"/>
      <c r="G310" s="550"/>
      <c r="H310" s="550"/>
      <c r="I310" s="550"/>
      <c r="J310" s="550"/>
      <c r="K310" s="550"/>
      <c r="L310" s="550"/>
      <c r="M310" s="550"/>
      <c r="N310" s="550"/>
      <c r="O310" s="550"/>
      <c r="P310" s="550"/>
      <c r="Q310" s="550"/>
      <c r="R310" s="550"/>
      <c r="S310" s="550"/>
      <c r="T310" s="550"/>
      <c r="U310" s="550"/>
      <c r="V310" s="550"/>
      <c r="W310" s="550"/>
      <c r="X310" s="550"/>
      <c r="Y310" s="550"/>
      <c r="Z310" s="550"/>
    </row>
    <row r="311" ht="14.25" customHeight="1">
      <c r="A311" s="550"/>
      <c r="B311" s="550"/>
      <c r="C311" s="550"/>
      <c r="D311" s="550"/>
      <c r="E311" s="550"/>
      <c r="F311" s="550"/>
      <c r="G311" s="550"/>
      <c r="H311" s="550"/>
      <c r="I311" s="550"/>
      <c r="J311" s="550"/>
      <c r="K311" s="550"/>
      <c r="L311" s="550"/>
      <c r="M311" s="550"/>
      <c r="N311" s="550"/>
      <c r="O311" s="550"/>
      <c r="P311" s="550"/>
      <c r="Q311" s="550"/>
      <c r="R311" s="550"/>
      <c r="S311" s="550"/>
      <c r="T311" s="550"/>
      <c r="U311" s="550"/>
      <c r="V311" s="550"/>
      <c r="W311" s="550"/>
      <c r="X311" s="550"/>
      <c r="Y311" s="550"/>
      <c r="Z311" s="550"/>
    </row>
    <row r="312" ht="14.25" customHeight="1">
      <c r="A312" s="550"/>
      <c r="B312" s="550"/>
      <c r="C312" s="550"/>
      <c r="D312" s="550"/>
      <c r="E312" s="550"/>
      <c r="F312" s="550"/>
      <c r="G312" s="550"/>
      <c r="H312" s="550"/>
      <c r="I312" s="550"/>
      <c r="J312" s="550"/>
      <c r="K312" s="550"/>
      <c r="L312" s="550"/>
      <c r="M312" s="550"/>
      <c r="N312" s="550"/>
      <c r="O312" s="550"/>
      <c r="P312" s="550"/>
      <c r="Q312" s="550"/>
      <c r="R312" s="550"/>
      <c r="S312" s="550"/>
      <c r="T312" s="550"/>
      <c r="U312" s="550"/>
      <c r="V312" s="550"/>
      <c r="W312" s="550"/>
      <c r="X312" s="550"/>
      <c r="Y312" s="550"/>
      <c r="Z312" s="550"/>
    </row>
    <row r="313" ht="14.25" customHeight="1">
      <c r="A313" s="550"/>
      <c r="B313" s="550"/>
      <c r="C313" s="550"/>
      <c r="D313" s="550"/>
      <c r="E313" s="550"/>
      <c r="F313" s="550"/>
      <c r="G313" s="550"/>
      <c r="H313" s="550"/>
      <c r="I313" s="550"/>
      <c r="J313" s="550"/>
      <c r="K313" s="550"/>
      <c r="L313" s="550"/>
      <c r="M313" s="550"/>
      <c r="N313" s="550"/>
      <c r="O313" s="550"/>
      <c r="P313" s="550"/>
      <c r="Q313" s="550"/>
      <c r="R313" s="550"/>
      <c r="S313" s="550"/>
      <c r="T313" s="550"/>
      <c r="U313" s="550"/>
      <c r="V313" s="550"/>
      <c r="W313" s="550"/>
      <c r="X313" s="550"/>
      <c r="Y313" s="550"/>
      <c r="Z313" s="550"/>
    </row>
    <row r="314" ht="14.25" customHeight="1">
      <c r="A314" s="550"/>
      <c r="B314" s="550"/>
      <c r="C314" s="550"/>
      <c r="D314" s="550"/>
      <c r="E314" s="550"/>
      <c r="F314" s="550"/>
      <c r="G314" s="550"/>
      <c r="H314" s="550"/>
      <c r="I314" s="550"/>
      <c r="J314" s="550"/>
      <c r="K314" s="550"/>
      <c r="L314" s="550"/>
      <c r="M314" s="550"/>
      <c r="N314" s="550"/>
      <c r="O314" s="550"/>
      <c r="P314" s="550"/>
      <c r="Q314" s="550"/>
      <c r="R314" s="550"/>
      <c r="S314" s="550"/>
      <c r="T314" s="550"/>
      <c r="U314" s="550"/>
      <c r="V314" s="550"/>
      <c r="W314" s="550"/>
      <c r="X314" s="550"/>
      <c r="Y314" s="550"/>
      <c r="Z314" s="550"/>
    </row>
    <row r="315" ht="14.25" customHeight="1">
      <c r="A315" s="550"/>
      <c r="B315" s="550"/>
      <c r="C315" s="550"/>
      <c r="D315" s="550"/>
      <c r="E315" s="550"/>
      <c r="F315" s="550"/>
      <c r="G315" s="550"/>
      <c r="H315" s="550"/>
      <c r="I315" s="550"/>
      <c r="J315" s="550"/>
      <c r="K315" s="550"/>
      <c r="L315" s="550"/>
      <c r="M315" s="550"/>
      <c r="N315" s="550"/>
      <c r="O315" s="550"/>
      <c r="P315" s="550"/>
      <c r="Q315" s="550"/>
      <c r="R315" s="550"/>
      <c r="S315" s="550"/>
      <c r="T315" s="550"/>
      <c r="U315" s="550"/>
      <c r="V315" s="550"/>
      <c r="W315" s="550"/>
      <c r="X315" s="550"/>
      <c r="Y315" s="550"/>
      <c r="Z315" s="550"/>
    </row>
    <row r="316" ht="14.25" customHeight="1">
      <c r="A316" s="550"/>
      <c r="B316" s="550"/>
      <c r="C316" s="550"/>
      <c r="D316" s="550"/>
      <c r="E316" s="550"/>
      <c r="F316" s="550"/>
      <c r="G316" s="550"/>
      <c r="H316" s="550"/>
      <c r="I316" s="550"/>
      <c r="J316" s="550"/>
      <c r="K316" s="550"/>
      <c r="L316" s="550"/>
      <c r="M316" s="550"/>
      <c r="N316" s="550"/>
      <c r="O316" s="550"/>
      <c r="P316" s="550"/>
      <c r="Q316" s="550"/>
      <c r="R316" s="550"/>
      <c r="S316" s="550"/>
      <c r="T316" s="550"/>
      <c r="U316" s="550"/>
      <c r="V316" s="550"/>
      <c r="W316" s="550"/>
      <c r="X316" s="550"/>
      <c r="Y316" s="550"/>
      <c r="Z316" s="550"/>
    </row>
    <row r="317" ht="14.25" customHeight="1">
      <c r="A317" s="550"/>
      <c r="B317" s="550"/>
      <c r="C317" s="550"/>
      <c r="D317" s="550"/>
      <c r="E317" s="550"/>
      <c r="F317" s="550"/>
      <c r="G317" s="550"/>
      <c r="H317" s="550"/>
      <c r="I317" s="550"/>
      <c r="J317" s="550"/>
      <c r="K317" s="550"/>
      <c r="L317" s="550"/>
      <c r="M317" s="550"/>
      <c r="N317" s="550"/>
      <c r="O317" s="550"/>
      <c r="P317" s="550"/>
      <c r="Q317" s="550"/>
      <c r="R317" s="550"/>
      <c r="S317" s="550"/>
      <c r="T317" s="550"/>
      <c r="U317" s="550"/>
      <c r="V317" s="550"/>
      <c r="W317" s="550"/>
      <c r="X317" s="550"/>
      <c r="Y317" s="550"/>
      <c r="Z317" s="550"/>
    </row>
    <row r="318" ht="14.25" customHeight="1">
      <c r="A318" s="550"/>
      <c r="B318" s="550"/>
      <c r="C318" s="550"/>
      <c r="D318" s="550"/>
      <c r="E318" s="550"/>
      <c r="F318" s="550"/>
      <c r="G318" s="550"/>
      <c r="H318" s="550"/>
      <c r="I318" s="550"/>
      <c r="J318" s="550"/>
      <c r="K318" s="550"/>
      <c r="L318" s="550"/>
      <c r="M318" s="550"/>
      <c r="N318" s="550"/>
      <c r="O318" s="550"/>
      <c r="P318" s="550"/>
      <c r="Q318" s="550"/>
      <c r="R318" s="550"/>
      <c r="S318" s="550"/>
      <c r="T318" s="550"/>
      <c r="U318" s="550"/>
      <c r="V318" s="550"/>
      <c r="W318" s="550"/>
      <c r="X318" s="550"/>
      <c r="Y318" s="550"/>
      <c r="Z318" s="550"/>
    </row>
    <row r="319" ht="14.25" customHeight="1">
      <c r="A319" s="550"/>
      <c r="B319" s="550"/>
      <c r="C319" s="550"/>
      <c r="D319" s="550"/>
      <c r="E319" s="550"/>
      <c r="F319" s="550"/>
      <c r="G319" s="550"/>
      <c r="H319" s="550"/>
      <c r="I319" s="550"/>
      <c r="J319" s="550"/>
      <c r="K319" s="550"/>
      <c r="L319" s="550"/>
      <c r="M319" s="550"/>
      <c r="N319" s="550"/>
      <c r="O319" s="550"/>
      <c r="P319" s="550"/>
      <c r="Q319" s="550"/>
      <c r="R319" s="550"/>
      <c r="S319" s="550"/>
      <c r="T319" s="550"/>
      <c r="U319" s="550"/>
      <c r="V319" s="550"/>
      <c r="W319" s="550"/>
      <c r="X319" s="550"/>
      <c r="Y319" s="550"/>
      <c r="Z319" s="550"/>
    </row>
    <row r="320" ht="14.25" customHeight="1">
      <c r="A320" s="550"/>
      <c r="B320" s="550"/>
      <c r="C320" s="550"/>
      <c r="D320" s="550"/>
      <c r="E320" s="550"/>
      <c r="F320" s="550"/>
      <c r="G320" s="550"/>
      <c r="H320" s="550"/>
      <c r="I320" s="550"/>
      <c r="J320" s="550"/>
      <c r="K320" s="550"/>
      <c r="L320" s="550"/>
      <c r="M320" s="550"/>
      <c r="N320" s="550"/>
      <c r="O320" s="550"/>
      <c r="P320" s="550"/>
      <c r="Q320" s="550"/>
      <c r="R320" s="550"/>
      <c r="S320" s="550"/>
      <c r="T320" s="550"/>
      <c r="U320" s="550"/>
      <c r="V320" s="550"/>
      <c r="W320" s="550"/>
      <c r="X320" s="550"/>
      <c r="Y320" s="550"/>
      <c r="Z320" s="550"/>
    </row>
    <row r="321" ht="14.25" customHeight="1">
      <c r="A321" s="550"/>
      <c r="B321" s="550"/>
      <c r="C321" s="550"/>
      <c r="D321" s="550"/>
      <c r="E321" s="550"/>
      <c r="F321" s="550"/>
      <c r="G321" s="550"/>
      <c r="H321" s="550"/>
      <c r="I321" s="550"/>
      <c r="J321" s="550"/>
      <c r="K321" s="550"/>
      <c r="L321" s="550"/>
      <c r="M321" s="550"/>
      <c r="N321" s="550"/>
      <c r="O321" s="550"/>
      <c r="P321" s="550"/>
      <c r="Q321" s="550"/>
      <c r="R321" s="550"/>
      <c r="S321" s="550"/>
      <c r="T321" s="550"/>
      <c r="U321" s="550"/>
      <c r="V321" s="550"/>
      <c r="W321" s="550"/>
      <c r="X321" s="550"/>
      <c r="Y321" s="550"/>
      <c r="Z321" s="550"/>
    </row>
    <row r="322" ht="14.25" customHeight="1">
      <c r="A322" s="550"/>
      <c r="B322" s="550"/>
      <c r="C322" s="550"/>
      <c r="D322" s="550"/>
      <c r="E322" s="550"/>
      <c r="F322" s="550"/>
      <c r="G322" s="550"/>
      <c r="H322" s="550"/>
      <c r="I322" s="550"/>
      <c r="J322" s="550"/>
      <c r="K322" s="550"/>
      <c r="L322" s="550"/>
      <c r="M322" s="550"/>
      <c r="N322" s="550"/>
      <c r="O322" s="550"/>
      <c r="P322" s="550"/>
      <c r="Q322" s="550"/>
      <c r="R322" s="550"/>
      <c r="S322" s="550"/>
      <c r="T322" s="550"/>
      <c r="U322" s="550"/>
      <c r="V322" s="550"/>
      <c r="W322" s="550"/>
      <c r="X322" s="550"/>
      <c r="Y322" s="550"/>
      <c r="Z322" s="550"/>
    </row>
    <row r="323" ht="14.25" customHeight="1">
      <c r="A323" s="550"/>
      <c r="B323" s="550"/>
      <c r="C323" s="550"/>
      <c r="D323" s="550"/>
      <c r="E323" s="550"/>
      <c r="F323" s="550"/>
      <c r="G323" s="550"/>
      <c r="H323" s="550"/>
      <c r="I323" s="550"/>
      <c r="J323" s="550"/>
      <c r="K323" s="550"/>
      <c r="L323" s="550"/>
      <c r="M323" s="550"/>
      <c r="N323" s="550"/>
      <c r="O323" s="550"/>
      <c r="P323" s="550"/>
      <c r="Q323" s="550"/>
      <c r="R323" s="550"/>
      <c r="S323" s="550"/>
      <c r="T323" s="550"/>
      <c r="U323" s="550"/>
      <c r="V323" s="550"/>
      <c r="W323" s="550"/>
      <c r="X323" s="550"/>
      <c r="Y323" s="550"/>
      <c r="Z323" s="550"/>
    </row>
    <row r="324" ht="14.25" customHeight="1">
      <c r="A324" s="550"/>
      <c r="B324" s="550"/>
      <c r="C324" s="550"/>
      <c r="D324" s="550"/>
      <c r="E324" s="550"/>
      <c r="F324" s="550"/>
      <c r="G324" s="550"/>
      <c r="H324" s="550"/>
      <c r="I324" s="550"/>
      <c r="J324" s="550"/>
      <c r="K324" s="550"/>
      <c r="L324" s="550"/>
      <c r="M324" s="550"/>
      <c r="N324" s="550"/>
      <c r="O324" s="550"/>
      <c r="P324" s="550"/>
      <c r="Q324" s="550"/>
      <c r="R324" s="550"/>
      <c r="S324" s="550"/>
      <c r="T324" s="550"/>
      <c r="U324" s="550"/>
      <c r="V324" s="550"/>
      <c r="W324" s="550"/>
      <c r="X324" s="550"/>
      <c r="Y324" s="550"/>
      <c r="Z324" s="550"/>
    </row>
    <row r="325" ht="14.25" customHeight="1">
      <c r="A325" s="550"/>
      <c r="B325" s="550"/>
      <c r="C325" s="550"/>
      <c r="D325" s="550"/>
      <c r="E325" s="550"/>
      <c r="F325" s="550"/>
      <c r="G325" s="550"/>
      <c r="H325" s="550"/>
      <c r="I325" s="550"/>
      <c r="J325" s="550"/>
      <c r="K325" s="550"/>
      <c r="L325" s="550"/>
      <c r="M325" s="550"/>
      <c r="N325" s="550"/>
      <c r="O325" s="550"/>
      <c r="P325" s="550"/>
      <c r="Q325" s="550"/>
      <c r="R325" s="550"/>
      <c r="S325" s="550"/>
      <c r="T325" s="550"/>
      <c r="U325" s="550"/>
      <c r="V325" s="550"/>
      <c r="W325" s="550"/>
      <c r="X325" s="550"/>
      <c r="Y325" s="550"/>
      <c r="Z325" s="550"/>
    </row>
    <row r="326" ht="14.25" customHeight="1">
      <c r="A326" s="550"/>
      <c r="B326" s="550"/>
      <c r="C326" s="550"/>
      <c r="D326" s="550"/>
      <c r="E326" s="550"/>
      <c r="F326" s="550"/>
      <c r="G326" s="550"/>
      <c r="H326" s="550"/>
      <c r="I326" s="550"/>
      <c r="J326" s="550"/>
      <c r="K326" s="550"/>
      <c r="L326" s="550"/>
      <c r="M326" s="550"/>
      <c r="N326" s="550"/>
      <c r="O326" s="550"/>
      <c r="P326" s="550"/>
      <c r="Q326" s="550"/>
      <c r="R326" s="550"/>
      <c r="S326" s="550"/>
      <c r="T326" s="550"/>
      <c r="U326" s="550"/>
      <c r="V326" s="550"/>
      <c r="W326" s="550"/>
      <c r="X326" s="550"/>
      <c r="Y326" s="550"/>
      <c r="Z326" s="550"/>
    </row>
    <row r="327" ht="14.25" customHeight="1">
      <c r="A327" s="550"/>
      <c r="B327" s="550"/>
      <c r="C327" s="550"/>
      <c r="D327" s="550"/>
      <c r="E327" s="550"/>
      <c r="F327" s="550"/>
      <c r="G327" s="550"/>
      <c r="H327" s="550"/>
      <c r="I327" s="550"/>
      <c r="J327" s="550"/>
      <c r="K327" s="550"/>
      <c r="L327" s="550"/>
      <c r="M327" s="550"/>
      <c r="N327" s="550"/>
      <c r="O327" s="550"/>
      <c r="P327" s="550"/>
      <c r="Q327" s="550"/>
      <c r="R327" s="550"/>
      <c r="S327" s="550"/>
      <c r="T327" s="550"/>
      <c r="U327" s="550"/>
      <c r="V327" s="550"/>
      <c r="W327" s="550"/>
      <c r="X327" s="550"/>
      <c r="Y327" s="550"/>
      <c r="Z327" s="550"/>
    </row>
    <row r="328" ht="14.25" customHeight="1">
      <c r="A328" s="550"/>
      <c r="B328" s="550"/>
      <c r="C328" s="550"/>
      <c r="D328" s="550"/>
      <c r="E328" s="550"/>
      <c r="F328" s="550"/>
      <c r="G328" s="550"/>
      <c r="H328" s="550"/>
      <c r="I328" s="550"/>
      <c r="J328" s="550"/>
      <c r="K328" s="550"/>
      <c r="L328" s="550"/>
      <c r="M328" s="550"/>
      <c r="N328" s="550"/>
      <c r="O328" s="550"/>
      <c r="P328" s="550"/>
      <c r="Q328" s="550"/>
      <c r="R328" s="550"/>
      <c r="S328" s="550"/>
      <c r="T328" s="550"/>
      <c r="U328" s="550"/>
      <c r="V328" s="550"/>
      <c r="W328" s="550"/>
      <c r="X328" s="550"/>
      <c r="Y328" s="550"/>
      <c r="Z328" s="550"/>
    </row>
    <row r="329" ht="14.25" customHeight="1">
      <c r="A329" s="550"/>
      <c r="B329" s="550"/>
      <c r="C329" s="550"/>
      <c r="D329" s="550"/>
      <c r="E329" s="550"/>
      <c r="F329" s="550"/>
      <c r="G329" s="550"/>
      <c r="H329" s="550"/>
      <c r="I329" s="550"/>
      <c r="J329" s="550"/>
      <c r="K329" s="550"/>
      <c r="L329" s="550"/>
      <c r="M329" s="550"/>
      <c r="N329" s="550"/>
      <c r="O329" s="550"/>
      <c r="P329" s="550"/>
      <c r="Q329" s="550"/>
      <c r="R329" s="550"/>
      <c r="S329" s="550"/>
      <c r="T329" s="550"/>
      <c r="U329" s="550"/>
      <c r="V329" s="550"/>
      <c r="W329" s="550"/>
      <c r="X329" s="550"/>
      <c r="Y329" s="550"/>
      <c r="Z329" s="550"/>
    </row>
    <row r="330" ht="14.25" customHeight="1">
      <c r="A330" s="550"/>
      <c r="B330" s="550"/>
      <c r="C330" s="550"/>
      <c r="D330" s="550"/>
      <c r="E330" s="550"/>
      <c r="F330" s="550"/>
      <c r="G330" s="550"/>
      <c r="H330" s="550"/>
      <c r="I330" s="550"/>
      <c r="J330" s="550"/>
      <c r="K330" s="550"/>
      <c r="L330" s="550"/>
      <c r="M330" s="550"/>
      <c r="N330" s="550"/>
      <c r="O330" s="550"/>
      <c r="P330" s="550"/>
      <c r="Q330" s="550"/>
      <c r="R330" s="550"/>
      <c r="S330" s="550"/>
      <c r="T330" s="550"/>
      <c r="U330" s="550"/>
      <c r="V330" s="550"/>
      <c r="W330" s="550"/>
      <c r="X330" s="550"/>
      <c r="Y330" s="550"/>
      <c r="Z330" s="550"/>
    </row>
    <row r="331" ht="14.25" customHeight="1">
      <c r="A331" s="550"/>
      <c r="B331" s="550"/>
      <c r="C331" s="550"/>
      <c r="D331" s="550"/>
      <c r="E331" s="550"/>
      <c r="F331" s="550"/>
      <c r="G331" s="550"/>
      <c r="H331" s="550"/>
      <c r="I331" s="550"/>
      <c r="J331" s="550"/>
      <c r="K331" s="550"/>
      <c r="L331" s="550"/>
      <c r="M331" s="550"/>
      <c r="N331" s="550"/>
      <c r="O331" s="550"/>
      <c r="P331" s="550"/>
      <c r="Q331" s="550"/>
      <c r="R331" s="550"/>
      <c r="S331" s="550"/>
      <c r="T331" s="550"/>
      <c r="U331" s="550"/>
      <c r="V331" s="550"/>
      <c r="W331" s="550"/>
      <c r="X331" s="550"/>
      <c r="Y331" s="550"/>
      <c r="Z331" s="550"/>
    </row>
    <row r="332" ht="14.25" customHeight="1">
      <c r="A332" s="550"/>
      <c r="B332" s="550"/>
      <c r="C332" s="550"/>
      <c r="D332" s="550"/>
      <c r="E332" s="550"/>
      <c r="F332" s="550"/>
      <c r="G332" s="550"/>
      <c r="H332" s="550"/>
      <c r="I332" s="550"/>
      <c r="J332" s="550"/>
      <c r="K332" s="550"/>
      <c r="L332" s="550"/>
      <c r="M332" s="550"/>
      <c r="N332" s="550"/>
      <c r="O332" s="550"/>
      <c r="P332" s="550"/>
      <c r="Q332" s="550"/>
      <c r="R332" s="550"/>
      <c r="S332" s="550"/>
      <c r="T332" s="550"/>
      <c r="U332" s="550"/>
      <c r="V332" s="550"/>
      <c r="W332" s="550"/>
      <c r="X332" s="550"/>
      <c r="Y332" s="550"/>
      <c r="Z332" s="550"/>
    </row>
    <row r="333" ht="14.25" customHeight="1">
      <c r="A333" s="550"/>
      <c r="B333" s="550"/>
      <c r="C333" s="550"/>
      <c r="D333" s="550"/>
      <c r="E333" s="550"/>
      <c r="F333" s="550"/>
      <c r="G333" s="550"/>
      <c r="H333" s="550"/>
      <c r="I333" s="550"/>
      <c r="J333" s="550"/>
      <c r="K333" s="550"/>
      <c r="L333" s="550"/>
      <c r="M333" s="550"/>
      <c r="N333" s="550"/>
      <c r="O333" s="550"/>
      <c r="P333" s="550"/>
      <c r="Q333" s="550"/>
      <c r="R333" s="550"/>
      <c r="S333" s="550"/>
      <c r="T333" s="550"/>
      <c r="U333" s="550"/>
      <c r="V333" s="550"/>
      <c r="W333" s="550"/>
      <c r="X333" s="550"/>
      <c r="Y333" s="550"/>
      <c r="Z333" s="550"/>
    </row>
    <row r="334" ht="14.25" customHeight="1">
      <c r="A334" s="550"/>
      <c r="B334" s="550"/>
      <c r="C334" s="550"/>
      <c r="D334" s="550"/>
      <c r="E334" s="550"/>
      <c r="F334" s="550"/>
      <c r="G334" s="550"/>
      <c r="H334" s="550"/>
      <c r="I334" s="550"/>
      <c r="J334" s="550"/>
      <c r="K334" s="550"/>
      <c r="L334" s="550"/>
      <c r="M334" s="550"/>
      <c r="N334" s="550"/>
      <c r="O334" s="550"/>
      <c r="P334" s="550"/>
      <c r="Q334" s="550"/>
      <c r="R334" s="550"/>
      <c r="S334" s="550"/>
      <c r="T334" s="550"/>
      <c r="U334" s="550"/>
      <c r="V334" s="550"/>
      <c r="W334" s="550"/>
      <c r="X334" s="550"/>
      <c r="Y334" s="550"/>
      <c r="Z334" s="550"/>
    </row>
    <row r="335" ht="14.25" customHeight="1">
      <c r="A335" s="550"/>
      <c r="B335" s="550"/>
      <c r="C335" s="550"/>
      <c r="D335" s="550"/>
      <c r="E335" s="550"/>
      <c r="F335" s="550"/>
      <c r="G335" s="550"/>
      <c r="H335" s="550"/>
      <c r="I335" s="550"/>
      <c r="J335" s="550"/>
      <c r="K335" s="550"/>
      <c r="L335" s="550"/>
      <c r="M335" s="550"/>
      <c r="N335" s="550"/>
      <c r="O335" s="550"/>
      <c r="P335" s="550"/>
      <c r="Q335" s="550"/>
      <c r="R335" s="550"/>
      <c r="S335" s="550"/>
      <c r="T335" s="550"/>
      <c r="U335" s="550"/>
      <c r="V335" s="550"/>
      <c r="W335" s="550"/>
      <c r="X335" s="550"/>
      <c r="Y335" s="550"/>
      <c r="Z335" s="550"/>
    </row>
    <row r="336" ht="14.25" customHeight="1">
      <c r="A336" s="550"/>
      <c r="B336" s="550"/>
      <c r="C336" s="550"/>
      <c r="D336" s="550"/>
      <c r="E336" s="550"/>
      <c r="F336" s="550"/>
      <c r="G336" s="550"/>
      <c r="H336" s="550"/>
      <c r="I336" s="550"/>
      <c r="J336" s="550"/>
      <c r="K336" s="550"/>
      <c r="L336" s="550"/>
      <c r="M336" s="550"/>
      <c r="N336" s="550"/>
      <c r="O336" s="550"/>
      <c r="P336" s="550"/>
      <c r="Q336" s="550"/>
      <c r="R336" s="550"/>
      <c r="S336" s="550"/>
      <c r="T336" s="550"/>
      <c r="U336" s="550"/>
      <c r="V336" s="550"/>
      <c r="W336" s="550"/>
      <c r="X336" s="550"/>
      <c r="Y336" s="550"/>
      <c r="Z336" s="550"/>
    </row>
    <row r="337" ht="14.25" customHeight="1">
      <c r="A337" s="550"/>
      <c r="B337" s="550"/>
      <c r="C337" s="550"/>
      <c r="D337" s="550"/>
      <c r="E337" s="550"/>
      <c r="F337" s="550"/>
      <c r="G337" s="550"/>
      <c r="H337" s="550"/>
      <c r="I337" s="550"/>
      <c r="J337" s="550"/>
      <c r="K337" s="550"/>
      <c r="L337" s="550"/>
      <c r="M337" s="550"/>
      <c r="N337" s="550"/>
      <c r="O337" s="550"/>
      <c r="P337" s="550"/>
      <c r="Q337" s="550"/>
      <c r="R337" s="550"/>
      <c r="S337" s="550"/>
      <c r="T337" s="550"/>
      <c r="U337" s="550"/>
      <c r="V337" s="550"/>
      <c r="W337" s="550"/>
      <c r="X337" s="550"/>
      <c r="Y337" s="550"/>
      <c r="Z337" s="550"/>
    </row>
    <row r="338" ht="14.25" customHeight="1">
      <c r="A338" s="550"/>
      <c r="B338" s="550"/>
      <c r="C338" s="550"/>
      <c r="D338" s="550"/>
      <c r="E338" s="550"/>
      <c r="F338" s="550"/>
      <c r="G338" s="550"/>
      <c r="H338" s="550"/>
      <c r="I338" s="550"/>
      <c r="J338" s="550"/>
      <c r="K338" s="550"/>
      <c r="L338" s="550"/>
      <c r="M338" s="550"/>
      <c r="N338" s="550"/>
      <c r="O338" s="550"/>
      <c r="P338" s="550"/>
      <c r="Q338" s="550"/>
      <c r="R338" s="550"/>
      <c r="S338" s="550"/>
      <c r="T338" s="550"/>
      <c r="U338" s="550"/>
      <c r="V338" s="550"/>
      <c r="W338" s="550"/>
      <c r="X338" s="550"/>
      <c r="Y338" s="550"/>
      <c r="Z338" s="550"/>
    </row>
    <row r="339" ht="14.25" customHeight="1">
      <c r="A339" s="550"/>
      <c r="B339" s="550"/>
      <c r="C339" s="550"/>
      <c r="D339" s="550"/>
      <c r="E339" s="550"/>
      <c r="F339" s="550"/>
      <c r="G339" s="550"/>
      <c r="H339" s="550"/>
      <c r="I339" s="550"/>
      <c r="J339" s="550"/>
      <c r="K339" s="550"/>
      <c r="L339" s="550"/>
      <c r="M339" s="550"/>
      <c r="N339" s="550"/>
      <c r="O339" s="550"/>
      <c r="P339" s="550"/>
      <c r="Q339" s="550"/>
      <c r="R339" s="550"/>
      <c r="S339" s="550"/>
      <c r="T339" s="550"/>
      <c r="U339" s="550"/>
      <c r="V339" s="550"/>
      <c r="W339" s="550"/>
      <c r="X339" s="550"/>
      <c r="Y339" s="550"/>
      <c r="Z339" s="550"/>
    </row>
    <row r="340" ht="14.25" customHeight="1">
      <c r="A340" s="550"/>
      <c r="B340" s="550"/>
      <c r="C340" s="550"/>
      <c r="D340" s="550"/>
      <c r="E340" s="550"/>
      <c r="F340" s="550"/>
      <c r="G340" s="550"/>
      <c r="H340" s="550"/>
      <c r="I340" s="550"/>
      <c r="J340" s="550"/>
      <c r="K340" s="550"/>
      <c r="L340" s="550"/>
      <c r="M340" s="550"/>
      <c r="N340" s="550"/>
      <c r="O340" s="550"/>
      <c r="P340" s="550"/>
      <c r="Q340" s="550"/>
      <c r="R340" s="550"/>
      <c r="S340" s="550"/>
      <c r="T340" s="550"/>
      <c r="U340" s="550"/>
      <c r="V340" s="550"/>
      <c r="W340" s="550"/>
      <c r="X340" s="550"/>
      <c r="Y340" s="550"/>
      <c r="Z340" s="550"/>
    </row>
    <row r="341" ht="14.25" customHeight="1">
      <c r="A341" s="550"/>
      <c r="B341" s="550"/>
      <c r="C341" s="550"/>
      <c r="D341" s="550"/>
      <c r="E341" s="550"/>
      <c r="F341" s="550"/>
      <c r="G341" s="550"/>
      <c r="H341" s="550"/>
      <c r="I341" s="550"/>
      <c r="J341" s="550"/>
      <c r="K341" s="550"/>
      <c r="L341" s="550"/>
      <c r="M341" s="550"/>
      <c r="N341" s="550"/>
      <c r="O341" s="550"/>
      <c r="P341" s="550"/>
      <c r="Q341" s="550"/>
      <c r="R341" s="550"/>
      <c r="S341" s="550"/>
      <c r="T341" s="550"/>
      <c r="U341" s="550"/>
      <c r="V341" s="550"/>
      <c r="W341" s="550"/>
      <c r="X341" s="550"/>
      <c r="Y341" s="550"/>
      <c r="Z341" s="550"/>
    </row>
    <row r="342" ht="14.25" customHeight="1">
      <c r="A342" s="550"/>
      <c r="B342" s="550"/>
      <c r="C342" s="550"/>
      <c r="D342" s="550"/>
      <c r="E342" s="550"/>
      <c r="F342" s="550"/>
      <c r="G342" s="550"/>
      <c r="H342" s="550"/>
      <c r="I342" s="550"/>
      <c r="J342" s="550"/>
      <c r="K342" s="550"/>
      <c r="L342" s="550"/>
      <c r="M342" s="550"/>
      <c r="N342" s="550"/>
      <c r="O342" s="550"/>
      <c r="P342" s="550"/>
      <c r="Q342" s="550"/>
      <c r="R342" s="550"/>
      <c r="S342" s="550"/>
      <c r="T342" s="550"/>
      <c r="U342" s="550"/>
      <c r="V342" s="550"/>
      <c r="W342" s="550"/>
      <c r="X342" s="550"/>
      <c r="Y342" s="550"/>
      <c r="Z342" s="550"/>
    </row>
    <row r="343" ht="14.25" customHeight="1">
      <c r="A343" s="550"/>
      <c r="B343" s="550"/>
      <c r="C343" s="550"/>
      <c r="D343" s="550"/>
      <c r="E343" s="550"/>
      <c r="F343" s="550"/>
      <c r="G343" s="550"/>
      <c r="H343" s="550"/>
      <c r="I343" s="550"/>
      <c r="J343" s="550"/>
      <c r="K343" s="550"/>
      <c r="L343" s="550"/>
      <c r="M343" s="550"/>
      <c r="N343" s="550"/>
      <c r="O343" s="550"/>
      <c r="P343" s="550"/>
      <c r="Q343" s="550"/>
      <c r="R343" s="550"/>
      <c r="S343" s="550"/>
      <c r="T343" s="550"/>
      <c r="U343" s="550"/>
      <c r="V343" s="550"/>
      <c r="W343" s="550"/>
      <c r="X343" s="550"/>
      <c r="Y343" s="550"/>
      <c r="Z343" s="550"/>
    </row>
    <row r="344" ht="14.25" customHeight="1">
      <c r="A344" s="550"/>
      <c r="B344" s="550"/>
      <c r="C344" s="550"/>
      <c r="D344" s="550"/>
      <c r="E344" s="550"/>
      <c r="F344" s="550"/>
      <c r="G344" s="550"/>
      <c r="H344" s="550"/>
      <c r="I344" s="550"/>
      <c r="J344" s="550"/>
      <c r="K344" s="550"/>
      <c r="L344" s="550"/>
      <c r="M344" s="550"/>
      <c r="N344" s="550"/>
      <c r="O344" s="550"/>
      <c r="P344" s="550"/>
      <c r="Q344" s="550"/>
      <c r="R344" s="550"/>
      <c r="S344" s="550"/>
      <c r="T344" s="550"/>
      <c r="U344" s="550"/>
      <c r="V344" s="550"/>
      <c r="W344" s="550"/>
      <c r="X344" s="550"/>
      <c r="Y344" s="550"/>
      <c r="Z344" s="550"/>
    </row>
    <row r="345" ht="14.25" customHeight="1">
      <c r="A345" s="550"/>
      <c r="B345" s="550"/>
      <c r="C345" s="550"/>
      <c r="D345" s="550"/>
      <c r="E345" s="550"/>
      <c r="F345" s="550"/>
      <c r="G345" s="550"/>
      <c r="H345" s="550"/>
      <c r="I345" s="550"/>
      <c r="J345" s="550"/>
      <c r="K345" s="550"/>
      <c r="L345" s="550"/>
      <c r="M345" s="550"/>
      <c r="N345" s="550"/>
      <c r="O345" s="550"/>
      <c r="P345" s="550"/>
      <c r="Q345" s="550"/>
      <c r="R345" s="550"/>
      <c r="S345" s="550"/>
      <c r="T345" s="550"/>
      <c r="U345" s="550"/>
      <c r="V345" s="550"/>
      <c r="W345" s="550"/>
      <c r="X345" s="550"/>
      <c r="Y345" s="550"/>
      <c r="Z345" s="550"/>
    </row>
    <row r="346" ht="14.25" customHeight="1">
      <c r="A346" s="550"/>
      <c r="B346" s="550"/>
      <c r="C346" s="550"/>
      <c r="D346" s="550"/>
      <c r="E346" s="550"/>
      <c r="F346" s="550"/>
      <c r="G346" s="550"/>
      <c r="H346" s="550"/>
      <c r="I346" s="550"/>
      <c r="J346" s="550"/>
      <c r="K346" s="550"/>
      <c r="L346" s="550"/>
      <c r="M346" s="550"/>
      <c r="N346" s="550"/>
      <c r="O346" s="550"/>
      <c r="P346" s="550"/>
      <c r="Q346" s="550"/>
      <c r="R346" s="550"/>
      <c r="S346" s="550"/>
      <c r="T346" s="550"/>
      <c r="U346" s="550"/>
      <c r="V346" s="550"/>
      <c r="W346" s="550"/>
      <c r="X346" s="550"/>
      <c r="Y346" s="550"/>
      <c r="Z346" s="550"/>
    </row>
    <row r="347" ht="14.25" customHeight="1">
      <c r="A347" s="550"/>
      <c r="B347" s="550"/>
      <c r="C347" s="550"/>
      <c r="D347" s="550"/>
      <c r="E347" s="550"/>
      <c r="F347" s="550"/>
      <c r="G347" s="550"/>
      <c r="H347" s="550"/>
      <c r="I347" s="550"/>
      <c r="J347" s="550"/>
      <c r="K347" s="550"/>
      <c r="L347" s="550"/>
      <c r="M347" s="550"/>
      <c r="N347" s="550"/>
      <c r="O347" s="550"/>
      <c r="P347" s="550"/>
      <c r="Q347" s="550"/>
      <c r="R347" s="550"/>
      <c r="S347" s="550"/>
      <c r="T347" s="550"/>
      <c r="U347" s="550"/>
      <c r="V347" s="550"/>
      <c r="W347" s="550"/>
      <c r="X347" s="550"/>
      <c r="Y347" s="550"/>
      <c r="Z347" s="550"/>
    </row>
    <row r="348" ht="14.25" customHeight="1">
      <c r="A348" s="550"/>
      <c r="B348" s="550"/>
      <c r="C348" s="550"/>
      <c r="D348" s="550"/>
      <c r="E348" s="550"/>
      <c r="F348" s="550"/>
      <c r="G348" s="550"/>
      <c r="H348" s="550"/>
      <c r="I348" s="550"/>
      <c r="J348" s="550"/>
      <c r="K348" s="550"/>
      <c r="L348" s="550"/>
      <c r="M348" s="550"/>
      <c r="N348" s="550"/>
      <c r="O348" s="550"/>
      <c r="P348" s="550"/>
      <c r="Q348" s="550"/>
      <c r="R348" s="550"/>
      <c r="S348" s="550"/>
      <c r="T348" s="550"/>
      <c r="U348" s="550"/>
      <c r="V348" s="550"/>
      <c r="W348" s="550"/>
      <c r="X348" s="550"/>
      <c r="Y348" s="550"/>
      <c r="Z348" s="550"/>
    </row>
    <row r="349" ht="14.25" customHeight="1">
      <c r="A349" s="550"/>
      <c r="B349" s="550"/>
      <c r="C349" s="550"/>
      <c r="D349" s="550"/>
      <c r="E349" s="550"/>
      <c r="F349" s="550"/>
      <c r="G349" s="550"/>
      <c r="H349" s="550"/>
      <c r="I349" s="550"/>
      <c r="J349" s="550"/>
      <c r="K349" s="550"/>
      <c r="L349" s="550"/>
      <c r="M349" s="550"/>
      <c r="N349" s="550"/>
      <c r="O349" s="550"/>
      <c r="P349" s="550"/>
      <c r="Q349" s="550"/>
      <c r="R349" s="550"/>
      <c r="S349" s="550"/>
      <c r="T349" s="550"/>
      <c r="U349" s="550"/>
      <c r="V349" s="550"/>
      <c r="W349" s="550"/>
      <c r="X349" s="550"/>
      <c r="Y349" s="550"/>
      <c r="Z349" s="550"/>
    </row>
    <row r="350" ht="14.25" customHeight="1">
      <c r="A350" s="550"/>
      <c r="B350" s="550"/>
      <c r="C350" s="550"/>
      <c r="D350" s="550"/>
      <c r="E350" s="550"/>
      <c r="F350" s="550"/>
      <c r="G350" s="550"/>
      <c r="H350" s="550"/>
      <c r="I350" s="550"/>
      <c r="J350" s="550"/>
      <c r="K350" s="550"/>
      <c r="L350" s="550"/>
      <c r="M350" s="550"/>
      <c r="N350" s="550"/>
      <c r="O350" s="550"/>
      <c r="P350" s="550"/>
      <c r="Q350" s="550"/>
      <c r="R350" s="550"/>
      <c r="S350" s="550"/>
      <c r="T350" s="550"/>
      <c r="U350" s="550"/>
      <c r="V350" s="550"/>
      <c r="W350" s="550"/>
      <c r="X350" s="550"/>
      <c r="Y350" s="550"/>
      <c r="Z350" s="550"/>
    </row>
    <row r="351" ht="14.25" customHeight="1">
      <c r="A351" s="550"/>
      <c r="B351" s="550"/>
      <c r="C351" s="550"/>
      <c r="D351" s="550"/>
      <c r="E351" s="550"/>
      <c r="F351" s="550"/>
      <c r="G351" s="550"/>
      <c r="H351" s="550"/>
      <c r="I351" s="550"/>
      <c r="J351" s="550"/>
      <c r="K351" s="550"/>
      <c r="L351" s="550"/>
      <c r="M351" s="550"/>
      <c r="N351" s="550"/>
      <c r="O351" s="550"/>
      <c r="P351" s="550"/>
      <c r="Q351" s="550"/>
      <c r="R351" s="550"/>
      <c r="S351" s="550"/>
      <c r="T351" s="550"/>
      <c r="U351" s="550"/>
      <c r="V351" s="550"/>
      <c r="W351" s="550"/>
      <c r="X351" s="550"/>
      <c r="Y351" s="550"/>
      <c r="Z351" s="550"/>
    </row>
    <row r="352" ht="14.25" customHeight="1">
      <c r="A352" s="550"/>
      <c r="B352" s="550"/>
      <c r="C352" s="550"/>
      <c r="D352" s="550"/>
      <c r="E352" s="550"/>
      <c r="F352" s="550"/>
      <c r="G352" s="550"/>
      <c r="H352" s="550"/>
      <c r="I352" s="550"/>
      <c r="J352" s="550"/>
      <c r="K352" s="550"/>
      <c r="L352" s="550"/>
      <c r="M352" s="550"/>
      <c r="N352" s="550"/>
      <c r="O352" s="550"/>
      <c r="P352" s="550"/>
      <c r="Q352" s="550"/>
      <c r="R352" s="550"/>
      <c r="S352" s="550"/>
      <c r="T352" s="550"/>
      <c r="U352" s="550"/>
      <c r="V352" s="550"/>
      <c r="W352" s="550"/>
      <c r="X352" s="550"/>
      <c r="Y352" s="550"/>
      <c r="Z352" s="550"/>
    </row>
    <row r="353" ht="14.25" customHeight="1">
      <c r="A353" s="550"/>
      <c r="B353" s="550"/>
      <c r="C353" s="550"/>
      <c r="D353" s="550"/>
      <c r="E353" s="550"/>
      <c r="F353" s="550"/>
      <c r="G353" s="550"/>
      <c r="H353" s="550"/>
      <c r="I353" s="550"/>
      <c r="J353" s="550"/>
      <c r="K353" s="550"/>
      <c r="L353" s="550"/>
      <c r="M353" s="550"/>
      <c r="N353" s="550"/>
      <c r="O353" s="550"/>
      <c r="P353" s="550"/>
      <c r="Q353" s="550"/>
      <c r="R353" s="550"/>
      <c r="S353" s="550"/>
      <c r="T353" s="550"/>
      <c r="U353" s="550"/>
      <c r="V353" s="550"/>
      <c r="W353" s="550"/>
      <c r="X353" s="550"/>
      <c r="Y353" s="550"/>
      <c r="Z353" s="550"/>
    </row>
    <row r="354" ht="14.25" customHeight="1">
      <c r="A354" s="550"/>
      <c r="B354" s="550"/>
      <c r="C354" s="550"/>
      <c r="D354" s="550"/>
      <c r="E354" s="550"/>
      <c r="F354" s="550"/>
      <c r="G354" s="550"/>
      <c r="H354" s="550"/>
      <c r="I354" s="550"/>
      <c r="J354" s="550"/>
      <c r="K354" s="550"/>
      <c r="L354" s="550"/>
      <c r="M354" s="550"/>
      <c r="N354" s="550"/>
      <c r="O354" s="550"/>
      <c r="P354" s="550"/>
      <c r="Q354" s="550"/>
      <c r="R354" s="550"/>
      <c r="S354" s="550"/>
      <c r="T354" s="550"/>
      <c r="U354" s="550"/>
      <c r="V354" s="550"/>
      <c r="W354" s="550"/>
      <c r="X354" s="550"/>
      <c r="Y354" s="550"/>
      <c r="Z354" s="550"/>
    </row>
    <row r="355" ht="14.25" customHeight="1">
      <c r="A355" s="550"/>
      <c r="B355" s="550"/>
      <c r="C355" s="550"/>
      <c r="D355" s="550"/>
      <c r="E355" s="550"/>
      <c r="F355" s="550"/>
      <c r="G355" s="550"/>
      <c r="H355" s="550"/>
      <c r="I355" s="550"/>
      <c r="J355" s="550"/>
      <c r="K355" s="550"/>
      <c r="L355" s="550"/>
      <c r="M355" s="550"/>
      <c r="N355" s="550"/>
      <c r="O355" s="550"/>
      <c r="P355" s="550"/>
      <c r="Q355" s="550"/>
      <c r="R355" s="550"/>
      <c r="S355" s="550"/>
      <c r="T355" s="550"/>
      <c r="U355" s="550"/>
      <c r="V355" s="550"/>
      <c r="W355" s="550"/>
      <c r="X355" s="550"/>
      <c r="Y355" s="550"/>
      <c r="Z355" s="550"/>
    </row>
    <row r="356" ht="14.25" customHeight="1">
      <c r="A356" s="550"/>
      <c r="B356" s="550"/>
      <c r="C356" s="550"/>
      <c r="D356" s="550"/>
      <c r="E356" s="550"/>
      <c r="F356" s="550"/>
      <c r="G356" s="550"/>
      <c r="H356" s="550"/>
      <c r="I356" s="550"/>
      <c r="J356" s="550"/>
      <c r="K356" s="550"/>
      <c r="L356" s="550"/>
      <c r="M356" s="550"/>
      <c r="N356" s="550"/>
      <c r="O356" s="550"/>
      <c r="P356" s="550"/>
      <c r="Q356" s="550"/>
      <c r="R356" s="550"/>
      <c r="S356" s="550"/>
      <c r="T356" s="550"/>
      <c r="U356" s="550"/>
      <c r="V356" s="550"/>
      <c r="W356" s="550"/>
      <c r="X356" s="550"/>
      <c r="Y356" s="550"/>
      <c r="Z356" s="550"/>
    </row>
    <row r="357" ht="14.25" customHeight="1">
      <c r="A357" s="550"/>
      <c r="B357" s="550"/>
      <c r="C357" s="550"/>
      <c r="D357" s="550"/>
      <c r="E357" s="550"/>
      <c r="F357" s="550"/>
      <c r="G357" s="550"/>
      <c r="H357" s="550"/>
      <c r="I357" s="550"/>
      <c r="J357" s="550"/>
      <c r="K357" s="550"/>
      <c r="L357" s="550"/>
      <c r="M357" s="550"/>
      <c r="N357" s="550"/>
      <c r="O357" s="550"/>
      <c r="P357" s="550"/>
      <c r="Q357" s="550"/>
      <c r="R357" s="550"/>
      <c r="S357" s="550"/>
      <c r="T357" s="550"/>
      <c r="U357" s="550"/>
      <c r="V357" s="550"/>
      <c r="W357" s="550"/>
      <c r="X357" s="550"/>
      <c r="Y357" s="550"/>
      <c r="Z357" s="550"/>
    </row>
    <row r="358" ht="14.25" customHeight="1">
      <c r="A358" s="550"/>
      <c r="B358" s="550"/>
      <c r="C358" s="550"/>
      <c r="D358" s="550"/>
      <c r="E358" s="550"/>
      <c r="F358" s="550"/>
      <c r="G358" s="550"/>
      <c r="H358" s="550"/>
      <c r="I358" s="550"/>
      <c r="J358" s="550"/>
      <c r="K358" s="550"/>
      <c r="L358" s="550"/>
      <c r="M358" s="550"/>
      <c r="N358" s="550"/>
      <c r="O358" s="550"/>
      <c r="P358" s="550"/>
      <c r="Q358" s="550"/>
      <c r="R358" s="550"/>
      <c r="S358" s="550"/>
      <c r="T358" s="550"/>
      <c r="U358" s="550"/>
      <c r="V358" s="550"/>
      <c r="W358" s="550"/>
      <c r="X358" s="550"/>
      <c r="Y358" s="550"/>
      <c r="Z358" s="550"/>
    </row>
    <row r="359" ht="14.25" customHeight="1">
      <c r="A359" s="550"/>
      <c r="B359" s="550"/>
      <c r="C359" s="550"/>
      <c r="D359" s="550"/>
      <c r="E359" s="550"/>
      <c r="F359" s="550"/>
      <c r="G359" s="550"/>
      <c r="H359" s="550"/>
      <c r="I359" s="550"/>
      <c r="J359" s="550"/>
      <c r="K359" s="550"/>
      <c r="L359" s="550"/>
      <c r="M359" s="550"/>
      <c r="N359" s="550"/>
      <c r="O359" s="550"/>
      <c r="P359" s="550"/>
      <c r="Q359" s="550"/>
      <c r="R359" s="550"/>
      <c r="S359" s="550"/>
      <c r="T359" s="550"/>
      <c r="U359" s="550"/>
      <c r="V359" s="550"/>
      <c r="W359" s="550"/>
      <c r="X359" s="550"/>
      <c r="Y359" s="550"/>
      <c r="Z359" s="550"/>
    </row>
    <row r="360" ht="14.25" customHeight="1">
      <c r="A360" s="550"/>
      <c r="B360" s="550"/>
      <c r="C360" s="550"/>
      <c r="D360" s="550"/>
      <c r="E360" s="550"/>
      <c r="F360" s="550"/>
      <c r="G360" s="550"/>
      <c r="H360" s="550"/>
      <c r="I360" s="550"/>
      <c r="J360" s="550"/>
      <c r="K360" s="550"/>
      <c r="L360" s="550"/>
      <c r="M360" s="550"/>
      <c r="N360" s="550"/>
      <c r="O360" s="550"/>
      <c r="P360" s="550"/>
      <c r="Q360" s="550"/>
      <c r="R360" s="550"/>
      <c r="S360" s="550"/>
      <c r="T360" s="550"/>
      <c r="U360" s="550"/>
      <c r="V360" s="550"/>
      <c r="W360" s="550"/>
      <c r="X360" s="550"/>
      <c r="Y360" s="550"/>
      <c r="Z360" s="550"/>
    </row>
    <row r="361" ht="14.25" customHeight="1">
      <c r="A361" s="550"/>
      <c r="B361" s="550"/>
      <c r="C361" s="550"/>
      <c r="D361" s="550"/>
      <c r="E361" s="550"/>
      <c r="F361" s="550"/>
      <c r="G361" s="550"/>
      <c r="H361" s="550"/>
      <c r="I361" s="550"/>
      <c r="J361" s="550"/>
      <c r="K361" s="550"/>
      <c r="L361" s="550"/>
      <c r="M361" s="550"/>
      <c r="N361" s="550"/>
      <c r="O361" s="550"/>
      <c r="P361" s="550"/>
      <c r="Q361" s="550"/>
      <c r="R361" s="550"/>
      <c r="S361" s="550"/>
      <c r="T361" s="550"/>
      <c r="U361" s="550"/>
      <c r="V361" s="550"/>
      <c r="W361" s="550"/>
      <c r="X361" s="550"/>
      <c r="Y361" s="550"/>
      <c r="Z361" s="550"/>
    </row>
    <row r="362" ht="14.25" customHeight="1">
      <c r="A362" s="550"/>
      <c r="B362" s="550"/>
      <c r="C362" s="550"/>
      <c r="D362" s="550"/>
      <c r="E362" s="550"/>
      <c r="F362" s="550"/>
      <c r="G362" s="550"/>
      <c r="H362" s="550"/>
      <c r="I362" s="550"/>
      <c r="J362" s="550"/>
      <c r="K362" s="550"/>
      <c r="L362" s="550"/>
      <c r="M362" s="550"/>
      <c r="N362" s="550"/>
      <c r="O362" s="550"/>
      <c r="P362" s="550"/>
      <c r="Q362" s="550"/>
      <c r="R362" s="550"/>
      <c r="S362" s="550"/>
      <c r="T362" s="550"/>
      <c r="U362" s="550"/>
      <c r="V362" s="550"/>
      <c r="W362" s="550"/>
      <c r="X362" s="550"/>
      <c r="Y362" s="550"/>
      <c r="Z362" s="550"/>
    </row>
    <row r="363" ht="14.25" customHeight="1">
      <c r="A363" s="550"/>
      <c r="B363" s="550"/>
      <c r="C363" s="550"/>
      <c r="D363" s="550"/>
      <c r="E363" s="550"/>
      <c r="F363" s="550"/>
      <c r="G363" s="550"/>
      <c r="H363" s="550"/>
      <c r="I363" s="550"/>
      <c r="J363" s="550"/>
      <c r="K363" s="550"/>
      <c r="L363" s="550"/>
      <c r="M363" s="550"/>
      <c r="N363" s="550"/>
      <c r="O363" s="550"/>
      <c r="P363" s="550"/>
      <c r="Q363" s="550"/>
      <c r="R363" s="550"/>
      <c r="S363" s="550"/>
      <c r="T363" s="550"/>
      <c r="U363" s="550"/>
      <c r="V363" s="550"/>
      <c r="W363" s="550"/>
      <c r="X363" s="550"/>
      <c r="Y363" s="550"/>
      <c r="Z363" s="550"/>
    </row>
    <row r="364" ht="14.25" customHeight="1">
      <c r="A364" s="550"/>
      <c r="B364" s="550"/>
      <c r="C364" s="550"/>
      <c r="D364" s="550"/>
      <c r="E364" s="550"/>
      <c r="F364" s="550"/>
      <c r="G364" s="550"/>
      <c r="H364" s="550"/>
      <c r="I364" s="550"/>
      <c r="J364" s="550"/>
      <c r="K364" s="550"/>
      <c r="L364" s="550"/>
      <c r="M364" s="550"/>
      <c r="N364" s="550"/>
      <c r="O364" s="550"/>
      <c r="P364" s="550"/>
      <c r="Q364" s="550"/>
      <c r="R364" s="550"/>
      <c r="S364" s="550"/>
      <c r="T364" s="550"/>
      <c r="U364" s="550"/>
      <c r="V364" s="550"/>
      <c r="W364" s="550"/>
      <c r="X364" s="550"/>
      <c r="Y364" s="550"/>
      <c r="Z364" s="550"/>
    </row>
    <row r="365" ht="14.25" customHeight="1">
      <c r="A365" s="550"/>
      <c r="B365" s="550"/>
      <c r="C365" s="550"/>
      <c r="D365" s="550"/>
      <c r="E365" s="550"/>
      <c r="F365" s="550"/>
      <c r="G365" s="550"/>
      <c r="H365" s="550"/>
      <c r="I365" s="550"/>
      <c r="J365" s="550"/>
      <c r="K365" s="550"/>
      <c r="L365" s="550"/>
      <c r="M365" s="550"/>
      <c r="N365" s="550"/>
      <c r="O365" s="550"/>
      <c r="P365" s="550"/>
      <c r="Q365" s="550"/>
      <c r="R365" s="550"/>
      <c r="S365" s="550"/>
      <c r="T365" s="550"/>
      <c r="U365" s="550"/>
      <c r="V365" s="550"/>
      <c r="W365" s="550"/>
      <c r="X365" s="550"/>
      <c r="Y365" s="550"/>
      <c r="Z365" s="550"/>
    </row>
    <row r="366" ht="14.25" customHeight="1">
      <c r="A366" s="550"/>
      <c r="B366" s="550"/>
      <c r="C366" s="550"/>
      <c r="D366" s="550"/>
      <c r="E366" s="550"/>
      <c r="F366" s="550"/>
      <c r="G366" s="550"/>
      <c r="H366" s="550"/>
      <c r="I366" s="550"/>
      <c r="J366" s="550"/>
      <c r="K366" s="550"/>
      <c r="L366" s="550"/>
      <c r="M366" s="550"/>
      <c r="N366" s="550"/>
      <c r="O366" s="550"/>
      <c r="P366" s="550"/>
      <c r="Q366" s="550"/>
      <c r="R366" s="550"/>
      <c r="S366" s="550"/>
      <c r="T366" s="550"/>
      <c r="U366" s="550"/>
      <c r="V366" s="550"/>
      <c r="W366" s="550"/>
      <c r="X366" s="550"/>
      <c r="Y366" s="550"/>
      <c r="Z366" s="550"/>
    </row>
    <row r="367" ht="14.25" customHeight="1">
      <c r="A367" s="550"/>
      <c r="B367" s="550"/>
      <c r="C367" s="550"/>
      <c r="D367" s="550"/>
      <c r="E367" s="550"/>
      <c r="F367" s="550"/>
      <c r="G367" s="550"/>
      <c r="H367" s="550"/>
      <c r="I367" s="550"/>
      <c r="J367" s="550"/>
      <c r="K367" s="550"/>
      <c r="L367" s="550"/>
      <c r="M367" s="550"/>
      <c r="N367" s="550"/>
      <c r="O367" s="550"/>
      <c r="P367" s="550"/>
      <c r="Q367" s="550"/>
      <c r="R367" s="550"/>
      <c r="S367" s="550"/>
      <c r="T367" s="550"/>
      <c r="U367" s="550"/>
      <c r="V367" s="550"/>
      <c r="W367" s="550"/>
      <c r="X367" s="550"/>
      <c r="Y367" s="550"/>
      <c r="Z367" s="550"/>
    </row>
    <row r="368" ht="14.25" customHeight="1">
      <c r="A368" s="550"/>
      <c r="B368" s="550"/>
      <c r="C368" s="550"/>
      <c r="D368" s="550"/>
      <c r="E368" s="550"/>
      <c r="F368" s="550"/>
      <c r="G368" s="550"/>
      <c r="H368" s="550"/>
      <c r="I368" s="550"/>
      <c r="J368" s="550"/>
      <c r="K368" s="550"/>
      <c r="L368" s="550"/>
      <c r="M368" s="550"/>
      <c r="N368" s="550"/>
      <c r="O368" s="550"/>
      <c r="P368" s="550"/>
      <c r="Q368" s="550"/>
      <c r="R368" s="550"/>
      <c r="S368" s="550"/>
      <c r="T368" s="550"/>
      <c r="U368" s="550"/>
      <c r="V368" s="550"/>
      <c r="W368" s="550"/>
      <c r="X368" s="550"/>
      <c r="Y368" s="550"/>
      <c r="Z368" s="550"/>
    </row>
    <row r="369" ht="14.25" customHeight="1">
      <c r="A369" s="550"/>
      <c r="B369" s="550"/>
      <c r="C369" s="550"/>
      <c r="D369" s="550"/>
      <c r="E369" s="550"/>
      <c r="F369" s="550"/>
      <c r="G369" s="550"/>
      <c r="H369" s="550"/>
      <c r="I369" s="550"/>
      <c r="J369" s="550"/>
      <c r="K369" s="550"/>
      <c r="L369" s="550"/>
      <c r="M369" s="550"/>
      <c r="N369" s="550"/>
      <c r="O369" s="550"/>
      <c r="P369" s="550"/>
      <c r="Q369" s="550"/>
      <c r="R369" s="550"/>
      <c r="S369" s="550"/>
      <c r="T369" s="550"/>
      <c r="U369" s="550"/>
      <c r="V369" s="550"/>
      <c r="W369" s="550"/>
      <c r="X369" s="550"/>
      <c r="Y369" s="550"/>
      <c r="Z369" s="550"/>
    </row>
    <row r="370" ht="14.25" customHeight="1">
      <c r="A370" s="550"/>
      <c r="B370" s="550"/>
      <c r="C370" s="550"/>
      <c r="D370" s="550"/>
      <c r="E370" s="550"/>
      <c r="F370" s="550"/>
      <c r="G370" s="550"/>
      <c r="H370" s="550"/>
      <c r="I370" s="550"/>
      <c r="J370" s="550"/>
      <c r="K370" s="550"/>
      <c r="L370" s="550"/>
      <c r="M370" s="550"/>
      <c r="N370" s="550"/>
      <c r="O370" s="550"/>
      <c r="P370" s="550"/>
      <c r="Q370" s="550"/>
      <c r="R370" s="550"/>
      <c r="S370" s="550"/>
      <c r="T370" s="550"/>
      <c r="U370" s="550"/>
      <c r="V370" s="550"/>
      <c r="W370" s="550"/>
      <c r="X370" s="550"/>
      <c r="Y370" s="550"/>
      <c r="Z370" s="550"/>
    </row>
    <row r="371" ht="14.25" customHeight="1">
      <c r="A371" s="550"/>
      <c r="B371" s="550"/>
      <c r="C371" s="550"/>
      <c r="D371" s="550"/>
      <c r="E371" s="550"/>
      <c r="F371" s="550"/>
      <c r="G371" s="550"/>
      <c r="H371" s="550"/>
      <c r="I371" s="550"/>
      <c r="J371" s="550"/>
      <c r="K371" s="550"/>
      <c r="L371" s="550"/>
      <c r="M371" s="550"/>
      <c r="N371" s="550"/>
      <c r="O371" s="550"/>
      <c r="P371" s="550"/>
      <c r="Q371" s="550"/>
      <c r="R371" s="550"/>
      <c r="S371" s="550"/>
      <c r="T371" s="550"/>
      <c r="U371" s="550"/>
      <c r="V371" s="550"/>
      <c r="W371" s="550"/>
      <c r="X371" s="550"/>
      <c r="Y371" s="550"/>
      <c r="Z371" s="550"/>
    </row>
    <row r="372" ht="14.25" customHeight="1">
      <c r="A372" s="550"/>
      <c r="B372" s="550"/>
      <c r="C372" s="550"/>
      <c r="D372" s="550"/>
      <c r="E372" s="550"/>
      <c r="F372" s="550"/>
      <c r="G372" s="550"/>
      <c r="H372" s="550"/>
      <c r="I372" s="550"/>
      <c r="J372" s="550"/>
      <c r="K372" s="550"/>
      <c r="L372" s="550"/>
      <c r="M372" s="550"/>
      <c r="N372" s="550"/>
      <c r="O372" s="550"/>
      <c r="P372" s="550"/>
      <c r="Q372" s="550"/>
      <c r="R372" s="550"/>
      <c r="S372" s="550"/>
      <c r="T372" s="550"/>
      <c r="U372" s="550"/>
      <c r="V372" s="550"/>
      <c r="W372" s="550"/>
      <c r="X372" s="550"/>
      <c r="Y372" s="550"/>
      <c r="Z372" s="550"/>
    </row>
    <row r="373" ht="14.25" customHeight="1">
      <c r="A373" s="550"/>
      <c r="B373" s="550"/>
      <c r="C373" s="550"/>
      <c r="D373" s="550"/>
      <c r="E373" s="550"/>
      <c r="F373" s="550"/>
      <c r="G373" s="550"/>
      <c r="H373" s="550"/>
      <c r="I373" s="550"/>
      <c r="J373" s="550"/>
      <c r="K373" s="550"/>
      <c r="L373" s="550"/>
      <c r="M373" s="550"/>
      <c r="N373" s="550"/>
      <c r="O373" s="550"/>
      <c r="P373" s="550"/>
      <c r="Q373" s="550"/>
      <c r="R373" s="550"/>
      <c r="S373" s="550"/>
      <c r="T373" s="550"/>
      <c r="U373" s="550"/>
      <c r="V373" s="550"/>
      <c r="W373" s="550"/>
      <c r="X373" s="550"/>
      <c r="Y373" s="550"/>
      <c r="Z373" s="550"/>
    </row>
    <row r="374" ht="14.25" customHeight="1">
      <c r="A374" s="550"/>
      <c r="B374" s="550"/>
      <c r="C374" s="550"/>
      <c r="D374" s="550"/>
      <c r="E374" s="550"/>
      <c r="F374" s="550"/>
      <c r="G374" s="550"/>
      <c r="H374" s="550"/>
      <c r="I374" s="550"/>
      <c r="J374" s="550"/>
      <c r="K374" s="550"/>
      <c r="L374" s="550"/>
      <c r="M374" s="550"/>
      <c r="N374" s="550"/>
      <c r="O374" s="550"/>
      <c r="P374" s="550"/>
      <c r="Q374" s="550"/>
      <c r="R374" s="550"/>
      <c r="S374" s="550"/>
      <c r="T374" s="550"/>
      <c r="U374" s="550"/>
      <c r="V374" s="550"/>
      <c r="W374" s="550"/>
      <c r="X374" s="550"/>
      <c r="Y374" s="550"/>
      <c r="Z374" s="550"/>
    </row>
    <row r="375" ht="14.25" customHeight="1">
      <c r="A375" s="550"/>
      <c r="B375" s="550"/>
      <c r="C375" s="550"/>
      <c r="D375" s="550"/>
      <c r="E375" s="550"/>
      <c r="F375" s="550"/>
      <c r="G375" s="550"/>
      <c r="H375" s="550"/>
      <c r="I375" s="550"/>
      <c r="J375" s="550"/>
      <c r="K375" s="550"/>
      <c r="L375" s="550"/>
      <c r="M375" s="550"/>
      <c r="N375" s="550"/>
      <c r="O375" s="550"/>
      <c r="P375" s="550"/>
      <c r="Q375" s="550"/>
      <c r="R375" s="550"/>
      <c r="S375" s="550"/>
      <c r="T375" s="550"/>
      <c r="U375" s="550"/>
      <c r="V375" s="550"/>
      <c r="W375" s="550"/>
      <c r="X375" s="550"/>
      <c r="Y375" s="550"/>
      <c r="Z375" s="550"/>
    </row>
    <row r="376" ht="14.25" customHeight="1">
      <c r="A376" s="550"/>
      <c r="B376" s="550"/>
      <c r="C376" s="550"/>
      <c r="D376" s="550"/>
      <c r="E376" s="550"/>
      <c r="F376" s="550"/>
      <c r="G376" s="550"/>
      <c r="H376" s="550"/>
      <c r="I376" s="550"/>
      <c r="J376" s="550"/>
      <c r="K376" s="550"/>
      <c r="L376" s="550"/>
      <c r="M376" s="550"/>
      <c r="N376" s="550"/>
      <c r="O376" s="550"/>
      <c r="P376" s="550"/>
      <c r="Q376" s="550"/>
      <c r="R376" s="550"/>
      <c r="S376" s="550"/>
      <c r="T376" s="550"/>
      <c r="U376" s="550"/>
      <c r="V376" s="550"/>
      <c r="W376" s="550"/>
      <c r="X376" s="550"/>
      <c r="Y376" s="550"/>
      <c r="Z376" s="550"/>
    </row>
    <row r="377" ht="14.25" customHeight="1">
      <c r="A377" s="550"/>
      <c r="B377" s="550"/>
      <c r="C377" s="550"/>
      <c r="D377" s="550"/>
      <c r="E377" s="550"/>
      <c r="F377" s="550"/>
      <c r="G377" s="550"/>
      <c r="H377" s="550"/>
      <c r="I377" s="550"/>
      <c r="J377" s="550"/>
      <c r="K377" s="550"/>
      <c r="L377" s="550"/>
      <c r="M377" s="550"/>
      <c r="N377" s="550"/>
      <c r="O377" s="550"/>
      <c r="P377" s="550"/>
      <c r="Q377" s="550"/>
      <c r="R377" s="550"/>
      <c r="S377" s="550"/>
      <c r="T377" s="550"/>
      <c r="U377" s="550"/>
      <c r="V377" s="550"/>
      <c r="W377" s="550"/>
      <c r="X377" s="550"/>
      <c r="Y377" s="550"/>
      <c r="Z377" s="550"/>
    </row>
    <row r="378" ht="14.25" customHeight="1">
      <c r="A378" s="550"/>
      <c r="B378" s="550"/>
      <c r="C378" s="550"/>
      <c r="D378" s="550"/>
      <c r="E378" s="550"/>
      <c r="F378" s="550"/>
      <c r="G378" s="550"/>
      <c r="H378" s="550"/>
      <c r="I378" s="550"/>
      <c r="J378" s="550"/>
      <c r="K378" s="550"/>
      <c r="L378" s="550"/>
      <c r="M378" s="550"/>
      <c r="N378" s="550"/>
      <c r="O378" s="550"/>
      <c r="P378" s="550"/>
      <c r="Q378" s="550"/>
      <c r="R378" s="550"/>
      <c r="S378" s="550"/>
      <c r="T378" s="550"/>
      <c r="U378" s="550"/>
      <c r="V378" s="550"/>
      <c r="W378" s="550"/>
      <c r="X378" s="550"/>
      <c r="Y378" s="550"/>
      <c r="Z378" s="550"/>
    </row>
    <row r="379" ht="14.25" customHeight="1">
      <c r="A379" s="550"/>
      <c r="B379" s="550"/>
      <c r="C379" s="550"/>
      <c r="D379" s="550"/>
      <c r="E379" s="550"/>
      <c r="F379" s="550"/>
      <c r="G379" s="550"/>
      <c r="H379" s="550"/>
      <c r="I379" s="550"/>
      <c r="J379" s="550"/>
      <c r="K379" s="550"/>
      <c r="L379" s="550"/>
      <c r="M379" s="550"/>
      <c r="N379" s="550"/>
      <c r="O379" s="550"/>
      <c r="P379" s="550"/>
      <c r="Q379" s="550"/>
      <c r="R379" s="550"/>
      <c r="S379" s="550"/>
      <c r="T379" s="550"/>
      <c r="U379" s="550"/>
      <c r="V379" s="550"/>
      <c r="W379" s="550"/>
      <c r="X379" s="550"/>
      <c r="Y379" s="550"/>
      <c r="Z379" s="550"/>
    </row>
    <row r="380" ht="14.25" customHeight="1">
      <c r="A380" s="550"/>
      <c r="B380" s="550"/>
      <c r="C380" s="550"/>
      <c r="D380" s="550"/>
      <c r="E380" s="550"/>
      <c r="F380" s="550"/>
      <c r="G380" s="550"/>
      <c r="H380" s="550"/>
      <c r="I380" s="550"/>
      <c r="J380" s="550"/>
      <c r="K380" s="550"/>
      <c r="L380" s="550"/>
      <c r="M380" s="550"/>
      <c r="N380" s="550"/>
      <c r="O380" s="550"/>
      <c r="P380" s="550"/>
      <c r="Q380" s="550"/>
      <c r="R380" s="550"/>
      <c r="S380" s="550"/>
      <c r="T380" s="550"/>
      <c r="U380" s="550"/>
      <c r="V380" s="550"/>
      <c r="W380" s="550"/>
      <c r="X380" s="550"/>
      <c r="Y380" s="550"/>
      <c r="Z380" s="550"/>
    </row>
    <row r="381" ht="14.25" customHeight="1">
      <c r="A381" s="550"/>
      <c r="B381" s="550"/>
      <c r="C381" s="550"/>
      <c r="D381" s="550"/>
      <c r="E381" s="550"/>
      <c r="F381" s="550"/>
      <c r="G381" s="550"/>
      <c r="H381" s="550"/>
      <c r="I381" s="550"/>
      <c r="J381" s="550"/>
      <c r="K381" s="550"/>
      <c r="L381" s="550"/>
      <c r="M381" s="550"/>
      <c r="N381" s="550"/>
      <c r="O381" s="550"/>
      <c r="P381" s="550"/>
      <c r="Q381" s="550"/>
      <c r="R381" s="550"/>
      <c r="S381" s="550"/>
      <c r="T381" s="550"/>
      <c r="U381" s="550"/>
      <c r="V381" s="550"/>
      <c r="W381" s="550"/>
      <c r="X381" s="550"/>
      <c r="Y381" s="550"/>
      <c r="Z381" s="550"/>
    </row>
    <row r="382" ht="14.25" customHeight="1">
      <c r="A382" s="550"/>
      <c r="B382" s="550"/>
      <c r="C382" s="550"/>
      <c r="D382" s="550"/>
      <c r="E382" s="550"/>
      <c r="F382" s="550"/>
      <c r="G382" s="550"/>
      <c r="H382" s="550"/>
      <c r="I382" s="550"/>
      <c r="J382" s="550"/>
      <c r="K382" s="550"/>
      <c r="L382" s="550"/>
      <c r="M382" s="550"/>
      <c r="N382" s="550"/>
      <c r="O382" s="550"/>
      <c r="P382" s="550"/>
      <c r="Q382" s="550"/>
      <c r="R382" s="550"/>
      <c r="S382" s="550"/>
      <c r="T382" s="550"/>
      <c r="U382" s="550"/>
      <c r="V382" s="550"/>
      <c r="W382" s="550"/>
      <c r="X382" s="550"/>
      <c r="Y382" s="550"/>
      <c r="Z382" s="550"/>
    </row>
    <row r="383" ht="14.25" customHeight="1">
      <c r="A383" s="550"/>
      <c r="B383" s="550"/>
      <c r="C383" s="550"/>
      <c r="D383" s="550"/>
      <c r="E383" s="550"/>
      <c r="F383" s="550"/>
      <c r="G383" s="550"/>
      <c r="H383" s="550"/>
      <c r="I383" s="550"/>
      <c r="J383" s="550"/>
      <c r="K383" s="550"/>
      <c r="L383" s="550"/>
      <c r="M383" s="550"/>
      <c r="N383" s="550"/>
      <c r="O383" s="550"/>
      <c r="P383" s="550"/>
      <c r="Q383" s="550"/>
      <c r="R383" s="550"/>
      <c r="S383" s="550"/>
      <c r="T383" s="550"/>
      <c r="U383" s="550"/>
      <c r="V383" s="550"/>
      <c r="W383" s="550"/>
      <c r="X383" s="550"/>
      <c r="Y383" s="550"/>
      <c r="Z383" s="550"/>
    </row>
    <row r="384" ht="14.25" customHeight="1">
      <c r="A384" s="550"/>
      <c r="B384" s="550"/>
      <c r="C384" s="550"/>
      <c r="D384" s="550"/>
      <c r="E384" s="550"/>
      <c r="F384" s="550"/>
      <c r="G384" s="550"/>
      <c r="H384" s="550"/>
      <c r="I384" s="550"/>
      <c r="J384" s="550"/>
      <c r="K384" s="550"/>
      <c r="L384" s="550"/>
      <c r="M384" s="550"/>
      <c r="N384" s="550"/>
      <c r="O384" s="550"/>
      <c r="P384" s="550"/>
      <c r="Q384" s="550"/>
      <c r="R384" s="550"/>
      <c r="S384" s="550"/>
      <c r="T384" s="550"/>
      <c r="U384" s="550"/>
      <c r="V384" s="550"/>
      <c r="W384" s="550"/>
      <c r="X384" s="550"/>
      <c r="Y384" s="550"/>
      <c r="Z384" s="550"/>
    </row>
    <row r="385" ht="14.25" customHeight="1">
      <c r="A385" s="550"/>
      <c r="B385" s="550"/>
      <c r="C385" s="550"/>
      <c r="D385" s="550"/>
      <c r="E385" s="550"/>
      <c r="F385" s="550"/>
      <c r="G385" s="550"/>
      <c r="H385" s="550"/>
      <c r="I385" s="550"/>
      <c r="J385" s="550"/>
      <c r="K385" s="550"/>
      <c r="L385" s="550"/>
      <c r="M385" s="550"/>
      <c r="N385" s="550"/>
      <c r="O385" s="550"/>
      <c r="P385" s="550"/>
      <c r="Q385" s="550"/>
      <c r="R385" s="550"/>
      <c r="S385" s="550"/>
      <c r="T385" s="550"/>
      <c r="U385" s="550"/>
      <c r="V385" s="550"/>
      <c r="W385" s="550"/>
      <c r="X385" s="550"/>
      <c r="Y385" s="550"/>
      <c r="Z385" s="550"/>
    </row>
    <row r="386" ht="14.25" customHeight="1">
      <c r="A386" s="550"/>
      <c r="B386" s="550"/>
      <c r="C386" s="550"/>
      <c r="D386" s="550"/>
      <c r="E386" s="550"/>
      <c r="F386" s="550"/>
      <c r="G386" s="550"/>
      <c r="H386" s="550"/>
      <c r="I386" s="550"/>
      <c r="J386" s="550"/>
      <c r="K386" s="550"/>
      <c r="L386" s="550"/>
      <c r="M386" s="550"/>
      <c r="N386" s="550"/>
      <c r="O386" s="550"/>
      <c r="P386" s="550"/>
      <c r="Q386" s="550"/>
      <c r="R386" s="550"/>
      <c r="S386" s="550"/>
      <c r="T386" s="550"/>
      <c r="U386" s="550"/>
      <c r="V386" s="550"/>
      <c r="W386" s="550"/>
      <c r="X386" s="550"/>
      <c r="Y386" s="550"/>
      <c r="Z386" s="550"/>
    </row>
    <row r="387" ht="14.25" customHeight="1">
      <c r="A387" s="550"/>
      <c r="B387" s="550"/>
      <c r="C387" s="550"/>
      <c r="D387" s="550"/>
      <c r="E387" s="550"/>
      <c r="F387" s="550"/>
      <c r="G387" s="550"/>
      <c r="H387" s="550"/>
      <c r="I387" s="550"/>
      <c r="J387" s="550"/>
      <c r="K387" s="550"/>
      <c r="L387" s="550"/>
      <c r="M387" s="550"/>
      <c r="N387" s="550"/>
      <c r="O387" s="550"/>
      <c r="P387" s="550"/>
      <c r="Q387" s="550"/>
      <c r="R387" s="550"/>
      <c r="S387" s="550"/>
      <c r="T387" s="550"/>
      <c r="U387" s="550"/>
      <c r="V387" s="550"/>
      <c r="W387" s="550"/>
      <c r="X387" s="550"/>
      <c r="Y387" s="550"/>
      <c r="Z387" s="550"/>
    </row>
    <row r="388" ht="14.25" customHeight="1">
      <c r="A388" s="550"/>
      <c r="B388" s="550"/>
      <c r="C388" s="550"/>
      <c r="D388" s="550"/>
      <c r="E388" s="550"/>
      <c r="F388" s="550"/>
      <c r="G388" s="550"/>
      <c r="H388" s="550"/>
      <c r="I388" s="550"/>
      <c r="J388" s="550"/>
      <c r="K388" s="550"/>
      <c r="L388" s="550"/>
      <c r="M388" s="550"/>
      <c r="N388" s="550"/>
      <c r="O388" s="550"/>
      <c r="P388" s="550"/>
      <c r="Q388" s="550"/>
      <c r="R388" s="550"/>
      <c r="S388" s="550"/>
      <c r="T388" s="550"/>
      <c r="U388" s="550"/>
      <c r="V388" s="550"/>
      <c r="W388" s="550"/>
      <c r="X388" s="550"/>
      <c r="Y388" s="550"/>
      <c r="Z388" s="550"/>
    </row>
    <row r="389" ht="14.25" customHeight="1">
      <c r="A389" s="550"/>
      <c r="B389" s="550"/>
      <c r="C389" s="550"/>
      <c r="D389" s="550"/>
      <c r="E389" s="550"/>
      <c r="F389" s="550"/>
      <c r="G389" s="550"/>
      <c r="H389" s="550"/>
      <c r="I389" s="550"/>
      <c r="J389" s="550"/>
      <c r="K389" s="550"/>
      <c r="L389" s="550"/>
      <c r="M389" s="550"/>
      <c r="N389" s="550"/>
      <c r="O389" s="550"/>
      <c r="P389" s="550"/>
      <c r="Q389" s="550"/>
      <c r="R389" s="550"/>
      <c r="S389" s="550"/>
      <c r="T389" s="550"/>
      <c r="U389" s="550"/>
      <c r="V389" s="550"/>
      <c r="W389" s="550"/>
      <c r="X389" s="550"/>
      <c r="Y389" s="550"/>
      <c r="Z389" s="550"/>
    </row>
    <row r="390" ht="14.25" customHeight="1">
      <c r="A390" s="550"/>
      <c r="B390" s="550"/>
      <c r="C390" s="550"/>
      <c r="D390" s="550"/>
      <c r="E390" s="550"/>
      <c r="F390" s="550"/>
      <c r="G390" s="550"/>
      <c r="H390" s="550"/>
      <c r="I390" s="550"/>
      <c r="J390" s="550"/>
      <c r="K390" s="550"/>
      <c r="L390" s="550"/>
      <c r="M390" s="550"/>
      <c r="N390" s="550"/>
      <c r="O390" s="550"/>
      <c r="P390" s="550"/>
      <c r="Q390" s="550"/>
      <c r="R390" s="550"/>
      <c r="S390" s="550"/>
      <c r="T390" s="550"/>
      <c r="U390" s="550"/>
      <c r="V390" s="550"/>
      <c r="W390" s="550"/>
      <c r="X390" s="550"/>
      <c r="Y390" s="550"/>
      <c r="Z390" s="550"/>
    </row>
    <row r="391" ht="14.25" customHeight="1">
      <c r="A391" s="550"/>
      <c r="B391" s="550"/>
      <c r="C391" s="550"/>
      <c r="D391" s="550"/>
      <c r="E391" s="550"/>
      <c r="F391" s="550"/>
      <c r="G391" s="550"/>
      <c r="H391" s="550"/>
      <c r="I391" s="550"/>
      <c r="J391" s="550"/>
      <c r="K391" s="550"/>
      <c r="L391" s="550"/>
      <c r="M391" s="550"/>
      <c r="N391" s="550"/>
      <c r="O391" s="550"/>
      <c r="P391" s="550"/>
      <c r="Q391" s="550"/>
      <c r="R391" s="550"/>
      <c r="S391" s="550"/>
      <c r="T391" s="550"/>
      <c r="U391" s="550"/>
      <c r="V391" s="550"/>
      <c r="W391" s="550"/>
      <c r="X391" s="550"/>
      <c r="Y391" s="550"/>
      <c r="Z391" s="550"/>
    </row>
    <row r="392" ht="14.25" customHeight="1">
      <c r="A392" s="550"/>
      <c r="B392" s="550"/>
      <c r="C392" s="550"/>
      <c r="D392" s="550"/>
      <c r="E392" s="550"/>
      <c r="F392" s="550"/>
      <c r="G392" s="550"/>
      <c r="H392" s="550"/>
      <c r="I392" s="550"/>
      <c r="J392" s="550"/>
      <c r="K392" s="550"/>
      <c r="L392" s="550"/>
      <c r="M392" s="550"/>
      <c r="N392" s="550"/>
      <c r="O392" s="550"/>
      <c r="P392" s="550"/>
      <c r="Q392" s="550"/>
      <c r="R392" s="550"/>
      <c r="S392" s="550"/>
      <c r="T392" s="550"/>
      <c r="U392" s="550"/>
      <c r="V392" s="550"/>
      <c r="W392" s="550"/>
      <c r="X392" s="550"/>
      <c r="Y392" s="550"/>
      <c r="Z392" s="550"/>
    </row>
    <row r="393" ht="14.25" customHeight="1">
      <c r="A393" s="550"/>
      <c r="B393" s="550"/>
      <c r="C393" s="550"/>
      <c r="D393" s="550"/>
      <c r="E393" s="550"/>
      <c r="F393" s="550"/>
      <c r="G393" s="550"/>
      <c r="H393" s="550"/>
      <c r="I393" s="550"/>
      <c r="J393" s="550"/>
      <c r="K393" s="550"/>
      <c r="L393" s="550"/>
      <c r="M393" s="550"/>
      <c r="N393" s="550"/>
      <c r="O393" s="550"/>
      <c r="P393" s="550"/>
      <c r="Q393" s="550"/>
      <c r="R393" s="550"/>
      <c r="S393" s="550"/>
      <c r="T393" s="550"/>
      <c r="U393" s="550"/>
      <c r="V393" s="550"/>
      <c r="W393" s="550"/>
      <c r="X393" s="550"/>
      <c r="Y393" s="550"/>
      <c r="Z393" s="550"/>
    </row>
    <row r="394" ht="14.25" customHeight="1">
      <c r="A394" s="550"/>
      <c r="B394" s="550"/>
      <c r="C394" s="550"/>
      <c r="D394" s="550"/>
      <c r="E394" s="550"/>
      <c r="F394" s="550"/>
      <c r="G394" s="550"/>
      <c r="H394" s="550"/>
      <c r="I394" s="550"/>
      <c r="J394" s="550"/>
      <c r="K394" s="550"/>
      <c r="L394" s="550"/>
      <c r="M394" s="550"/>
      <c r="N394" s="550"/>
      <c r="O394" s="550"/>
      <c r="P394" s="550"/>
      <c r="Q394" s="550"/>
      <c r="R394" s="550"/>
      <c r="S394" s="550"/>
      <c r="T394" s="550"/>
      <c r="U394" s="550"/>
      <c r="V394" s="550"/>
      <c r="W394" s="550"/>
      <c r="X394" s="550"/>
      <c r="Y394" s="550"/>
      <c r="Z394" s="550"/>
    </row>
    <row r="395" ht="14.25" customHeight="1">
      <c r="A395" s="550"/>
      <c r="B395" s="550"/>
      <c r="C395" s="550"/>
      <c r="D395" s="550"/>
      <c r="E395" s="550"/>
      <c r="F395" s="550"/>
      <c r="G395" s="550"/>
      <c r="H395" s="550"/>
      <c r="I395" s="550"/>
      <c r="J395" s="550"/>
      <c r="K395" s="550"/>
      <c r="L395" s="550"/>
      <c r="M395" s="550"/>
      <c r="N395" s="550"/>
      <c r="O395" s="550"/>
      <c r="P395" s="550"/>
      <c r="Q395" s="550"/>
      <c r="R395" s="550"/>
      <c r="S395" s="550"/>
      <c r="T395" s="550"/>
      <c r="U395" s="550"/>
      <c r="V395" s="550"/>
      <c r="W395" s="550"/>
      <c r="X395" s="550"/>
      <c r="Y395" s="550"/>
      <c r="Z395" s="550"/>
    </row>
    <row r="396" ht="14.25" customHeight="1">
      <c r="A396" s="550"/>
      <c r="B396" s="550"/>
      <c r="C396" s="550"/>
      <c r="D396" s="550"/>
      <c r="E396" s="550"/>
      <c r="F396" s="550"/>
      <c r="G396" s="550"/>
      <c r="H396" s="550"/>
      <c r="I396" s="550"/>
      <c r="J396" s="550"/>
      <c r="K396" s="550"/>
      <c r="L396" s="550"/>
      <c r="M396" s="550"/>
      <c r="N396" s="550"/>
      <c r="O396" s="550"/>
      <c r="P396" s="550"/>
      <c r="Q396" s="550"/>
      <c r="R396" s="550"/>
      <c r="S396" s="550"/>
      <c r="T396" s="550"/>
      <c r="U396" s="550"/>
      <c r="V396" s="550"/>
      <c r="W396" s="550"/>
      <c r="X396" s="550"/>
      <c r="Y396" s="550"/>
      <c r="Z396" s="550"/>
    </row>
    <row r="397" ht="14.25" customHeight="1">
      <c r="A397" s="550"/>
      <c r="B397" s="550"/>
      <c r="C397" s="550"/>
      <c r="D397" s="550"/>
      <c r="E397" s="550"/>
      <c r="F397" s="550"/>
      <c r="G397" s="550"/>
      <c r="H397" s="550"/>
      <c r="I397" s="550"/>
      <c r="J397" s="550"/>
      <c r="K397" s="550"/>
      <c r="L397" s="550"/>
      <c r="M397" s="550"/>
      <c r="N397" s="550"/>
      <c r="O397" s="550"/>
      <c r="P397" s="550"/>
      <c r="Q397" s="550"/>
      <c r="R397" s="550"/>
      <c r="S397" s="550"/>
      <c r="T397" s="550"/>
      <c r="U397" s="550"/>
      <c r="V397" s="550"/>
      <c r="W397" s="550"/>
      <c r="X397" s="550"/>
      <c r="Y397" s="550"/>
      <c r="Z397" s="550"/>
    </row>
    <row r="398" ht="14.25" customHeight="1">
      <c r="A398" s="550"/>
      <c r="B398" s="550"/>
      <c r="C398" s="550"/>
      <c r="D398" s="550"/>
      <c r="E398" s="550"/>
      <c r="F398" s="550"/>
      <c r="G398" s="550"/>
      <c r="H398" s="550"/>
      <c r="I398" s="550"/>
      <c r="J398" s="550"/>
      <c r="K398" s="550"/>
      <c r="L398" s="550"/>
      <c r="M398" s="550"/>
      <c r="N398" s="550"/>
      <c r="O398" s="550"/>
      <c r="P398" s="550"/>
      <c r="Q398" s="550"/>
      <c r="R398" s="550"/>
      <c r="S398" s="550"/>
      <c r="T398" s="550"/>
      <c r="U398" s="550"/>
      <c r="V398" s="550"/>
      <c r="W398" s="550"/>
      <c r="X398" s="550"/>
      <c r="Y398" s="550"/>
      <c r="Z398" s="550"/>
    </row>
    <row r="399" ht="14.25" customHeight="1">
      <c r="A399" s="550"/>
      <c r="B399" s="550"/>
      <c r="C399" s="550"/>
      <c r="D399" s="550"/>
      <c r="E399" s="550"/>
      <c r="F399" s="550"/>
      <c r="G399" s="550"/>
      <c r="H399" s="550"/>
      <c r="I399" s="550"/>
      <c r="J399" s="550"/>
      <c r="K399" s="550"/>
      <c r="L399" s="550"/>
      <c r="M399" s="550"/>
      <c r="N399" s="550"/>
      <c r="O399" s="550"/>
      <c r="P399" s="550"/>
      <c r="Q399" s="550"/>
      <c r="R399" s="550"/>
      <c r="S399" s="550"/>
      <c r="T399" s="550"/>
      <c r="U399" s="550"/>
      <c r="V399" s="550"/>
      <c r="W399" s="550"/>
      <c r="X399" s="550"/>
      <c r="Y399" s="550"/>
      <c r="Z399" s="550"/>
    </row>
    <row r="400" ht="14.25" customHeight="1">
      <c r="A400" s="550"/>
      <c r="B400" s="550"/>
      <c r="C400" s="550"/>
      <c r="D400" s="550"/>
      <c r="E400" s="550"/>
      <c r="F400" s="550"/>
      <c r="G400" s="550"/>
      <c r="H400" s="550"/>
      <c r="I400" s="550"/>
      <c r="J400" s="550"/>
      <c r="K400" s="550"/>
      <c r="L400" s="550"/>
      <c r="M400" s="550"/>
      <c r="N400" s="550"/>
      <c r="O400" s="550"/>
      <c r="P400" s="550"/>
      <c r="Q400" s="550"/>
      <c r="R400" s="550"/>
      <c r="S400" s="550"/>
      <c r="T400" s="550"/>
      <c r="U400" s="550"/>
      <c r="V400" s="550"/>
      <c r="W400" s="550"/>
      <c r="X400" s="550"/>
      <c r="Y400" s="550"/>
      <c r="Z400" s="550"/>
    </row>
    <row r="401" ht="14.25" customHeight="1">
      <c r="A401" s="550"/>
      <c r="B401" s="550"/>
      <c r="C401" s="550"/>
      <c r="D401" s="550"/>
      <c r="E401" s="550"/>
      <c r="F401" s="550"/>
      <c r="G401" s="550"/>
      <c r="H401" s="550"/>
      <c r="I401" s="550"/>
      <c r="J401" s="550"/>
      <c r="K401" s="550"/>
      <c r="L401" s="550"/>
      <c r="M401" s="550"/>
      <c r="N401" s="550"/>
      <c r="O401" s="550"/>
      <c r="P401" s="550"/>
      <c r="Q401" s="550"/>
      <c r="R401" s="550"/>
      <c r="S401" s="550"/>
      <c r="T401" s="550"/>
      <c r="U401" s="550"/>
      <c r="V401" s="550"/>
      <c r="W401" s="550"/>
      <c r="X401" s="550"/>
      <c r="Y401" s="550"/>
      <c r="Z401" s="550"/>
    </row>
    <row r="402" ht="14.25" customHeight="1">
      <c r="A402" s="550"/>
      <c r="B402" s="550"/>
      <c r="C402" s="550"/>
      <c r="D402" s="550"/>
      <c r="E402" s="550"/>
      <c r="F402" s="550"/>
      <c r="G402" s="550"/>
      <c r="H402" s="550"/>
      <c r="I402" s="550"/>
      <c r="J402" s="550"/>
      <c r="K402" s="550"/>
      <c r="L402" s="550"/>
      <c r="M402" s="550"/>
      <c r="N402" s="550"/>
      <c r="O402" s="550"/>
      <c r="P402" s="550"/>
      <c r="Q402" s="550"/>
      <c r="R402" s="550"/>
      <c r="S402" s="550"/>
      <c r="T402" s="550"/>
      <c r="U402" s="550"/>
      <c r="V402" s="550"/>
      <c r="W402" s="550"/>
      <c r="X402" s="550"/>
      <c r="Y402" s="550"/>
      <c r="Z402" s="550"/>
    </row>
    <row r="403" ht="14.25" customHeight="1">
      <c r="A403" s="550"/>
      <c r="B403" s="550"/>
      <c r="C403" s="550"/>
      <c r="D403" s="550"/>
      <c r="E403" s="550"/>
      <c r="F403" s="550"/>
      <c r="G403" s="550"/>
      <c r="H403" s="550"/>
      <c r="I403" s="550"/>
      <c r="J403" s="550"/>
      <c r="K403" s="550"/>
      <c r="L403" s="550"/>
      <c r="M403" s="550"/>
      <c r="N403" s="550"/>
      <c r="O403" s="550"/>
      <c r="P403" s="550"/>
      <c r="Q403" s="550"/>
      <c r="R403" s="550"/>
      <c r="S403" s="550"/>
      <c r="T403" s="550"/>
      <c r="U403" s="550"/>
      <c r="V403" s="550"/>
      <c r="W403" s="550"/>
      <c r="X403" s="550"/>
      <c r="Y403" s="550"/>
      <c r="Z403" s="550"/>
    </row>
    <row r="404" ht="14.25" customHeight="1">
      <c r="A404" s="550"/>
      <c r="B404" s="550"/>
      <c r="C404" s="550"/>
      <c r="D404" s="550"/>
      <c r="E404" s="550"/>
      <c r="F404" s="550"/>
      <c r="G404" s="550"/>
      <c r="H404" s="550"/>
      <c r="I404" s="550"/>
      <c r="J404" s="550"/>
      <c r="K404" s="550"/>
      <c r="L404" s="550"/>
      <c r="M404" s="550"/>
      <c r="N404" s="550"/>
      <c r="O404" s="550"/>
      <c r="P404" s="550"/>
      <c r="Q404" s="550"/>
      <c r="R404" s="550"/>
      <c r="S404" s="550"/>
      <c r="T404" s="550"/>
      <c r="U404" s="550"/>
      <c r="V404" s="550"/>
      <c r="W404" s="550"/>
      <c r="X404" s="550"/>
      <c r="Y404" s="550"/>
      <c r="Z404" s="550"/>
    </row>
    <row r="405" ht="14.25" customHeight="1">
      <c r="A405" s="550"/>
      <c r="B405" s="550"/>
      <c r="C405" s="550"/>
      <c r="D405" s="550"/>
      <c r="E405" s="550"/>
      <c r="F405" s="550"/>
      <c r="G405" s="550"/>
      <c r="H405" s="550"/>
      <c r="I405" s="550"/>
      <c r="J405" s="550"/>
      <c r="K405" s="550"/>
      <c r="L405" s="550"/>
      <c r="M405" s="550"/>
      <c r="N405" s="550"/>
      <c r="O405" s="550"/>
      <c r="P405" s="550"/>
      <c r="Q405" s="550"/>
      <c r="R405" s="550"/>
      <c r="S405" s="550"/>
      <c r="T405" s="550"/>
      <c r="U405" s="550"/>
      <c r="V405" s="550"/>
      <c r="W405" s="550"/>
      <c r="X405" s="550"/>
      <c r="Y405" s="550"/>
      <c r="Z405" s="550"/>
    </row>
    <row r="406" ht="14.25" customHeight="1">
      <c r="A406" s="550"/>
      <c r="B406" s="550"/>
      <c r="C406" s="550"/>
      <c r="D406" s="550"/>
      <c r="E406" s="550"/>
      <c r="F406" s="550"/>
      <c r="G406" s="550"/>
      <c r="H406" s="550"/>
      <c r="I406" s="550"/>
      <c r="J406" s="550"/>
      <c r="K406" s="550"/>
      <c r="L406" s="550"/>
      <c r="M406" s="550"/>
      <c r="N406" s="550"/>
      <c r="O406" s="550"/>
      <c r="P406" s="550"/>
      <c r="Q406" s="550"/>
      <c r="R406" s="550"/>
      <c r="S406" s="550"/>
      <c r="T406" s="550"/>
      <c r="U406" s="550"/>
      <c r="V406" s="550"/>
      <c r="W406" s="550"/>
      <c r="X406" s="550"/>
      <c r="Y406" s="550"/>
      <c r="Z406" s="550"/>
    </row>
    <row r="407" ht="14.25" customHeight="1">
      <c r="A407" s="550"/>
      <c r="B407" s="550"/>
      <c r="C407" s="550"/>
      <c r="D407" s="550"/>
      <c r="E407" s="550"/>
      <c r="F407" s="550"/>
      <c r="G407" s="550"/>
      <c r="H407" s="550"/>
      <c r="I407" s="550"/>
      <c r="J407" s="550"/>
      <c r="K407" s="550"/>
      <c r="L407" s="550"/>
      <c r="M407" s="550"/>
      <c r="N407" s="550"/>
      <c r="O407" s="550"/>
      <c r="P407" s="550"/>
      <c r="Q407" s="550"/>
      <c r="R407" s="550"/>
      <c r="S407" s="550"/>
      <c r="T407" s="550"/>
      <c r="U407" s="550"/>
      <c r="V407" s="550"/>
      <c r="W407" s="550"/>
      <c r="X407" s="550"/>
      <c r="Y407" s="550"/>
      <c r="Z407" s="550"/>
    </row>
    <row r="408" ht="14.25" customHeight="1">
      <c r="A408" s="550"/>
      <c r="B408" s="550"/>
      <c r="C408" s="550"/>
      <c r="D408" s="550"/>
      <c r="E408" s="550"/>
      <c r="F408" s="550"/>
      <c r="G408" s="550"/>
      <c r="H408" s="550"/>
      <c r="I408" s="550"/>
      <c r="J408" s="550"/>
      <c r="K408" s="550"/>
      <c r="L408" s="550"/>
      <c r="M408" s="550"/>
      <c r="N408" s="550"/>
      <c r="O408" s="550"/>
      <c r="P408" s="550"/>
      <c r="Q408" s="550"/>
      <c r="R408" s="550"/>
      <c r="S408" s="550"/>
      <c r="T408" s="550"/>
      <c r="U408" s="550"/>
      <c r="V408" s="550"/>
      <c r="W408" s="550"/>
      <c r="X408" s="550"/>
      <c r="Y408" s="550"/>
      <c r="Z408" s="550"/>
    </row>
    <row r="409" ht="14.25" customHeight="1">
      <c r="A409" s="550"/>
      <c r="B409" s="550"/>
      <c r="C409" s="550"/>
      <c r="D409" s="550"/>
      <c r="E409" s="550"/>
      <c r="F409" s="550"/>
      <c r="G409" s="550"/>
      <c r="H409" s="550"/>
      <c r="I409" s="550"/>
      <c r="J409" s="550"/>
      <c r="K409" s="550"/>
      <c r="L409" s="550"/>
      <c r="M409" s="550"/>
      <c r="N409" s="550"/>
      <c r="O409" s="550"/>
      <c r="P409" s="550"/>
      <c r="Q409" s="550"/>
      <c r="R409" s="550"/>
      <c r="S409" s="550"/>
      <c r="T409" s="550"/>
      <c r="U409" s="550"/>
      <c r="V409" s="550"/>
      <c r="W409" s="550"/>
      <c r="X409" s="550"/>
      <c r="Y409" s="550"/>
      <c r="Z409" s="550"/>
    </row>
    <row r="410" ht="14.25" customHeight="1">
      <c r="A410" s="550"/>
      <c r="B410" s="550"/>
      <c r="C410" s="550"/>
      <c r="D410" s="550"/>
      <c r="E410" s="550"/>
      <c r="F410" s="550"/>
      <c r="G410" s="550"/>
      <c r="H410" s="550"/>
      <c r="I410" s="550"/>
      <c r="J410" s="550"/>
      <c r="K410" s="550"/>
      <c r="L410" s="550"/>
      <c r="M410" s="550"/>
      <c r="N410" s="550"/>
      <c r="O410" s="550"/>
      <c r="P410" s="550"/>
      <c r="Q410" s="550"/>
      <c r="R410" s="550"/>
      <c r="S410" s="550"/>
      <c r="T410" s="550"/>
      <c r="U410" s="550"/>
      <c r="V410" s="550"/>
      <c r="W410" s="550"/>
      <c r="X410" s="550"/>
      <c r="Y410" s="550"/>
      <c r="Z410" s="550"/>
    </row>
    <row r="411" ht="14.25" customHeight="1">
      <c r="A411" s="550"/>
      <c r="B411" s="550"/>
      <c r="C411" s="550"/>
      <c r="D411" s="550"/>
      <c r="E411" s="550"/>
      <c r="F411" s="550"/>
      <c r="G411" s="550"/>
      <c r="H411" s="550"/>
      <c r="I411" s="550"/>
      <c r="J411" s="550"/>
      <c r="K411" s="550"/>
      <c r="L411" s="550"/>
      <c r="M411" s="550"/>
      <c r="N411" s="550"/>
      <c r="O411" s="550"/>
      <c r="P411" s="550"/>
      <c r="Q411" s="550"/>
      <c r="R411" s="550"/>
      <c r="S411" s="550"/>
      <c r="T411" s="550"/>
      <c r="U411" s="550"/>
      <c r="V411" s="550"/>
      <c r="W411" s="550"/>
      <c r="X411" s="550"/>
      <c r="Y411" s="550"/>
      <c r="Z411" s="550"/>
    </row>
    <row r="412" ht="14.25" customHeight="1">
      <c r="A412" s="550"/>
      <c r="B412" s="550"/>
      <c r="C412" s="550"/>
      <c r="D412" s="550"/>
      <c r="E412" s="550"/>
      <c r="F412" s="550"/>
      <c r="G412" s="550"/>
      <c r="H412" s="550"/>
      <c r="I412" s="550"/>
      <c r="J412" s="550"/>
      <c r="K412" s="550"/>
      <c r="L412" s="550"/>
      <c r="M412" s="550"/>
      <c r="N412" s="550"/>
      <c r="O412" s="550"/>
      <c r="P412" s="550"/>
      <c r="Q412" s="550"/>
      <c r="R412" s="550"/>
      <c r="S412" s="550"/>
      <c r="T412" s="550"/>
      <c r="U412" s="550"/>
      <c r="V412" s="550"/>
      <c r="W412" s="550"/>
      <c r="X412" s="550"/>
      <c r="Y412" s="550"/>
      <c r="Z412" s="550"/>
    </row>
    <row r="413" ht="14.25" customHeight="1">
      <c r="A413" s="550"/>
      <c r="B413" s="550"/>
      <c r="C413" s="550"/>
      <c r="D413" s="550"/>
      <c r="E413" s="550"/>
      <c r="F413" s="550"/>
      <c r="G413" s="550"/>
      <c r="H413" s="550"/>
      <c r="I413" s="550"/>
      <c r="J413" s="550"/>
      <c r="K413" s="550"/>
      <c r="L413" s="550"/>
      <c r="M413" s="550"/>
      <c r="N413" s="550"/>
      <c r="O413" s="550"/>
      <c r="P413" s="550"/>
      <c r="Q413" s="550"/>
      <c r="R413" s="550"/>
      <c r="S413" s="550"/>
      <c r="T413" s="550"/>
      <c r="U413" s="550"/>
      <c r="V413" s="550"/>
      <c r="W413" s="550"/>
      <c r="X413" s="550"/>
      <c r="Y413" s="550"/>
      <c r="Z413" s="550"/>
    </row>
    <row r="414" ht="14.25" customHeight="1">
      <c r="A414" s="550"/>
      <c r="B414" s="550"/>
      <c r="C414" s="550"/>
      <c r="D414" s="550"/>
      <c r="E414" s="550"/>
      <c r="F414" s="550"/>
      <c r="G414" s="550"/>
      <c r="H414" s="550"/>
      <c r="I414" s="550"/>
      <c r="J414" s="550"/>
      <c r="K414" s="550"/>
      <c r="L414" s="550"/>
      <c r="M414" s="550"/>
      <c r="N414" s="550"/>
      <c r="O414" s="550"/>
      <c r="P414" s="550"/>
      <c r="Q414" s="550"/>
      <c r="R414" s="550"/>
      <c r="S414" s="550"/>
      <c r="T414" s="550"/>
      <c r="U414" s="550"/>
      <c r="V414" s="550"/>
      <c r="W414" s="550"/>
      <c r="X414" s="550"/>
      <c r="Y414" s="550"/>
      <c r="Z414" s="550"/>
    </row>
    <row r="415" ht="14.25" customHeight="1">
      <c r="A415" s="550"/>
      <c r="B415" s="550"/>
      <c r="C415" s="550"/>
      <c r="D415" s="550"/>
      <c r="E415" s="550"/>
      <c r="F415" s="550"/>
      <c r="G415" s="550"/>
      <c r="H415" s="550"/>
      <c r="I415" s="550"/>
      <c r="J415" s="550"/>
      <c r="K415" s="550"/>
      <c r="L415" s="550"/>
      <c r="M415" s="550"/>
      <c r="N415" s="550"/>
      <c r="O415" s="550"/>
      <c r="P415" s="550"/>
      <c r="Q415" s="550"/>
      <c r="R415" s="550"/>
      <c r="S415" s="550"/>
      <c r="T415" s="550"/>
      <c r="U415" s="550"/>
      <c r="V415" s="550"/>
      <c r="W415" s="550"/>
      <c r="X415" s="550"/>
      <c r="Y415" s="550"/>
      <c r="Z415" s="550"/>
    </row>
    <row r="416" ht="14.25" customHeight="1">
      <c r="A416" s="550"/>
      <c r="B416" s="550"/>
      <c r="C416" s="550"/>
      <c r="D416" s="550"/>
      <c r="E416" s="550"/>
      <c r="F416" s="550"/>
      <c r="G416" s="550"/>
      <c r="H416" s="550"/>
      <c r="I416" s="550"/>
      <c r="J416" s="550"/>
      <c r="K416" s="550"/>
      <c r="L416" s="550"/>
      <c r="M416" s="550"/>
      <c r="N416" s="550"/>
      <c r="O416" s="550"/>
      <c r="P416" s="550"/>
      <c r="Q416" s="550"/>
      <c r="R416" s="550"/>
      <c r="S416" s="550"/>
      <c r="T416" s="550"/>
      <c r="U416" s="550"/>
      <c r="V416" s="550"/>
      <c r="W416" s="550"/>
      <c r="X416" s="550"/>
      <c r="Y416" s="550"/>
      <c r="Z416" s="550"/>
    </row>
    <row r="417" ht="14.25" customHeight="1">
      <c r="A417" s="550"/>
      <c r="B417" s="550"/>
      <c r="C417" s="550"/>
      <c r="D417" s="550"/>
      <c r="E417" s="550"/>
      <c r="F417" s="550"/>
      <c r="G417" s="550"/>
      <c r="H417" s="550"/>
      <c r="I417" s="550"/>
      <c r="J417" s="550"/>
      <c r="K417" s="550"/>
      <c r="L417" s="550"/>
      <c r="M417" s="550"/>
      <c r="N417" s="550"/>
      <c r="O417" s="550"/>
      <c r="P417" s="550"/>
      <c r="Q417" s="550"/>
      <c r="R417" s="550"/>
      <c r="S417" s="550"/>
      <c r="T417" s="550"/>
      <c r="U417" s="550"/>
      <c r="V417" s="550"/>
      <c r="W417" s="550"/>
      <c r="X417" s="550"/>
      <c r="Y417" s="550"/>
      <c r="Z417" s="550"/>
    </row>
    <row r="418" ht="14.25" customHeight="1">
      <c r="A418" s="550"/>
      <c r="B418" s="550"/>
      <c r="C418" s="550"/>
      <c r="D418" s="550"/>
      <c r="E418" s="550"/>
      <c r="F418" s="550"/>
      <c r="G418" s="550"/>
      <c r="H418" s="550"/>
      <c r="I418" s="550"/>
      <c r="J418" s="550"/>
      <c r="K418" s="550"/>
      <c r="L418" s="550"/>
      <c r="M418" s="550"/>
      <c r="N418" s="550"/>
      <c r="O418" s="550"/>
      <c r="P418" s="550"/>
      <c r="Q418" s="550"/>
      <c r="R418" s="550"/>
      <c r="S418" s="550"/>
      <c r="T418" s="550"/>
      <c r="U418" s="550"/>
      <c r="V418" s="550"/>
      <c r="W418" s="550"/>
      <c r="X418" s="550"/>
      <c r="Y418" s="550"/>
      <c r="Z418" s="550"/>
    </row>
    <row r="419" ht="14.25" customHeight="1">
      <c r="A419" s="550"/>
      <c r="B419" s="550"/>
      <c r="C419" s="550"/>
      <c r="D419" s="550"/>
      <c r="E419" s="550"/>
      <c r="F419" s="550"/>
      <c r="G419" s="550"/>
      <c r="H419" s="550"/>
      <c r="I419" s="550"/>
      <c r="J419" s="550"/>
      <c r="K419" s="550"/>
      <c r="L419" s="550"/>
      <c r="M419" s="550"/>
      <c r="N419" s="550"/>
      <c r="O419" s="550"/>
      <c r="P419" s="550"/>
      <c r="Q419" s="550"/>
      <c r="R419" s="550"/>
      <c r="S419" s="550"/>
      <c r="T419" s="550"/>
      <c r="U419" s="550"/>
      <c r="V419" s="550"/>
      <c r="W419" s="550"/>
      <c r="X419" s="550"/>
      <c r="Y419" s="550"/>
      <c r="Z419" s="550"/>
    </row>
    <row r="420" ht="14.25" customHeight="1">
      <c r="A420" s="550"/>
      <c r="B420" s="550"/>
      <c r="C420" s="550"/>
      <c r="D420" s="550"/>
      <c r="E420" s="550"/>
      <c r="F420" s="550"/>
      <c r="G420" s="550"/>
      <c r="H420" s="550"/>
      <c r="I420" s="550"/>
      <c r="J420" s="550"/>
      <c r="K420" s="550"/>
      <c r="L420" s="550"/>
      <c r="M420" s="550"/>
      <c r="N420" s="550"/>
      <c r="O420" s="550"/>
      <c r="P420" s="550"/>
      <c r="Q420" s="550"/>
      <c r="R420" s="550"/>
      <c r="S420" s="550"/>
      <c r="T420" s="550"/>
      <c r="U420" s="550"/>
      <c r="V420" s="550"/>
      <c r="W420" s="550"/>
      <c r="X420" s="550"/>
      <c r="Y420" s="550"/>
      <c r="Z420" s="550"/>
    </row>
    <row r="421" ht="14.25" customHeight="1">
      <c r="A421" s="550"/>
      <c r="B421" s="550"/>
      <c r="C421" s="550"/>
      <c r="D421" s="550"/>
      <c r="E421" s="550"/>
      <c r="F421" s="550"/>
      <c r="G421" s="550"/>
      <c r="H421" s="550"/>
      <c r="I421" s="550"/>
      <c r="J421" s="550"/>
      <c r="K421" s="550"/>
      <c r="L421" s="550"/>
      <c r="M421" s="550"/>
      <c r="N421" s="550"/>
      <c r="O421" s="550"/>
      <c r="P421" s="550"/>
      <c r="Q421" s="550"/>
      <c r="R421" s="550"/>
      <c r="S421" s="550"/>
      <c r="T421" s="550"/>
      <c r="U421" s="550"/>
      <c r="V421" s="550"/>
      <c r="W421" s="550"/>
      <c r="X421" s="550"/>
      <c r="Y421" s="550"/>
      <c r="Z421" s="550"/>
    </row>
    <row r="422" ht="14.25" customHeight="1">
      <c r="A422" s="550"/>
      <c r="B422" s="550"/>
      <c r="C422" s="550"/>
      <c r="D422" s="550"/>
      <c r="E422" s="550"/>
      <c r="F422" s="550"/>
      <c r="G422" s="550"/>
      <c r="H422" s="550"/>
      <c r="I422" s="550"/>
      <c r="J422" s="550"/>
      <c r="K422" s="550"/>
      <c r="L422" s="550"/>
      <c r="M422" s="550"/>
      <c r="N422" s="550"/>
      <c r="O422" s="550"/>
      <c r="P422" s="550"/>
      <c r="Q422" s="550"/>
      <c r="R422" s="550"/>
      <c r="S422" s="550"/>
      <c r="T422" s="550"/>
      <c r="U422" s="550"/>
      <c r="V422" s="550"/>
      <c r="W422" s="550"/>
      <c r="X422" s="550"/>
      <c r="Y422" s="550"/>
      <c r="Z422" s="550"/>
    </row>
    <row r="423" ht="14.25" customHeight="1">
      <c r="A423" s="550"/>
      <c r="B423" s="550"/>
      <c r="C423" s="550"/>
      <c r="D423" s="550"/>
      <c r="E423" s="550"/>
      <c r="F423" s="550"/>
      <c r="G423" s="550"/>
      <c r="H423" s="550"/>
      <c r="I423" s="550"/>
      <c r="J423" s="550"/>
      <c r="K423" s="550"/>
      <c r="L423" s="550"/>
      <c r="M423" s="550"/>
      <c r="N423" s="550"/>
      <c r="O423" s="550"/>
      <c r="P423" s="550"/>
      <c r="Q423" s="550"/>
      <c r="R423" s="550"/>
      <c r="S423" s="550"/>
      <c r="T423" s="550"/>
      <c r="U423" s="550"/>
      <c r="V423" s="550"/>
      <c r="W423" s="550"/>
      <c r="X423" s="550"/>
      <c r="Y423" s="550"/>
      <c r="Z423" s="550"/>
    </row>
    <row r="424" ht="14.25" customHeight="1">
      <c r="A424" s="550"/>
      <c r="B424" s="550"/>
      <c r="C424" s="550"/>
      <c r="D424" s="550"/>
      <c r="E424" s="550"/>
      <c r="F424" s="550"/>
      <c r="G424" s="550"/>
      <c r="H424" s="550"/>
      <c r="I424" s="550"/>
      <c r="J424" s="550"/>
      <c r="K424" s="550"/>
      <c r="L424" s="550"/>
      <c r="M424" s="550"/>
      <c r="N424" s="550"/>
      <c r="O424" s="550"/>
      <c r="P424" s="550"/>
      <c r="Q424" s="550"/>
      <c r="R424" s="550"/>
      <c r="S424" s="550"/>
      <c r="T424" s="550"/>
      <c r="U424" s="550"/>
      <c r="V424" s="550"/>
      <c r="W424" s="550"/>
      <c r="X424" s="550"/>
      <c r="Y424" s="550"/>
      <c r="Z424" s="550"/>
    </row>
    <row r="425" ht="14.25" customHeight="1">
      <c r="A425" s="550"/>
      <c r="B425" s="550"/>
      <c r="C425" s="550"/>
      <c r="D425" s="550"/>
      <c r="E425" s="550"/>
      <c r="F425" s="550"/>
      <c r="G425" s="550"/>
      <c r="H425" s="550"/>
      <c r="I425" s="550"/>
      <c r="J425" s="550"/>
      <c r="K425" s="550"/>
      <c r="L425" s="550"/>
      <c r="M425" s="550"/>
      <c r="N425" s="550"/>
      <c r="O425" s="550"/>
      <c r="P425" s="550"/>
      <c r="Q425" s="550"/>
      <c r="R425" s="550"/>
      <c r="S425" s="550"/>
      <c r="T425" s="550"/>
      <c r="U425" s="550"/>
      <c r="V425" s="550"/>
      <c r="W425" s="550"/>
      <c r="X425" s="550"/>
      <c r="Y425" s="550"/>
      <c r="Z425" s="550"/>
    </row>
    <row r="426" ht="14.25" customHeight="1">
      <c r="A426" s="550"/>
      <c r="B426" s="550"/>
      <c r="C426" s="550"/>
      <c r="D426" s="550"/>
      <c r="E426" s="550"/>
      <c r="F426" s="550"/>
      <c r="G426" s="550"/>
      <c r="H426" s="550"/>
      <c r="I426" s="550"/>
      <c r="J426" s="550"/>
      <c r="K426" s="550"/>
      <c r="L426" s="550"/>
      <c r="M426" s="550"/>
      <c r="N426" s="550"/>
      <c r="O426" s="550"/>
      <c r="P426" s="550"/>
      <c r="Q426" s="550"/>
      <c r="R426" s="550"/>
      <c r="S426" s="550"/>
      <c r="T426" s="550"/>
      <c r="U426" s="550"/>
      <c r="V426" s="550"/>
      <c r="W426" s="550"/>
      <c r="X426" s="550"/>
      <c r="Y426" s="550"/>
      <c r="Z426" s="550"/>
    </row>
    <row r="427" ht="14.25" customHeight="1">
      <c r="A427" s="550"/>
      <c r="B427" s="550"/>
      <c r="C427" s="550"/>
      <c r="D427" s="550"/>
      <c r="E427" s="550"/>
      <c r="F427" s="550"/>
      <c r="G427" s="550"/>
      <c r="H427" s="550"/>
      <c r="I427" s="550"/>
      <c r="J427" s="550"/>
      <c r="K427" s="550"/>
      <c r="L427" s="550"/>
      <c r="M427" s="550"/>
      <c r="N427" s="550"/>
      <c r="O427" s="550"/>
      <c r="P427" s="550"/>
      <c r="Q427" s="550"/>
      <c r="R427" s="550"/>
      <c r="S427" s="550"/>
      <c r="T427" s="550"/>
      <c r="U427" s="550"/>
      <c r="V427" s="550"/>
      <c r="W427" s="550"/>
      <c r="X427" s="550"/>
      <c r="Y427" s="550"/>
      <c r="Z427" s="550"/>
    </row>
    <row r="428" ht="14.25" customHeight="1">
      <c r="A428" s="550"/>
      <c r="B428" s="550"/>
      <c r="C428" s="550"/>
      <c r="D428" s="550"/>
      <c r="E428" s="550"/>
      <c r="F428" s="550"/>
      <c r="G428" s="550"/>
      <c r="H428" s="550"/>
      <c r="I428" s="550"/>
      <c r="J428" s="550"/>
      <c r="K428" s="550"/>
      <c r="L428" s="550"/>
      <c r="M428" s="550"/>
      <c r="N428" s="550"/>
      <c r="O428" s="550"/>
      <c r="P428" s="550"/>
      <c r="Q428" s="550"/>
      <c r="R428" s="550"/>
      <c r="S428" s="550"/>
      <c r="T428" s="550"/>
      <c r="U428" s="550"/>
      <c r="V428" s="550"/>
      <c r="W428" s="550"/>
      <c r="X428" s="550"/>
      <c r="Y428" s="550"/>
      <c r="Z428" s="550"/>
    </row>
    <row r="429" ht="14.25" customHeight="1">
      <c r="A429" s="550"/>
      <c r="B429" s="550"/>
      <c r="C429" s="550"/>
      <c r="D429" s="550"/>
      <c r="E429" s="550"/>
      <c r="F429" s="550"/>
      <c r="G429" s="550"/>
      <c r="H429" s="550"/>
      <c r="I429" s="550"/>
      <c r="J429" s="550"/>
      <c r="K429" s="550"/>
      <c r="L429" s="550"/>
      <c r="M429" s="550"/>
      <c r="N429" s="550"/>
      <c r="O429" s="550"/>
      <c r="P429" s="550"/>
      <c r="Q429" s="550"/>
      <c r="R429" s="550"/>
      <c r="S429" s="550"/>
      <c r="T429" s="550"/>
      <c r="U429" s="550"/>
      <c r="V429" s="550"/>
      <c r="W429" s="550"/>
      <c r="X429" s="550"/>
      <c r="Y429" s="550"/>
      <c r="Z429" s="550"/>
    </row>
    <row r="430" ht="14.25" customHeight="1">
      <c r="A430" s="550"/>
      <c r="B430" s="550"/>
      <c r="C430" s="550"/>
      <c r="D430" s="550"/>
      <c r="E430" s="550"/>
      <c r="F430" s="550"/>
      <c r="G430" s="550"/>
      <c r="H430" s="550"/>
      <c r="I430" s="550"/>
      <c r="J430" s="550"/>
      <c r="K430" s="550"/>
      <c r="L430" s="550"/>
      <c r="M430" s="550"/>
      <c r="N430" s="550"/>
      <c r="O430" s="550"/>
      <c r="P430" s="550"/>
      <c r="Q430" s="550"/>
      <c r="R430" s="550"/>
      <c r="S430" s="550"/>
      <c r="T430" s="550"/>
      <c r="U430" s="550"/>
      <c r="V430" s="550"/>
      <c r="W430" s="550"/>
      <c r="X430" s="550"/>
      <c r="Y430" s="550"/>
      <c r="Z430" s="550"/>
    </row>
    <row r="431" ht="14.25" customHeight="1">
      <c r="A431" s="550"/>
      <c r="B431" s="550"/>
      <c r="C431" s="550"/>
      <c r="D431" s="550"/>
      <c r="E431" s="550"/>
      <c r="F431" s="550"/>
      <c r="G431" s="550"/>
      <c r="H431" s="550"/>
      <c r="I431" s="550"/>
      <c r="J431" s="550"/>
      <c r="K431" s="550"/>
      <c r="L431" s="550"/>
      <c r="M431" s="550"/>
      <c r="N431" s="550"/>
      <c r="O431" s="550"/>
      <c r="P431" s="550"/>
      <c r="Q431" s="550"/>
      <c r="R431" s="550"/>
      <c r="S431" s="550"/>
      <c r="T431" s="550"/>
      <c r="U431" s="550"/>
      <c r="V431" s="550"/>
      <c r="W431" s="550"/>
      <c r="X431" s="550"/>
      <c r="Y431" s="550"/>
      <c r="Z431" s="550"/>
    </row>
    <row r="432" ht="14.25" customHeight="1">
      <c r="A432" s="550"/>
      <c r="B432" s="550"/>
      <c r="C432" s="550"/>
      <c r="D432" s="550"/>
      <c r="E432" s="550"/>
      <c r="F432" s="550"/>
      <c r="G432" s="550"/>
      <c r="H432" s="550"/>
      <c r="I432" s="550"/>
      <c r="J432" s="550"/>
      <c r="K432" s="550"/>
      <c r="L432" s="550"/>
      <c r="M432" s="550"/>
      <c r="N432" s="550"/>
      <c r="O432" s="550"/>
      <c r="P432" s="550"/>
      <c r="Q432" s="550"/>
      <c r="R432" s="550"/>
      <c r="S432" s="550"/>
      <c r="T432" s="550"/>
      <c r="U432" s="550"/>
      <c r="V432" s="550"/>
      <c r="W432" s="550"/>
      <c r="X432" s="550"/>
      <c r="Y432" s="550"/>
      <c r="Z432" s="550"/>
    </row>
    <row r="433" ht="14.25" customHeight="1">
      <c r="A433" s="550"/>
      <c r="B433" s="550"/>
      <c r="C433" s="550"/>
      <c r="D433" s="550"/>
      <c r="E433" s="550"/>
      <c r="F433" s="550"/>
      <c r="G433" s="550"/>
      <c r="H433" s="550"/>
      <c r="I433" s="550"/>
      <c r="J433" s="550"/>
      <c r="K433" s="550"/>
      <c r="L433" s="550"/>
      <c r="M433" s="550"/>
      <c r="N433" s="550"/>
      <c r="O433" s="550"/>
      <c r="P433" s="550"/>
      <c r="Q433" s="550"/>
      <c r="R433" s="550"/>
      <c r="S433" s="550"/>
      <c r="T433" s="550"/>
      <c r="U433" s="550"/>
      <c r="V433" s="550"/>
      <c r="W433" s="550"/>
      <c r="X433" s="550"/>
      <c r="Y433" s="550"/>
      <c r="Z433" s="550"/>
    </row>
    <row r="434" ht="14.25" customHeight="1">
      <c r="A434" s="550"/>
      <c r="B434" s="550"/>
      <c r="C434" s="550"/>
      <c r="D434" s="550"/>
      <c r="E434" s="550"/>
      <c r="F434" s="550"/>
      <c r="G434" s="550"/>
      <c r="H434" s="550"/>
      <c r="I434" s="550"/>
      <c r="J434" s="550"/>
      <c r="K434" s="550"/>
      <c r="L434" s="550"/>
      <c r="M434" s="550"/>
      <c r="N434" s="550"/>
      <c r="O434" s="550"/>
      <c r="P434" s="550"/>
      <c r="Q434" s="550"/>
      <c r="R434" s="550"/>
      <c r="S434" s="550"/>
      <c r="T434" s="550"/>
      <c r="U434" s="550"/>
      <c r="V434" s="550"/>
      <c r="W434" s="550"/>
      <c r="X434" s="550"/>
      <c r="Y434" s="550"/>
      <c r="Z434" s="550"/>
    </row>
    <row r="435" ht="14.25" customHeight="1">
      <c r="A435" s="550"/>
      <c r="B435" s="550"/>
      <c r="C435" s="550"/>
      <c r="D435" s="550"/>
      <c r="E435" s="550"/>
      <c r="F435" s="550"/>
      <c r="G435" s="550"/>
      <c r="H435" s="550"/>
      <c r="I435" s="550"/>
      <c r="J435" s="550"/>
      <c r="K435" s="550"/>
      <c r="L435" s="550"/>
      <c r="M435" s="550"/>
      <c r="N435" s="550"/>
      <c r="O435" s="550"/>
      <c r="P435" s="550"/>
      <c r="Q435" s="550"/>
      <c r="R435" s="550"/>
      <c r="S435" s="550"/>
      <c r="T435" s="550"/>
      <c r="U435" s="550"/>
      <c r="V435" s="550"/>
      <c r="W435" s="550"/>
      <c r="X435" s="550"/>
      <c r="Y435" s="550"/>
      <c r="Z435" s="550"/>
    </row>
    <row r="436" ht="14.25" customHeight="1">
      <c r="A436" s="550"/>
      <c r="B436" s="550"/>
      <c r="C436" s="550"/>
      <c r="D436" s="550"/>
      <c r="E436" s="550"/>
      <c r="F436" s="550"/>
      <c r="G436" s="550"/>
      <c r="H436" s="550"/>
      <c r="I436" s="550"/>
      <c r="J436" s="550"/>
      <c r="K436" s="550"/>
      <c r="L436" s="550"/>
      <c r="M436" s="550"/>
      <c r="N436" s="550"/>
      <c r="O436" s="550"/>
      <c r="P436" s="550"/>
      <c r="Q436" s="550"/>
      <c r="R436" s="550"/>
      <c r="S436" s="550"/>
      <c r="T436" s="550"/>
      <c r="U436" s="550"/>
      <c r="V436" s="550"/>
      <c r="W436" s="550"/>
      <c r="X436" s="550"/>
      <c r="Y436" s="550"/>
      <c r="Z436" s="550"/>
    </row>
    <row r="437" ht="14.25" customHeight="1">
      <c r="A437" s="550"/>
      <c r="B437" s="550"/>
      <c r="C437" s="550"/>
      <c r="D437" s="550"/>
      <c r="E437" s="550"/>
      <c r="F437" s="550"/>
      <c r="G437" s="550"/>
      <c r="H437" s="550"/>
      <c r="I437" s="550"/>
      <c r="J437" s="550"/>
      <c r="K437" s="550"/>
      <c r="L437" s="550"/>
      <c r="M437" s="550"/>
      <c r="N437" s="550"/>
      <c r="O437" s="550"/>
      <c r="P437" s="550"/>
      <c r="Q437" s="550"/>
      <c r="R437" s="550"/>
      <c r="S437" s="550"/>
      <c r="T437" s="550"/>
      <c r="U437" s="550"/>
      <c r="V437" s="550"/>
      <c r="W437" s="550"/>
      <c r="X437" s="550"/>
      <c r="Y437" s="550"/>
      <c r="Z437" s="550"/>
    </row>
    <row r="438" ht="14.25" customHeight="1">
      <c r="A438" s="550"/>
      <c r="B438" s="550"/>
      <c r="C438" s="550"/>
      <c r="D438" s="550"/>
      <c r="E438" s="550"/>
      <c r="F438" s="550"/>
      <c r="G438" s="550"/>
      <c r="H438" s="550"/>
      <c r="I438" s="550"/>
      <c r="J438" s="550"/>
      <c r="K438" s="550"/>
      <c r="L438" s="550"/>
      <c r="M438" s="550"/>
      <c r="N438" s="550"/>
      <c r="O438" s="550"/>
      <c r="P438" s="550"/>
      <c r="Q438" s="550"/>
      <c r="R438" s="550"/>
      <c r="S438" s="550"/>
      <c r="T438" s="550"/>
      <c r="U438" s="550"/>
      <c r="V438" s="550"/>
      <c r="W438" s="550"/>
      <c r="X438" s="550"/>
      <c r="Y438" s="550"/>
      <c r="Z438" s="550"/>
    </row>
    <row r="439" ht="14.25" customHeight="1">
      <c r="A439" s="550"/>
      <c r="B439" s="550"/>
      <c r="C439" s="550"/>
      <c r="D439" s="550"/>
      <c r="E439" s="550"/>
      <c r="F439" s="550"/>
      <c r="G439" s="550"/>
      <c r="H439" s="550"/>
      <c r="I439" s="550"/>
      <c r="J439" s="550"/>
      <c r="K439" s="550"/>
      <c r="L439" s="550"/>
      <c r="M439" s="550"/>
      <c r="N439" s="550"/>
      <c r="O439" s="550"/>
      <c r="P439" s="550"/>
      <c r="Q439" s="550"/>
      <c r="R439" s="550"/>
      <c r="S439" s="550"/>
      <c r="T439" s="550"/>
      <c r="U439" s="550"/>
      <c r="V439" s="550"/>
      <c r="W439" s="550"/>
      <c r="X439" s="550"/>
      <c r="Y439" s="550"/>
      <c r="Z439" s="550"/>
    </row>
    <row r="440" ht="14.25" customHeight="1">
      <c r="A440" s="550"/>
      <c r="B440" s="550"/>
      <c r="C440" s="550"/>
      <c r="D440" s="550"/>
      <c r="E440" s="550"/>
      <c r="F440" s="550"/>
      <c r="G440" s="550"/>
      <c r="H440" s="550"/>
      <c r="I440" s="550"/>
      <c r="J440" s="550"/>
      <c r="K440" s="550"/>
      <c r="L440" s="550"/>
      <c r="M440" s="550"/>
      <c r="N440" s="550"/>
      <c r="O440" s="550"/>
      <c r="P440" s="550"/>
      <c r="Q440" s="550"/>
      <c r="R440" s="550"/>
      <c r="S440" s="550"/>
      <c r="T440" s="550"/>
      <c r="U440" s="550"/>
      <c r="V440" s="550"/>
      <c r="W440" s="550"/>
      <c r="X440" s="550"/>
      <c r="Y440" s="550"/>
      <c r="Z440" s="550"/>
    </row>
    <row r="441" ht="14.25" customHeight="1">
      <c r="A441" s="550"/>
      <c r="B441" s="550"/>
      <c r="C441" s="550"/>
      <c r="D441" s="550"/>
      <c r="E441" s="550"/>
      <c r="F441" s="550"/>
      <c r="G441" s="550"/>
      <c r="H441" s="550"/>
      <c r="I441" s="550"/>
      <c r="J441" s="550"/>
      <c r="K441" s="550"/>
      <c r="L441" s="550"/>
      <c r="M441" s="550"/>
      <c r="N441" s="550"/>
      <c r="O441" s="550"/>
      <c r="P441" s="550"/>
      <c r="Q441" s="550"/>
      <c r="R441" s="550"/>
      <c r="S441" s="550"/>
      <c r="T441" s="550"/>
      <c r="U441" s="550"/>
      <c r="V441" s="550"/>
      <c r="W441" s="550"/>
      <c r="X441" s="550"/>
      <c r="Y441" s="550"/>
      <c r="Z441" s="550"/>
    </row>
    <row r="442" ht="14.25" customHeight="1">
      <c r="A442" s="550"/>
      <c r="B442" s="550"/>
      <c r="C442" s="550"/>
      <c r="D442" s="550"/>
      <c r="E442" s="550"/>
      <c r="F442" s="550"/>
      <c r="G442" s="550"/>
      <c r="H442" s="550"/>
      <c r="I442" s="550"/>
      <c r="J442" s="550"/>
      <c r="K442" s="550"/>
      <c r="L442" s="550"/>
      <c r="M442" s="550"/>
      <c r="N442" s="550"/>
      <c r="O442" s="550"/>
      <c r="P442" s="550"/>
      <c r="Q442" s="550"/>
      <c r="R442" s="550"/>
      <c r="S442" s="550"/>
      <c r="T442" s="550"/>
      <c r="U442" s="550"/>
      <c r="V442" s="550"/>
      <c r="W442" s="550"/>
      <c r="X442" s="550"/>
      <c r="Y442" s="550"/>
      <c r="Z442" s="550"/>
    </row>
    <row r="443" ht="14.25" customHeight="1">
      <c r="A443" s="550"/>
      <c r="B443" s="550"/>
      <c r="C443" s="550"/>
      <c r="D443" s="550"/>
      <c r="E443" s="550"/>
      <c r="F443" s="550"/>
      <c r="G443" s="550"/>
      <c r="H443" s="550"/>
      <c r="I443" s="550"/>
      <c r="J443" s="550"/>
      <c r="K443" s="550"/>
      <c r="L443" s="550"/>
      <c r="M443" s="550"/>
      <c r="N443" s="550"/>
      <c r="O443" s="550"/>
      <c r="P443" s="550"/>
      <c r="Q443" s="550"/>
      <c r="R443" s="550"/>
      <c r="S443" s="550"/>
      <c r="T443" s="550"/>
      <c r="U443" s="550"/>
      <c r="V443" s="550"/>
      <c r="W443" s="550"/>
      <c r="X443" s="550"/>
      <c r="Y443" s="550"/>
      <c r="Z443" s="550"/>
    </row>
    <row r="444" ht="14.25" customHeight="1">
      <c r="A444" s="550"/>
      <c r="B444" s="550"/>
      <c r="C444" s="550"/>
      <c r="D444" s="550"/>
      <c r="E444" s="550"/>
      <c r="F444" s="550"/>
      <c r="G444" s="550"/>
      <c r="H444" s="550"/>
      <c r="I444" s="550"/>
      <c r="J444" s="550"/>
      <c r="K444" s="550"/>
      <c r="L444" s="550"/>
      <c r="M444" s="550"/>
      <c r="N444" s="550"/>
      <c r="O444" s="550"/>
      <c r="P444" s="550"/>
      <c r="Q444" s="550"/>
      <c r="R444" s="550"/>
      <c r="S444" s="550"/>
      <c r="T444" s="550"/>
      <c r="U444" s="550"/>
      <c r="V444" s="550"/>
      <c r="W444" s="550"/>
      <c r="X444" s="550"/>
      <c r="Y444" s="550"/>
      <c r="Z444" s="550"/>
    </row>
    <row r="445" ht="14.25" customHeight="1">
      <c r="A445" s="550"/>
      <c r="B445" s="550"/>
      <c r="C445" s="550"/>
      <c r="D445" s="550"/>
      <c r="E445" s="550"/>
      <c r="F445" s="550"/>
      <c r="G445" s="550"/>
      <c r="H445" s="550"/>
      <c r="I445" s="550"/>
      <c r="J445" s="550"/>
      <c r="K445" s="550"/>
      <c r="L445" s="550"/>
      <c r="M445" s="550"/>
      <c r="N445" s="550"/>
      <c r="O445" s="550"/>
      <c r="P445" s="550"/>
      <c r="Q445" s="550"/>
      <c r="R445" s="550"/>
      <c r="S445" s="550"/>
      <c r="T445" s="550"/>
      <c r="U445" s="550"/>
      <c r="V445" s="550"/>
      <c r="W445" s="550"/>
      <c r="X445" s="550"/>
      <c r="Y445" s="550"/>
      <c r="Z445" s="550"/>
    </row>
    <row r="446" ht="14.25" customHeight="1">
      <c r="A446" s="550"/>
      <c r="B446" s="550"/>
      <c r="C446" s="550"/>
      <c r="D446" s="550"/>
      <c r="E446" s="550"/>
      <c r="F446" s="550"/>
      <c r="G446" s="550"/>
      <c r="H446" s="550"/>
      <c r="I446" s="550"/>
      <c r="J446" s="550"/>
      <c r="K446" s="550"/>
      <c r="L446" s="550"/>
      <c r="M446" s="550"/>
      <c r="N446" s="550"/>
      <c r="O446" s="550"/>
      <c r="P446" s="550"/>
      <c r="Q446" s="550"/>
      <c r="R446" s="550"/>
      <c r="S446" s="550"/>
      <c r="T446" s="550"/>
      <c r="U446" s="550"/>
      <c r="V446" s="550"/>
      <c r="W446" s="550"/>
      <c r="X446" s="550"/>
      <c r="Y446" s="550"/>
      <c r="Z446" s="550"/>
    </row>
    <row r="447" ht="14.25" customHeight="1">
      <c r="A447" s="550"/>
      <c r="B447" s="550"/>
      <c r="C447" s="550"/>
      <c r="D447" s="550"/>
      <c r="E447" s="550"/>
      <c r="F447" s="550"/>
      <c r="G447" s="550"/>
      <c r="H447" s="550"/>
      <c r="I447" s="550"/>
      <c r="J447" s="550"/>
      <c r="K447" s="550"/>
      <c r="L447" s="550"/>
      <c r="M447" s="550"/>
      <c r="N447" s="550"/>
      <c r="O447" s="550"/>
      <c r="P447" s="550"/>
      <c r="Q447" s="550"/>
      <c r="R447" s="550"/>
      <c r="S447" s="550"/>
      <c r="T447" s="550"/>
      <c r="U447" s="550"/>
      <c r="V447" s="550"/>
      <c r="W447" s="550"/>
      <c r="X447" s="550"/>
      <c r="Y447" s="550"/>
      <c r="Z447" s="550"/>
    </row>
    <row r="448" ht="14.25" customHeight="1">
      <c r="A448" s="550"/>
      <c r="B448" s="550"/>
      <c r="C448" s="550"/>
      <c r="D448" s="550"/>
      <c r="E448" s="550"/>
      <c r="F448" s="550"/>
      <c r="G448" s="550"/>
      <c r="H448" s="550"/>
      <c r="I448" s="550"/>
      <c r="J448" s="550"/>
      <c r="K448" s="550"/>
      <c r="L448" s="550"/>
      <c r="M448" s="550"/>
      <c r="N448" s="550"/>
      <c r="O448" s="550"/>
      <c r="P448" s="550"/>
      <c r="Q448" s="550"/>
      <c r="R448" s="550"/>
      <c r="S448" s="550"/>
      <c r="T448" s="550"/>
      <c r="U448" s="550"/>
      <c r="V448" s="550"/>
      <c r="W448" s="550"/>
      <c r="X448" s="550"/>
      <c r="Y448" s="550"/>
      <c r="Z448" s="550"/>
    </row>
    <row r="449" ht="14.25" customHeight="1">
      <c r="A449" s="550"/>
      <c r="B449" s="550"/>
      <c r="C449" s="550"/>
      <c r="D449" s="550"/>
      <c r="E449" s="550"/>
      <c r="F449" s="550"/>
      <c r="G449" s="550"/>
      <c r="H449" s="550"/>
      <c r="I449" s="550"/>
      <c r="J449" s="550"/>
      <c r="K449" s="550"/>
      <c r="L449" s="550"/>
      <c r="M449" s="550"/>
      <c r="N449" s="550"/>
      <c r="O449" s="550"/>
      <c r="P449" s="550"/>
      <c r="Q449" s="550"/>
      <c r="R449" s="550"/>
      <c r="S449" s="550"/>
      <c r="T449" s="550"/>
      <c r="U449" s="550"/>
      <c r="V449" s="550"/>
      <c r="W449" s="550"/>
      <c r="X449" s="550"/>
      <c r="Y449" s="550"/>
      <c r="Z449" s="550"/>
    </row>
    <row r="450" ht="14.25" customHeight="1">
      <c r="A450" s="550"/>
      <c r="B450" s="550"/>
      <c r="C450" s="550"/>
      <c r="D450" s="550"/>
      <c r="E450" s="550"/>
      <c r="F450" s="550"/>
      <c r="G450" s="550"/>
      <c r="H450" s="550"/>
      <c r="I450" s="550"/>
      <c r="J450" s="550"/>
      <c r="K450" s="550"/>
      <c r="L450" s="550"/>
      <c r="M450" s="550"/>
      <c r="N450" s="550"/>
      <c r="O450" s="550"/>
      <c r="P450" s="550"/>
      <c r="Q450" s="550"/>
      <c r="R450" s="550"/>
      <c r="S450" s="550"/>
      <c r="T450" s="550"/>
      <c r="U450" s="550"/>
      <c r="V450" s="550"/>
      <c r="W450" s="550"/>
      <c r="X450" s="550"/>
      <c r="Y450" s="550"/>
      <c r="Z450" s="550"/>
    </row>
    <row r="451" ht="14.25" customHeight="1">
      <c r="A451" s="550"/>
      <c r="B451" s="550"/>
      <c r="C451" s="550"/>
      <c r="D451" s="550"/>
      <c r="E451" s="550"/>
      <c r="F451" s="550"/>
      <c r="G451" s="550"/>
      <c r="H451" s="550"/>
      <c r="I451" s="550"/>
      <c r="J451" s="550"/>
      <c r="K451" s="550"/>
      <c r="L451" s="550"/>
      <c r="M451" s="550"/>
      <c r="N451" s="550"/>
      <c r="O451" s="550"/>
      <c r="P451" s="550"/>
      <c r="Q451" s="550"/>
      <c r="R451" s="550"/>
      <c r="S451" s="550"/>
      <c r="T451" s="550"/>
      <c r="U451" s="550"/>
      <c r="V451" s="550"/>
      <c r="W451" s="550"/>
      <c r="X451" s="550"/>
      <c r="Y451" s="550"/>
      <c r="Z451" s="550"/>
    </row>
    <row r="452" ht="14.25" customHeight="1">
      <c r="A452" s="550"/>
      <c r="B452" s="550"/>
      <c r="C452" s="550"/>
      <c r="D452" s="550"/>
      <c r="E452" s="550"/>
      <c r="F452" s="550"/>
      <c r="G452" s="550"/>
      <c r="H452" s="550"/>
      <c r="I452" s="550"/>
      <c r="J452" s="550"/>
      <c r="K452" s="550"/>
      <c r="L452" s="550"/>
      <c r="M452" s="550"/>
      <c r="N452" s="550"/>
      <c r="O452" s="550"/>
      <c r="P452" s="550"/>
      <c r="Q452" s="550"/>
      <c r="R452" s="550"/>
      <c r="S452" s="550"/>
      <c r="T452" s="550"/>
      <c r="U452" s="550"/>
      <c r="V452" s="550"/>
      <c r="W452" s="550"/>
      <c r="X452" s="550"/>
      <c r="Y452" s="550"/>
      <c r="Z452" s="550"/>
    </row>
    <row r="453" ht="14.25" customHeight="1">
      <c r="A453" s="550"/>
      <c r="B453" s="550"/>
      <c r="C453" s="550"/>
      <c r="D453" s="550"/>
      <c r="E453" s="550"/>
      <c r="F453" s="550"/>
      <c r="G453" s="550"/>
      <c r="H453" s="550"/>
      <c r="I453" s="550"/>
      <c r="J453" s="550"/>
      <c r="K453" s="550"/>
      <c r="L453" s="550"/>
      <c r="M453" s="550"/>
      <c r="N453" s="550"/>
      <c r="O453" s="550"/>
      <c r="P453" s="550"/>
      <c r="Q453" s="550"/>
      <c r="R453" s="550"/>
      <c r="S453" s="550"/>
      <c r="T453" s="550"/>
      <c r="U453" s="550"/>
      <c r="V453" s="550"/>
      <c r="W453" s="550"/>
      <c r="X453" s="550"/>
      <c r="Y453" s="550"/>
      <c r="Z453" s="550"/>
    </row>
    <row r="454" ht="14.25" customHeight="1">
      <c r="A454" s="550"/>
      <c r="B454" s="550"/>
      <c r="C454" s="550"/>
      <c r="D454" s="550"/>
      <c r="E454" s="550"/>
      <c r="F454" s="550"/>
      <c r="G454" s="550"/>
      <c r="H454" s="550"/>
      <c r="I454" s="550"/>
      <c r="J454" s="550"/>
      <c r="K454" s="550"/>
      <c r="L454" s="550"/>
      <c r="M454" s="550"/>
      <c r="N454" s="550"/>
      <c r="O454" s="550"/>
      <c r="P454" s="550"/>
      <c r="Q454" s="550"/>
      <c r="R454" s="550"/>
      <c r="S454" s="550"/>
      <c r="T454" s="550"/>
      <c r="U454" s="550"/>
      <c r="V454" s="550"/>
      <c r="W454" s="550"/>
      <c r="X454" s="550"/>
      <c r="Y454" s="550"/>
      <c r="Z454" s="550"/>
    </row>
    <row r="455" ht="14.25" customHeight="1">
      <c r="A455" s="550"/>
      <c r="B455" s="550"/>
      <c r="C455" s="550"/>
      <c r="D455" s="550"/>
      <c r="E455" s="550"/>
      <c r="F455" s="550"/>
      <c r="G455" s="550"/>
      <c r="H455" s="550"/>
      <c r="I455" s="550"/>
      <c r="J455" s="550"/>
      <c r="K455" s="550"/>
      <c r="L455" s="550"/>
      <c r="M455" s="550"/>
      <c r="N455" s="550"/>
      <c r="O455" s="550"/>
      <c r="P455" s="550"/>
      <c r="Q455" s="550"/>
      <c r="R455" s="550"/>
      <c r="S455" s="550"/>
      <c r="T455" s="550"/>
      <c r="U455" s="550"/>
      <c r="V455" s="550"/>
      <c r="W455" s="550"/>
      <c r="X455" s="550"/>
      <c r="Y455" s="550"/>
      <c r="Z455" s="550"/>
    </row>
    <row r="456" ht="14.25" customHeight="1">
      <c r="A456" s="550"/>
      <c r="B456" s="550"/>
      <c r="C456" s="550"/>
      <c r="D456" s="550"/>
      <c r="E456" s="550"/>
      <c r="F456" s="550"/>
      <c r="G456" s="550"/>
      <c r="H456" s="550"/>
      <c r="I456" s="550"/>
      <c r="J456" s="550"/>
      <c r="K456" s="550"/>
      <c r="L456" s="550"/>
      <c r="M456" s="550"/>
      <c r="N456" s="550"/>
      <c r="O456" s="550"/>
      <c r="P456" s="550"/>
      <c r="Q456" s="550"/>
      <c r="R456" s="550"/>
      <c r="S456" s="550"/>
      <c r="T456" s="550"/>
      <c r="U456" s="550"/>
      <c r="V456" s="550"/>
      <c r="W456" s="550"/>
      <c r="X456" s="550"/>
      <c r="Y456" s="550"/>
      <c r="Z456" s="550"/>
    </row>
    <row r="457" ht="14.25" customHeight="1">
      <c r="A457" s="550"/>
      <c r="B457" s="550"/>
      <c r="C457" s="550"/>
      <c r="D457" s="550"/>
      <c r="E457" s="550"/>
      <c r="F457" s="550"/>
      <c r="G457" s="550"/>
      <c r="H457" s="550"/>
      <c r="I457" s="550"/>
      <c r="J457" s="550"/>
      <c r="K457" s="550"/>
      <c r="L457" s="550"/>
      <c r="M457" s="550"/>
      <c r="N457" s="550"/>
      <c r="O457" s="550"/>
      <c r="P457" s="550"/>
      <c r="Q457" s="550"/>
      <c r="R457" s="550"/>
      <c r="S457" s="550"/>
      <c r="T457" s="550"/>
      <c r="U457" s="550"/>
      <c r="V457" s="550"/>
      <c r="W457" s="550"/>
      <c r="X457" s="550"/>
      <c r="Y457" s="550"/>
      <c r="Z457" s="550"/>
    </row>
    <row r="458" ht="14.25" customHeight="1">
      <c r="A458" s="550"/>
      <c r="B458" s="550"/>
      <c r="C458" s="550"/>
      <c r="D458" s="550"/>
      <c r="E458" s="550"/>
      <c r="F458" s="550"/>
      <c r="G458" s="550"/>
      <c r="H458" s="550"/>
      <c r="I458" s="550"/>
      <c r="J458" s="550"/>
      <c r="K458" s="550"/>
      <c r="L458" s="550"/>
      <c r="M458" s="550"/>
      <c r="N458" s="550"/>
      <c r="O458" s="550"/>
      <c r="P458" s="550"/>
      <c r="Q458" s="550"/>
      <c r="R458" s="550"/>
      <c r="S458" s="550"/>
      <c r="T458" s="550"/>
      <c r="U458" s="550"/>
      <c r="V458" s="550"/>
      <c r="W458" s="550"/>
      <c r="X458" s="550"/>
      <c r="Y458" s="550"/>
      <c r="Z458" s="550"/>
    </row>
    <row r="459" ht="14.25" customHeight="1">
      <c r="A459" s="550"/>
      <c r="B459" s="550"/>
      <c r="C459" s="550"/>
      <c r="D459" s="550"/>
      <c r="E459" s="550"/>
      <c r="F459" s="550"/>
      <c r="G459" s="550"/>
      <c r="H459" s="550"/>
      <c r="I459" s="550"/>
      <c r="J459" s="550"/>
      <c r="K459" s="550"/>
      <c r="L459" s="550"/>
      <c r="M459" s="550"/>
      <c r="N459" s="550"/>
      <c r="O459" s="550"/>
      <c r="P459" s="550"/>
      <c r="Q459" s="550"/>
      <c r="R459" s="550"/>
      <c r="S459" s="550"/>
      <c r="T459" s="550"/>
      <c r="U459" s="550"/>
      <c r="V459" s="550"/>
      <c r="W459" s="550"/>
      <c r="X459" s="550"/>
      <c r="Y459" s="550"/>
      <c r="Z459" s="550"/>
    </row>
    <row r="460" ht="14.25" customHeight="1">
      <c r="A460" s="550"/>
      <c r="B460" s="550"/>
      <c r="C460" s="550"/>
      <c r="D460" s="550"/>
      <c r="E460" s="550"/>
      <c r="F460" s="550"/>
      <c r="G460" s="550"/>
      <c r="H460" s="550"/>
      <c r="I460" s="550"/>
      <c r="J460" s="550"/>
      <c r="K460" s="550"/>
      <c r="L460" s="550"/>
      <c r="M460" s="550"/>
      <c r="N460" s="550"/>
      <c r="O460" s="550"/>
      <c r="P460" s="550"/>
      <c r="Q460" s="550"/>
      <c r="R460" s="550"/>
      <c r="S460" s="550"/>
      <c r="T460" s="550"/>
      <c r="U460" s="550"/>
      <c r="V460" s="550"/>
      <c r="W460" s="550"/>
      <c r="X460" s="550"/>
      <c r="Y460" s="550"/>
      <c r="Z460" s="550"/>
    </row>
    <row r="461" ht="14.25" customHeight="1">
      <c r="A461" s="550"/>
      <c r="B461" s="550"/>
      <c r="C461" s="550"/>
      <c r="D461" s="550"/>
      <c r="E461" s="550"/>
      <c r="F461" s="550"/>
      <c r="G461" s="550"/>
      <c r="H461" s="550"/>
      <c r="I461" s="550"/>
      <c r="J461" s="550"/>
      <c r="K461" s="550"/>
      <c r="L461" s="550"/>
      <c r="M461" s="550"/>
      <c r="N461" s="550"/>
      <c r="O461" s="550"/>
      <c r="P461" s="550"/>
      <c r="Q461" s="550"/>
      <c r="R461" s="550"/>
      <c r="S461" s="550"/>
      <c r="T461" s="550"/>
      <c r="U461" s="550"/>
      <c r="V461" s="550"/>
      <c r="W461" s="550"/>
      <c r="X461" s="550"/>
      <c r="Y461" s="550"/>
      <c r="Z461" s="550"/>
    </row>
    <row r="462" ht="14.25" customHeight="1">
      <c r="A462" s="550"/>
      <c r="B462" s="550"/>
      <c r="C462" s="550"/>
      <c r="D462" s="550"/>
      <c r="E462" s="550"/>
      <c r="F462" s="550"/>
      <c r="G462" s="550"/>
      <c r="H462" s="550"/>
      <c r="I462" s="550"/>
      <c r="J462" s="550"/>
      <c r="K462" s="550"/>
      <c r="L462" s="550"/>
      <c r="M462" s="550"/>
      <c r="N462" s="550"/>
      <c r="O462" s="550"/>
      <c r="P462" s="550"/>
      <c r="Q462" s="550"/>
      <c r="R462" s="550"/>
      <c r="S462" s="550"/>
      <c r="T462" s="550"/>
      <c r="U462" s="550"/>
      <c r="V462" s="550"/>
      <c r="W462" s="550"/>
      <c r="X462" s="550"/>
      <c r="Y462" s="550"/>
      <c r="Z462" s="550"/>
    </row>
    <row r="463" ht="14.25" customHeight="1">
      <c r="A463" s="550"/>
      <c r="B463" s="550"/>
      <c r="C463" s="550"/>
      <c r="D463" s="550"/>
      <c r="E463" s="550"/>
      <c r="F463" s="550"/>
      <c r="G463" s="550"/>
      <c r="H463" s="550"/>
      <c r="I463" s="550"/>
      <c r="J463" s="550"/>
      <c r="K463" s="550"/>
      <c r="L463" s="550"/>
      <c r="M463" s="550"/>
      <c r="N463" s="550"/>
      <c r="O463" s="550"/>
      <c r="P463" s="550"/>
      <c r="Q463" s="550"/>
      <c r="R463" s="550"/>
      <c r="S463" s="550"/>
      <c r="T463" s="550"/>
      <c r="U463" s="550"/>
      <c r="V463" s="550"/>
      <c r="W463" s="550"/>
      <c r="X463" s="550"/>
      <c r="Y463" s="550"/>
      <c r="Z463" s="550"/>
    </row>
    <row r="464" ht="14.25" customHeight="1">
      <c r="A464" s="550"/>
      <c r="B464" s="550"/>
      <c r="C464" s="550"/>
      <c r="D464" s="550"/>
      <c r="E464" s="550"/>
      <c r="F464" s="550"/>
      <c r="G464" s="550"/>
      <c r="H464" s="550"/>
      <c r="I464" s="550"/>
      <c r="J464" s="550"/>
      <c r="K464" s="550"/>
      <c r="L464" s="550"/>
      <c r="M464" s="550"/>
      <c r="N464" s="550"/>
      <c r="O464" s="550"/>
      <c r="P464" s="550"/>
      <c r="Q464" s="550"/>
      <c r="R464" s="550"/>
      <c r="S464" s="550"/>
      <c r="T464" s="550"/>
      <c r="U464" s="550"/>
      <c r="V464" s="550"/>
      <c r="W464" s="550"/>
      <c r="X464" s="550"/>
      <c r="Y464" s="550"/>
      <c r="Z464" s="550"/>
    </row>
    <row r="465" ht="14.25" customHeight="1">
      <c r="A465" s="550"/>
      <c r="B465" s="550"/>
      <c r="C465" s="550"/>
      <c r="D465" s="550"/>
      <c r="E465" s="550"/>
      <c r="F465" s="550"/>
      <c r="G465" s="550"/>
      <c r="H465" s="550"/>
      <c r="I465" s="550"/>
      <c r="J465" s="550"/>
      <c r="K465" s="550"/>
      <c r="L465" s="550"/>
      <c r="M465" s="550"/>
      <c r="N465" s="550"/>
      <c r="O465" s="550"/>
      <c r="P465" s="550"/>
      <c r="Q465" s="550"/>
      <c r="R465" s="550"/>
      <c r="S465" s="550"/>
      <c r="T465" s="550"/>
      <c r="U465" s="550"/>
      <c r="V465" s="550"/>
      <c r="W465" s="550"/>
      <c r="X465" s="550"/>
      <c r="Y465" s="550"/>
      <c r="Z465" s="550"/>
    </row>
    <row r="466" ht="14.25" customHeight="1">
      <c r="A466" s="550"/>
      <c r="B466" s="550"/>
      <c r="C466" s="550"/>
      <c r="D466" s="550"/>
      <c r="E466" s="550"/>
      <c r="F466" s="550"/>
      <c r="G466" s="550"/>
      <c r="H466" s="550"/>
      <c r="I466" s="550"/>
      <c r="J466" s="550"/>
      <c r="K466" s="550"/>
      <c r="L466" s="550"/>
      <c r="M466" s="550"/>
      <c r="N466" s="550"/>
      <c r="O466" s="550"/>
      <c r="P466" s="550"/>
      <c r="Q466" s="550"/>
      <c r="R466" s="550"/>
      <c r="S466" s="550"/>
      <c r="T466" s="550"/>
      <c r="U466" s="550"/>
      <c r="V466" s="550"/>
      <c r="W466" s="550"/>
      <c r="X466" s="550"/>
      <c r="Y466" s="550"/>
      <c r="Z466" s="550"/>
    </row>
    <row r="467" ht="14.25" customHeight="1">
      <c r="A467" s="550"/>
      <c r="B467" s="550"/>
      <c r="C467" s="550"/>
      <c r="D467" s="550"/>
      <c r="E467" s="550"/>
      <c r="F467" s="550"/>
      <c r="G467" s="550"/>
      <c r="H467" s="550"/>
      <c r="I467" s="550"/>
      <c r="J467" s="550"/>
      <c r="K467" s="550"/>
      <c r="L467" s="550"/>
      <c r="M467" s="550"/>
      <c r="N467" s="550"/>
      <c r="O467" s="550"/>
      <c r="P467" s="550"/>
      <c r="Q467" s="550"/>
      <c r="R467" s="550"/>
      <c r="S467" s="550"/>
      <c r="T467" s="550"/>
      <c r="U467" s="550"/>
      <c r="V467" s="550"/>
      <c r="W467" s="550"/>
      <c r="X467" s="550"/>
      <c r="Y467" s="550"/>
      <c r="Z467" s="550"/>
    </row>
    <row r="468" ht="14.25" customHeight="1">
      <c r="A468" s="550"/>
      <c r="B468" s="550"/>
      <c r="C468" s="550"/>
      <c r="D468" s="550"/>
      <c r="E468" s="550"/>
      <c r="F468" s="550"/>
      <c r="G468" s="550"/>
      <c r="H468" s="550"/>
      <c r="I468" s="550"/>
      <c r="J468" s="550"/>
      <c r="K468" s="550"/>
      <c r="L468" s="550"/>
      <c r="M468" s="550"/>
      <c r="N468" s="550"/>
      <c r="O468" s="550"/>
      <c r="P468" s="550"/>
      <c r="Q468" s="550"/>
      <c r="R468" s="550"/>
      <c r="S468" s="550"/>
      <c r="T468" s="550"/>
      <c r="U468" s="550"/>
      <c r="V468" s="550"/>
      <c r="W468" s="550"/>
      <c r="X468" s="550"/>
      <c r="Y468" s="550"/>
      <c r="Z468" s="550"/>
    </row>
    <row r="469" ht="14.25" customHeight="1">
      <c r="A469" s="550"/>
      <c r="B469" s="550"/>
      <c r="C469" s="550"/>
      <c r="D469" s="550"/>
      <c r="E469" s="550"/>
      <c r="F469" s="550"/>
      <c r="G469" s="550"/>
      <c r="H469" s="550"/>
      <c r="I469" s="550"/>
      <c r="J469" s="550"/>
      <c r="K469" s="550"/>
      <c r="L469" s="550"/>
      <c r="M469" s="550"/>
      <c r="N469" s="550"/>
      <c r="O469" s="550"/>
      <c r="P469" s="550"/>
      <c r="Q469" s="550"/>
      <c r="R469" s="550"/>
      <c r="S469" s="550"/>
      <c r="T469" s="550"/>
      <c r="U469" s="550"/>
      <c r="V469" s="550"/>
      <c r="W469" s="550"/>
      <c r="X469" s="550"/>
      <c r="Y469" s="550"/>
      <c r="Z469" s="550"/>
    </row>
    <row r="470" ht="14.25" customHeight="1">
      <c r="A470" s="550"/>
      <c r="B470" s="550"/>
      <c r="C470" s="550"/>
      <c r="D470" s="550"/>
      <c r="E470" s="550"/>
      <c r="F470" s="550"/>
      <c r="G470" s="550"/>
      <c r="H470" s="550"/>
      <c r="I470" s="550"/>
      <c r="J470" s="550"/>
      <c r="K470" s="550"/>
      <c r="L470" s="550"/>
      <c r="M470" s="550"/>
      <c r="N470" s="550"/>
      <c r="O470" s="550"/>
      <c r="P470" s="550"/>
      <c r="Q470" s="550"/>
      <c r="R470" s="550"/>
      <c r="S470" s="550"/>
      <c r="T470" s="550"/>
      <c r="U470" s="550"/>
      <c r="V470" s="550"/>
      <c r="W470" s="550"/>
      <c r="X470" s="550"/>
      <c r="Y470" s="550"/>
      <c r="Z470" s="550"/>
    </row>
    <row r="471" ht="14.25" customHeight="1">
      <c r="A471" s="550"/>
      <c r="B471" s="550"/>
      <c r="C471" s="550"/>
      <c r="D471" s="550"/>
      <c r="E471" s="550"/>
      <c r="F471" s="550"/>
      <c r="G471" s="550"/>
      <c r="H471" s="550"/>
      <c r="I471" s="550"/>
      <c r="J471" s="550"/>
      <c r="K471" s="550"/>
      <c r="L471" s="550"/>
      <c r="M471" s="550"/>
      <c r="N471" s="550"/>
      <c r="O471" s="550"/>
      <c r="P471" s="550"/>
      <c r="Q471" s="550"/>
      <c r="R471" s="550"/>
      <c r="S471" s="550"/>
      <c r="T471" s="550"/>
      <c r="U471" s="550"/>
      <c r="V471" s="550"/>
      <c r="W471" s="550"/>
      <c r="X471" s="550"/>
      <c r="Y471" s="550"/>
      <c r="Z471" s="550"/>
    </row>
    <row r="472" ht="14.25" customHeight="1">
      <c r="A472" s="550"/>
      <c r="B472" s="550"/>
      <c r="C472" s="550"/>
      <c r="D472" s="550"/>
      <c r="E472" s="550"/>
      <c r="F472" s="550"/>
      <c r="G472" s="550"/>
      <c r="H472" s="550"/>
      <c r="I472" s="550"/>
      <c r="J472" s="550"/>
      <c r="K472" s="550"/>
      <c r="L472" s="550"/>
      <c r="M472" s="550"/>
      <c r="N472" s="550"/>
      <c r="O472" s="550"/>
      <c r="P472" s="550"/>
      <c r="Q472" s="550"/>
      <c r="R472" s="550"/>
      <c r="S472" s="550"/>
      <c r="T472" s="550"/>
      <c r="U472" s="550"/>
      <c r="V472" s="550"/>
      <c r="W472" s="550"/>
      <c r="X472" s="550"/>
      <c r="Y472" s="550"/>
      <c r="Z472" s="550"/>
    </row>
    <row r="473" ht="14.25" customHeight="1">
      <c r="A473" s="550"/>
      <c r="B473" s="550"/>
      <c r="C473" s="550"/>
      <c r="D473" s="550"/>
      <c r="E473" s="550"/>
      <c r="F473" s="550"/>
      <c r="G473" s="550"/>
      <c r="H473" s="550"/>
      <c r="I473" s="550"/>
      <c r="J473" s="550"/>
      <c r="K473" s="550"/>
      <c r="L473" s="550"/>
      <c r="M473" s="550"/>
      <c r="N473" s="550"/>
      <c r="O473" s="550"/>
      <c r="P473" s="550"/>
      <c r="Q473" s="550"/>
      <c r="R473" s="550"/>
      <c r="S473" s="550"/>
      <c r="T473" s="550"/>
      <c r="U473" s="550"/>
      <c r="V473" s="550"/>
      <c r="W473" s="550"/>
      <c r="X473" s="550"/>
      <c r="Y473" s="550"/>
      <c r="Z473" s="550"/>
    </row>
    <row r="474" ht="14.25" customHeight="1">
      <c r="A474" s="550"/>
      <c r="B474" s="550"/>
      <c r="C474" s="550"/>
      <c r="D474" s="550"/>
      <c r="E474" s="550"/>
      <c r="F474" s="550"/>
      <c r="G474" s="550"/>
      <c r="H474" s="550"/>
      <c r="I474" s="550"/>
      <c r="J474" s="550"/>
      <c r="K474" s="550"/>
      <c r="L474" s="550"/>
      <c r="M474" s="550"/>
      <c r="N474" s="550"/>
      <c r="O474" s="550"/>
      <c r="P474" s="550"/>
      <c r="Q474" s="550"/>
      <c r="R474" s="550"/>
      <c r="S474" s="550"/>
      <c r="T474" s="550"/>
      <c r="U474" s="550"/>
      <c r="V474" s="550"/>
      <c r="W474" s="550"/>
      <c r="X474" s="550"/>
      <c r="Y474" s="550"/>
      <c r="Z474" s="550"/>
    </row>
    <row r="475" ht="14.25" customHeight="1">
      <c r="A475" s="550"/>
      <c r="B475" s="550"/>
      <c r="C475" s="550"/>
      <c r="D475" s="550"/>
      <c r="E475" s="550"/>
      <c r="F475" s="550"/>
      <c r="G475" s="550"/>
      <c r="H475" s="550"/>
      <c r="I475" s="550"/>
      <c r="J475" s="550"/>
      <c r="K475" s="550"/>
      <c r="L475" s="550"/>
      <c r="M475" s="550"/>
      <c r="N475" s="550"/>
      <c r="O475" s="550"/>
      <c r="P475" s="550"/>
      <c r="Q475" s="550"/>
      <c r="R475" s="550"/>
      <c r="S475" s="550"/>
      <c r="T475" s="550"/>
      <c r="U475" s="550"/>
      <c r="V475" s="550"/>
      <c r="W475" s="550"/>
      <c r="X475" s="550"/>
      <c r="Y475" s="550"/>
      <c r="Z475" s="550"/>
    </row>
    <row r="476" ht="14.25" customHeight="1">
      <c r="A476" s="550"/>
      <c r="B476" s="550"/>
      <c r="C476" s="550"/>
      <c r="D476" s="550"/>
      <c r="E476" s="550"/>
      <c r="F476" s="550"/>
      <c r="G476" s="550"/>
      <c r="H476" s="550"/>
      <c r="I476" s="550"/>
      <c r="J476" s="550"/>
      <c r="K476" s="550"/>
      <c r="L476" s="550"/>
      <c r="M476" s="550"/>
      <c r="N476" s="550"/>
      <c r="O476" s="550"/>
      <c r="P476" s="550"/>
      <c r="Q476" s="550"/>
      <c r="R476" s="550"/>
      <c r="S476" s="550"/>
      <c r="T476" s="550"/>
      <c r="U476" s="550"/>
      <c r="V476" s="550"/>
      <c r="W476" s="550"/>
      <c r="X476" s="550"/>
      <c r="Y476" s="550"/>
      <c r="Z476" s="550"/>
    </row>
    <row r="477" ht="14.25" customHeight="1">
      <c r="A477" s="550"/>
      <c r="B477" s="550"/>
      <c r="C477" s="550"/>
      <c r="D477" s="550"/>
      <c r="E477" s="550"/>
      <c r="F477" s="550"/>
      <c r="G477" s="550"/>
      <c r="H477" s="550"/>
      <c r="I477" s="550"/>
      <c r="J477" s="550"/>
      <c r="K477" s="550"/>
      <c r="L477" s="550"/>
      <c r="M477" s="550"/>
      <c r="N477" s="550"/>
      <c r="O477" s="550"/>
      <c r="P477" s="550"/>
      <c r="Q477" s="550"/>
      <c r="R477" s="550"/>
      <c r="S477" s="550"/>
      <c r="T477" s="550"/>
      <c r="U477" s="550"/>
      <c r="V477" s="550"/>
      <c r="W477" s="550"/>
      <c r="X477" s="550"/>
      <c r="Y477" s="550"/>
      <c r="Z477" s="550"/>
    </row>
    <row r="478" ht="14.25" customHeight="1">
      <c r="A478" s="550"/>
      <c r="B478" s="550"/>
      <c r="C478" s="550"/>
      <c r="D478" s="550"/>
      <c r="E478" s="550"/>
      <c r="F478" s="550"/>
      <c r="G478" s="550"/>
      <c r="H478" s="550"/>
      <c r="I478" s="550"/>
      <c r="J478" s="550"/>
      <c r="K478" s="550"/>
      <c r="L478" s="550"/>
      <c r="M478" s="550"/>
      <c r="N478" s="550"/>
      <c r="O478" s="550"/>
      <c r="P478" s="550"/>
      <c r="Q478" s="550"/>
      <c r="R478" s="550"/>
      <c r="S478" s="550"/>
      <c r="T478" s="550"/>
      <c r="U478" s="550"/>
      <c r="V478" s="550"/>
      <c r="W478" s="550"/>
      <c r="X478" s="550"/>
      <c r="Y478" s="550"/>
      <c r="Z478" s="550"/>
    </row>
    <row r="479" ht="14.25" customHeight="1">
      <c r="A479" s="550"/>
      <c r="B479" s="550"/>
      <c r="C479" s="550"/>
      <c r="D479" s="550"/>
      <c r="E479" s="550"/>
      <c r="F479" s="550"/>
      <c r="G479" s="550"/>
      <c r="H479" s="550"/>
      <c r="I479" s="550"/>
      <c r="J479" s="550"/>
      <c r="K479" s="550"/>
      <c r="L479" s="550"/>
      <c r="M479" s="550"/>
      <c r="N479" s="550"/>
      <c r="O479" s="550"/>
      <c r="P479" s="550"/>
      <c r="Q479" s="550"/>
      <c r="R479" s="550"/>
      <c r="S479" s="550"/>
      <c r="T479" s="550"/>
      <c r="U479" s="550"/>
      <c r="V479" s="550"/>
      <c r="W479" s="550"/>
      <c r="X479" s="550"/>
      <c r="Y479" s="550"/>
      <c r="Z479" s="550"/>
    </row>
    <row r="480" ht="14.25" customHeight="1">
      <c r="A480" s="550"/>
      <c r="B480" s="550"/>
      <c r="C480" s="550"/>
      <c r="D480" s="550"/>
      <c r="E480" s="550"/>
      <c r="F480" s="550"/>
      <c r="G480" s="550"/>
      <c r="H480" s="550"/>
      <c r="I480" s="550"/>
      <c r="J480" s="550"/>
      <c r="K480" s="550"/>
      <c r="L480" s="550"/>
      <c r="M480" s="550"/>
      <c r="N480" s="550"/>
      <c r="O480" s="550"/>
      <c r="P480" s="550"/>
      <c r="Q480" s="550"/>
      <c r="R480" s="550"/>
      <c r="S480" s="550"/>
      <c r="T480" s="550"/>
      <c r="U480" s="550"/>
      <c r="V480" s="550"/>
      <c r="W480" s="550"/>
      <c r="X480" s="550"/>
      <c r="Y480" s="550"/>
      <c r="Z480" s="550"/>
    </row>
    <row r="481" ht="14.25" customHeight="1">
      <c r="A481" s="550"/>
      <c r="B481" s="550"/>
      <c r="C481" s="550"/>
      <c r="D481" s="550"/>
      <c r="E481" s="550"/>
      <c r="F481" s="550"/>
      <c r="G481" s="550"/>
      <c r="H481" s="550"/>
      <c r="I481" s="550"/>
      <c r="J481" s="550"/>
      <c r="K481" s="550"/>
      <c r="L481" s="550"/>
      <c r="M481" s="550"/>
      <c r="N481" s="550"/>
      <c r="O481" s="550"/>
      <c r="P481" s="550"/>
      <c r="Q481" s="550"/>
      <c r="R481" s="550"/>
      <c r="S481" s="550"/>
      <c r="T481" s="550"/>
      <c r="U481" s="550"/>
      <c r="V481" s="550"/>
      <c r="W481" s="550"/>
      <c r="X481" s="550"/>
      <c r="Y481" s="550"/>
      <c r="Z481" s="550"/>
    </row>
    <row r="482" ht="14.25" customHeight="1">
      <c r="A482" s="550"/>
      <c r="B482" s="550"/>
      <c r="C482" s="550"/>
      <c r="D482" s="550"/>
      <c r="E482" s="550"/>
      <c r="F482" s="550"/>
      <c r="G482" s="550"/>
      <c r="H482" s="550"/>
      <c r="I482" s="550"/>
      <c r="J482" s="550"/>
      <c r="K482" s="550"/>
      <c r="L482" s="550"/>
      <c r="M482" s="550"/>
      <c r="N482" s="550"/>
      <c r="O482" s="550"/>
      <c r="P482" s="550"/>
      <c r="Q482" s="550"/>
      <c r="R482" s="550"/>
      <c r="S482" s="550"/>
      <c r="T482" s="550"/>
      <c r="U482" s="550"/>
      <c r="V482" s="550"/>
      <c r="W482" s="550"/>
      <c r="X482" s="550"/>
      <c r="Y482" s="550"/>
      <c r="Z482" s="550"/>
    </row>
    <row r="483" ht="14.25" customHeight="1">
      <c r="A483" s="550"/>
      <c r="B483" s="550"/>
      <c r="C483" s="550"/>
      <c r="D483" s="550"/>
      <c r="E483" s="550"/>
      <c r="F483" s="550"/>
      <c r="G483" s="550"/>
      <c r="H483" s="550"/>
      <c r="I483" s="550"/>
      <c r="J483" s="550"/>
      <c r="K483" s="550"/>
      <c r="L483" s="550"/>
      <c r="M483" s="550"/>
      <c r="N483" s="550"/>
      <c r="O483" s="550"/>
      <c r="P483" s="550"/>
      <c r="Q483" s="550"/>
      <c r="R483" s="550"/>
      <c r="S483" s="550"/>
      <c r="T483" s="550"/>
      <c r="U483" s="550"/>
      <c r="V483" s="550"/>
      <c r="W483" s="550"/>
      <c r="X483" s="550"/>
      <c r="Y483" s="550"/>
      <c r="Z483" s="550"/>
    </row>
    <row r="484" ht="14.25" customHeight="1">
      <c r="A484" s="550"/>
      <c r="B484" s="550"/>
      <c r="C484" s="550"/>
      <c r="D484" s="550"/>
      <c r="E484" s="550"/>
      <c r="F484" s="550"/>
      <c r="G484" s="550"/>
      <c r="H484" s="550"/>
      <c r="I484" s="550"/>
      <c r="J484" s="550"/>
      <c r="K484" s="550"/>
      <c r="L484" s="550"/>
      <c r="M484" s="550"/>
      <c r="N484" s="550"/>
      <c r="O484" s="550"/>
      <c r="P484" s="550"/>
      <c r="Q484" s="550"/>
      <c r="R484" s="550"/>
      <c r="S484" s="550"/>
      <c r="T484" s="550"/>
      <c r="U484" s="550"/>
      <c r="V484" s="550"/>
      <c r="W484" s="550"/>
      <c r="X484" s="550"/>
      <c r="Y484" s="550"/>
      <c r="Z484" s="550"/>
    </row>
    <row r="485" ht="14.25" customHeight="1">
      <c r="A485" s="550"/>
      <c r="B485" s="550"/>
      <c r="C485" s="550"/>
      <c r="D485" s="550"/>
      <c r="E485" s="550"/>
      <c r="F485" s="550"/>
      <c r="G485" s="550"/>
      <c r="H485" s="550"/>
      <c r="I485" s="550"/>
      <c r="J485" s="550"/>
      <c r="K485" s="550"/>
      <c r="L485" s="550"/>
      <c r="M485" s="550"/>
      <c r="N485" s="550"/>
      <c r="O485" s="550"/>
      <c r="P485" s="550"/>
      <c r="Q485" s="550"/>
      <c r="R485" s="550"/>
      <c r="S485" s="550"/>
      <c r="T485" s="550"/>
      <c r="U485" s="550"/>
      <c r="V485" s="550"/>
      <c r="W485" s="550"/>
      <c r="X485" s="550"/>
      <c r="Y485" s="550"/>
      <c r="Z485" s="550"/>
    </row>
    <row r="486" ht="14.25" customHeight="1">
      <c r="A486" s="550"/>
      <c r="B486" s="550"/>
      <c r="C486" s="550"/>
      <c r="D486" s="550"/>
      <c r="E486" s="550"/>
      <c r="F486" s="550"/>
      <c r="G486" s="550"/>
      <c r="H486" s="550"/>
      <c r="I486" s="550"/>
      <c r="J486" s="550"/>
      <c r="K486" s="550"/>
      <c r="L486" s="550"/>
      <c r="M486" s="550"/>
      <c r="N486" s="550"/>
      <c r="O486" s="550"/>
      <c r="P486" s="550"/>
      <c r="Q486" s="550"/>
      <c r="R486" s="550"/>
      <c r="S486" s="550"/>
      <c r="T486" s="550"/>
      <c r="U486" s="550"/>
      <c r="V486" s="550"/>
      <c r="W486" s="550"/>
      <c r="X486" s="550"/>
      <c r="Y486" s="550"/>
      <c r="Z486" s="550"/>
    </row>
    <row r="487" ht="14.25" customHeight="1">
      <c r="A487" s="550"/>
      <c r="B487" s="550"/>
      <c r="C487" s="550"/>
      <c r="D487" s="550"/>
      <c r="E487" s="550"/>
      <c r="F487" s="550"/>
      <c r="G487" s="550"/>
      <c r="H487" s="550"/>
      <c r="I487" s="550"/>
      <c r="J487" s="550"/>
      <c r="K487" s="550"/>
      <c r="L487" s="550"/>
      <c r="M487" s="550"/>
      <c r="N487" s="550"/>
      <c r="O487" s="550"/>
      <c r="P487" s="550"/>
      <c r="Q487" s="550"/>
      <c r="R487" s="550"/>
      <c r="S487" s="550"/>
      <c r="T487" s="550"/>
      <c r="U487" s="550"/>
      <c r="V487" s="550"/>
      <c r="W487" s="550"/>
      <c r="X487" s="550"/>
      <c r="Y487" s="550"/>
      <c r="Z487" s="550"/>
    </row>
    <row r="488" ht="14.25" customHeight="1">
      <c r="A488" s="550"/>
      <c r="B488" s="550"/>
      <c r="C488" s="550"/>
      <c r="D488" s="550"/>
      <c r="E488" s="550"/>
      <c r="F488" s="550"/>
      <c r="G488" s="550"/>
      <c r="H488" s="550"/>
      <c r="I488" s="550"/>
      <c r="J488" s="550"/>
      <c r="K488" s="550"/>
      <c r="L488" s="550"/>
      <c r="M488" s="550"/>
      <c r="N488" s="550"/>
      <c r="O488" s="550"/>
      <c r="P488" s="550"/>
      <c r="Q488" s="550"/>
      <c r="R488" s="550"/>
      <c r="S488" s="550"/>
      <c r="T488" s="550"/>
      <c r="U488" s="550"/>
      <c r="V488" s="550"/>
      <c r="W488" s="550"/>
      <c r="X488" s="550"/>
      <c r="Y488" s="550"/>
      <c r="Z488" s="550"/>
    </row>
    <row r="489" ht="14.25" customHeight="1">
      <c r="A489" s="550"/>
      <c r="B489" s="550"/>
      <c r="C489" s="550"/>
      <c r="D489" s="550"/>
      <c r="E489" s="550"/>
      <c r="F489" s="550"/>
      <c r="G489" s="550"/>
      <c r="H489" s="550"/>
      <c r="I489" s="550"/>
      <c r="J489" s="550"/>
      <c r="K489" s="550"/>
      <c r="L489" s="550"/>
      <c r="M489" s="550"/>
      <c r="N489" s="550"/>
      <c r="O489" s="550"/>
      <c r="P489" s="550"/>
      <c r="Q489" s="550"/>
      <c r="R489" s="550"/>
      <c r="S489" s="550"/>
      <c r="T489" s="550"/>
      <c r="U489" s="550"/>
      <c r="V489" s="550"/>
      <c r="W489" s="550"/>
      <c r="X489" s="550"/>
      <c r="Y489" s="550"/>
      <c r="Z489" s="550"/>
    </row>
    <row r="490" ht="14.25" customHeight="1">
      <c r="A490" s="550"/>
      <c r="B490" s="550"/>
      <c r="C490" s="550"/>
      <c r="D490" s="550"/>
      <c r="E490" s="550"/>
      <c r="F490" s="550"/>
      <c r="G490" s="550"/>
      <c r="H490" s="550"/>
      <c r="I490" s="550"/>
      <c r="J490" s="550"/>
      <c r="K490" s="550"/>
      <c r="L490" s="550"/>
      <c r="M490" s="550"/>
      <c r="N490" s="550"/>
      <c r="O490" s="550"/>
      <c r="P490" s="550"/>
      <c r="Q490" s="550"/>
      <c r="R490" s="550"/>
      <c r="S490" s="550"/>
      <c r="T490" s="550"/>
      <c r="U490" s="550"/>
      <c r="V490" s="550"/>
      <c r="W490" s="550"/>
      <c r="X490" s="550"/>
      <c r="Y490" s="550"/>
      <c r="Z490" s="550"/>
    </row>
    <row r="491" ht="14.25" customHeight="1">
      <c r="A491" s="550"/>
      <c r="B491" s="550"/>
      <c r="C491" s="550"/>
      <c r="D491" s="550"/>
      <c r="E491" s="550"/>
      <c r="F491" s="550"/>
      <c r="G491" s="550"/>
      <c r="H491" s="550"/>
      <c r="I491" s="550"/>
      <c r="J491" s="550"/>
      <c r="K491" s="550"/>
      <c r="L491" s="550"/>
      <c r="M491" s="550"/>
      <c r="N491" s="550"/>
      <c r="O491" s="550"/>
      <c r="P491" s="550"/>
      <c r="Q491" s="550"/>
      <c r="R491" s="550"/>
      <c r="S491" s="550"/>
      <c r="T491" s="550"/>
      <c r="U491" s="550"/>
      <c r="V491" s="550"/>
      <c r="W491" s="550"/>
      <c r="X491" s="550"/>
      <c r="Y491" s="550"/>
      <c r="Z491" s="550"/>
    </row>
    <row r="492" ht="14.25" customHeight="1">
      <c r="A492" s="550"/>
      <c r="B492" s="550"/>
      <c r="C492" s="550"/>
      <c r="D492" s="550"/>
      <c r="E492" s="550"/>
      <c r="F492" s="550"/>
      <c r="G492" s="550"/>
      <c r="H492" s="550"/>
      <c r="I492" s="550"/>
      <c r="J492" s="550"/>
      <c r="K492" s="550"/>
      <c r="L492" s="550"/>
      <c r="M492" s="550"/>
      <c r="N492" s="550"/>
      <c r="O492" s="550"/>
      <c r="P492" s="550"/>
      <c r="Q492" s="550"/>
      <c r="R492" s="550"/>
      <c r="S492" s="550"/>
      <c r="T492" s="550"/>
      <c r="U492" s="550"/>
      <c r="V492" s="550"/>
      <c r="W492" s="550"/>
      <c r="X492" s="550"/>
      <c r="Y492" s="550"/>
      <c r="Z492" s="550"/>
    </row>
    <row r="493" ht="14.25" customHeight="1">
      <c r="A493" s="550"/>
      <c r="B493" s="550"/>
      <c r="C493" s="550"/>
      <c r="D493" s="550"/>
      <c r="E493" s="550"/>
      <c r="F493" s="550"/>
      <c r="G493" s="550"/>
      <c r="H493" s="550"/>
      <c r="I493" s="550"/>
      <c r="J493" s="550"/>
      <c r="K493" s="550"/>
      <c r="L493" s="550"/>
      <c r="M493" s="550"/>
      <c r="N493" s="550"/>
      <c r="O493" s="550"/>
      <c r="P493" s="550"/>
      <c r="Q493" s="550"/>
      <c r="R493" s="550"/>
      <c r="S493" s="550"/>
      <c r="T493" s="550"/>
      <c r="U493" s="550"/>
      <c r="V493" s="550"/>
      <c r="W493" s="550"/>
      <c r="X493" s="550"/>
      <c r="Y493" s="550"/>
      <c r="Z493" s="550"/>
    </row>
    <row r="494" ht="14.25" customHeight="1">
      <c r="A494" s="550"/>
      <c r="B494" s="550"/>
      <c r="C494" s="550"/>
      <c r="D494" s="550"/>
      <c r="E494" s="550"/>
      <c r="F494" s="550"/>
      <c r="G494" s="550"/>
      <c r="H494" s="550"/>
      <c r="I494" s="550"/>
      <c r="J494" s="550"/>
      <c r="K494" s="550"/>
      <c r="L494" s="550"/>
      <c r="M494" s="550"/>
      <c r="N494" s="550"/>
      <c r="O494" s="550"/>
      <c r="P494" s="550"/>
      <c r="Q494" s="550"/>
      <c r="R494" s="550"/>
      <c r="S494" s="550"/>
      <c r="T494" s="550"/>
      <c r="U494" s="550"/>
      <c r="V494" s="550"/>
      <c r="W494" s="550"/>
      <c r="X494" s="550"/>
      <c r="Y494" s="550"/>
      <c r="Z494" s="550"/>
    </row>
    <row r="495" ht="14.25" customHeight="1">
      <c r="A495" s="550"/>
      <c r="B495" s="550"/>
      <c r="C495" s="550"/>
      <c r="D495" s="550"/>
      <c r="E495" s="550"/>
      <c r="F495" s="550"/>
      <c r="G495" s="550"/>
      <c r="H495" s="550"/>
      <c r="I495" s="550"/>
      <c r="J495" s="550"/>
      <c r="K495" s="550"/>
      <c r="L495" s="550"/>
      <c r="M495" s="550"/>
      <c r="N495" s="550"/>
      <c r="O495" s="550"/>
      <c r="P495" s="550"/>
      <c r="Q495" s="550"/>
      <c r="R495" s="550"/>
      <c r="S495" s="550"/>
      <c r="T495" s="550"/>
      <c r="U495" s="550"/>
      <c r="V495" s="550"/>
      <c r="W495" s="550"/>
      <c r="X495" s="550"/>
      <c r="Y495" s="550"/>
      <c r="Z495" s="550"/>
    </row>
    <row r="496" ht="14.25" customHeight="1">
      <c r="A496" s="550"/>
      <c r="B496" s="550"/>
      <c r="C496" s="550"/>
      <c r="D496" s="550"/>
      <c r="E496" s="550"/>
      <c r="F496" s="550"/>
      <c r="G496" s="550"/>
      <c r="H496" s="550"/>
      <c r="I496" s="550"/>
      <c r="J496" s="550"/>
      <c r="K496" s="550"/>
      <c r="L496" s="550"/>
      <c r="M496" s="550"/>
      <c r="N496" s="550"/>
      <c r="O496" s="550"/>
      <c r="P496" s="550"/>
      <c r="Q496" s="550"/>
      <c r="R496" s="550"/>
      <c r="S496" s="550"/>
      <c r="T496" s="550"/>
      <c r="U496" s="550"/>
      <c r="V496" s="550"/>
      <c r="W496" s="550"/>
      <c r="X496" s="550"/>
      <c r="Y496" s="550"/>
      <c r="Z496" s="550"/>
    </row>
    <row r="497" ht="14.25" customHeight="1">
      <c r="A497" s="550"/>
      <c r="B497" s="550"/>
      <c r="C497" s="550"/>
      <c r="D497" s="550"/>
      <c r="E497" s="550"/>
      <c r="F497" s="550"/>
      <c r="G497" s="550"/>
      <c r="H497" s="550"/>
      <c r="I497" s="550"/>
      <c r="J497" s="550"/>
      <c r="K497" s="550"/>
      <c r="L497" s="550"/>
      <c r="M497" s="550"/>
      <c r="N497" s="550"/>
      <c r="O497" s="550"/>
      <c r="P497" s="550"/>
      <c r="Q497" s="550"/>
      <c r="R497" s="550"/>
      <c r="S497" s="550"/>
      <c r="T497" s="550"/>
      <c r="U497" s="550"/>
      <c r="V497" s="550"/>
      <c r="W497" s="550"/>
      <c r="X497" s="550"/>
      <c r="Y497" s="550"/>
      <c r="Z497" s="550"/>
    </row>
    <row r="498" ht="14.25" customHeight="1">
      <c r="A498" s="550"/>
      <c r="B498" s="550"/>
      <c r="C498" s="550"/>
      <c r="D498" s="550"/>
      <c r="E498" s="550"/>
      <c r="F498" s="550"/>
      <c r="G498" s="550"/>
      <c r="H498" s="550"/>
      <c r="I498" s="550"/>
      <c r="J498" s="550"/>
      <c r="K498" s="550"/>
      <c r="L498" s="550"/>
      <c r="M498" s="550"/>
      <c r="N498" s="550"/>
      <c r="O498" s="550"/>
      <c r="P498" s="550"/>
      <c r="Q498" s="550"/>
      <c r="R498" s="550"/>
      <c r="S498" s="550"/>
      <c r="T498" s="550"/>
      <c r="U498" s="550"/>
      <c r="V498" s="550"/>
      <c r="W498" s="550"/>
      <c r="X498" s="550"/>
      <c r="Y498" s="550"/>
      <c r="Z498" s="550"/>
    </row>
    <row r="499" ht="14.25" customHeight="1">
      <c r="A499" s="550"/>
      <c r="B499" s="550"/>
      <c r="C499" s="550"/>
      <c r="D499" s="550"/>
      <c r="E499" s="550"/>
      <c r="F499" s="550"/>
      <c r="G499" s="550"/>
      <c r="H499" s="550"/>
      <c r="I499" s="550"/>
      <c r="J499" s="550"/>
      <c r="K499" s="550"/>
      <c r="L499" s="550"/>
      <c r="M499" s="550"/>
      <c r="N499" s="550"/>
      <c r="O499" s="550"/>
      <c r="P499" s="550"/>
      <c r="Q499" s="550"/>
      <c r="R499" s="550"/>
      <c r="S499" s="550"/>
      <c r="T499" s="550"/>
      <c r="U499" s="550"/>
      <c r="V499" s="550"/>
      <c r="W499" s="550"/>
      <c r="X499" s="550"/>
      <c r="Y499" s="550"/>
      <c r="Z499" s="550"/>
    </row>
    <row r="500" ht="14.25" customHeight="1">
      <c r="A500" s="550"/>
      <c r="B500" s="550"/>
      <c r="C500" s="550"/>
      <c r="D500" s="550"/>
      <c r="E500" s="550"/>
      <c r="F500" s="550"/>
      <c r="G500" s="550"/>
      <c r="H500" s="550"/>
      <c r="I500" s="550"/>
      <c r="J500" s="550"/>
      <c r="K500" s="550"/>
      <c r="L500" s="550"/>
      <c r="M500" s="550"/>
      <c r="N500" s="550"/>
      <c r="O500" s="550"/>
      <c r="P500" s="550"/>
      <c r="Q500" s="550"/>
      <c r="R500" s="550"/>
      <c r="S500" s="550"/>
      <c r="T500" s="550"/>
      <c r="U500" s="550"/>
      <c r="V500" s="550"/>
      <c r="W500" s="550"/>
      <c r="X500" s="550"/>
      <c r="Y500" s="550"/>
      <c r="Z500" s="550"/>
    </row>
    <row r="501" ht="14.25" customHeight="1">
      <c r="A501" s="550"/>
      <c r="B501" s="550"/>
      <c r="C501" s="550"/>
      <c r="D501" s="550"/>
      <c r="E501" s="550"/>
      <c r="F501" s="550"/>
      <c r="G501" s="550"/>
      <c r="H501" s="550"/>
      <c r="I501" s="550"/>
      <c r="J501" s="550"/>
      <c r="K501" s="550"/>
      <c r="L501" s="550"/>
      <c r="M501" s="550"/>
      <c r="N501" s="550"/>
      <c r="O501" s="550"/>
      <c r="P501" s="550"/>
      <c r="Q501" s="550"/>
      <c r="R501" s="550"/>
      <c r="S501" s="550"/>
      <c r="T501" s="550"/>
      <c r="U501" s="550"/>
      <c r="V501" s="550"/>
      <c r="W501" s="550"/>
      <c r="X501" s="550"/>
      <c r="Y501" s="550"/>
      <c r="Z501" s="550"/>
    </row>
    <row r="502" ht="14.25" customHeight="1">
      <c r="A502" s="550"/>
      <c r="B502" s="550"/>
      <c r="C502" s="550"/>
      <c r="D502" s="550"/>
      <c r="E502" s="550"/>
      <c r="F502" s="550"/>
      <c r="G502" s="550"/>
      <c r="H502" s="550"/>
      <c r="I502" s="550"/>
      <c r="J502" s="550"/>
      <c r="K502" s="550"/>
      <c r="L502" s="550"/>
      <c r="M502" s="550"/>
      <c r="N502" s="550"/>
      <c r="O502" s="550"/>
      <c r="P502" s="550"/>
      <c r="Q502" s="550"/>
      <c r="R502" s="550"/>
      <c r="S502" s="550"/>
      <c r="T502" s="550"/>
      <c r="U502" s="550"/>
      <c r="V502" s="550"/>
      <c r="W502" s="550"/>
      <c r="X502" s="550"/>
      <c r="Y502" s="550"/>
      <c r="Z502" s="550"/>
    </row>
    <row r="503" ht="14.25" customHeight="1">
      <c r="A503" s="550"/>
      <c r="B503" s="550"/>
      <c r="C503" s="550"/>
      <c r="D503" s="550"/>
      <c r="E503" s="550"/>
      <c r="F503" s="550"/>
      <c r="G503" s="550"/>
      <c r="H503" s="550"/>
      <c r="I503" s="550"/>
      <c r="J503" s="550"/>
      <c r="K503" s="550"/>
      <c r="L503" s="550"/>
      <c r="M503" s="550"/>
      <c r="N503" s="550"/>
      <c r="O503" s="550"/>
      <c r="P503" s="550"/>
      <c r="Q503" s="550"/>
      <c r="R503" s="550"/>
      <c r="S503" s="550"/>
      <c r="T503" s="550"/>
      <c r="U503" s="550"/>
      <c r="V503" s="550"/>
      <c r="W503" s="550"/>
      <c r="X503" s="550"/>
      <c r="Y503" s="550"/>
      <c r="Z503" s="550"/>
    </row>
    <row r="504" ht="14.25" customHeight="1">
      <c r="A504" s="550"/>
      <c r="B504" s="550"/>
      <c r="C504" s="550"/>
      <c r="D504" s="550"/>
      <c r="E504" s="550"/>
      <c r="F504" s="550"/>
      <c r="G504" s="550"/>
      <c r="H504" s="550"/>
      <c r="I504" s="550"/>
      <c r="J504" s="550"/>
      <c r="K504" s="550"/>
      <c r="L504" s="550"/>
      <c r="M504" s="550"/>
      <c r="N504" s="550"/>
      <c r="O504" s="550"/>
      <c r="P504" s="550"/>
      <c r="Q504" s="550"/>
      <c r="R504" s="550"/>
      <c r="S504" s="550"/>
      <c r="T504" s="550"/>
      <c r="U504" s="550"/>
      <c r="V504" s="550"/>
      <c r="W504" s="550"/>
      <c r="X504" s="550"/>
      <c r="Y504" s="550"/>
      <c r="Z504" s="550"/>
    </row>
    <row r="505" ht="14.25" customHeight="1">
      <c r="A505" s="550"/>
      <c r="B505" s="550"/>
      <c r="C505" s="550"/>
      <c r="D505" s="550"/>
      <c r="E505" s="550"/>
      <c r="F505" s="550"/>
      <c r="G505" s="550"/>
      <c r="H505" s="550"/>
      <c r="I505" s="550"/>
      <c r="J505" s="550"/>
      <c r="K505" s="550"/>
      <c r="L505" s="550"/>
      <c r="M505" s="550"/>
      <c r="N505" s="550"/>
      <c r="O505" s="550"/>
      <c r="P505" s="550"/>
      <c r="Q505" s="550"/>
      <c r="R505" s="550"/>
      <c r="S505" s="550"/>
      <c r="T505" s="550"/>
      <c r="U505" s="550"/>
      <c r="V505" s="550"/>
      <c r="W505" s="550"/>
      <c r="X505" s="550"/>
      <c r="Y505" s="550"/>
      <c r="Z505" s="550"/>
    </row>
    <row r="506" ht="14.25" customHeight="1">
      <c r="A506" s="550"/>
      <c r="B506" s="550"/>
      <c r="C506" s="550"/>
      <c r="D506" s="550"/>
      <c r="E506" s="550"/>
      <c r="F506" s="550"/>
      <c r="G506" s="550"/>
      <c r="H506" s="550"/>
      <c r="I506" s="550"/>
      <c r="J506" s="550"/>
      <c r="K506" s="550"/>
      <c r="L506" s="550"/>
      <c r="M506" s="550"/>
      <c r="N506" s="550"/>
      <c r="O506" s="550"/>
      <c r="P506" s="550"/>
      <c r="Q506" s="550"/>
      <c r="R506" s="550"/>
      <c r="S506" s="550"/>
      <c r="T506" s="550"/>
      <c r="U506" s="550"/>
      <c r="V506" s="550"/>
      <c r="W506" s="550"/>
      <c r="X506" s="550"/>
      <c r="Y506" s="550"/>
      <c r="Z506" s="550"/>
    </row>
    <row r="507" ht="14.25" customHeight="1">
      <c r="A507" s="550"/>
      <c r="B507" s="550"/>
      <c r="C507" s="550"/>
      <c r="D507" s="550"/>
      <c r="E507" s="550"/>
      <c r="F507" s="550"/>
      <c r="G507" s="550"/>
      <c r="H507" s="550"/>
      <c r="I507" s="550"/>
      <c r="J507" s="550"/>
      <c r="K507" s="550"/>
      <c r="L507" s="550"/>
      <c r="M507" s="550"/>
      <c r="N507" s="550"/>
      <c r="O507" s="550"/>
      <c r="P507" s="550"/>
      <c r="Q507" s="550"/>
      <c r="R507" s="550"/>
      <c r="S507" s="550"/>
      <c r="T507" s="550"/>
      <c r="U507" s="550"/>
      <c r="V507" s="550"/>
      <c r="W507" s="550"/>
      <c r="X507" s="550"/>
      <c r="Y507" s="550"/>
      <c r="Z507" s="550"/>
    </row>
    <row r="508" ht="14.25" customHeight="1">
      <c r="A508" s="550"/>
      <c r="B508" s="550"/>
      <c r="C508" s="550"/>
      <c r="D508" s="550"/>
      <c r="E508" s="550"/>
      <c r="F508" s="550"/>
      <c r="G508" s="550"/>
      <c r="H508" s="550"/>
      <c r="I508" s="550"/>
      <c r="J508" s="550"/>
      <c r="K508" s="550"/>
      <c r="L508" s="550"/>
      <c r="M508" s="550"/>
      <c r="N508" s="550"/>
      <c r="O508" s="550"/>
      <c r="P508" s="550"/>
      <c r="Q508" s="550"/>
      <c r="R508" s="550"/>
      <c r="S508" s="550"/>
      <c r="T508" s="550"/>
      <c r="U508" s="550"/>
      <c r="V508" s="550"/>
      <c r="W508" s="550"/>
      <c r="X508" s="550"/>
      <c r="Y508" s="550"/>
      <c r="Z508" s="550"/>
    </row>
    <row r="509" ht="14.25" customHeight="1">
      <c r="A509" s="550"/>
      <c r="B509" s="550"/>
      <c r="C509" s="550"/>
      <c r="D509" s="550"/>
      <c r="E509" s="550"/>
      <c r="F509" s="550"/>
      <c r="G509" s="550"/>
      <c r="H509" s="550"/>
      <c r="I509" s="550"/>
      <c r="J509" s="550"/>
      <c r="K509" s="550"/>
      <c r="L509" s="550"/>
      <c r="M509" s="550"/>
      <c r="N509" s="550"/>
      <c r="O509" s="550"/>
      <c r="P509" s="550"/>
      <c r="Q509" s="550"/>
      <c r="R509" s="550"/>
      <c r="S509" s="550"/>
      <c r="T509" s="550"/>
      <c r="U509" s="550"/>
      <c r="V509" s="550"/>
      <c r="W509" s="550"/>
      <c r="X509" s="550"/>
      <c r="Y509" s="550"/>
      <c r="Z509" s="550"/>
    </row>
    <row r="510" ht="14.25" customHeight="1">
      <c r="A510" s="550"/>
      <c r="B510" s="550"/>
      <c r="C510" s="550"/>
      <c r="D510" s="550"/>
      <c r="E510" s="550"/>
      <c r="F510" s="550"/>
      <c r="G510" s="550"/>
      <c r="H510" s="550"/>
      <c r="I510" s="550"/>
      <c r="J510" s="550"/>
      <c r="K510" s="550"/>
      <c r="L510" s="550"/>
      <c r="M510" s="550"/>
      <c r="N510" s="550"/>
      <c r="O510" s="550"/>
      <c r="P510" s="550"/>
      <c r="Q510" s="550"/>
      <c r="R510" s="550"/>
      <c r="S510" s="550"/>
      <c r="T510" s="550"/>
      <c r="U510" s="550"/>
      <c r="V510" s="550"/>
      <c r="W510" s="550"/>
      <c r="X510" s="550"/>
      <c r="Y510" s="550"/>
      <c r="Z510" s="550"/>
    </row>
    <row r="511" ht="14.25" customHeight="1">
      <c r="A511" s="550"/>
      <c r="B511" s="550"/>
      <c r="C511" s="550"/>
      <c r="D511" s="550"/>
      <c r="E511" s="550"/>
      <c r="F511" s="550"/>
      <c r="G511" s="550"/>
      <c r="H511" s="550"/>
      <c r="I511" s="550"/>
      <c r="J511" s="550"/>
      <c r="K511" s="550"/>
      <c r="L511" s="550"/>
      <c r="M511" s="550"/>
      <c r="N511" s="550"/>
      <c r="O511" s="550"/>
      <c r="P511" s="550"/>
      <c r="Q511" s="550"/>
      <c r="R511" s="550"/>
      <c r="S511" s="550"/>
      <c r="T511" s="550"/>
      <c r="U511" s="550"/>
      <c r="V511" s="550"/>
      <c r="W511" s="550"/>
      <c r="X511" s="550"/>
      <c r="Y511" s="550"/>
      <c r="Z511" s="550"/>
    </row>
    <row r="512" ht="14.25" customHeight="1">
      <c r="A512" s="550"/>
      <c r="B512" s="550"/>
      <c r="C512" s="550"/>
      <c r="D512" s="550"/>
      <c r="E512" s="550"/>
      <c r="F512" s="550"/>
      <c r="G512" s="550"/>
      <c r="H512" s="550"/>
      <c r="I512" s="550"/>
      <c r="J512" s="550"/>
      <c r="K512" s="550"/>
      <c r="L512" s="550"/>
      <c r="M512" s="550"/>
      <c r="N512" s="550"/>
      <c r="O512" s="550"/>
      <c r="P512" s="550"/>
      <c r="Q512" s="550"/>
      <c r="R512" s="550"/>
      <c r="S512" s="550"/>
      <c r="T512" s="550"/>
      <c r="U512" s="550"/>
      <c r="V512" s="550"/>
      <c r="W512" s="550"/>
      <c r="X512" s="550"/>
      <c r="Y512" s="550"/>
      <c r="Z512" s="550"/>
    </row>
    <row r="513" ht="14.25" customHeight="1">
      <c r="A513" s="550"/>
      <c r="B513" s="550"/>
      <c r="C513" s="550"/>
      <c r="D513" s="550"/>
      <c r="E513" s="550"/>
      <c r="F513" s="550"/>
      <c r="G513" s="550"/>
      <c r="H513" s="550"/>
      <c r="I513" s="550"/>
      <c r="J513" s="550"/>
      <c r="K513" s="550"/>
      <c r="L513" s="550"/>
      <c r="M513" s="550"/>
      <c r="N513" s="550"/>
      <c r="O513" s="550"/>
      <c r="P513" s="550"/>
      <c r="Q513" s="550"/>
      <c r="R513" s="550"/>
      <c r="S513" s="550"/>
      <c r="T513" s="550"/>
      <c r="U513" s="550"/>
      <c r="V513" s="550"/>
      <c r="W513" s="550"/>
      <c r="X513" s="550"/>
      <c r="Y513" s="550"/>
      <c r="Z513" s="550"/>
    </row>
    <row r="514" ht="14.25" customHeight="1">
      <c r="A514" s="550"/>
      <c r="B514" s="550"/>
      <c r="C514" s="550"/>
      <c r="D514" s="550"/>
      <c r="E514" s="550"/>
      <c r="F514" s="550"/>
      <c r="G514" s="550"/>
      <c r="H514" s="550"/>
      <c r="I514" s="550"/>
      <c r="J514" s="550"/>
      <c r="K514" s="550"/>
      <c r="L514" s="550"/>
      <c r="M514" s="550"/>
      <c r="N514" s="550"/>
      <c r="O514" s="550"/>
      <c r="P514" s="550"/>
      <c r="Q514" s="550"/>
      <c r="R514" s="550"/>
      <c r="S514" s="550"/>
      <c r="T514" s="550"/>
      <c r="U514" s="550"/>
      <c r="V514" s="550"/>
      <c r="W514" s="550"/>
      <c r="X514" s="550"/>
      <c r="Y514" s="550"/>
      <c r="Z514" s="550"/>
    </row>
    <row r="515" ht="14.25" customHeight="1">
      <c r="A515" s="550"/>
      <c r="B515" s="550"/>
      <c r="C515" s="550"/>
      <c r="D515" s="550"/>
      <c r="E515" s="550"/>
      <c r="F515" s="550"/>
      <c r="G515" s="550"/>
      <c r="H515" s="550"/>
      <c r="I515" s="550"/>
      <c r="J515" s="550"/>
      <c r="K515" s="550"/>
      <c r="L515" s="550"/>
      <c r="M515" s="550"/>
      <c r="N515" s="550"/>
      <c r="O515" s="550"/>
      <c r="P515" s="550"/>
      <c r="Q515" s="550"/>
      <c r="R515" s="550"/>
      <c r="S515" s="550"/>
      <c r="T515" s="550"/>
      <c r="U515" s="550"/>
      <c r="V515" s="550"/>
      <c r="W515" s="550"/>
      <c r="X515" s="550"/>
      <c r="Y515" s="550"/>
      <c r="Z515" s="550"/>
    </row>
    <row r="516" ht="14.25" customHeight="1">
      <c r="A516" s="550"/>
      <c r="B516" s="550"/>
      <c r="C516" s="550"/>
      <c r="D516" s="550"/>
      <c r="E516" s="550"/>
      <c r="F516" s="550"/>
      <c r="G516" s="550"/>
      <c r="H516" s="550"/>
      <c r="I516" s="550"/>
      <c r="J516" s="550"/>
      <c r="K516" s="550"/>
      <c r="L516" s="550"/>
      <c r="M516" s="550"/>
      <c r="N516" s="550"/>
      <c r="O516" s="550"/>
      <c r="P516" s="550"/>
      <c r="Q516" s="550"/>
      <c r="R516" s="550"/>
      <c r="S516" s="550"/>
      <c r="T516" s="550"/>
      <c r="U516" s="550"/>
      <c r="V516" s="550"/>
      <c r="W516" s="550"/>
      <c r="X516" s="550"/>
      <c r="Y516" s="550"/>
      <c r="Z516" s="550"/>
    </row>
    <row r="517" ht="14.25" customHeight="1">
      <c r="A517" s="550"/>
      <c r="B517" s="550"/>
      <c r="C517" s="550"/>
      <c r="D517" s="550"/>
      <c r="E517" s="550"/>
      <c r="F517" s="550"/>
      <c r="G517" s="550"/>
      <c r="H517" s="550"/>
      <c r="I517" s="550"/>
      <c r="J517" s="550"/>
      <c r="K517" s="550"/>
      <c r="L517" s="550"/>
      <c r="M517" s="550"/>
      <c r="N517" s="550"/>
      <c r="O517" s="550"/>
      <c r="P517" s="550"/>
      <c r="Q517" s="550"/>
      <c r="R517" s="550"/>
      <c r="S517" s="550"/>
      <c r="T517" s="550"/>
      <c r="U517" s="550"/>
      <c r="V517" s="550"/>
      <c r="W517" s="550"/>
      <c r="X517" s="550"/>
      <c r="Y517" s="550"/>
      <c r="Z517" s="550"/>
    </row>
    <row r="518" ht="14.25" customHeight="1">
      <c r="A518" s="550"/>
      <c r="B518" s="550"/>
      <c r="C518" s="550"/>
      <c r="D518" s="550"/>
      <c r="E518" s="550"/>
      <c r="F518" s="550"/>
      <c r="G518" s="550"/>
      <c r="H518" s="550"/>
      <c r="I518" s="550"/>
      <c r="J518" s="550"/>
      <c r="K518" s="550"/>
      <c r="L518" s="550"/>
      <c r="M518" s="550"/>
      <c r="N518" s="550"/>
      <c r="O518" s="550"/>
      <c r="P518" s="550"/>
      <c r="Q518" s="550"/>
      <c r="R518" s="550"/>
      <c r="S518" s="550"/>
      <c r="T518" s="550"/>
      <c r="U518" s="550"/>
      <c r="V518" s="550"/>
      <c r="W518" s="550"/>
      <c r="X518" s="550"/>
      <c r="Y518" s="550"/>
      <c r="Z518" s="550"/>
    </row>
    <row r="519" ht="14.25" customHeight="1">
      <c r="A519" s="550"/>
      <c r="B519" s="550"/>
      <c r="C519" s="550"/>
      <c r="D519" s="550"/>
      <c r="E519" s="550"/>
      <c r="F519" s="550"/>
      <c r="G519" s="550"/>
      <c r="H519" s="550"/>
      <c r="I519" s="550"/>
      <c r="J519" s="550"/>
      <c r="K519" s="550"/>
      <c r="L519" s="550"/>
      <c r="M519" s="550"/>
      <c r="N519" s="550"/>
      <c r="O519" s="550"/>
      <c r="P519" s="550"/>
      <c r="Q519" s="550"/>
      <c r="R519" s="550"/>
      <c r="S519" s="550"/>
      <c r="T519" s="550"/>
      <c r="U519" s="550"/>
      <c r="V519" s="550"/>
      <c r="W519" s="550"/>
      <c r="X519" s="550"/>
      <c r="Y519" s="550"/>
      <c r="Z519" s="550"/>
    </row>
    <row r="520" ht="14.25" customHeight="1">
      <c r="A520" s="550"/>
      <c r="B520" s="550"/>
      <c r="C520" s="550"/>
      <c r="D520" s="550"/>
      <c r="E520" s="550"/>
      <c r="F520" s="550"/>
      <c r="G520" s="550"/>
      <c r="H520" s="550"/>
      <c r="I520" s="550"/>
      <c r="J520" s="550"/>
      <c r="K520" s="550"/>
      <c r="L520" s="550"/>
      <c r="M520" s="550"/>
      <c r="N520" s="550"/>
      <c r="O520" s="550"/>
      <c r="P520" s="550"/>
      <c r="Q520" s="550"/>
      <c r="R520" s="550"/>
      <c r="S520" s="550"/>
      <c r="T520" s="550"/>
      <c r="U520" s="550"/>
      <c r="V520" s="550"/>
      <c r="W520" s="550"/>
      <c r="X520" s="550"/>
      <c r="Y520" s="550"/>
      <c r="Z520" s="550"/>
    </row>
    <row r="521" ht="14.25" customHeight="1">
      <c r="A521" s="550"/>
      <c r="B521" s="550"/>
      <c r="C521" s="550"/>
      <c r="D521" s="550"/>
      <c r="E521" s="550"/>
      <c r="F521" s="550"/>
      <c r="G521" s="550"/>
      <c r="H521" s="550"/>
      <c r="I521" s="550"/>
      <c r="J521" s="550"/>
      <c r="K521" s="550"/>
      <c r="L521" s="550"/>
      <c r="M521" s="550"/>
      <c r="N521" s="550"/>
      <c r="O521" s="550"/>
      <c r="P521" s="550"/>
      <c r="Q521" s="550"/>
      <c r="R521" s="550"/>
      <c r="S521" s="550"/>
      <c r="T521" s="550"/>
      <c r="U521" s="550"/>
      <c r="V521" s="550"/>
      <c r="W521" s="550"/>
      <c r="X521" s="550"/>
      <c r="Y521" s="550"/>
      <c r="Z521" s="550"/>
    </row>
    <row r="522" ht="14.25" customHeight="1">
      <c r="A522" s="550"/>
      <c r="B522" s="550"/>
      <c r="C522" s="550"/>
      <c r="D522" s="550"/>
      <c r="E522" s="550"/>
      <c r="F522" s="550"/>
      <c r="G522" s="550"/>
      <c r="H522" s="550"/>
      <c r="I522" s="550"/>
      <c r="J522" s="550"/>
      <c r="K522" s="550"/>
      <c r="L522" s="550"/>
      <c r="M522" s="550"/>
      <c r="N522" s="550"/>
      <c r="O522" s="550"/>
      <c r="P522" s="550"/>
      <c r="Q522" s="550"/>
      <c r="R522" s="550"/>
      <c r="S522" s="550"/>
      <c r="T522" s="550"/>
      <c r="U522" s="550"/>
      <c r="V522" s="550"/>
      <c r="W522" s="550"/>
      <c r="X522" s="550"/>
      <c r="Y522" s="550"/>
      <c r="Z522" s="550"/>
    </row>
    <row r="523" ht="14.25" customHeight="1">
      <c r="A523" s="550"/>
      <c r="B523" s="550"/>
      <c r="C523" s="550"/>
      <c r="D523" s="550"/>
      <c r="E523" s="550"/>
      <c r="F523" s="550"/>
      <c r="G523" s="550"/>
      <c r="H523" s="550"/>
      <c r="I523" s="550"/>
      <c r="J523" s="550"/>
      <c r="K523" s="550"/>
      <c r="L523" s="550"/>
      <c r="M523" s="550"/>
      <c r="N523" s="550"/>
      <c r="O523" s="550"/>
      <c r="P523" s="550"/>
      <c r="Q523" s="550"/>
      <c r="R523" s="550"/>
      <c r="S523" s="550"/>
      <c r="T523" s="550"/>
      <c r="U523" s="550"/>
      <c r="V523" s="550"/>
      <c r="W523" s="550"/>
      <c r="X523" s="550"/>
      <c r="Y523" s="550"/>
      <c r="Z523" s="550"/>
    </row>
    <row r="524" ht="14.25" customHeight="1">
      <c r="A524" s="550"/>
      <c r="B524" s="550"/>
      <c r="C524" s="550"/>
      <c r="D524" s="550"/>
      <c r="E524" s="550"/>
      <c r="F524" s="550"/>
      <c r="G524" s="550"/>
      <c r="H524" s="550"/>
      <c r="I524" s="550"/>
      <c r="J524" s="550"/>
      <c r="K524" s="550"/>
      <c r="L524" s="550"/>
      <c r="M524" s="550"/>
      <c r="N524" s="550"/>
      <c r="O524" s="550"/>
      <c r="P524" s="550"/>
      <c r="Q524" s="550"/>
      <c r="R524" s="550"/>
      <c r="S524" s="550"/>
      <c r="T524" s="550"/>
      <c r="U524" s="550"/>
      <c r="V524" s="550"/>
      <c r="W524" s="550"/>
      <c r="X524" s="550"/>
      <c r="Y524" s="550"/>
      <c r="Z524" s="550"/>
    </row>
    <row r="525" ht="14.25" customHeight="1">
      <c r="A525" s="550"/>
      <c r="B525" s="550"/>
      <c r="C525" s="550"/>
      <c r="D525" s="550"/>
      <c r="E525" s="550"/>
      <c r="F525" s="550"/>
      <c r="G525" s="550"/>
      <c r="H525" s="550"/>
      <c r="I525" s="550"/>
      <c r="J525" s="550"/>
      <c r="K525" s="550"/>
      <c r="L525" s="550"/>
      <c r="M525" s="550"/>
      <c r="N525" s="550"/>
      <c r="O525" s="550"/>
      <c r="P525" s="550"/>
      <c r="Q525" s="550"/>
      <c r="R525" s="550"/>
      <c r="S525" s="550"/>
      <c r="T525" s="550"/>
      <c r="U525" s="550"/>
      <c r="V525" s="550"/>
      <c r="W525" s="550"/>
      <c r="X525" s="550"/>
      <c r="Y525" s="550"/>
      <c r="Z525" s="550"/>
    </row>
    <row r="526" ht="14.25" customHeight="1">
      <c r="A526" s="550"/>
      <c r="B526" s="550"/>
      <c r="C526" s="550"/>
      <c r="D526" s="550"/>
      <c r="E526" s="550"/>
      <c r="F526" s="550"/>
      <c r="G526" s="550"/>
      <c r="H526" s="550"/>
      <c r="I526" s="550"/>
      <c r="J526" s="550"/>
      <c r="K526" s="550"/>
      <c r="L526" s="550"/>
      <c r="M526" s="550"/>
      <c r="N526" s="550"/>
      <c r="O526" s="550"/>
      <c r="P526" s="550"/>
      <c r="Q526" s="550"/>
      <c r="R526" s="550"/>
      <c r="S526" s="550"/>
      <c r="T526" s="550"/>
      <c r="U526" s="550"/>
      <c r="V526" s="550"/>
      <c r="W526" s="550"/>
      <c r="X526" s="550"/>
      <c r="Y526" s="550"/>
      <c r="Z526" s="550"/>
    </row>
    <row r="527" ht="14.25" customHeight="1">
      <c r="A527" s="550"/>
      <c r="B527" s="550"/>
      <c r="C527" s="550"/>
      <c r="D527" s="550"/>
      <c r="E527" s="550"/>
      <c r="F527" s="550"/>
      <c r="G527" s="550"/>
      <c r="H527" s="550"/>
      <c r="I527" s="550"/>
      <c r="J527" s="550"/>
      <c r="K527" s="550"/>
      <c r="L527" s="550"/>
      <c r="M527" s="550"/>
      <c r="N527" s="550"/>
      <c r="O527" s="550"/>
      <c r="P527" s="550"/>
      <c r="Q527" s="550"/>
      <c r="R527" s="550"/>
      <c r="S527" s="550"/>
      <c r="T527" s="550"/>
      <c r="U527" s="550"/>
      <c r="V527" s="550"/>
      <c r="W527" s="550"/>
      <c r="X527" s="550"/>
      <c r="Y527" s="550"/>
      <c r="Z527" s="550"/>
    </row>
    <row r="528" ht="14.25" customHeight="1">
      <c r="A528" s="550"/>
      <c r="B528" s="550"/>
      <c r="C528" s="550"/>
      <c r="D528" s="550"/>
      <c r="E528" s="550"/>
      <c r="F528" s="550"/>
      <c r="G528" s="550"/>
      <c r="H528" s="550"/>
      <c r="I528" s="550"/>
      <c r="J528" s="550"/>
      <c r="K528" s="550"/>
      <c r="L528" s="550"/>
      <c r="M528" s="550"/>
      <c r="N528" s="550"/>
      <c r="O528" s="550"/>
      <c r="P528" s="550"/>
      <c r="Q528" s="550"/>
      <c r="R528" s="550"/>
      <c r="S528" s="550"/>
      <c r="T528" s="550"/>
      <c r="U528" s="550"/>
      <c r="V528" s="550"/>
      <c r="W528" s="550"/>
      <c r="X528" s="550"/>
      <c r="Y528" s="550"/>
      <c r="Z528" s="550"/>
    </row>
    <row r="529" ht="14.25" customHeight="1">
      <c r="A529" s="550"/>
      <c r="B529" s="550"/>
      <c r="C529" s="550"/>
      <c r="D529" s="550"/>
      <c r="E529" s="550"/>
      <c r="F529" s="550"/>
      <c r="G529" s="550"/>
      <c r="H529" s="550"/>
      <c r="I529" s="550"/>
      <c r="J529" s="550"/>
      <c r="K529" s="550"/>
      <c r="L529" s="550"/>
      <c r="M529" s="550"/>
      <c r="N529" s="550"/>
      <c r="O529" s="550"/>
      <c r="P529" s="550"/>
      <c r="Q529" s="550"/>
      <c r="R529" s="550"/>
      <c r="S529" s="550"/>
      <c r="T529" s="550"/>
      <c r="U529" s="550"/>
      <c r="V529" s="550"/>
      <c r="W529" s="550"/>
      <c r="X529" s="550"/>
      <c r="Y529" s="550"/>
      <c r="Z529" s="550"/>
    </row>
    <row r="530" ht="14.25" customHeight="1">
      <c r="A530" s="550"/>
      <c r="B530" s="550"/>
      <c r="C530" s="550"/>
      <c r="D530" s="550"/>
      <c r="E530" s="550"/>
      <c r="F530" s="550"/>
      <c r="G530" s="550"/>
      <c r="H530" s="550"/>
      <c r="I530" s="550"/>
      <c r="J530" s="550"/>
      <c r="K530" s="550"/>
      <c r="L530" s="550"/>
      <c r="M530" s="550"/>
      <c r="N530" s="550"/>
      <c r="O530" s="550"/>
      <c r="P530" s="550"/>
      <c r="Q530" s="550"/>
      <c r="R530" s="550"/>
      <c r="S530" s="550"/>
      <c r="T530" s="550"/>
      <c r="U530" s="550"/>
      <c r="V530" s="550"/>
      <c r="W530" s="550"/>
      <c r="X530" s="550"/>
      <c r="Y530" s="550"/>
      <c r="Z530" s="550"/>
    </row>
    <row r="531" ht="14.25" customHeight="1">
      <c r="A531" s="550"/>
      <c r="B531" s="550"/>
      <c r="C531" s="550"/>
      <c r="D531" s="550"/>
      <c r="E531" s="550"/>
      <c r="F531" s="550"/>
      <c r="G531" s="550"/>
      <c r="H531" s="550"/>
      <c r="I531" s="550"/>
      <c r="J531" s="550"/>
      <c r="K531" s="550"/>
      <c r="L531" s="550"/>
      <c r="M531" s="550"/>
      <c r="N531" s="550"/>
      <c r="O531" s="550"/>
      <c r="P531" s="550"/>
      <c r="Q531" s="550"/>
      <c r="R531" s="550"/>
      <c r="S531" s="550"/>
      <c r="T531" s="550"/>
      <c r="U531" s="550"/>
      <c r="V531" s="550"/>
      <c r="W531" s="550"/>
      <c r="X531" s="550"/>
      <c r="Y531" s="550"/>
      <c r="Z531" s="550"/>
    </row>
    <row r="532" ht="14.25" customHeight="1">
      <c r="A532" s="550"/>
      <c r="B532" s="550"/>
      <c r="C532" s="550"/>
      <c r="D532" s="550"/>
      <c r="E532" s="550"/>
      <c r="F532" s="550"/>
      <c r="G532" s="550"/>
      <c r="H532" s="550"/>
      <c r="I532" s="550"/>
      <c r="J532" s="550"/>
      <c r="K532" s="550"/>
      <c r="L532" s="550"/>
      <c r="M532" s="550"/>
      <c r="N532" s="550"/>
      <c r="O532" s="550"/>
      <c r="P532" s="550"/>
      <c r="Q532" s="550"/>
      <c r="R532" s="550"/>
      <c r="S532" s="550"/>
      <c r="T532" s="550"/>
      <c r="U532" s="550"/>
      <c r="V532" s="550"/>
      <c r="W532" s="550"/>
      <c r="X532" s="550"/>
      <c r="Y532" s="550"/>
      <c r="Z532" s="550"/>
    </row>
    <row r="533" ht="14.25" customHeight="1">
      <c r="A533" s="550"/>
      <c r="B533" s="550"/>
      <c r="C533" s="550"/>
      <c r="D533" s="550"/>
      <c r="E533" s="550"/>
      <c r="F533" s="550"/>
      <c r="G533" s="550"/>
      <c r="H533" s="550"/>
      <c r="I533" s="550"/>
      <c r="J533" s="550"/>
      <c r="K533" s="550"/>
      <c r="L533" s="550"/>
      <c r="M533" s="550"/>
      <c r="N533" s="550"/>
      <c r="O533" s="550"/>
      <c r="P533" s="550"/>
      <c r="Q533" s="550"/>
      <c r="R533" s="550"/>
      <c r="S533" s="550"/>
      <c r="T533" s="550"/>
      <c r="U533" s="550"/>
      <c r="V533" s="550"/>
      <c r="W533" s="550"/>
      <c r="X533" s="550"/>
      <c r="Y533" s="550"/>
      <c r="Z533" s="550"/>
    </row>
    <row r="534" ht="14.25" customHeight="1">
      <c r="A534" s="550"/>
      <c r="B534" s="550"/>
      <c r="C534" s="550"/>
      <c r="D534" s="550"/>
      <c r="E534" s="550"/>
      <c r="F534" s="550"/>
      <c r="G534" s="550"/>
      <c r="H534" s="550"/>
      <c r="I534" s="550"/>
      <c r="J534" s="550"/>
      <c r="K534" s="550"/>
      <c r="L534" s="550"/>
      <c r="M534" s="550"/>
      <c r="N534" s="550"/>
      <c r="O534" s="550"/>
      <c r="P534" s="550"/>
      <c r="Q534" s="550"/>
      <c r="R534" s="550"/>
      <c r="S534" s="550"/>
      <c r="T534" s="550"/>
      <c r="U534" s="550"/>
      <c r="V534" s="550"/>
      <c r="W534" s="550"/>
      <c r="X534" s="550"/>
      <c r="Y534" s="550"/>
      <c r="Z534" s="550"/>
    </row>
    <row r="535" ht="14.25" customHeight="1">
      <c r="A535" s="550"/>
      <c r="B535" s="550"/>
      <c r="C535" s="550"/>
      <c r="D535" s="550"/>
      <c r="E535" s="550"/>
      <c r="F535" s="550"/>
      <c r="G535" s="550"/>
      <c r="H535" s="550"/>
      <c r="I535" s="550"/>
      <c r="J535" s="550"/>
      <c r="K535" s="550"/>
      <c r="L535" s="550"/>
      <c r="M535" s="550"/>
      <c r="N535" s="550"/>
      <c r="O535" s="550"/>
      <c r="P535" s="550"/>
      <c r="Q535" s="550"/>
      <c r="R535" s="550"/>
      <c r="S535" s="550"/>
      <c r="T535" s="550"/>
      <c r="U535" s="550"/>
      <c r="V535" s="550"/>
      <c r="W535" s="550"/>
      <c r="X535" s="550"/>
      <c r="Y535" s="550"/>
      <c r="Z535" s="550"/>
    </row>
    <row r="536" ht="14.25" customHeight="1">
      <c r="A536" s="550"/>
      <c r="B536" s="550"/>
      <c r="C536" s="550"/>
      <c r="D536" s="550"/>
      <c r="E536" s="550"/>
      <c r="F536" s="550"/>
      <c r="G536" s="550"/>
      <c r="H536" s="550"/>
      <c r="I536" s="550"/>
      <c r="J536" s="550"/>
      <c r="K536" s="550"/>
      <c r="L536" s="550"/>
      <c r="M536" s="550"/>
      <c r="N536" s="550"/>
      <c r="O536" s="550"/>
      <c r="P536" s="550"/>
      <c r="Q536" s="550"/>
      <c r="R536" s="550"/>
      <c r="S536" s="550"/>
      <c r="T536" s="550"/>
      <c r="U536" s="550"/>
      <c r="V536" s="550"/>
      <c r="W536" s="550"/>
      <c r="X536" s="550"/>
      <c r="Y536" s="550"/>
      <c r="Z536" s="550"/>
    </row>
    <row r="537" ht="14.25" customHeight="1">
      <c r="A537" s="550"/>
      <c r="B537" s="550"/>
      <c r="C537" s="550"/>
      <c r="D537" s="550"/>
      <c r="E537" s="550"/>
      <c r="F537" s="550"/>
      <c r="G537" s="550"/>
      <c r="H537" s="550"/>
      <c r="I537" s="550"/>
      <c r="J537" s="550"/>
      <c r="K537" s="550"/>
      <c r="L537" s="550"/>
      <c r="M537" s="550"/>
      <c r="N537" s="550"/>
      <c r="O537" s="550"/>
      <c r="P537" s="550"/>
      <c r="Q537" s="550"/>
      <c r="R537" s="550"/>
      <c r="S537" s="550"/>
      <c r="T537" s="550"/>
      <c r="U537" s="550"/>
      <c r="V537" s="550"/>
      <c r="W537" s="550"/>
      <c r="X537" s="550"/>
      <c r="Y537" s="550"/>
      <c r="Z537" s="550"/>
    </row>
    <row r="538" ht="14.25" customHeight="1">
      <c r="A538" s="550"/>
      <c r="B538" s="550"/>
      <c r="C538" s="550"/>
      <c r="D538" s="550"/>
      <c r="E538" s="550"/>
      <c r="F538" s="550"/>
      <c r="G538" s="550"/>
      <c r="H538" s="550"/>
      <c r="I538" s="550"/>
      <c r="J538" s="550"/>
      <c r="K538" s="550"/>
      <c r="L538" s="550"/>
      <c r="M538" s="550"/>
      <c r="N538" s="550"/>
      <c r="O538" s="550"/>
      <c r="P538" s="550"/>
      <c r="Q538" s="550"/>
      <c r="R538" s="550"/>
      <c r="S538" s="550"/>
      <c r="T538" s="550"/>
      <c r="U538" s="550"/>
      <c r="V538" s="550"/>
      <c r="W538" s="550"/>
      <c r="X538" s="550"/>
      <c r="Y538" s="550"/>
      <c r="Z538" s="550"/>
    </row>
    <row r="539" ht="14.25" customHeight="1">
      <c r="A539" s="550"/>
      <c r="B539" s="550"/>
      <c r="C539" s="550"/>
      <c r="D539" s="550"/>
      <c r="E539" s="550"/>
      <c r="F539" s="550"/>
      <c r="G539" s="550"/>
      <c r="H539" s="550"/>
      <c r="I539" s="550"/>
      <c r="J539" s="550"/>
      <c r="K539" s="550"/>
      <c r="L539" s="550"/>
      <c r="M539" s="550"/>
      <c r="N539" s="550"/>
      <c r="O539" s="550"/>
      <c r="P539" s="550"/>
      <c r="Q539" s="550"/>
      <c r="R539" s="550"/>
      <c r="S539" s="550"/>
      <c r="T539" s="550"/>
      <c r="U539" s="550"/>
      <c r="V539" s="550"/>
      <c r="W539" s="550"/>
      <c r="X539" s="550"/>
      <c r="Y539" s="550"/>
      <c r="Z539" s="550"/>
    </row>
    <row r="540" ht="14.25" customHeight="1">
      <c r="A540" s="550"/>
      <c r="B540" s="550"/>
      <c r="C540" s="550"/>
      <c r="D540" s="550"/>
      <c r="E540" s="550"/>
      <c r="F540" s="550"/>
      <c r="G540" s="550"/>
      <c r="H540" s="550"/>
      <c r="I540" s="550"/>
      <c r="J540" s="550"/>
      <c r="K540" s="550"/>
      <c r="L540" s="550"/>
      <c r="M540" s="550"/>
      <c r="N540" s="550"/>
      <c r="O540" s="550"/>
      <c r="P540" s="550"/>
      <c r="Q540" s="550"/>
      <c r="R540" s="550"/>
      <c r="S540" s="550"/>
      <c r="T540" s="550"/>
      <c r="U540" s="550"/>
      <c r="V540" s="550"/>
      <c r="W540" s="550"/>
      <c r="X540" s="550"/>
      <c r="Y540" s="550"/>
      <c r="Z540" s="550"/>
    </row>
    <row r="541" ht="14.25" customHeight="1">
      <c r="A541" s="550"/>
      <c r="B541" s="550"/>
      <c r="C541" s="550"/>
      <c r="D541" s="550"/>
      <c r="E541" s="550"/>
      <c r="F541" s="550"/>
      <c r="G541" s="550"/>
      <c r="H541" s="550"/>
      <c r="I541" s="550"/>
      <c r="J541" s="550"/>
      <c r="K541" s="550"/>
      <c r="L541" s="550"/>
      <c r="M541" s="550"/>
      <c r="N541" s="550"/>
      <c r="O541" s="550"/>
      <c r="P541" s="550"/>
      <c r="Q541" s="550"/>
      <c r="R541" s="550"/>
      <c r="S541" s="550"/>
      <c r="T541" s="550"/>
      <c r="U541" s="550"/>
      <c r="V541" s="550"/>
      <c r="W541" s="550"/>
      <c r="X541" s="550"/>
      <c r="Y541" s="550"/>
      <c r="Z541" s="550"/>
    </row>
    <row r="542" ht="14.25" customHeight="1">
      <c r="A542" s="550"/>
      <c r="B542" s="550"/>
      <c r="C542" s="550"/>
      <c r="D542" s="550"/>
      <c r="E542" s="550"/>
      <c r="F542" s="550"/>
      <c r="G542" s="550"/>
      <c r="H542" s="550"/>
      <c r="I542" s="550"/>
      <c r="J542" s="550"/>
      <c r="K542" s="550"/>
      <c r="L542" s="550"/>
      <c r="M542" s="550"/>
      <c r="N542" s="550"/>
      <c r="O542" s="550"/>
      <c r="P542" s="550"/>
      <c r="Q542" s="550"/>
      <c r="R542" s="550"/>
      <c r="S542" s="550"/>
      <c r="T542" s="550"/>
      <c r="U542" s="550"/>
      <c r="V542" s="550"/>
      <c r="W542" s="550"/>
      <c r="X542" s="550"/>
      <c r="Y542" s="550"/>
      <c r="Z542" s="550"/>
    </row>
    <row r="543" ht="14.25" customHeight="1">
      <c r="A543" s="550"/>
      <c r="B543" s="550"/>
      <c r="C543" s="550"/>
      <c r="D543" s="550"/>
      <c r="E543" s="550"/>
      <c r="F543" s="550"/>
      <c r="G543" s="550"/>
      <c r="H543" s="550"/>
      <c r="I543" s="550"/>
      <c r="J543" s="550"/>
      <c r="K543" s="550"/>
      <c r="L543" s="550"/>
      <c r="M543" s="550"/>
      <c r="N543" s="550"/>
      <c r="O543" s="550"/>
      <c r="P543" s="550"/>
      <c r="Q543" s="550"/>
      <c r="R543" s="550"/>
      <c r="S543" s="550"/>
      <c r="T543" s="550"/>
      <c r="U543" s="550"/>
      <c r="V543" s="550"/>
      <c r="W543" s="550"/>
      <c r="X543" s="550"/>
      <c r="Y543" s="550"/>
      <c r="Z543" s="550"/>
    </row>
    <row r="544" ht="14.25" customHeight="1">
      <c r="A544" s="550"/>
      <c r="B544" s="550"/>
      <c r="C544" s="550"/>
      <c r="D544" s="550"/>
      <c r="E544" s="550"/>
      <c r="F544" s="550"/>
      <c r="G544" s="550"/>
      <c r="H544" s="550"/>
      <c r="I544" s="550"/>
      <c r="J544" s="550"/>
      <c r="K544" s="550"/>
      <c r="L544" s="550"/>
      <c r="M544" s="550"/>
      <c r="N544" s="550"/>
      <c r="O544" s="550"/>
      <c r="P544" s="550"/>
      <c r="Q544" s="550"/>
      <c r="R544" s="550"/>
      <c r="S544" s="550"/>
      <c r="T544" s="550"/>
      <c r="U544" s="550"/>
      <c r="V544" s="550"/>
      <c r="W544" s="550"/>
      <c r="X544" s="550"/>
      <c r="Y544" s="550"/>
      <c r="Z544" s="550"/>
    </row>
    <row r="545" ht="14.25" customHeight="1">
      <c r="A545" s="550"/>
      <c r="B545" s="550"/>
      <c r="C545" s="550"/>
      <c r="D545" s="550"/>
      <c r="E545" s="550"/>
      <c r="F545" s="550"/>
      <c r="G545" s="550"/>
      <c r="H545" s="550"/>
      <c r="I545" s="550"/>
      <c r="J545" s="550"/>
      <c r="K545" s="550"/>
      <c r="L545" s="550"/>
      <c r="M545" s="550"/>
      <c r="N545" s="550"/>
      <c r="O545" s="550"/>
      <c r="P545" s="550"/>
      <c r="Q545" s="550"/>
      <c r="R545" s="550"/>
      <c r="S545" s="550"/>
      <c r="T545" s="550"/>
      <c r="U545" s="550"/>
      <c r="V545" s="550"/>
      <c r="W545" s="550"/>
      <c r="X545" s="550"/>
      <c r="Y545" s="550"/>
      <c r="Z545" s="550"/>
    </row>
    <row r="546" ht="14.25" customHeight="1">
      <c r="A546" s="550"/>
      <c r="B546" s="550"/>
      <c r="C546" s="550"/>
      <c r="D546" s="550"/>
      <c r="E546" s="550"/>
      <c r="F546" s="550"/>
      <c r="G546" s="550"/>
      <c r="H546" s="550"/>
      <c r="I546" s="550"/>
      <c r="J546" s="550"/>
      <c r="K546" s="550"/>
      <c r="L546" s="550"/>
      <c r="M546" s="550"/>
      <c r="N546" s="550"/>
      <c r="O546" s="550"/>
      <c r="P546" s="550"/>
      <c r="Q546" s="550"/>
      <c r="R546" s="550"/>
      <c r="S546" s="550"/>
      <c r="T546" s="550"/>
      <c r="U546" s="550"/>
      <c r="V546" s="550"/>
      <c r="W546" s="550"/>
      <c r="X546" s="550"/>
      <c r="Y546" s="550"/>
      <c r="Z546" s="550"/>
    </row>
    <row r="547" ht="14.25" customHeight="1">
      <c r="A547" s="550"/>
      <c r="B547" s="550"/>
      <c r="C547" s="550"/>
      <c r="D547" s="550"/>
      <c r="E547" s="550"/>
      <c r="F547" s="550"/>
      <c r="G547" s="550"/>
      <c r="H547" s="550"/>
      <c r="I547" s="550"/>
      <c r="J547" s="550"/>
      <c r="K547" s="550"/>
      <c r="L547" s="550"/>
      <c r="M547" s="550"/>
      <c r="N547" s="550"/>
      <c r="O547" s="550"/>
      <c r="P547" s="550"/>
      <c r="Q547" s="550"/>
      <c r="R547" s="550"/>
      <c r="S547" s="550"/>
      <c r="T547" s="550"/>
      <c r="U547" s="550"/>
      <c r="V547" s="550"/>
      <c r="W547" s="550"/>
      <c r="X547" s="550"/>
      <c r="Y547" s="550"/>
      <c r="Z547" s="550"/>
    </row>
    <row r="548" ht="14.25" customHeight="1">
      <c r="A548" s="550"/>
      <c r="B548" s="550"/>
      <c r="C548" s="550"/>
      <c r="D548" s="550"/>
      <c r="E548" s="550"/>
      <c r="F548" s="550"/>
      <c r="G548" s="550"/>
      <c r="H548" s="550"/>
      <c r="I548" s="550"/>
      <c r="J548" s="550"/>
      <c r="K548" s="550"/>
      <c r="L548" s="550"/>
      <c r="M548" s="550"/>
      <c r="N548" s="550"/>
      <c r="O548" s="550"/>
      <c r="P548" s="550"/>
      <c r="Q548" s="550"/>
      <c r="R548" s="550"/>
      <c r="S548" s="550"/>
      <c r="T548" s="550"/>
      <c r="U548" s="550"/>
      <c r="V548" s="550"/>
      <c r="W548" s="550"/>
      <c r="X548" s="550"/>
      <c r="Y548" s="550"/>
      <c r="Z548" s="550"/>
    </row>
    <row r="549" ht="14.25" customHeight="1">
      <c r="A549" s="550"/>
      <c r="B549" s="550"/>
      <c r="C549" s="550"/>
      <c r="D549" s="550"/>
      <c r="E549" s="550"/>
      <c r="F549" s="550"/>
      <c r="G549" s="550"/>
      <c r="H549" s="550"/>
      <c r="I549" s="550"/>
      <c r="J549" s="550"/>
      <c r="K549" s="550"/>
      <c r="L549" s="550"/>
      <c r="M549" s="550"/>
      <c r="N549" s="550"/>
      <c r="O549" s="550"/>
      <c r="P549" s="550"/>
      <c r="Q549" s="550"/>
      <c r="R549" s="550"/>
      <c r="S549" s="550"/>
      <c r="T549" s="550"/>
      <c r="U549" s="550"/>
      <c r="V549" s="550"/>
      <c r="W549" s="550"/>
      <c r="X549" s="550"/>
      <c r="Y549" s="550"/>
      <c r="Z549" s="550"/>
    </row>
    <row r="550" ht="14.25" customHeight="1">
      <c r="A550" s="550"/>
      <c r="B550" s="550"/>
      <c r="C550" s="550"/>
      <c r="D550" s="550"/>
      <c r="E550" s="550"/>
      <c r="F550" s="550"/>
      <c r="G550" s="550"/>
      <c r="H550" s="550"/>
      <c r="I550" s="550"/>
      <c r="J550" s="550"/>
      <c r="K550" s="550"/>
      <c r="L550" s="550"/>
      <c r="M550" s="550"/>
      <c r="N550" s="550"/>
      <c r="O550" s="550"/>
      <c r="P550" s="550"/>
      <c r="Q550" s="550"/>
      <c r="R550" s="550"/>
      <c r="S550" s="550"/>
      <c r="T550" s="550"/>
      <c r="U550" s="550"/>
      <c r="V550" s="550"/>
      <c r="W550" s="550"/>
      <c r="X550" s="550"/>
      <c r="Y550" s="550"/>
      <c r="Z550" s="550"/>
    </row>
    <row r="551" ht="14.25" customHeight="1">
      <c r="A551" s="550"/>
      <c r="B551" s="550"/>
      <c r="C551" s="550"/>
      <c r="D551" s="550"/>
      <c r="E551" s="550"/>
      <c r="F551" s="550"/>
      <c r="G551" s="550"/>
      <c r="H551" s="550"/>
      <c r="I551" s="550"/>
      <c r="J551" s="550"/>
      <c r="K551" s="550"/>
      <c r="L551" s="550"/>
      <c r="M551" s="550"/>
      <c r="N551" s="550"/>
      <c r="O551" s="550"/>
      <c r="P551" s="550"/>
      <c r="Q551" s="550"/>
      <c r="R551" s="550"/>
      <c r="S551" s="550"/>
      <c r="T551" s="550"/>
      <c r="U551" s="550"/>
      <c r="V551" s="550"/>
      <c r="W551" s="550"/>
      <c r="X551" s="550"/>
      <c r="Y551" s="550"/>
      <c r="Z551" s="550"/>
    </row>
    <row r="552" ht="14.25" customHeight="1">
      <c r="A552" s="550"/>
      <c r="B552" s="550"/>
      <c r="C552" s="550"/>
      <c r="D552" s="550"/>
      <c r="E552" s="550"/>
      <c r="F552" s="550"/>
      <c r="G552" s="550"/>
      <c r="H552" s="550"/>
      <c r="I552" s="550"/>
      <c r="J552" s="550"/>
      <c r="K552" s="550"/>
      <c r="L552" s="550"/>
      <c r="M552" s="550"/>
      <c r="N552" s="550"/>
      <c r="O552" s="550"/>
      <c r="P552" s="550"/>
      <c r="Q552" s="550"/>
      <c r="R552" s="550"/>
      <c r="S552" s="550"/>
      <c r="T552" s="550"/>
      <c r="U552" s="550"/>
      <c r="V552" s="550"/>
      <c r="W552" s="550"/>
      <c r="X552" s="550"/>
      <c r="Y552" s="550"/>
      <c r="Z552" s="550"/>
    </row>
    <row r="553" ht="14.25" customHeight="1">
      <c r="A553" s="550"/>
      <c r="B553" s="550"/>
      <c r="C553" s="550"/>
      <c r="D553" s="550"/>
      <c r="E553" s="550"/>
      <c r="F553" s="550"/>
      <c r="G553" s="550"/>
      <c r="H553" s="550"/>
      <c r="I553" s="550"/>
      <c r="J553" s="550"/>
      <c r="K553" s="550"/>
      <c r="L553" s="550"/>
      <c r="M553" s="550"/>
      <c r="N553" s="550"/>
      <c r="O553" s="550"/>
      <c r="P553" s="550"/>
      <c r="Q553" s="550"/>
      <c r="R553" s="550"/>
      <c r="S553" s="550"/>
      <c r="T553" s="550"/>
      <c r="U553" s="550"/>
      <c r="V553" s="550"/>
      <c r="W553" s="550"/>
      <c r="X553" s="550"/>
      <c r="Y553" s="550"/>
      <c r="Z553" s="550"/>
    </row>
    <row r="554" ht="14.25" customHeight="1">
      <c r="A554" s="550"/>
      <c r="B554" s="550"/>
      <c r="C554" s="550"/>
      <c r="D554" s="550"/>
      <c r="E554" s="550"/>
      <c r="F554" s="550"/>
      <c r="G554" s="550"/>
      <c r="H554" s="550"/>
      <c r="I554" s="550"/>
      <c r="J554" s="550"/>
      <c r="K554" s="550"/>
      <c r="L554" s="550"/>
      <c r="M554" s="550"/>
      <c r="N554" s="550"/>
      <c r="O554" s="550"/>
      <c r="P554" s="550"/>
      <c r="Q554" s="550"/>
      <c r="R554" s="550"/>
      <c r="S554" s="550"/>
      <c r="T554" s="550"/>
      <c r="U554" s="550"/>
      <c r="V554" s="550"/>
      <c r="W554" s="550"/>
      <c r="X554" s="550"/>
      <c r="Y554" s="550"/>
      <c r="Z554" s="550"/>
    </row>
    <row r="555" ht="14.25" customHeight="1">
      <c r="A555" s="550"/>
      <c r="B555" s="550"/>
      <c r="C555" s="550"/>
      <c r="D555" s="550"/>
      <c r="E555" s="550"/>
      <c r="F555" s="550"/>
      <c r="G555" s="550"/>
      <c r="H555" s="550"/>
      <c r="I555" s="550"/>
      <c r="J555" s="550"/>
      <c r="K555" s="550"/>
      <c r="L555" s="550"/>
      <c r="M555" s="550"/>
      <c r="N555" s="550"/>
      <c r="O555" s="550"/>
      <c r="P555" s="550"/>
      <c r="Q555" s="550"/>
      <c r="R555" s="550"/>
      <c r="S555" s="550"/>
      <c r="T555" s="550"/>
      <c r="U555" s="550"/>
      <c r="V555" s="550"/>
      <c r="W555" s="550"/>
      <c r="X555" s="550"/>
      <c r="Y555" s="550"/>
      <c r="Z555" s="550"/>
    </row>
    <row r="556" ht="14.25" customHeight="1">
      <c r="A556" s="550"/>
      <c r="B556" s="550"/>
      <c r="C556" s="550"/>
      <c r="D556" s="550"/>
      <c r="E556" s="550"/>
      <c r="F556" s="550"/>
      <c r="G556" s="550"/>
      <c r="H556" s="550"/>
      <c r="I556" s="550"/>
      <c r="J556" s="550"/>
      <c r="K556" s="550"/>
      <c r="L556" s="550"/>
      <c r="M556" s="550"/>
      <c r="N556" s="550"/>
      <c r="O556" s="550"/>
      <c r="P556" s="550"/>
      <c r="Q556" s="550"/>
      <c r="R556" s="550"/>
      <c r="S556" s="550"/>
      <c r="T556" s="550"/>
      <c r="U556" s="550"/>
      <c r="V556" s="550"/>
      <c r="W556" s="550"/>
      <c r="X556" s="550"/>
      <c r="Y556" s="550"/>
      <c r="Z556" s="550"/>
    </row>
    <row r="557" ht="14.25" customHeight="1">
      <c r="A557" s="550"/>
      <c r="B557" s="550"/>
      <c r="C557" s="550"/>
      <c r="D557" s="550"/>
      <c r="E557" s="550"/>
      <c r="F557" s="550"/>
      <c r="G557" s="550"/>
      <c r="H557" s="550"/>
      <c r="I557" s="550"/>
      <c r="J557" s="550"/>
      <c r="K557" s="550"/>
      <c r="L557" s="550"/>
      <c r="M557" s="550"/>
      <c r="N557" s="550"/>
      <c r="O557" s="550"/>
      <c r="P557" s="550"/>
      <c r="Q557" s="550"/>
      <c r="R557" s="550"/>
      <c r="S557" s="550"/>
      <c r="T557" s="550"/>
      <c r="U557" s="550"/>
      <c r="V557" s="550"/>
      <c r="W557" s="550"/>
      <c r="X557" s="550"/>
      <c r="Y557" s="550"/>
      <c r="Z557" s="550"/>
    </row>
    <row r="558" ht="14.25" customHeight="1">
      <c r="A558" s="550"/>
      <c r="B558" s="550"/>
      <c r="C558" s="550"/>
      <c r="D558" s="550"/>
      <c r="E558" s="550"/>
      <c r="F558" s="550"/>
      <c r="G558" s="550"/>
      <c r="H558" s="550"/>
      <c r="I558" s="550"/>
      <c r="J558" s="550"/>
      <c r="K558" s="550"/>
      <c r="L558" s="550"/>
      <c r="M558" s="550"/>
      <c r="N558" s="550"/>
      <c r="O558" s="550"/>
      <c r="P558" s="550"/>
      <c r="Q558" s="550"/>
      <c r="R558" s="550"/>
      <c r="S558" s="550"/>
      <c r="T558" s="550"/>
      <c r="U558" s="550"/>
      <c r="V558" s="550"/>
      <c r="W558" s="550"/>
      <c r="X558" s="550"/>
      <c r="Y558" s="550"/>
      <c r="Z558" s="550"/>
    </row>
    <row r="559" ht="14.25" customHeight="1">
      <c r="A559" s="550"/>
      <c r="B559" s="550"/>
      <c r="C559" s="550"/>
      <c r="D559" s="550"/>
      <c r="E559" s="550"/>
      <c r="F559" s="550"/>
      <c r="G559" s="550"/>
      <c r="H559" s="550"/>
      <c r="I559" s="550"/>
      <c r="J559" s="550"/>
      <c r="K559" s="550"/>
      <c r="L559" s="550"/>
      <c r="M559" s="550"/>
      <c r="N559" s="550"/>
      <c r="O559" s="550"/>
      <c r="P559" s="550"/>
      <c r="Q559" s="550"/>
      <c r="R559" s="550"/>
      <c r="S559" s="550"/>
      <c r="T559" s="550"/>
      <c r="U559" s="550"/>
      <c r="V559" s="550"/>
      <c r="W559" s="550"/>
      <c r="X559" s="550"/>
      <c r="Y559" s="550"/>
      <c r="Z559" s="550"/>
    </row>
    <row r="560" ht="14.25" customHeight="1">
      <c r="A560" s="550"/>
      <c r="B560" s="550"/>
      <c r="C560" s="550"/>
      <c r="D560" s="550"/>
      <c r="E560" s="550"/>
      <c r="F560" s="550"/>
      <c r="G560" s="550"/>
      <c r="H560" s="550"/>
      <c r="I560" s="550"/>
      <c r="J560" s="550"/>
      <c r="K560" s="550"/>
      <c r="L560" s="550"/>
      <c r="M560" s="550"/>
      <c r="N560" s="550"/>
      <c r="O560" s="550"/>
      <c r="P560" s="550"/>
      <c r="Q560" s="550"/>
      <c r="R560" s="550"/>
      <c r="S560" s="550"/>
      <c r="T560" s="550"/>
      <c r="U560" s="550"/>
      <c r="V560" s="550"/>
      <c r="W560" s="550"/>
      <c r="X560" s="550"/>
      <c r="Y560" s="550"/>
      <c r="Z560" s="550"/>
    </row>
    <row r="561" ht="14.25" customHeight="1">
      <c r="A561" s="550"/>
      <c r="B561" s="550"/>
      <c r="C561" s="550"/>
      <c r="D561" s="550"/>
      <c r="E561" s="550"/>
      <c r="F561" s="550"/>
      <c r="G561" s="550"/>
      <c r="H561" s="550"/>
      <c r="I561" s="550"/>
      <c r="J561" s="550"/>
      <c r="K561" s="550"/>
      <c r="L561" s="550"/>
      <c r="M561" s="550"/>
      <c r="N561" s="550"/>
      <c r="O561" s="550"/>
      <c r="P561" s="550"/>
      <c r="Q561" s="550"/>
      <c r="R561" s="550"/>
      <c r="S561" s="550"/>
      <c r="T561" s="550"/>
      <c r="U561" s="550"/>
      <c r="V561" s="550"/>
      <c r="W561" s="550"/>
      <c r="X561" s="550"/>
      <c r="Y561" s="550"/>
      <c r="Z561" s="550"/>
    </row>
    <row r="562" ht="14.25" customHeight="1">
      <c r="A562" s="550"/>
      <c r="B562" s="550"/>
      <c r="C562" s="550"/>
      <c r="D562" s="550"/>
      <c r="E562" s="550"/>
      <c r="F562" s="550"/>
      <c r="G562" s="550"/>
      <c r="H562" s="550"/>
      <c r="I562" s="550"/>
      <c r="J562" s="550"/>
      <c r="K562" s="550"/>
      <c r="L562" s="550"/>
      <c r="M562" s="550"/>
      <c r="N562" s="550"/>
      <c r="O562" s="550"/>
      <c r="P562" s="550"/>
      <c r="Q562" s="550"/>
      <c r="R562" s="550"/>
      <c r="S562" s="550"/>
      <c r="T562" s="550"/>
      <c r="U562" s="550"/>
      <c r="V562" s="550"/>
      <c r="W562" s="550"/>
      <c r="X562" s="550"/>
      <c r="Y562" s="550"/>
      <c r="Z562" s="550"/>
    </row>
    <row r="563" ht="14.25" customHeight="1">
      <c r="A563" s="550"/>
      <c r="B563" s="550"/>
      <c r="C563" s="550"/>
      <c r="D563" s="550"/>
      <c r="E563" s="550"/>
      <c r="F563" s="550"/>
      <c r="G563" s="550"/>
      <c r="H563" s="550"/>
      <c r="I563" s="550"/>
      <c r="J563" s="550"/>
      <c r="K563" s="550"/>
      <c r="L563" s="550"/>
      <c r="M563" s="550"/>
      <c r="N563" s="550"/>
      <c r="O563" s="550"/>
      <c r="P563" s="550"/>
      <c r="Q563" s="550"/>
      <c r="R563" s="550"/>
      <c r="S563" s="550"/>
      <c r="T563" s="550"/>
      <c r="U563" s="550"/>
      <c r="V563" s="550"/>
      <c r="W563" s="550"/>
      <c r="X563" s="550"/>
      <c r="Y563" s="550"/>
      <c r="Z563" s="550"/>
    </row>
    <row r="564" ht="14.25" customHeight="1">
      <c r="A564" s="550"/>
      <c r="B564" s="550"/>
      <c r="C564" s="550"/>
      <c r="D564" s="550"/>
      <c r="E564" s="550"/>
      <c r="F564" s="550"/>
      <c r="G564" s="550"/>
      <c r="H564" s="550"/>
      <c r="I564" s="550"/>
      <c r="J564" s="550"/>
      <c r="K564" s="550"/>
      <c r="L564" s="550"/>
      <c r="M564" s="550"/>
      <c r="N564" s="550"/>
      <c r="O564" s="550"/>
      <c r="P564" s="550"/>
      <c r="Q564" s="550"/>
      <c r="R564" s="550"/>
      <c r="S564" s="550"/>
      <c r="T564" s="550"/>
      <c r="U564" s="550"/>
      <c r="V564" s="550"/>
      <c r="W564" s="550"/>
      <c r="X564" s="550"/>
      <c r="Y564" s="550"/>
      <c r="Z564" s="550"/>
    </row>
    <row r="565" ht="14.25" customHeight="1">
      <c r="A565" s="550"/>
      <c r="B565" s="550"/>
      <c r="C565" s="550"/>
      <c r="D565" s="550"/>
      <c r="E565" s="550"/>
      <c r="F565" s="550"/>
      <c r="G565" s="550"/>
      <c r="H565" s="550"/>
      <c r="I565" s="550"/>
      <c r="J565" s="550"/>
      <c r="K565" s="550"/>
      <c r="L565" s="550"/>
      <c r="M565" s="550"/>
      <c r="N565" s="550"/>
      <c r="O565" s="550"/>
      <c r="P565" s="550"/>
      <c r="Q565" s="550"/>
      <c r="R565" s="550"/>
      <c r="S565" s="550"/>
      <c r="T565" s="550"/>
      <c r="U565" s="550"/>
      <c r="V565" s="550"/>
      <c r="W565" s="550"/>
      <c r="X565" s="550"/>
      <c r="Y565" s="550"/>
      <c r="Z565" s="550"/>
    </row>
    <row r="566" ht="14.25" customHeight="1">
      <c r="A566" s="550"/>
      <c r="B566" s="550"/>
      <c r="C566" s="550"/>
      <c r="D566" s="550"/>
      <c r="E566" s="550"/>
      <c r="F566" s="550"/>
      <c r="G566" s="550"/>
      <c r="H566" s="550"/>
      <c r="I566" s="550"/>
      <c r="J566" s="550"/>
      <c r="K566" s="550"/>
      <c r="L566" s="550"/>
      <c r="M566" s="550"/>
      <c r="N566" s="550"/>
      <c r="O566" s="550"/>
      <c r="P566" s="550"/>
      <c r="Q566" s="550"/>
      <c r="R566" s="550"/>
      <c r="S566" s="550"/>
      <c r="T566" s="550"/>
      <c r="U566" s="550"/>
      <c r="V566" s="550"/>
      <c r="W566" s="550"/>
      <c r="X566" s="550"/>
      <c r="Y566" s="550"/>
      <c r="Z566" s="550"/>
    </row>
    <row r="567" ht="14.25" customHeight="1">
      <c r="A567" s="550"/>
      <c r="B567" s="550"/>
      <c r="C567" s="550"/>
      <c r="D567" s="550"/>
      <c r="E567" s="550"/>
      <c r="F567" s="550"/>
      <c r="G567" s="550"/>
      <c r="H567" s="550"/>
      <c r="I567" s="550"/>
      <c r="J567" s="550"/>
      <c r="K567" s="550"/>
      <c r="L567" s="550"/>
      <c r="M567" s="550"/>
      <c r="N567" s="550"/>
      <c r="O567" s="550"/>
      <c r="P567" s="550"/>
      <c r="Q567" s="550"/>
      <c r="R567" s="550"/>
      <c r="S567" s="550"/>
      <c r="T567" s="550"/>
      <c r="U567" s="550"/>
      <c r="V567" s="550"/>
      <c r="W567" s="550"/>
      <c r="X567" s="550"/>
      <c r="Y567" s="550"/>
      <c r="Z567" s="550"/>
    </row>
    <row r="568" ht="14.25" customHeight="1">
      <c r="A568" s="550"/>
      <c r="B568" s="550"/>
      <c r="C568" s="550"/>
      <c r="D568" s="550"/>
      <c r="E568" s="550"/>
      <c r="F568" s="550"/>
      <c r="G568" s="550"/>
      <c r="H568" s="550"/>
      <c r="I568" s="550"/>
      <c r="J568" s="550"/>
      <c r="K568" s="550"/>
      <c r="L568" s="550"/>
      <c r="M568" s="550"/>
      <c r="N568" s="550"/>
      <c r="O568" s="550"/>
      <c r="P568" s="550"/>
      <c r="Q568" s="550"/>
      <c r="R568" s="550"/>
      <c r="S568" s="550"/>
      <c r="T568" s="550"/>
      <c r="U568" s="550"/>
      <c r="V568" s="550"/>
      <c r="W568" s="550"/>
      <c r="X568" s="550"/>
      <c r="Y568" s="550"/>
      <c r="Z568" s="550"/>
    </row>
    <row r="569" ht="14.25" customHeight="1">
      <c r="A569" s="550"/>
      <c r="B569" s="550"/>
      <c r="C569" s="550"/>
      <c r="D569" s="550"/>
      <c r="E569" s="550"/>
      <c r="F569" s="550"/>
      <c r="G569" s="550"/>
      <c r="H569" s="550"/>
      <c r="I569" s="550"/>
      <c r="J569" s="550"/>
      <c r="K569" s="550"/>
      <c r="L569" s="550"/>
      <c r="M569" s="550"/>
      <c r="N569" s="550"/>
      <c r="O569" s="550"/>
      <c r="P569" s="550"/>
      <c r="Q569" s="550"/>
      <c r="R569" s="550"/>
      <c r="S569" s="550"/>
      <c r="T569" s="550"/>
      <c r="U569" s="550"/>
      <c r="V569" s="550"/>
      <c r="W569" s="550"/>
      <c r="X569" s="550"/>
      <c r="Y569" s="550"/>
      <c r="Z569" s="550"/>
    </row>
    <row r="570" ht="14.25" customHeight="1">
      <c r="A570" s="550"/>
      <c r="B570" s="550"/>
      <c r="C570" s="550"/>
      <c r="D570" s="550"/>
      <c r="E570" s="550"/>
      <c r="F570" s="550"/>
      <c r="G570" s="550"/>
      <c r="H570" s="550"/>
      <c r="I570" s="550"/>
      <c r="J570" s="550"/>
      <c r="K570" s="550"/>
      <c r="L570" s="550"/>
      <c r="M570" s="550"/>
      <c r="N570" s="550"/>
      <c r="O570" s="550"/>
      <c r="P570" s="550"/>
      <c r="Q570" s="550"/>
      <c r="R570" s="550"/>
      <c r="S570" s="550"/>
      <c r="T570" s="550"/>
      <c r="U570" s="550"/>
      <c r="V570" s="550"/>
      <c r="W570" s="550"/>
      <c r="X570" s="550"/>
      <c r="Y570" s="550"/>
      <c r="Z570" s="550"/>
    </row>
    <row r="571" ht="14.25" customHeight="1">
      <c r="A571" s="550"/>
      <c r="B571" s="550"/>
      <c r="C571" s="550"/>
      <c r="D571" s="550"/>
      <c r="E571" s="550"/>
      <c r="F571" s="550"/>
      <c r="G571" s="550"/>
      <c r="H571" s="550"/>
      <c r="I571" s="550"/>
      <c r="J571" s="550"/>
      <c r="K571" s="550"/>
      <c r="L571" s="550"/>
      <c r="M571" s="550"/>
      <c r="N571" s="550"/>
      <c r="O571" s="550"/>
      <c r="P571" s="550"/>
      <c r="Q571" s="550"/>
      <c r="R571" s="550"/>
      <c r="S571" s="550"/>
      <c r="T571" s="550"/>
      <c r="U571" s="550"/>
      <c r="V571" s="550"/>
      <c r="W571" s="550"/>
      <c r="X571" s="550"/>
      <c r="Y571" s="550"/>
      <c r="Z571" s="550"/>
    </row>
    <row r="572" ht="14.25" customHeight="1">
      <c r="A572" s="550"/>
      <c r="B572" s="550"/>
      <c r="C572" s="550"/>
      <c r="D572" s="550"/>
      <c r="E572" s="550"/>
      <c r="F572" s="550"/>
      <c r="G572" s="550"/>
      <c r="H572" s="550"/>
      <c r="I572" s="550"/>
      <c r="J572" s="550"/>
      <c r="K572" s="550"/>
      <c r="L572" s="550"/>
      <c r="M572" s="550"/>
      <c r="N572" s="550"/>
      <c r="O572" s="550"/>
      <c r="P572" s="550"/>
      <c r="Q572" s="550"/>
      <c r="R572" s="550"/>
      <c r="S572" s="550"/>
      <c r="T572" s="550"/>
      <c r="U572" s="550"/>
      <c r="V572" s="550"/>
      <c r="W572" s="550"/>
      <c r="X572" s="550"/>
      <c r="Y572" s="550"/>
      <c r="Z572" s="550"/>
    </row>
    <row r="573" ht="14.25" customHeight="1">
      <c r="A573" s="550"/>
      <c r="B573" s="550"/>
      <c r="C573" s="550"/>
      <c r="D573" s="550"/>
      <c r="E573" s="550"/>
      <c r="F573" s="550"/>
      <c r="G573" s="550"/>
      <c r="H573" s="550"/>
      <c r="I573" s="550"/>
      <c r="J573" s="550"/>
      <c r="K573" s="550"/>
      <c r="L573" s="550"/>
      <c r="M573" s="550"/>
      <c r="N573" s="550"/>
      <c r="O573" s="550"/>
      <c r="P573" s="550"/>
      <c r="Q573" s="550"/>
      <c r="R573" s="550"/>
      <c r="S573" s="550"/>
      <c r="T573" s="550"/>
      <c r="U573" s="550"/>
      <c r="V573" s="550"/>
      <c r="W573" s="550"/>
      <c r="X573" s="550"/>
      <c r="Y573" s="550"/>
      <c r="Z573" s="550"/>
    </row>
    <row r="574" ht="14.25" customHeight="1">
      <c r="A574" s="550"/>
      <c r="B574" s="550"/>
      <c r="C574" s="550"/>
      <c r="D574" s="550"/>
      <c r="E574" s="550"/>
      <c r="F574" s="550"/>
      <c r="G574" s="550"/>
      <c r="H574" s="550"/>
      <c r="I574" s="550"/>
      <c r="J574" s="550"/>
      <c r="K574" s="550"/>
      <c r="L574" s="550"/>
      <c r="M574" s="550"/>
      <c r="N574" s="550"/>
      <c r="O574" s="550"/>
      <c r="P574" s="550"/>
      <c r="Q574" s="550"/>
      <c r="R574" s="550"/>
      <c r="S574" s="550"/>
      <c r="T574" s="550"/>
      <c r="U574" s="550"/>
      <c r="V574" s="550"/>
      <c r="W574" s="550"/>
      <c r="X574" s="550"/>
      <c r="Y574" s="550"/>
      <c r="Z574" s="550"/>
    </row>
    <row r="575" ht="14.25" customHeight="1">
      <c r="A575" s="550"/>
      <c r="B575" s="550"/>
      <c r="C575" s="550"/>
      <c r="D575" s="550"/>
      <c r="E575" s="550"/>
      <c r="F575" s="550"/>
      <c r="G575" s="550"/>
      <c r="H575" s="550"/>
      <c r="I575" s="550"/>
      <c r="J575" s="550"/>
      <c r="K575" s="550"/>
      <c r="L575" s="550"/>
      <c r="M575" s="550"/>
      <c r="N575" s="550"/>
      <c r="O575" s="550"/>
      <c r="P575" s="550"/>
      <c r="Q575" s="550"/>
      <c r="R575" s="550"/>
      <c r="S575" s="550"/>
      <c r="T575" s="550"/>
      <c r="U575" s="550"/>
      <c r="V575" s="550"/>
      <c r="W575" s="550"/>
      <c r="X575" s="550"/>
      <c r="Y575" s="550"/>
      <c r="Z575" s="550"/>
    </row>
    <row r="576" ht="14.25" customHeight="1">
      <c r="A576" s="550"/>
      <c r="B576" s="550"/>
      <c r="C576" s="550"/>
      <c r="D576" s="550"/>
      <c r="E576" s="550"/>
      <c r="F576" s="550"/>
      <c r="G576" s="550"/>
      <c r="H576" s="550"/>
      <c r="I576" s="550"/>
      <c r="J576" s="550"/>
      <c r="K576" s="550"/>
      <c r="L576" s="550"/>
      <c r="M576" s="550"/>
      <c r="N576" s="550"/>
      <c r="O576" s="550"/>
      <c r="P576" s="550"/>
      <c r="Q576" s="550"/>
      <c r="R576" s="550"/>
      <c r="S576" s="550"/>
      <c r="T576" s="550"/>
      <c r="U576" s="550"/>
      <c r="V576" s="550"/>
      <c r="W576" s="550"/>
      <c r="X576" s="550"/>
      <c r="Y576" s="550"/>
      <c r="Z576" s="550"/>
    </row>
    <row r="577" ht="14.25" customHeight="1">
      <c r="A577" s="550"/>
      <c r="B577" s="550"/>
      <c r="C577" s="550"/>
      <c r="D577" s="550"/>
      <c r="E577" s="550"/>
      <c r="F577" s="550"/>
      <c r="G577" s="550"/>
      <c r="H577" s="550"/>
      <c r="I577" s="550"/>
      <c r="J577" s="550"/>
      <c r="K577" s="550"/>
      <c r="L577" s="550"/>
      <c r="M577" s="550"/>
      <c r="N577" s="550"/>
      <c r="O577" s="550"/>
      <c r="P577" s="550"/>
      <c r="Q577" s="550"/>
      <c r="R577" s="550"/>
      <c r="S577" s="550"/>
      <c r="T577" s="550"/>
      <c r="U577" s="550"/>
      <c r="V577" s="550"/>
      <c r="W577" s="550"/>
      <c r="X577" s="550"/>
      <c r="Y577" s="550"/>
      <c r="Z577" s="550"/>
    </row>
    <row r="578" ht="14.25" customHeight="1">
      <c r="A578" s="550"/>
      <c r="B578" s="550"/>
      <c r="C578" s="550"/>
      <c r="D578" s="550"/>
      <c r="E578" s="550"/>
      <c r="F578" s="550"/>
      <c r="G578" s="550"/>
      <c r="H578" s="550"/>
      <c r="I578" s="550"/>
      <c r="J578" s="550"/>
      <c r="K578" s="550"/>
      <c r="L578" s="550"/>
      <c r="M578" s="550"/>
      <c r="N578" s="550"/>
      <c r="O578" s="550"/>
      <c r="P578" s="550"/>
      <c r="Q578" s="550"/>
      <c r="R578" s="550"/>
      <c r="S578" s="550"/>
      <c r="T578" s="550"/>
      <c r="U578" s="550"/>
      <c r="V578" s="550"/>
      <c r="W578" s="550"/>
      <c r="X578" s="550"/>
      <c r="Y578" s="550"/>
      <c r="Z578" s="550"/>
    </row>
    <row r="579" ht="14.25" customHeight="1">
      <c r="A579" s="550"/>
      <c r="B579" s="550"/>
      <c r="C579" s="550"/>
      <c r="D579" s="550"/>
      <c r="E579" s="550"/>
      <c r="F579" s="550"/>
      <c r="G579" s="550"/>
      <c r="H579" s="550"/>
      <c r="I579" s="550"/>
      <c r="J579" s="550"/>
      <c r="K579" s="550"/>
      <c r="L579" s="550"/>
      <c r="M579" s="550"/>
      <c r="N579" s="550"/>
      <c r="O579" s="550"/>
      <c r="P579" s="550"/>
      <c r="Q579" s="550"/>
      <c r="R579" s="550"/>
      <c r="S579" s="550"/>
      <c r="T579" s="550"/>
      <c r="U579" s="550"/>
      <c r="V579" s="550"/>
      <c r="W579" s="550"/>
      <c r="X579" s="550"/>
      <c r="Y579" s="550"/>
      <c r="Z579" s="550"/>
    </row>
    <row r="580" ht="14.25" customHeight="1">
      <c r="A580" s="550"/>
      <c r="B580" s="550"/>
      <c r="C580" s="550"/>
      <c r="D580" s="550"/>
      <c r="E580" s="550"/>
      <c r="F580" s="550"/>
      <c r="G580" s="550"/>
      <c r="H580" s="550"/>
      <c r="I580" s="550"/>
      <c r="J580" s="550"/>
      <c r="K580" s="550"/>
      <c r="L580" s="550"/>
      <c r="M580" s="550"/>
      <c r="N580" s="550"/>
      <c r="O580" s="550"/>
      <c r="P580" s="550"/>
      <c r="Q580" s="550"/>
      <c r="R580" s="550"/>
      <c r="S580" s="550"/>
      <c r="T580" s="550"/>
      <c r="U580" s="550"/>
      <c r="V580" s="550"/>
      <c r="W580" s="550"/>
      <c r="X580" s="550"/>
      <c r="Y580" s="550"/>
      <c r="Z580" s="550"/>
    </row>
    <row r="581" ht="14.25" customHeight="1">
      <c r="A581" s="550"/>
      <c r="B581" s="550"/>
      <c r="C581" s="550"/>
      <c r="D581" s="550"/>
      <c r="E581" s="550"/>
      <c r="F581" s="550"/>
      <c r="G581" s="550"/>
      <c r="H581" s="550"/>
      <c r="I581" s="550"/>
      <c r="J581" s="550"/>
      <c r="K581" s="550"/>
      <c r="L581" s="550"/>
      <c r="M581" s="550"/>
      <c r="N581" s="550"/>
      <c r="O581" s="550"/>
      <c r="P581" s="550"/>
      <c r="Q581" s="550"/>
      <c r="R581" s="550"/>
      <c r="S581" s="550"/>
      <c r="T581" s="550"/>
      <c r="U581" s="550"/>
      <c r="V581" s="550"/>
      <c r="W581" s="550"/>
      <c r="X581" s="550"/>
      <c r="Y581" s="550"/>
      <c r="Z581" s="550"/>
    </row>
    <row r="582" ht="14.25" customHeight="1">
      <c r="A582" s="550"/>
      <c r="B582" s="550"/>
      <c r="C582" s="550"/>
      <c r="D582" s="550"/>
      <c r="E582" s="550"/>
      <c r="F582" s="550"/>
      <c r="G582" s="550"/>
      <c r="H582" s="550"/>
      <c r="I582" s="550"/>
      <c r="J582" s="550"/>
      <c r="K582" s="550"/>
      <c r="L582" s="550"/>
      <c r="M582" s="550"/>
      <c r="N582" s="550"/>
      <c r="O582" s="550"/>
      <c r="P582" s="550"/>
      <c r="Q582" s="550"/>
      <c r="R582" s="550"/>
      <c r="S582" s="550"/>
      <c r="T582" s="550"/>
      <c r="U582" s="550"/>
      <c r="V582" s="550"/>
      <c r="W582" s="550"/>
      <c r="X582" s="550"/>
      <c r="Y582" s="550"/>
      <c r="Z582" s="550"/>
    </row>
    <row r="583" ht="14.25" customHeight="1">
      <c r="A583" s="550"/>
      <c r="B583" s="550"/>
      <c r="C583" s="550"/>
      <c r="D583" s="550"/>
      <c r="E583" s="550"/>
      <c r="F583" s="550"/>
      <c r="G583" s="550"/>
      <c r="H583" s="550"/>
      <c r="I583" s="550"/>
      <c r="J583" s="550"/>
      <c r="K583" s="550"/>
      <c r="L583" s="550"/>
      <c r="M583" s="550"/>
      <c r="N583" s="550"/>
      <c r="O583" s="550"/>
      <c r="P583" s="550"/>
      <c r="Q583" s="550"/>
      <c r="R583" s="550"/>
      <c r="S583" s="550"/>
      <c r="T583" s="550"/>
      <c r="U583" s="550"/>
      <c r="V583" s="550"/>
      <c r="W583" s="550"/>
      <c r="X583" s="550"/>
      <c r="Y583" s="550"/>
      <c r="Z583" s="550"/>
    </row>
    <row r="584" ht="14.25" customHeight="1">
      <c r="A584" s="550"/>
      <c r="B584" s="550"/>
      <c r="C584" s="550"/>
      <c r="D584" s="550"/>
      <c r="E584" s="550"/>
      <c r="F584" s="550"/>
      <c r="G584" s="550"/>
      <c r="H584" s="550"/>
      <c r="I584" s="550"/>
      <c r="J584" s="550"/>
      <c r="K584" s="550"/>
      <c r="L584" s="550"/>
      <c r="M584" s="550"/>
      <c r="N584" s="550"/>
      <c r="O584" s="550"/>
      <c r="P584" s="550"/>
      <c r="Q584" s="550"/>
      <c r="R584" s="550"/>
      <c r="S584" s="550"/>
      <c r="T584" s="550"/>
      <c r="U584" s="550"/>
      <c r="V584" s="550"/>
      <c r="W584" s="550"/>
      <c r="X584" s="550"/>
      <c r="Y584" s="550"/>
      <c r="Z584" s="550"/>
    </row>
    <row r="585" ht="14.25" customHeight="1">
      <c r="A585" s="550"/>
      <c r="B585" s="550"/>
      <c r="C585" s="550"/>
      <c r="D585" s="550"/>
      <c r="E585" s="550"/>
      <c r="F585" s="550"/>
      <c r="G585" s="550"/>
      <c r="H585" s="550"/>
      <c r="I585" s="550"/>
      <c r="J585" s="550"/>
      <c r="K585" s="550"/>
      <c r="L585" s="550"/>
      <c r="M585" s="550"/>
      <c r="N585" s="550"/>
      <c r="O585" s="550"/>
      <c r="P585" s="550"/>
      <c r="Q585" s="550"/>
      <c r="R585" s="550"/>
      <c r="S585" s="550"/>
      <c r="T585" s="550"/>
      <c r="U585" s="550"/>
      <c r="V585" s="550"/>
      <c r="W585" s="550"/>
      <c r="X585" s="550"/>
      <c r="Y585" s="550"/>
      <c r="Z585" s="550"/>
    </row>
    <row r="586" ht="14.25" customHeight="1">
      <c r="A586" s="550"/>
      <c r="B586" s="550"/>
      <c r="C586" s="550"/>
      <c r="D586" s="550"/>
      <c r="E586" s="550"/>
      <c r="F586" s="550"/>
      <c r="G586" s="550"/>
      <c r="H586" s="550"/>
      <c r="I586" s="550"/>
      <c r="J586" s="550"/>
      <c r="K586" s="550"/>
      <c r="L586" s="550"/>
      <c r="M586" s="550"/>
      <c r="N586" s="550"/>
      <c r="O586" s="550"/>
      <c r="P586" s="550"/>
      <c r="Q586" s="550"/>
      <c r="R586" s="550"/>
      <c r="S586" s="550"/>
      <c r="T586" s="550"/>
      <c r="U586" s="550"/>
      <c r="V586" s="550"/>
      <c r="W586" s="550"/>
      <c r="X586" s="550"/>
      <c r="Y586" s="550"/>
      <c r="Z586" s="550"/>
    </row>
    <row r="587" ht="14.25" customHeight="1">
      <c r="A587" s="550"/>
      <c r="B587" s="550"/>
      <c r="C587" s="550"/>
      <c r="D587" s="550"/>
      <c r="E587" s="550"/>
      <c r="F587" s="550"/>
      <c r="G587" s="550"/>
      <c r="H587" s="550"/>
      <c r="I587" s="550"/>
      <c r="J587" s="550"/>
      <c r="K587" s="550"/>
      <c r="L587" s="550"/>
      <c r="M587" s="550"/>
      <c r="N587" s="550"/>
      <c r="O587" s="550"/>
      <c r="P587" s="550"/>
      <c r="Q587" s="550"/>
      <c r="R587" s="550"/>
      <c r="S587" s="550"/>
      <c r="T587" s="550"/>
      <c r="U587" s="550"/>
      <c r="V587" s="550"/>
      <c r="W587" s="550"/>
      <c r="X587" s="550"/>
      <c r="Y587" s="550"/>
      <c r="Z587" s="550"/>
    </row>
    <row r="588" ht="14.25" customHeight="1">
      <c r="A588" s="550"/>
      <c r="B588" s="550"/>
      <c r="C588" s="550"/>
      <c r="D588" s="550"/>
      <c r="E588" s="550"/>
      <c r="F588" s="550"/>
      <c r="G588" s="550"/>
      <c r="H588" s="550"/>
      <c r="I588" s="550"/>
      <c r="J588" s="550"/>
      <c r="K588" s="550"/>
      <c r="L588" s="550"/>
      <c r="M588" s="550"/>
      <c r="N588" s="550"/>
      <c r="O588" s="550"/>
      <c r="P588" s="550"/>
      <c r="Q588" s="550"/>
      <c r="R588" s="550"/>
      <c r="S588" s="550"/>
      <c r="T588" s="550"/>
      <c r="U588" s="550"/>
      <c r="V588" s="550"/>
      <c r="W588" s="550"/>
      <c r="X588" s="550"/>
      <c r="Y588" s="550"/>
      <c r="Z588" s="550"/>
    </row>
    <row r="589" ht="14.25" customHeight="1">
      <c r="A589" s="550"/>
      <c r="B589" s="550"/>
      <c r="C589" s="550"/>
      <c r="D589" s="550"/>
      <c r="E589" s="550"/>
      <c r="F589" s="550"/>
      <c r="G589" s="550"/>
      <c r="H589" s="550"/>
      <c r="I589" s="550"/>
      <c r="J589" s="550"/>
      <c r="K589" s="550"/>
      <c r="L589" s="550"/>
      <c r="M589" s="550"/>
      <c r="N589" s="550"/>
      <c r="O589" s="550"/>
      <c r="P589" s="550"/>
      <c r="Q589" s="550"/>
      <c r="R589" s="550"/>
      <c r="S589" s="550"/>
      <c r="T589" s="550"/>
      <c r="U589" s="550"/>
      <c r="V589" s="550"/>
      <c r="W589" s="550"/>
      <c r="X589" s="550"/>
      <c r="Y589" s="550"/>
      <c r="Z589" s="550"/>
    </row>
    <row r="590" ht="14.25" customHeight="1">
      <c r="A590" s="550"/>
      <c r="B590" s="550"/>
      <c r="C590" s="550"/>
      <c r="D590" s="550"/>
      <c r="E590" s="550"/>
      <c r="F590" s="550"/>
      <c r="G590" s="550"/>
      <c r="H590" s="550"/>
      <c r="I590" s="550"/>
      <c r="J590" s="550"/>
      <c r="K590" s="550"/>
      <c r="L590" s="550"/>
      <c r="M590" s="550"/>
      <c r="N590" s="550"/>
      <c r="O590" s="550"/>
      <c r="P590" s="550"/>
      <c r="Q590" s="550"/>
      <c r="R590" s="550"/>
      <c r="S590" s="550"/>
      <c r="T590" s="550"/>
      <c r="U590" s="550"/>
      <c r="V590" s="550"/>
      <c r="W590" s="550"/>
      <c r="X590" s="550"/>
      <c r="Y590" s="550"/>
      <c r="Z590" s="550"/>
    </row>
    <row r="591" ht="14.25" customHeight="1">
      <c r="A591" s="550"/>
      <c r="B591" s="550"/>
      <c r="C591" s="550"/>
      <c r="D591" s="550"/>
      <c r="E591" s="550"/>
      <c r="F591" s="550"/>
      <c r="G591" s="550"/>
      <c r="H591" s="550"/>
      <c r="I591" s="550"/>
      <c r="J591" s="550"/>
      <c r="K591" s="550"/>
      <c r="L591" s="550"/>
      <c r="M591" s="550"/>
      <c r="N591" s="550"/>
      <c r="O591" s="550"/>
      <c r="P591" s="550"/>
      <c r="Q591" s="550"/>
      <c r="R591" s="550"/>
      <c r="S591" s="550"/>
      <c r="T591" s="550"/>
      <c r="U591" s="550"/>
      <c r="V591" s="550"/>
      <c r="W591" s="550"/>
      <c r="X591" s="550"/>
      <c r="Y591" s="550"/>
      <c r="Z591" s="550"/>
    </row>
    <row r="592" ht="14.25" customHeight="1">
      <c r="A592" s="550"/>
      <c r="B592" s="550"/>
      <c r="C592" s="550"/>
      <c r="D592" s="550"/>
      <c r="E592" s="550"/>
      <c r="F592" s="550"/>
      <c r="G592" s="550"/>
      <c r="H592" s="550"/>
      <c r="I592" s="550"/>
      <c r="J592" s="550"/>
      <c r="K592" s="550"/>
      <c r="L592" s="550"/>
      <c r="M592" s="550"/>
      <c r="N592" s="550"/>
      <c r="O592" s="550"/>
      <c r="P592" s="550"/>
      <c r="Q592" s="550"/>
      <c r="R592" s="550"/>
      <c r="S592" s="550"/>
      <c r="T592" s="550"/>
      <c r="U592" s="550"/>
      <c r="V592" s="550"/>
      <c r="W592" s="550"/>
      <c r="X592" s="550"/>
      <c r="Y592" s="550"/>
      <c r="Z592" s="550"/>
    </row>
    <row r="593" ht="14.25" customHeight="1">
      <c r="A593" s="550"/>
      <c r="B593" s="550"/>
      <c r="C593" s="550"/>
      <c r="D593" s="550"/>
      <c r="E593" s="550"/>
      <c r="F593" s="550"/>
      <c r="G593" s="550"/>
      <c r="H593" s="550"/>
      <c r="I593" s="550"/>
      <c r="J593" s="550"/>
      <c r="K593" s="550"/>
      <c r="L593" s="550"/>
      <c r="M593" s="550"/>
      <c r="N593" s="550"/>
      <c r="O593" s="550"/>
      <c r="P593" s="550"/>
      <c r="Q593" s="550"/>
      <c r="R593" s="550"/>
      <c r="S593" s="550"/>
      <c r="T593" s="550"/>
      <c r="U593" s="550"/>
      <c r="V593" s="550"/>
      <c r="W593" s="550"/>
      <c r="X593" s="550"/>
      <c r="Y593" s="550"/>
      <c r="Z593" s="550"/>
    </row>
    <row r="594" ht="14.25" customHeight="1">
      <c r="A594" s="550"/>
      <c r="B594" s="550"/>
      <c r="C594" s="550"/>
      <c r="D594" s="550"/>
      <c r="E594" s="550"/>
      <c r="F594" s="550"/>
      <c r="G594" s="550"/>
      <c r="H594" s="550"/>
      <c r="I594" s="550"/>
      <c r="J594" s="550"/>
      <c r="K594" s="550"/>
      <c r="L594" s="550"/>
      <c r="M594" s="550"/>
      <c r="N594" s="550"/>
      <c r="O594" s="550"/>
      <c r="P594" s="550"/>
      <c r="Q594" s="550"/>
      <c r="R594" s="550"/>
      <c r="S594" s="550"/>
      <c r="T594" s="550"/>
      <c r="U594" s="550"/>
      <c r="V594" s="550"/>
      <c r="W594" s="550"/>
      <c r="X594" s="550"/>
      <c r="Y594" s="550"/>
      <c r="Z594" s="550"/>
    </row>
    <row r="595" ht="14.25" customHeight="1">
      <c r="A595" s="550"/>
      <c r="B595" s="550"/>
      <c r="C595" s="550"/>
      <c r="D595" s="550"/>
      <c r="E595" s="550"/>
      <c r="F595" s="550"/>
      <c r="G595" s="550"/>
      <c r="H595" s="550"/>
      <c r="I595" s="550"/>
      <c r="J595" s="550"/>
      <c r="K595" s="550"/>
      <c r="L595" s="550"/>
      <c r="M595" s="550"/>
      <c r="N595" s="550"/>
      <c r="O595" s="550"/>
      <c r="P595" s="550"/>
      <c r="Q595" s="550"/>
      <c r="R595" s="550"/>
      <c r="S595" s="550"/>
      <c r="T595" s="550"/>
      <c r="U595" s="550"/>
      <c r="V595" s="550"/>
      <c r="W595" s="550"/>
      <c r="X595" s="550"/>
      <c r="Y595" s="550"/>
      <c r="Z595" s="550"/>
    </row>
    <row r="596" ht="14.25" customHeight="1">
      <c r="A596" s="550"/>
      <c r="B596" s="550"/>
      <c r="C596" s="550"/>
      <c r="D596" s="550"/>
      <c r="E596" s="550"/>
      <c r="F596" s="550"/>
      <c r="G596" s="550"/>
      <c r="H596" s="550"/>
      <c r="I596" s="550"/>
      <c r="J596" s="550"/>
      <c r="K596" s="550"/>
      <c r="L596" s="550"/>
      <c r="M596" s="550"/>
      <c r="N596" s="550"/>
      <c r="O596" s="550"/>
      <c r="P596" s="550"/>
      <c r="Q596" s="550"/>
      <c r="R596" s="550"/>
      <c r="S596" s="550"/>
      <c r="T596" s="550"/>
      <c r="U596" s="550"/>
      <c r="V596" s="550"/>
      <c r="W596" s="550"/>
      <c r="X596" s="550"/>
      <c r="Y596" s="550"/>
      <c r="Z596" s="550"/>
    </row>
    <row r="597" ht="14.25" customHeight="1">
      <c r="A597" s="550"/>
      <c r="B597" s="550"/>
      <c r="C597" s="550"/>
      <c r="D597" s="550"/>
      <c r="E597" s="550"/>
      <c r="F597" s="550"/>
      <c r="G597" s="550"/>
      <c r="H597" s="550"/>
      <c r="I597" s="550"/>
      <c r="J597" s="550"/>
      <c r="K597" s="550"/>
      <c r="L597" s="550"/>
      <c r="M597" s="550"/>
      <c r="N597" s="550"/>
      <c r="O597" s="550"/>
      <c r="P597" s="550"/>
      <c r="Q597" s="550"/>
      <c r="R597" s="550"/>
      <c r="S597" s="550"/>
      <c r="T597" s="550"/>
      <c r="U597" s="550"/>
      <c r="V597" s="550"/>
      <c r="W597" s="550"/>
      <c r="X597" s="550"/>
      <c r="Y597" s="550"/>
      <c r="Z597" s="550"/>
    </row>
    <row r="598" ht="14.25" customHeight="1">
      <c r="A598" s="550"/>
      <c r="B598" s="550"/>
      <c r="C598" s="550"/>
      <c r="D598" s="550"/>
      <c r="E598" s="550"/>
      <c r="F598" s="550"/>
      <c r="G598" s="550"/>
      <c r="H598" s="550"/>
      <c r="I598" s="550"/>
      <c r="J598" s="550"/>
      <c r="K598" s="550"/>
      <c r="L598" s="550"/>
      <c r="M598" s="550"/>
      <c r="N598" s="550"/>
      <c r="O598" s="550"/>
      <c r="P598" s="550"/>
      <c r="Q598" s="550"/>
      <c r="R598" s="550"/>
      <c r="S598" s="550"/>
      <c r="T598" s="550"/>
      <c r="U598" s="550"/>
      <c r="V598" s="550"/>
      <c r="W598" s="550"/>
      <c r="X598" s="550"/>
      <c r="Y598" s="550"/>
      <c r="Z598" s="550"/>
    </row>
    <row r="599" ht="14.25" customHeight="1">
      <c r="A599" s="550"/>
      <c r="B599" s="550"/>
      <c r="C599" s="550"/>
      <c r="D599" s="550"/>
      <c r="E599" s="550"/>
      <c r="F599" s="550"/>
      <c r="G599" s="550"/>
      <c r="H599" s="550"/>
      <c r="I599" s="550"/>
      <c r="J599" s="550"/>
      <c r="K599" s="550"/>
      <c r="L599" s="550"/>
      <c r="M599" s="550"/>
      <c r="N599" s="550"/>
      <c r="O599" s="550"/>
      <c r="P599" s="550"/>
      <c r="Q599" s="550"/>
      <c r="R599" s="550"/>
      <c r="S599" s="550"/>
      <c r="T599" s="550"/>
      <c r="U599" s="550"/>
      <c r="V599" s="550"/>
      <c r="W599" s="550"/>
      <c r="X599" s="550"/>
      <c r="Y599" s="550"/>
      <c r="Z599" s="550"/>
    </row>
    <row r="600" ht="14.25" customHeight="1">
      <c r="A600" s="550"/>
      <c r="B600" s="550"/>
      <c r="C600" s="550"/>
      <c r="D600" s="550"/>
      <c r="E600" s="550"/>
      <c r="F600" s="550"/>
      <c r="G600" s="550"/>
      <c r="H600" s="550"/>
      <c r="I600" s="550"/>
      <c r="J600" s="550"/>
      <c r="K600" s="550"/>
      <c r="L600" s="550"/>
      <c r="M600" s="550"/>
      <c r="N600" s="550"/>
      <c r="O600" s="550"/>
      <c r="P600" s="550"/>
      <c r="Q600" s="550"/>
      <c r="R600" s="550"/>
      <c r="S600" s="550"/>
      <c r="T600" s="550"/>
      <c r="U600" s="550"/>
      <c r="V600" s="550"/>
      <c r="W600" s="550"/>
      <c r="X600" s="550"/>
      <c r="Y600" s="550"/>
      <c r="Z600" s="550"/>
    </row>
    <row r="601" ht="14.25" customHeight="1">
      <c r="A601" s="550"/>
      <c r="B601" s="550"/>
      <c r="C601" s="550"/>
      <c r="D601" s="550"/>
      <c r="E601" s="550"/>
      <c r="F601" s="550"/>
      <c r="G601" s="550"/>
      <c r="H601" s="550"/>
      <c r="I601" s="550"/>
      <c r="J601" s="550"/>
      <c r="K601" s="550"/>
      <c r="L601" s="550"/>
      <c r="M601" s="550"/>
      <c r="N601" s="550"/>
      <c r="O601" s="550"/>
      <c r="P601" s="550"/>
      <c r="Q601" s="550"/>
      <c r="R601" s="550"/>
      <c r="S601" s="550"/>
      <c r="T601" s="550"/>
      <c r="U601" s="550"/>
      <c r="V601" s="550"/>
      <c r="W601" s="550"/>
      <c r="X601" s="550"/>
      <c r="Y601" s="550"/>
      <c r="Z601" s="550"/>
    </row>
    <row r="602" ht="14.25" customHeight="1">
      <c r="A602" s="550"/>
      <c r="B602" s="550"/>
      <c r="C602" s="550"/>
      <c r="D602" s="550"/>
      <c r="E602" s="550"/>
      <c r="F602" s="550"/>
      <c r="G602" s="550"/>
      <c r="H602" s="550"/>
      <c r="I602" s="550"/>
      <c r="J602" s="550"/>
      <c r="K602" s="550"/>
      <c r="L602" s="550"/>
      <c r="M602" s="550"/>
      <c r="N602" s="550"/>
      <c r="O602" s="550"/>
      <c r="P602" s="550"/>
      <c r="Q602" s="550"/>
      <c r="R602" s="550"/>
      <c r="S602" s="550"/>
      <c r="T602" s="550"/>
      <c r="U602" s="550"/>
      <c r="V602" s="550"/>
      <c r="W602" s="550"/>
      <c r="X602" s="550"/>
      <c r="Y602" s="550"/>
      <c r="Z602" s="550"/>
    </row>
    <row r="603" ht="14.25" customHeight="1">
      <c r="A603" s="550"/>
      <c r="B603" s="550"/>
      <c r="C603" s="550"/>
      <c r="D603" s="550"/>
      <c r="E603" s="550"/>
      <c r="F603" s="550"/>
      <c r="G603" s="550"/>
      <c r="H603" s="550"/>
      <c r="I603" s="550"/>
      <c r="J603" s="550"/>
      <c r="K603" s="550"/>
      <c r="L603" s="550"/>
      <c r="M603" s="550"/>
      <c r="N603" s="550"/>
      <c r="O603" s="550"/>
      <c r="P603" s="550"/>
      <c r="Q603" s="550"/>
      <c r="R603" s="550"/>
      <c r="S603" s="550"/>
      <c r="T603" s="550"/>
      <c r="U603" s="550"/>
      <c r="V603" s="550"/>
      <c r="W603" s="550"/>
      <c r="X603" s="550"/>
      <c r="Y603" s="550"/>
      <c r="Z603" s="550"/>
    </row>
    <row r="604" ht="14.25" customHeight="1">
      <c r="A604" s="550"/>
      <c r="B604" s="550"/>
      <c r="C604" s="550"/>
      <c r="D604" s="550"/>
      <c r="E604" s="550"/>
      <c r="F604" s="550"/>
      <c r="G604" s="550"/>
      <c r="H604" s="550"/>
      <c r="I604" s="550"/>
      <c r="J604" s="550"/>
      <c r="K604" s="550"/>
      <c r="L604" s="550"/>
      <c r="M604" s="550"/>
      <c r="N604" s="550"/>
      <c r="O604" s="550"/>
      <c r="P604" s="550"/>
      <c r="Q604" s="550"/>
      <c r="R604" s="550"/>
      <c r="S604" s="550"/>
      <c r="T604" s="550"/>
      <c r="U604" s="550"/>
      <c r="V604" s="550"/>
      <c r="W604" s="550"/>
      <c r="X604" s="550"/>
      <c r="Y604" s="550"/>
      <c r="Z604" s="550"/>
    </row>
    <row r="605" ht="14.25" customHeight="1">
      <c r="A605" s="550"/>
      <c r="B605" s="550"/>
      <c r="C605" s="550"/>
      <c r="D605" s="550"/>
      <c r="E605" s="550"/>
      <c r="F605" s="550"/>
      <c r="G605" s="550"/>
      <c r="H605" s="550"/>
      <c r="I605" s="550"/>
      <c r="J605" s="550"/>
      <c r="K605" s="550"/>
      <c r="L605" s="550"/>
      <c r="M605" s="550"/>
      <c r="N605" s="550"/>
      <c r="O605" s="550"/>
      <c r="P605" s="550"/>
      <c r="Q605" s="550"/>
      <c r="R605" s="550"/>
      <c r="S605" s="550"/>
      <c r="T605" s="550"/>
      <c r="U605" s="550"/>
      <c r="V605" s="550"/>
      <c r="W605" s="550"/>
      <c r="X605" s="550"/>
      <c r="Y605" s="550"/>
      <c r="Z605" s="550"/>
    </row>
    <row r="606" ht="14.25" customHeight="1">
      <c r="A606" s="550"/>
      <c r="B606" s="550"/>
      <c r="C606" s="550"/>
      <c r="D606" s="550"/>
      <c r="E606" s="550"/>
      <c r="F606" s="550"/>
      <c r="G606" s="550"/>
      <c r="H606" s="550"/>
      <c r="I606" s="550"/>
      <c r="J606" s="550"/>
      <c r="K606" s="550"/>
      <c r="L606" s="550"/>
      <c r="M606" s="550"/>
      <c r="N606" s="550"/>
      <c r="O606" s="550"/>
      <c r="P606" s="550"/>
      <c r="Q606" s="550"/>
      <c r="R606" s="550"/>
      <c r="S606" s="550"/>
      <c r="T606" s="550"/>
      <c r="U606" s="550"/>
      <c r="V606" s="550"/>
      <c r="W606" s="550"/>
      <c r="X606" s="550"/>
      <c r="Y606" s="550"/>
      <c r="Z606" s="550"/>
    </row>
    <row r="607" ht="14.25" customHeight="1">
      <c r="A607" s="550"/>
      <c r="B607" s="550"/>
      <c r="C607" s="550"/>
      <c r="D607" s="550"/>
      <c r="E607" s="550"/>
      <c r="F607" s="550"/>
      <c r="G607" s="550"/>
      <c r="H607" s="550"/>
      <c r="I607" s="550"/>
      <c r="J607" s="550"/>
      <c r="K607" s="550"/>
      <c r="L607" s="550"/>
      <c r="M607" s="550"/>
      <c r="N607" s="550"/>
      <c r="O607" s="550"/>
      <c r="P607" s="550"/>
      <c r="Q607" s="550"/>
      <c r="R607" s="550"/>
      <c r="S607" s="550"/>
      <c r="T607" s="550"/>
      <c r="U607" s="550"/>
      <c r="V607" s="550"/>
      <c r="W607" s="550"/>
      <c r="X607" s="550"/>
      <c r="Y607" s="550"/>
      <c r="Z607" s="550"/>
    </row>
    <row r="608" ht="14.25" customHeight="1">
      <c r="A608" s="550"/>
      <c r="B608" s="550"/>
      <c r="C608" s="550"/>
      <c r="D608" s="550"/>
      <c r="E608" s="550"/>
      <c r="F608" s="550"/>
      <c r="G608" s="550"/>
      <c r="H608" s="550"/>
      <c r="I608" s="550"/>
      <c r="J608" s="550"/>
      <c r="K608" s="550"/>
      <c r="L608" s="550"/>
      <c r="M608" s="550"/>
      <c r="N608" s="550"/>
      <c r="O608" s="550"/>
      <c r="P608" s="550"/>
      <c r="Q608" s="550"/>
      <c r="R608" s="550"/>
      <c r="S608" s="550"/>
      <c r="T608" s="550"/>
      <c r="U608" s="550"/>
      <c r="V608" s="550"/>
      <c r="W608" s="550"/>
      <c r="X608" s="550"/>
      <c r="Y608" s="550"/>
      <c r="Z608" s="550"/>
    </row>
    <row r="609" ht="14.25" customHeight="1">
      <c r="A609" s="550"/>
      <c r="B609" s="550"/>
      <c r="C609" s="550"/>
      <c r="D609" s="550"/>
      <c r="E609" s="550"/>
      <c r="F609" s="550"/>
      <c r="G609" s="550"/>
      <c r="H609" s="550"/>
      <c r="I609" s="550"/>
      <c r="J609" s="550"/>
      <c r="K609" s="550"/>
      <c r="L609" s="550"/>
      <c r="M609" s="550"/>
      <c r="N609" s="550"/>
      <c r="O609" s="550"/>
      <c r="P609" s="550"/>
      <c r="Q609" s="550"/>
      <c r="R609" s="550"/>
      <c r="S609" s="550"/>
      <c r="T609" s="550"/>
      <c r="U609" s="550"/>
      <c r="V609" s="550"/>
      <c r="W609" s="550"/>
      <c r="X609" s="550"/>
      <c r="Y609" s="550"/>
      <c r="Z609" s="550"/>
    </row>
    <row r="610" ht="14.25" customHeight="1">
      <c r="A610" s="550"/>
      <c r="B610" s="550"/>
      <c r="C610" s="550"/>
      <c r="D610" s="550"/>
      <c r="E610" s="550"/>
      <c r="F610" s="550"/>
      <c r="G610" s="550"/>
      <c r="H610" s="550"/>
      <c r="I610" s="550"/>
      <c r="J610" s="550"/>
      <c r="K610" s="550"/>
      <c r="L610" s="550"/>
      <c r="M610" s="550"/>
      <c r="N610" s="550"/>
      <c r="O610" s="550"/>
      <c r="P610" s="550"/>
      <c r="Q610" s="550"/>
      <c r="R610" s="550"/>
      <c r="S610" s="550"/>
      <c r="T610" s="550"/>
      <c r="U610" s="550"/>
      <c r="V610" s="550"/>
      <c r="W610" s="550"/>
      <c r="X610" s="550"/>
      <c r="Y610" s="550"/>
      <c r="Z610" s="550"/>
    </row>
    <row r="611" ht="14.25" customHeight="1">
      <c r="A611" s="550"/>
      <c r="B611" s="550"/>
      <c r="C611" s="550"/>
      <c r="D611" s="550"/>
      <c r="E611" s="550"/>
      <c r="F611" s="550"/>
      <c r="G611" s="550"/>
      <c r="H611" s="550"/>
      <c r="I611" s="550"/>
      <c r="J611" s="550"/>
      <c r="K611" s="550"/>
      <c r="L611" s="550"/>
      <c r="M611" s="550"/>
      <c r="N611" s="550"/>
      <c r="O611" s="550"/>
      <c r="P611" s="550"/>
      <c r="Q611" s="550"/>
      <c r="R611" s="550"/>
      <c r="S611" s="550"/>
      <c r="T611" s="550"/>
      <c r="U611" s="550"/>
      <c r="V611" s="550"/>
      <c r="W611" s="550"/>
      <c r="X611" s="550"/>
      <c r="Y611" s="550"/>
      <c r="Z611" s="550"/>
    </row>
    <row r="612" ht="14.25" customHeight="1">
      <c r="A612" s="550"/>
      <c r="B612" s="550"/>
      <c r="C612" s="550"/>
      <c r="D612" s="550"/>
      <c r="E612" s="550"/>
      <c r="F612" s="550"/>
      <c r="G612" s="550"/>
      <c r="H612" s="550"/>
      <c r="I612" s="550"/>
      <c r="J612" s="550"/>
      <c r="K612" s="550"/>
      <c r="L612" s="550"/>
      <c r="M612" s="550"/>
      <c r="N612" s="550"/>
      <c r="O612" s="550"/>
      <c r="P612" s="550"/>
      <c r="Q612" s="550"/>
      <c r="R612" s="550"/>
      <c r="S612" s="550"/>
      <c r="T612" s="550"/>
      <c r="U612" s="550"/>
      <c r="V612" s="550"/>
      <c r="W612" s="550"/>
      <c r="X612" s="550"/>
      <c r="Y612" s="550"/>
      <c r="Z612" s="550"/>
    </row>
    <row r="613" ht="14.25" customHeight="1">
      <c r="A613" s="550"/>
      <c r="B613" s="550"/>
      <c r="C613" s="550"/>
      <c r="D613" s="550"/>
      <c r="E613" s="550"/>
      <c r="F613" s="550"/>
      <c r="G613" s="550"/>
      <c r="H613" s="550"/>
      <c r="I613" s="550"/>
      <c r="J613" s="550"/>
      <c r="K613" s="550"/>
      <c r="L613" s="550"/>
      <c r="M613" s="550"/>
      <c r="N613" s="550"/>
      <c r="O613" s="550"/>
      <c r="P613" s="550"/>
      <c r="Q613" s="550"/>
      <c r="R613" s="550"/>
      <c r="S613" s="550"/>
      <c r="T613" s="550"/>
      <c r="U613" s="550"/>
      <c r="V613" s="550"/>
      <c r="W613" s="550"/>
      <c r="X613" s="550"/>
      <c r="Y613" s="550"/>
      <c r="Z613" s="550"/>
    </row>
    <row r="614" ht="14.25" customHeight="1">
      <c r="A614" s="550"/>
      <c r="B614" s="550"/>
      <c r="C614" s="550"/>
      <c r="D614" s="550"/>
      <c r="E614" s="550"/>
      <c r="F614" s="550"/>
      <c r="G614" s="550"/>
      <c r="H614" s="550"/>
      <c r="I614" s="550"/>
      <c r="J614" s="550"/>
      <c r="K614" s="550"/>
      <c r="L614" s="550"/>
      <c r="M614" s="550"/>
      <c r="N614" s="550"/>
      <c r="O614" s="550"/>
      <c r="P614" s="550"/>
      <c r="Q614" s="550"/>
      <c r="R614" s="550"/>
      <c r="S614" s="550"/>
      <c r="T614" s="550"/>
      <c r="U614" s="550"/>
      <c r="V614" s="550"/>
      <c r="W614" s="550"/>
      <c r="X614" s="550"/>
      <c r="Y614" s="550"/>
      <c r="Z614" s="550"/>
    </row>
    <row r="615" ht="14.25" customHeight="1">
      <c r="A615" s="550"/>
      <c r="B615" s="550"/>
      <c r="C615" s="550"/>
      <c r="D615" s="550"/>
      <c r="E615" s="550"/>
      <c r="F615" s="550"/>
      <c r="G615" s="550"/>
      <c r="H615" s="550"/>
      <c r="I615" s="550"/>
      <c r="J615" s="550"/>
      <c r="K615" s="550"/>
      <c r="L615" s="550"/>
      <c r="M615" s="550"/>
      <c r="N615" s="550"/>
      <c r="O615" s="550"/>
      <c r="P615" s="550"/>
      <c r="Q615" s="550"/>
      <c r="R615" s="550"/>
      <c r="S615" s="550"/>
      <c r="T615" s="550"/>
      <c r="U615" s="550"/>
      <c r="V615" s="550"/>
      <c r="W615" s="550"/>
      <c r="X615" s="550"/>
      <c r="Y615" s="550"/>
      <c r="Z615" s="550"/>
    </row>
    <row r="616" ht="14.25" customHeight="1">
      <c r="A616" s="550"/>
      <c r="B616" s="550"/>
      <c r="C616" s="550"/>
      <c r="D616" s="550"/>
      <c r="E616" s="550"/>
      <c r="F616" s="550"/>
      <c r="G616" s="550"/>
      <c r="H616" s="550"/>
      <c r="I616" s="550"/>
      <c r="J616" s="550"/>
      <c r="K616" s="550"/>
      <c r="L616" s="550"/>
      <c r="M616" s="550"/>
      <c r="N616" s="550"/>
      <c r="O616" s="550"/>
      <c r="P616" s="550"/>
      <c r="Q616" s="550"/>
      <c r="R616" s="550"/>
      <c r="S616" s="550"/>
      <c r="T616" s="550"/>
      <c r="U616" s="550"/>
      <c r="V616" s="550"/>
      <c r="W616" s="550"/>
      <c r="X616" s="550"/>
      <c r="Y616" s="550"/>
      <c r="Z616" s="550"/>
    </row>
    <row r="617" ht="14.25" customHeight="1">
      <c r="A617" s="550"/>
      <c r="B617" s="550"/>
      <c r="C617" s="550"/>
      <c r="D617" s="550"/>
      <c r="E617" s="550"/>
      <c r="F617" s="550"/>
      <c r="G617" s="550"/>
      <c r="H617" s="550"/>
      <c r="I617" s="550"/>
      <c r="J617" s="550"/>
      <c r="K617" s="550"/>
      <c r="L617" s="550"/>
      <c r="M617" s="550"/>
      <c r="N617" s="550"/>
      <c r="O617" s="550"/>
      <c r="P617" s="550"/>
      <c r="Q617" s="550"/>
      <c r="R617" s="550"/>
      <c r="S617" s="550"/>
      <c r="T617" s="550"/>
      <c r="U617" s="550"/>
      <c r="V617" s="550"/>
      <c r="W617" s="550"/>
      <c r="X617" s="550"/>
      <c r="Y617" s="550"/>
      <c r="Z617" s="550"/>
    </row>
    <row r="618" ht="14.25" customHeight="1">
      <c r="A618" s="550"/>
      <c r="B618" s="550"/>
      <c r="C618" s="550"/>
      <c r="D618" s="550"/>
      <c r="E618" s="550"/>
      <c r="F618" s="550"/>
      <c r="G618" s="550"/>
      <c r="H618" s="550"/>
      <c r="I618" s="550"/>
      <c r="J618" s="550"/>
      <c r="K618" s="550"/>
      <c r="L618" s="550"/>
      <c r="M618" s="550"/>
      <c r="N618" s="550"/>
      <c r="O618" s="550"/>
      <c r="P618" s="550"/>
      <c r="Q618" s="550"/>
      <c r="R618" s="550"/>
      <c r="S618" s="550"/>
      <c r="T618" s="550"/>
      <c r="U618" s="550"/>
      <c r="V618" s="550"/>
      <c r="W618" s="550"/>
      <c r="X618" s="550"/>
      <c r="Y618" s="550"/>
      <c r="Z618" s="550"/>
    </row>
    <row r="619" ht="14.25" customHeight="1">
      <c r="A619" s="550"/>
      <c r="B619" s="550"/>
      <c r="C619" s="550"/>
      <c r="D619" s="550"/>
      <c r="E619" s="550"/>
      <c r="F619" s="550"/>
      <c r="G619" s="550"/>
      <c r="H619" s="550"/>
      <c r="I619" s="550"/>
      <c r="J619" s="550"/>
      <c r="K619" s="550"/>
      <c r="L619" s="550"/>
      <c r="M619" s="550"/>
      <c r="N619" s="550"/>
      <c r="O619" s="550"/>
      <c r="P619" s="550"/>
      <c r="Q619" s="550"/>
      <c r="R619" s="550"/>
      <c r="S619" s="550"/>
      <c r="T619" s="550"/>
      <c r="U619" s="550"/>
      <c r="V619" s="550"/>
      <c r="W619" s="550"/>
      <c r="X619" s="550"/>
      <c r="Y619" s="550"/>
      <c r="Z619" s="550"/>
    </row>
    <row r="620" ht="14.25" customHeight="1">
      <c r="A620" s="550"/>
      <c r="B620" s="550"/>
      <c r="C620" s="550"/>
      <c r="D620" s="550"/>
      <c r="E620" s="550"/>
      <c r="F620" s="550"/>
      <c r="G620" s="550"/>
      <c r="H620" s="550"/>
      <c r="I620" s="550"/>
      <c r="J620" s="550"/>
      <c r="K620" s="550"/>
      <c r="L620" s="550"/>
      <c r="M620" s="550"/>
      <c r="N620" s="550"/>
      <c r="O620" s="550"/>
      <c r="P620" s="550"/>
      <c r="Q620" s="550"/>
      <c r="R620" s="550"/>
      <c r="S620" s="550"/>
      <c r="T620" s="550"/>
      <c r="U620" s="550"/>
      <c r="V620" s="550"/>
      <c r="W620" s="550"/>
      <c r="X620" s="550"/>
      <c r="Y620" s="550"/>
      <c r="Z620" s="550"/>
    </row>
    <row r="621" ht="14.25" customHeight="1">
      <c r="A621" s="550"/>
      <c r="B621" s="550"/>
      <c r="C621" s="550"/>
      <c r="D621" s="550"/>
      <c r="E621" s="550"/>
      <c r="F621" s="550"/>
      <c r="G621" s="550"/>
      <c r="H621" s="550"/>
      <c r="I621" s="550"/>
      <c r="J621" s="550"/>
      <c r="K621" s="550"/>
      <c r="L621" s="550"/>
      <c r="M621" s="550"/>
      <c r="N621" s="550"/>
      <c r="O621" s="550"/>
      <c r="P621" s="550"/>
      <c r="Q621" s="550"/>
      <c r="R621" s="550"/>
      <c r="S621" s="550"/>
      <c r="T621" s="550"/>
      <c r="U621" s="550"/>
      <c r="V621" s="550"/>
      <c r="W621" s="550"/>
      <c r="X621" s="550"/>
      <c r="Y621" s="550"/>
      <c r="Z621" s="550"/>
    </row>
    <row r="622" ht="14.25" customHeight="1">
      <c r="A622" s="550"/>
      <c r="B622" s="550"/>
      <c r="C622" s="550"/>
      <c r="D622" s="550"/>
      <c r="E622" s="550"/>
      <c r="F622" s="550"/>
      <c r="G622" s="550"/>
      <c r="H622" s="550"/>
      <c r="I622" s="550"/>
      <c r="J622" s="550"/>
      <c r="K622" s="550"/>
      <c r="L622" s="550"/>
      <c r="M622" s="550"/>
      <c r="N622" s="550"/>
      <c r="O622" s="550"/>
      <c r="P622" s="550"/>
      <c r="Q622" s="550"/>
      <c r="R622" s="550"/>
      <c r="S622" s="550"/>
      <c r="T622" s="550"/>
      <c r="U622" s="550"/>
      <c r="V622" s="550"/>
      <c r="W622" s="550"/>
      <c r="X622" s="550"/>
      <c r="Y622" s="550"/>
      <c r="Z622" s="550"/>
    </row>
    <row r="623" ht="14.25" customHeight="1">
      <c r="A623" s="550"/>
      <c r="B623" s="550"/>
      <c r="C623" s="550"/>
      <c r="D623" s="550"/>
      <c r="E623" s="550"/>
      <c r="F623" s="550"/>
      <c r="G623" s="550"/>
      <c r="H623" s="550"/>
      <c r="I623" s="550"/>
      <c r="J623" s="550"/>
      <c r="K623" s="550"/>
      <c r="L623" s="550"/>
      <c r="M623" s="550"/>
      <c r="N623" s="550"/>
      <c r="O623" s="550"/>
      <c r="P623" s="550"/>
      <c r="Q623" s="550"/>
      <c r="R623" s="550"/>
      <c r="S623" s="550"/>
      <c r="T623" s="550"/>
      <c r="U623" s="550"/>
      <c r="V623" s="550"/>
      <c r="W623" s="550"/>
      <c r="X623" s="550"/>
      <c r="Y623" s="550"/>
      <c r="Z623" s="550"/>
    </row>
    <row r="624" ht="14.25" customHeight="1">
      <c r="A624" s="550"/>
      <c r="B624" s="550"/>
      <c r="C624" s="550"/>
      <c r="D624" s="550"/>
      <c r="E624" s="550"/>
      <c r="F624" s="550"/>
      <c r="G624" s="550"/>
      <c r="H624" s="550"/>
      <c r="I624" s="550"/>
      <c r="J624" s="550"/>
      <c r="K624" s="550"/>
      <c r="L624" s="550"/>
      <c r="M624" s="550"/>
      <c r="N624" s="550"/>
      <c r="O624" s="550"/>
      <c r="P624" s="550"/>
      <c r="Q624" s="550"/>
      <c r="R624" s="550"/>
      <c r="S624" s="550"/>
      <c r="T624" s="550"/>
      <c r="U624" s="550"/>
      <c r="V624" s="550"/>
      <c r="W624" s="550"/>
      <c r="X624" s="550"/>
      <c r="Y624" s="550"/>
      <c r="Z624" s="550"/>
    </row>
    <row r="625" ht="14.25" customHeight="1">
      <c r="A625" s="550"/>
      <c r="B625" s="550"/>
      <c r="C625" s="550"/>
      <c r="D625" s="550"/>
      <c r="E625" s="550"/>
      <c r="F625" s="550"/>
      <c r="G625" s="550"/>
      <c r="H625" s="550"/>
      <c r="I625" s="550"/>
      <c r="J625" s="550"/>
      <c r="K625" s="550"/>
      <c r="L625" s="550"/>
      <c r="M625" s="550"/>
      <c r="N625" s="550"/>
      <c r="O625" s="550"/>
      <c r="P625" s="550"/>
      <c r="Q625" s="550"/>
      <c r="R625" s="550"/>
      <c r="S625" s="550"/>
      <c r="T625" s="550"/>
      <c r="U625" s="550"/>
      <c r="V625" s="550"/>
      <c r="W625" s="550"/>
      <c r="X625" s="550"/>
      <c r="Y625" s="550"/>
      <c r="Z625" s="550"/>
    </row>
    <row r="626" ht="14.25" customHeight="1">
      <c r="A626" s="550"/>
      <c r="B626" s="550"/>
      <c r="C626" s="550"/>
      <c r="D626" s="550"/>
      <c r="E626" s="550"/>
      <c r="F626" s="550"/>
      <c r="G626" s="550"/>
      <c r="H626" s="550"/>
      <c r="I626" s="550"/>
      <c r="J626" s="550"/>
      <c r="K626" s="550"/>
      <c r="L626" s="550"/>
      <c r="M626" s="550"/>
      <c r="N626" s="550"/>
      <c r="O626" s="550"/>
      <c r="P626" s="550"/>
      <c r="Q626" s="550"/>
      <c r="R626" s="550"/>
      <c r="S626" s="550"/>
      <c r="T626" s="550"/>
      <c r="U626" s="550"/>
      <c r="V626" s="550"/>
      <c r="W626" s="550"/>
      <c r="X626" s="550"/>
      <c r="Y626" s="550"/>
      <c r="Z626" s="550"/>
    </row>
    <row r="627" ht="14.25" customHeight="1">
      <c r="A627" s="550"/>
      <c r="B627" s="550"/>
      <c r="C627" s="550"/>
      <c r="D627" s="550"/>
      <c r="E627" s="550"/>
      <c r="F627" s="550"/>
      <c r="G627" s="550"/>
      <c r="H627" s="550"/>
      <c r="I627" s="550"/>
      <c r="J627" s="550"/>
      <c r="K627" s="550"/>
      <c r="L627" s="550"/>
      <c r="M627" s="550"/>
      <c r="N627" s="550"/>
      <c r="O627" s="550"/>
      <c r="P627" s="550"/>
      <c r="Q627" s="550"/>
      <c r="R627" s="550"/>
      <c r="S627" s="550"/>
      <c r="T627" s="550"/>
      <c r="U627" s="550"/>
      <c r="V627" s="550"/>
      <c r="W627" s="550"/>
      <c r="X627" s="550"/>
      <c r="Y627" s="550"/>
      <c r="Z627" s="550"/>
    </row>
    <row r="628" ht="14.25" customHeight="1">
      <c r="A628" s="550"/>
      <c r="B628" s="550"/>
      <c r="C628" s="550"/>
      <c r="D628" s="550"/>
      <c r="E628" s="550"/>
      <c r="F628" s="550"/>
      <c r="G628" s="550"/>
      <c r="H628" s="550"/>
      <c r="I628" s="550"/>
      <c r="J628" s="550"/>
      <c r="K628" s="550"/>
      <c r="L628" s="550"/>
      <c r="M628" s="550"/>
      <c r="N628" s="550"/>
      <c r="O628" s="550"/>
      <c r="P628" s="550"/>
      <c r="Q628" s="550"/>
      <c r="R628" s="550"/>
      <c r="S628" s="550"/>
      <c r="T628" s="550"/>
      <c r="U628" s="550"/>
      <c r="V628" s="550"/>
      <c r="W628" s="550"/>
      <c r="X628" s="550"/>
      <c r="Y628" s="550"/>
      <c r="Z628" s="550"/>
    </row>
    <row r="629" ht="14.25" customHeight="1">
      <c r="A629" s="550"/>
      <c r="B629" s="550"/>
      <c r="C629" s="550"/>
      <c r="D629" s="550"/>
      <c r="E629" s="550"/>
      <c r="F629" s="550"/>
      <c r="G629" s="550"/>
      <c r="H629" s="550"/>
      <c r="I629" s="550"/>
      <c r="J629" s="550"/>
      <c r="K629" s="550"/>
      <c r="L629" s="550"/>
      <c r="M629" s="550"/>
      <c r="N629" s="550"/>
      <c r="O629" s="550"/>
      <c r="P629" s="550"/>
      <c r="Q629" s="550"/>
      <c r="R629" s="550"/>
      <c r="S629" s="550"/>
      <c r="T629" s="550"/>
      <c r="U629" s="550"/>
      <c r="V629" s="550"/>
      <c r="W629" s="550"/>
      <c r="X629" s="550"/>
      <c r="Y629" s="550"/>
      <c r="Z629" s="550"/>
    </row>
    <row r="630" ht="14.25" customHeight="1">
      <c r="A630" s="550"/>
      <c r="B630" s="550"/>
      <c r="C630" s="550"/>
      <c r="D630" s="550"/>
      <c r="E630" s="550"/>
      <c r="F630" s="550"/>
      <c r="G630" s="550"/>
      <c r="H630" s="550"/>
      <c r="I630" s="550"/>
      <c r="J630" s="550"/>
      <c r="K630" s="550"/>
      <c r="L630" s="550"/>
      <c r="M630" s="550"/>
      <c r="N630" s="550"/>
      <c r="O630" s="550"/>
      <c r="P630" s="550"/>
      <c r="Q630" s="550"/>
      <c r="R630" s="550"/>
      <c r="S630" s="550"/>
      <c r="T630" s="550"/>
      <c r="U630" s="550"/>
      <c r="V630" s="550"/>
      <c r="W630" s="550"/>
      <c r="X630" s="550"/>
      <c r="Y630" s="550"/>
      <c r="Z630" s="550"/>
    </row>
    <row r="631" ht="14.25" customHeight="1">
      <c r="A631" s="550"/>
      <c r="B631" s="550"/>
      <c r="C631" s="550"/>
      <c r="D631" s="550"/>
      <c r="E631" s="550"/>
      <c r="F631" s="550"/>
      <c r="G631" s="550"/>
      <c r="H631" s="550"/>
      <c r="I631" s="550"/>
      <c r="J631" s="550"/>
      <c r="K631" s="550"/>
      <c r="L631" s="550"/>
      <c r="M631" s="550"/>
      <c r="N631" s="550"/>
      <c r="O631" s="550"/>
      <c r="P631" s="550"/>
      <c r="Q631" s="550"/>
      <c r="R631" s="550"/>
      <c r="S631" s="550"/>
      <c r="T631" s="550"/>
      <c r="U631" s="550"/>
      <c r="V631" s="550"/>
      <c r="W631" s="550"/>
      <c r="X631" s="550"/>
      <c r="Y631" s="550"/>
      <c r="Z631" s="550"/>
    </row>
    <row r="632" ht="14.25" customHeight="1">
      <c r="A632" s="550"/>
      <c r="B632" s="550"/>
      <c r="C632" s="550"/>
      <c r="D632" s="550"/>
      <c r="E632" s="550"/>
      <c r="F632" s="550"/>
      <c r="G632" s="550"/>
      <c r="H632" s="550"/>
      <c r="I632" s="550"/>
      <c r="J632" s="550"/>
      <c r="K632" s="550"/>
      <c r="L632" s="550"/>
      <c r="M632" s="550"/>
      <c r="N632" s="550"/>
      <c r="O632" s="550"/>
      <c r="P632" s="550"/>
      <c r="Q632" s="550"/>
      <c r="R632" s="550"/>
      <c r="S632" s="550"/>
      <c r="T632" s="550"/>
      <c r="U632" s="550"/>
      <c r="V632" s="550"/>
      <c r="W632" s="550"/>
      <c r="X632" s="550"/>
      <c r="Y632" s="550"/>
      <c r="Z632" s="550"/>
    </row>
    <row r="633" ht="14.25" customHeight="1">
      <c r="A633" s="550"/>
      <c r="B633" s="550"/>
      <c r="C633" s="550"/>
      <c r="D633" s="550"/>
      <c r="E633" s="550"/>
      <c r="F633" s="550"/>
      <c r="G633" s="550"/>
      <c r="H633" s="550"/>
      <c r="I633" s="550"/>
      <c r="J633" s="550"/>
      <c r="K633" s="550"/>
      <c r="L633" s="550"/>
      <c r="M633" s="550"/>
      <c r="N633" s="550"/>
      <c r="O633" s="550"/>
      <c r="P633" s="550"/>
      <c r="Q633" s="550"/>
      <c r="R633" s="550"/>
      <c r="S633" s="550"/>
      <c r="T633" s="550"/>
      <c r="U633" s="550"/>
      <c r="V633" s="550"/>
      <c r="W633" s="550"/>
      <c r="X633" s="550"/>
      <c r="Y633" s="550"/>
      <c r="Z633" s="550"/>
    </row>
    <row r="634" ht="14.25" customHeight="1">
      <c r="A634" s="550"/>
      <c r="B634" s="550"/>
      <c r="C634" s="550"/>
      <c r="D634" s="550"/>
      <c r="E634" s="550"/>
      <c r="F634" s="550"/>
      <c r="G634" s="550"/>
      <c r="H634" s="550"/>
      <c r="I634" s="550"/>
      <c r="J634" s="550"/>
      <c r="K634" s="550"/>
      <c r="L634" s="550"/>
      <c r="M634" s="550"/>
      <c r="N634" s="550"/>
      <c r="O634" s="550"/>
      <c r="P634" s="550"/>
      <c r="Q634" s="550"/>
      <c r="R634" s="550"/>
      <c r="S634" s="550"/>
      <c r="T634" s="550"/>
      <c r="U634" s="550"/>
      <c r="V634" s="550"/>
      <c r="W634" s="550"/>
      <c r="X634" s="550"/>
      <c r="Y634" s="550"/>
      <c r="Z634" s="550"/>
    </row>
    <row r="635" ht="14.25" customHeight="1">
      <c r="A635" s="550"/>
      <c r="B635" s="550"/>
      <c r="C635" s="550"/>
      <c r="D635" s="550"/>
      <c r="E635" s="550"/>
      <c r="F635" s="550"/>
      <c r="G635" s="550"/>
      <c r="H635" s="550"/>
      <c r="I635" s="550"/>
      <c r="J635" s="550"/>
      <c r="K635" s="550"/>
      <c r="L635" s="550"/>
      <c r="M635" s="550"/>
      <c r="N635" s="550"/>
      <c r="O635" s="550"/>
      <c r="P635" s="550"/>
      <c r="Q635" s="550"/>
      <c r="R635" s="550"/>
      <c r="S635" s="550"/>
      <c r="T635" s="550"/>
      <c r="U635" s="550"/>
      <c r="V635" s="550"/>
      <c r="W635" s="550"/>
      <c r="X635" s="550"/>
      <c r="Y635" s="550"/>
      <c r="Z635" s="550"/>
    </row>
    <row r="636" ht="14.25" customHeight="1">
      <c r="A636" s="550"/>
      <c r="B636" s="550"/>
      <c r="C636" s="550"/>
      <c r="D636" s="550"/>
      <c r="E636" s="550"/>
      <c r="F636" s="550"/>
      <c r="G636" s="550"/>
      <c r="H636" s="550"/>
      <c r="I636" s="550"/>
      <c r="J636" s="550"/>
      <c r="K636" s="550"/>
      <c r="L636" s="550"/>
      <c r="M636" s="550"/>
      <c r="N636" s="550"/>
      <c r="O636" s="550"/>
      <c r="P636" s="550"/>
      <c r="Q636" s="550"/>
      <c r="R636" s="550"/>
      <c r="S636" s="550"/>
      <c r="T636" s="550"/>
      <c r="U636" s="550"/>
      <c r="V636" s="550"/>
      <c r="W636" s="550"/>
      <c r="X636" s="550"/>
      <c r="Y636" s="550"/>
      <c r="Z636" s="550"/>
    </row>
    <row r="637" ht="14.25" customHeight="1">
      <c r="A637" s="550"/>
      <c r="B637" s="550"/>
      <c r="C637" s="550"/>
      <c r="D637" s="550"/>
      <c r="E637" s="550"/>
      <c r="F637" s="550"/>
      <c r="G637" s="550"/>
      <c r="H637" s="550"/>
      <c r="I637" s="550"/>
      <c r="J637" s="550"/>
      <c r="K637" s="550"/>
      <c r="L637" s="550"/>
      <c r="M637" s="550"/>
      <c r="N637" s="550"/>
      <c r="O637" s="550"/>
      <c r="P637" s="550"/>
      <c r="Q637" s="550"/>
      <c r="R637" s="550"/>
      <c r="S637" s="550"/>
      <c r="T637" s="550"/>
      <c r="U637" s="550"/>
      <c r="V637" s="550"/>
      <c r="W637" s="550"/>
      <c r="X637" s="550"/>
      <c r="Y637" s="550"/>
      <c r="Z637" s="550"/>
    </row>
    <row r="638" ht="14.25" customHeight="1">
      <c r="A638" s="550"/>
      <c r="B638" s="550"/>
      <c r="C638" s="550"/>
      <c r="D638" s="550"/>
      <c r="E638" s="550"/>
      <c r="F638" s="550"/>
      <c r="G638" s="550"/>
      <c r="H638" s="550"/>
      <c r="I638" s="550"/>
      <c r="J638" s="550"/>
      <c r="K638" s="550"/>
      <c r="L638" s="550"/>
      <c r="M638" s="550"/>
      <c r="N638" s="550"/>
      <c r="O638" s="550"/>
      <c r="P638" s="550"/>
      <c r="Q638" s="550"/>
      <c r="R638" s="550"/>
      <c r="S638" s="550"/>
      <c r="T638" s="550"/>
      <c r="U638" s="550"/>
      <c r="V638" s="550"/>
      <c r="W638" s="550"/>
      <c r="X638" s="550"/>
      <c r="Y638" s="550"/>
      <c r="Z638" s="550"/>
    </row>
    <row r="639" ht="14.25" customHeight="1">
      <c r="A639" s="550"/>
      <c r="B639" s="550"/>
      <c r="C639" s="550"/>
      <c r="D639" s="550"/>
      <c r="E639" s="550"/>
      <c r="F639" s="550"/>
      <c r="G639" s="550"/>
      <c r="H639" s="550"/>
      <c r="I639" s="550"/>
      <c r="J639" s="550"/>
      <c r="K639" s="550"/>
      <c r="L639" s="550"/>
      <c r="M639" s="550"/>
      <c r="N639" s="550"/>
      <c r="O639" s="550"/>
      <c r="P639" s="550"/>
      <c r="Q639" s="550"/>
      <c r="R639" s="550"/>
      <c r="S639" s="550"/>
      <c r="T639" s="550"/>
      <c r="U639" s="550"/>
      <c r="V639" s="550"/>
      <c r="W639" s="550"/>
      <c r="X639" s="550"/>
      <c r="Y639" s="550"/>
      <c r="Z639" s="550"/>
    </row>
    <row r="640" ht="14.25" customHeight="1">
      <c r="A640" s="550"/>
      <c r="B640" s="550"/>
      <c r="C640" s="550"/>
      <c r="D640" s="550"/>
      <c r="E640" s="550"/>
      <c r="F640" s="550"/>
      <c r="G640" s="550"/>
      <c r="H640" s="550"/>
      <c r="I640" s="550"/>
      <c r="J640" s="550"/>
      <c r="K640" s="550"/>
      <c r="L640" s="550"/>
      <c r="M640" s="550"/>
      <c r="N640" s="550"/>
      <c r="O640" s="550"/>
      <c r="P640" s="550"/>
      <c r="Q640" s="550"/>
      <c r="R640" s="550"/>
      <c r="S640" s="550"/>
      <c r="T640" s="550"/>
      <c r="U640" s="550"/>
      <c r="V640" s="550"/>
      <c r="W640" s="550"/>
      <c r="X640" s="550"/>
      <c r="Y640" s="550"/>
      <c r="Z640" s="550"/>
    </row>
    <row r="641" ht="14.25" customHeight="1">
      <c r="A641" s="550"/>
      <c r="B641" s="550"/>
      <c r="C641" s="550"/>
      <c r="D641" s="550"/>
      <c r="E641" s="550"/>
      <c r="F641" s="550"/>
      <c r="G641" s="550"/>
      <c r="H641" s="550"/>
      <c r="I641" s="550"/>
      <c r="J641" s="550"/>
      <c r="K641" s="550"/>
      <c r="L641" s="550"/>
      <c r="M641" s="550"/>
      <c r="N641" s="550"/>
      <c r="O641" s="550"/>
      <c r="P641" s="550"/>
      <c r="Q641" s="550"/>
      <c r="R641" s="550"/>
      <c r="S641" s="550"/>
      <c r="T641" s="550"/>
      <c r="U641" s="550"/>
      <c r="V641" s="550"/>
      <c r="W641" s="550"/>
      <c r="X641" s="550"/>
      <c r="Y641" s="550"/>
      <c r="Z641" s="550"/>
    </row>
    <row r="642" ht="14.25" customHeight="1">
      <c r="A642" s="550"/>
      <c r="B642" s="550"/>
      <c r="C642" s="550"/>
      <c r="D642" s="550"/>
      <c r="E642" s="550"/>
      <c r="F642" s="550"/>
      <c r="G642" s="550"/>
      <c r="H642" s="550"/>
      <c r="I642" s="550"/>
      <c r="J642" s="550"/>
      <c r="K642" s="550"/>
      <c r="L642" s="550"/>
      <c r="M642" s="550"/>
      <c r="N642" s="550"/>
      <c r="O642" s="550"/>
      <c r="P642" s="550"/>
      <c r="Q642" s="550"/>
      <c r="R642" s="550"/>
      <c r="S642" s="550"/>
      <c r="T642" s="550"/>
      <c r="U642" s="550"/>
      <c r="V642" s="550"/>
      <c r="W642" s="550"/>
      <c r="X642" s="550"/>
      <c r="Y642" s="550"/>
      <c r="Z642" s="550"/>
    </row>
    <row r="643" ht="14.25" customHeight="1">
      <c r="A643" s="550"/>
      <c r="B643" s="550"/>
      <c r="C643" s="550"/>
      <c r="D643" s="550"/>
      <c r="E643" s="550"/>
      <c r="F643" s="550"/>
      <c r="G643" s="550"/>
      <c r="H643" s="550"/>
      <c r="I643" s="550"/>
      <c r="J643" s="550"/>
      <c r="K643" s="550"/>
      <c r="L643" s="550"/>
      <c r="M643" s="550"/>
      <c r="N643" s="550"/>
      <c r="O643" s="550"/>
      <c r="P643" s="550"/>
      <c r="Q643" s="550"/>
      <c r="R643" s="550"/>
      <c r="S643" s="550"/>
      <c r="T643" s="550"/>
      <c r="U643" s="550"/>
      <c r="V643" s="550"/>
      <c r="W643" s="550"/>
      <c r="X643" s="550"/>
      <c r="Y643" s="550"/>
      <c r="Z643" s="550"/>
    </row>
    <row r="644" ht="14.25" customHeight="1">
      <c r="A644" s="550"/>
      <c r="B644" s="550"/>
      <c r="C644" s="550"/>
      <c r="D644" s="550"/>
      <c r="E644" s="550"/>
      <c r="F644" s="550"/>
      <c r="G644" s="550"/>
      <c r="H644" s="550"/>
      <c r="I644" s="550"/>
      <c r="J644" s="550"/>
      <c r="K644" s="550"/>
      <c r="L644" s="550"/>
      <c r="M644" s="550"/>
      <c r="N644" s="550"/>
      <c r="O644" s="550"/>
      <c r="P644" s="550"/>
      <c r="Q644" s="550"/>
      <c r="R644" s="550"/>
      <c r="S644" s="550"/>
      <c r="T644" s="550"/>
      <c r="U644" s="550"/>
      <c r="V644" s="550"/>
      <c r="W644" s="550"/>
      <c r="X644" s="550"/>
      <c r="Y644" s="550"/>
      <c r="Z644" s="550"/>
    </row>
    <row r="645" ht="14.25" customHeight="1">
      <c r="A645" s="550"/>
      <c r="B645" s="550"/>
      <c r="C645" s="550"/>
      <c r="D645" s="550"/>
      <c r="E645" s="550"/>
      <c r="F645" s="550"/>
      <c r="G645" s="550"/>
      <c r="H645" s="550"/>
      <c r="I645" s="550"/>
      <c r="J645" s="550"/>
      <c r="K645" s="550"/>
      <c r="L645" s="550"/>
      <c r="M645" s="550"/>
      <c r="N645" s="550"/>
      <c r="O645" s="550"/>
      <c r="P645" s="550"/>
      <c r="Q645" s="550"/>
      <c r="R645" s="550"/>
      <c r="S645" s="550"/>
      <c r="T645" s="550"/>
      <c r="U645" s="550"/>
      <c r="V645" s="550"/>
      <c r="W645" s="550"/>
      <c r="X645" s="550"/>
      <c r="Y645" s="550"/>
      <c r="Z645" s="550"/>
    </row>
    <row r="646" ht="14.25" customHeight="1">
      <c r="A646" s="550"/>
      <c r="B646" s="550"/>
      <c r="C646" s="550"/>
      <c r="D646" s="550"/>
      <c r="E646" s="550"/>
      <c r="F646" s="550"/>
      <c r="G646" s="550"/>
      <c r="H646" s="550"/>
      <c r="I646" s="550"/>
      <c r="J646" s="550"/>
      <c r="K646" s="550"/>
      <c r="L646" s="550"/>
      <c r="M646" s="550"/>
      <c r="N646" s="550"/>
      <c r="O646" s="550"/>
      <c r="P646" s="550"/>
      <c r="Q646" s="550"/>
      <c r="R646" s="550"/>
      <c r="S646" s="550"/>
      <c r="T646" s="550"/>
      <c r="U646" s="550"/>
      <c r="V646" s="550"/>
      <c r="W646" s="550"/>
      <c r="X646" s="550"/>
      <c r="Y646" s="550"/>
      <c r="Z646" s="550"/>
    </row>
    <row r="647" ht="14.25" customHeight="1">
      <c r="A647" s="550"/>
      <c r="B647" s="550"/>
      <c r="C647" s="550"/>
      <c r="D647" s="550"/>
      <c r="E647" s="550"/>
      <c r="F647" s="550"/>
      <c r="G647" s="550"/>
      <c r="H647" s="550"/>
      <c r="I647" s="550"/>
      <c r="J647" s="550"/>
      <c r="K647" s="550"/>
      <c r="L647" s="550"/>
      <c r="M647" s="550"/>
      <c r="N647" s="550"/>
      <c r="O647" s="550"/>
      <c r="P647" s="550"/>
      <c r="Q647" s="550"/>
      <c r="R647" s="550"/>
      <c r="S647" s="550"/>
      <c r="T647" s="550"/>
      <c r="U647" s="550"/>
      <c r="V647" s="550"/>
      <c r="W647" s="550"/>
      <c r="X647" s="550"/>
      <c r="Y647" s="550"/>
      <c r="Z647" s="550"/>
    </row>
    <row r="648" ht="14.25" customHeight="1">
      <c r="A648" s="550"/>
      <c r="B648" s="550"/>
      <c r="C648" s="550"/>
      <c r="D648" s="550"/>
      <c r="E648" s="550"/>
      <c r="F648" s="550"/>
      <c r="G648" s="550"/>
      <c r="H648" s="550"/>
      <c r="I648" s="550"/>
      <c r="J648" s="550"/>
      <c r="K648" s="550"/>
      <c r="L648" s="550"/>
      <c r="M648" s="550"/>
      <c r="N648" s="550"/>
      <c r="O648" s="550"/>
      <c r="P648" s="550"/>
      <c r="Q648" s="550"/>
      <c r="R648" s="550"/>
      <c r="S648" s="550"/>
      <c r="T648" s="550"/>
      <c r="U648" s="550"/>
      <c r="V648" s="550"/>
      <c r="W648" s="550"/>
      <c r="X648" s="550"/>
      <c r="Y648" s="550"/>
      <c r="Z648" s="550"/>
    </row>
    <row r="649" ht="14.25" customHeight="1">
      <c r="A649" s="550"/>
      <c r="B649" s="550"/>
      <c r="C649" s="550"/>
      <c r="D649" s="550"/>
      <c r="E649" s="550"/>
      <c r="F649" s="550"/>
      <c r="G649" s="550"/>
      <c r="H649" s="550"/>
      <c r="I649" s="550"/>
      <c r="J649" s="550"/>
      <c r="K649" s="550"/>
      <c r="L649" s="550"/>
      <c r="M649" s="550"/>
      <c r="N649" s="550"/>
      <c r="O649" s="550"/>
      <c r="P649" s="550"/>
      <c r="Q649" s="550"/>
      <c r="R649" s="550"/>
      <c r="S649" s="550"/>
      <c r="T649" s="550"/>
      <c r="U649" s="550"/>
      <c r="V649" s="550"/>
      <c r="W649" s="550"/>
      <c r="X649" s="550"/>
      <c r="Y649" s="550"/>
      <c r="Z649" s="550"/>
    </row>
    <row r="650" ht="14.25" customHeight="1">
      <c r="A650" s="550"/>
      <c r="B650" s="550"/>
      <c r="C650" s="550"/>
      <c r="D650" s="550"/>
      <c r="E650" s="550"/>
      <c r="F650" s="550"/>
      <c r="G650" s="550"/>
      <c r="H650" s="550"/>
      <c r="I650" s="550"/>
      <c r="J650" s="550"/>
      <c r="K650" s="550"/>
      <c r="L650" s="550"/>
      <c r="M650" s="550"/>
      <c r="N650" s="550"/>
      <c r="O650" s="550"/>
      <c r="P650" s="550"/>
      <c r="Q650" s="550"/>
      <c r="R650" s="550"/>
      <c r="S650" s="550"/>
      <c r="T650" s="550"/>
      <c r="U650" s="550"/>
      <c r="V650" s="550"/>
      <c r="W650" s="550"/>
      <c r="X650" s="550"/>
      <c r="Y650" s="550"/>
      <c r="Z650" s="550"/>
    </row>
    <row r="651" ht="14.25" customHeight="1">
      <c r="A651" s="550"/>
      <c r="B651" s="550"/>
      <c r="C651" s="550"/>
      <c r="D651" s="550"/>
      <c r="E651" s="550"/>
      <c r="F651" s="550"/>
      <c r="G651" s="550"/>
      <c r="H651" s="550"/>
      <c r="I651" s="550"/>
      <c r="J651" s="550"/>
      <c r="K651" s="550"/>
      <c r="L651" s="550"/>
      <c r="M651" s="550"/>
      <c r="N651" s="550"/>
      <c r="O651" s="550"/>
      <c r="P651" s="550"/>
      <c r="Q651" s="550"/>
      <c r="R651" s="550"/>
      <c r="S651" s="550"/>
      <c r="T651" s="550"/>
      <c r="U651" s="550"/>
      <c r="V651" s="550"/>
      <c r="W651" s="550"/>
      <c r="X651" s="550"/>
      <c r="Y651" s="550"/>
      <c r="Z651" s="550"/>
    </row>
    <row r="652" ht="14.25" customHeight="1">
      <c r="A652" s="550"/>
      <c r="B652" s="550"/>
      <c r="C652" s="550"/>
      <c r="D652" s="550"/>
      <c r="E652" s="550"/>
      <c r="F652" s="550"/>
      <c r="G652" s="550"/>
      <c r="H652" s="550"/>
      <c r="I652" s="550"/>
      <c r="J652" s="550"/>
      <c r="K652" s="550"/>
      <c r="L652" s="550"/>
      <c r="M652" s="550"/>
      <c r="N652" s="550"/>
      <c r="O652" s="550"/>
      <c r="P652" s="550"/>
      <c r="Q652" s="550"/>
      <c r="R652" s="550"/>
      <c r="S652" s="550"/>
      <c r="T652" s="550"/>
      <c r="U652" s="550"/>
      <c r="V652" s="550"/>
      <c r="W652" s="550"/>
      <c r="X652" s="550"/>
      <c r="Y652" s="550"/>
      <c r="Z652" s="550"/>
    </row>
    <row r="653" ht="14.25" customHeight="1">
      <c r="A653" s="550"/>
      <c r="B653" s="550"/>
      <c r="C653" s="550"/>
      <c r="D653" s="550"/>
      <c r="E653" s="550"/>
      <c r="F653" s="550"/>
      <c r="G653" s="550"/>
      <c r="H653" s="550"/>
      <c r="I653" s="550"/>
      <c r="J653" s="550"/>
      <c r="K653" s="550"/>
      <c r="L653" s="550"/>
      <c r="M653" s="550"/>
      <c r="N653" s="550"/>
      <c r="O653" s="550"/>
      <c r="P653" s="550"/>
      <c r="Q653" s="550"/>
      <c r="R653" s="550"/>
      <c r="S653" s="550"/>
      <c r="T653" s="550"/>
      <c r="U653" s="550"/>
      <c r="V653" s="550"/>
      <c r="W653" s="550"/>
      <c r="X653" s="550"/>
      <c r="Y653" s="550"/>
      <c r="Z653" s="550"/>
    </row>
    <row r="654" ht="14.25" customHeight="1">
      <c r="A654" s="550"/>
      <c r="B654" s="550"/>
      <c r="C654" s="550"/>
      <c r="D654" s="550"/>
      <c r="E654" s="550"/>
      <c r="F654" s="550"/>
      <c r="G654" s="550"/>
      <c r="H654" s="550"/>
      <c r="I654" s="550"/>
      <c r="J654" s="550"/>
      <c r="K654" s="550"/>
      <c r="L654" s="550"/>
      <c r="M654" s="550"/>
      <c r="N654" s="550"/>
      <c r="O654" s="550"/>
      <c r="P654" s="550"/>
      <c r="Q654" s="550"/>
      <c r="R654" s="550"/>
      <c r="S654" s="550"/>
      <c r="T654" s="550"/>
      <c r="U654" s="550"/>
      <c r="V654" s="550"/>
      <c r="W654" s="550"/>
      <c r="X654" s="550"/>
      <c r="Y654" s="550"/>
      <c r="Z654" s="550"/>
    </row>
    <row r="655" ht="14.25" customHeight="1">
      <c r="A655" s="550"/>
      <c r="B655" s="550"/>
      <c r="C655" s="550"/>
      <c r="D655" s="550"/>
      <c r="E655" s="550"/>
      <c r="F655" s="550"/>
      <c r="G655" s="550"/>
      <c r="H655" s="550"/>
      <c r="I655" s="550"/>
      <c r="J655" s="550"/>
      <c r="K655" s="550"/>
      <c r="L655" s="550"/>
      <c r="M655" s="550"/>
      <c r="N655" s="550"/>
      <c r="O655" s="550"/>
      <c r="P655" s="550"/>
      <c r="Q655" s="550"/>
      <c r="R655" s="550"/>
      <c r="S655" s="550"/>
      <c r="T655" s="550"/>
      <c r="U655" s="550"/>
      <c r="V655" s="550"/>
      <c r="W655" s="550"/>
      <c r="X655" s="550"/>
      <c r="Y655" s="550"/>
      <c r="Z655" s="550"/>
    </row>
    <row r="656" ht="14.25" customHeight="1">
      <c r="A656" s="550"/>
      <c r="B656" s="550"/>
      <c r="C656" s="550"/>
      <c r="D656" s="550"/>
      <c r="E656" s="550"/>
      <c r="F656" s="550"/>
      <c r="G656" s="550"/>
      <c r="H656" s="550"/>
      <c r="I656" s="550"/>
      <c r="J656" s="550"/>
      <c r="K656" s="550"/>
      <c r="L656" s="550"/>
      <c r="M656" s="550"/>
      <c r="N656" s="550"/>
      <c r="O656" s="550"/>
      <c r="P656" s="550"/>
      <c r="Q656" s="550"/>
      <c r="R656" s="550"/>
      <c r="S656" s="550"/>
      <c r="T656" s="550"/>
      <c r="U656" s="550"/>
      <c r="V656" s="550"/>
      <c r="W656" s="550"/>
      <c r="X656" s="550"/>
      <c r="Y656" s="550"/>
      <c r="Z656" s="550"/>
    </row>
    <row r="657" ht="14.25" customHeight="1">
      <c r="A657" s="550"/>
      <c r="B657" s="550"/>
      <c r="C657" s="550"/>
      <c r="D657" s="550"/>
      <c r="E657" s="550"/>
      <c r="F657" s="550"/>
      <c r="G657" s="550"/>
      <c r="H657" s="550"/>
      <c r="I657" s="550"/>
      <c r="J657" s="550"/>
      <c r="K657" s="550"/>
      <c r="L657" s="550"/>
      <c r="M657" s="550"/>
      <c r="N657" s="550"/>
      <c r="O657" s="550"/>
      <c r="P657" s="550"/>
      <c r="Q657" s="550"/>
      <c r="R657" s="550"/>
      <c r="S657" s="550"/>
      <c r="T657" s="550"/>
      <c r="U657" s="550"/>
      <c r="V657" s="550"/>
      <c r="W657" s="550"/>
      <c r="X657" s="550"/>
      <c r="Y657" s="550"/>
      <c r="Z657" s="550"/>
    </row>
    <row r="658" ht="14.25" customHeight="1">
      <c r="A658" s="550"/>
      <c r="B658" s="550"/>
      <c r="C658" s="550"/>
      <c r="D658" s="550"/>
      <c r="E658" s="550"/>
      <c r="F658" s="550"/>
      <c r="G658" s="550"/>
      <c r="H658" s="550"/>
      <c r="I658" s="550"/>
      <c r="J658" s="550"/>
      <c r="K658" s="550"/>
      <c r="L658" s="550"/>
      <c r="M658" s="550"/>
      <c r="N658" s="550"/>
      <c r="O658" s="550"/>
      <c r="P658" s="550"/>
      <c r="Q658" s="550"/>
      <c r="R658" s="550"/>
      <c r="S658" s="550"/>
      <c r="T658" s="550"/>
      <c r="U658" s="550"/>
      <c r="V658" s="550"/>
      <c r="W658" s="550"/>
      <c r="X658" s="550"/>
      <c r="Y658" s="550"/>
      <c r="Z658" s="550"/>
    </row>
    <row r="659" ht="14.25" customHeight="1">
      <c r="A659" s="550"/>
      <c r="B659" s="550"/>
      <c r="C659" s="550"/>
      <c r="D659" s="550"/>
      <c r="E659" s="550"/>
      <c r="F659" s="550"/>
      <c r="G659" s="550"/>
      <c r="H659" s="550"/>
      <c r="I659" s="550"/>
      <c r="J659" s="550"/>
      <c r="K659" s="550"/>
      <c r="L659" s="550"/>
      <c r="M659" s="550"/>
      <c r="N659" s="550"/>
      <c r="O659" s="550"/>
      <c r="P659" s="550"/>
      <c r="Q659" s="550"/>
      <c r="R659" s="550"/>
      <c r="S659" s="550"/>
      <c r="T659" s="550"/>
      <c r="U659" s="550"/>
      <c r="V659" s="550"/>
      <c r="W659" s="550"/>
      <c r="X659" s="550"/>
      <c r="Y659" s="550"/>
      <c r="Z659" s="550"/>
    </row>
    <row r="660" ht="14.25" customHeight="1">
      <c r="A660" s="550"/>
      <c r="B660" s="550"/>
      <c r="C660" s="550"/>
      <c r="D660" s="550"/>
      <c r="E660" s="550"/>
      <c r="F660" s="550"/>
      <c r="G660" s="550"/>
      <c r="H660" s="550"/>
      <c r="I660" s="550"/>
      <c r="J660" s="550"/>
      <c r="K660" s="550"/>
      <c r="L660" s="550"/>
      <c r="M660" s="550"/>
      <c r="N660" s="550"/>
      <c r="O660" s="550"/>
      <c r="P660" s="550"/>
      <c r="Q660" s="550"/>
      <c r="R660" s="550"/>
      <c r="S660" s="550"/>
      <c r="T660" s="550"/>
      <c r="U660" s="550"/>
      <c r="V660" s="550"/>
      <c r="W660" s="550"/>
      <c r="X660" s="550"/>
      <c r="Y660" s="550"/>
      <c r="Z660" s="550"/>
    </row>
    <row r="661" ht="14.25" customHeight="1">
      <c r="A661" s="550"/>
      <c r="B661" s="550"/>
      <c r="C661" s="550"/>
      <c r="D661" s="550"/>
      <c r="E661" s="550"/>
      <c r="F661" s="550"/>
      <c r="G661" s="550"/>
      <c r="H661" s="550"/>
      <c r="I661" s="550"/>
      <c r="J661" s="550"/>
      <c r="K661" s="550"/>
      <c r="L661" s="550"/>
      <c r="M661" s="550"/>
      <c r="N661" s="550"/>
      <c r="O661" s="550"/>
      <c r="P661" s="550"/>
      <c r="Q661" s="550"/>
      <c r="R661" s="550"/>
      <c r="S661" s="550"/>
      <c r="T661" s="550"/>
      <c r="U661" s="550"/>
      <c r="V661" s="550"/>
      <c r="W661" s="550"/>
      <c r="X661" s="550"/>
      <c r="Y661" s="550"/>
      <c r="Z661" s="550"/>
    </row>
    <row r="662" ht="14.25" customHeight="1">
      <c r="A662" s="550"/>
      <c r="B662" s="550"/>
      <c r="C662" s="550"/>
      <c r="D662" s="550"/>
      <c r="E662" s="550"/>
      <c r="F662" s="550"/>
      <c r="G662" s="550"/>
      <c r="H662" s="550"/>
      <c r="I662" s="550"/>
      <c r="J662" s="550"/>
      <c r="K662" s="550"/>
      <c r="L662" s="550"/>
      <c r="M662" s="550"/>
      <c r="N662" s="550"/>
      <c r="O662" s="550"/>
      <c r="P662" s="550"/>
      <c r="Q662" s="550"/>
      <c r="R662" s="550"/>
      <c r="S662" s="550"/>
      <c r="T662" s="550"/>
      <c r="U662" s="550"/>
      <c r="V662" s="550"/>
      <c r="W662" s="550"/>
      <c r="X662" s="550"/>
      <c r="Y662" s="550"/>
      <c r="Z662" s="550"/>
    </row>
    <row r="663" ht="14.25" customHeight="1">
      <c r="A663" s="550"/>
      <c r="B663" s="550"/>
      <c r="C663" s="550"/>
      <c r="D663" s="550"/>
      <c r="E663" s="550"/>
      <c r="F663" s="550"/>
      <c r="G663" s="550"/>
      <c r="H663" s="550"/>
      <c r="I663" s="550"/>
      <c r="J663" s="550"/>
      <c r="K663" s="550"/>
      <c r="L663" s="550"/>
      <c r="M663" s="550"/>
      <c r="N663" s="550"/>
      <c r="O663" s="550"/>
      <c r="P663" s="550"/>
      <c r="Q663" s="550"/>
      <c r="R663" s="550"/>
      <c r="S663" s="550"/>
      <c r="T663" s="550"/>
      <c r="U663" s="550"/>
      <c r="V663" s="550"/>
      <c r="W663" s="550"/>
      <c r="X663" s="550"/>
      <c r="Y663" s="550"/>
      <c r="Z663" s="550"/>
    </row>
    <row r="664" ht="14.25" customHeight="1">
      <c r="A664" s="550"/>
      <c r="B664" s="550"/>
      <c r="C664" s="550"/>
      <c r="D664" s="550"/>
      <c r="E664" s="550"/>
      <c r="F664" s="550"/>
      <c r="G664" s="550"/>
      <c r="H664" s="550"/>
      <c r="I664" s="550"/>
      <c r="J664" s="550"/>
      <c r="K664" s="550"/>
      <c r="L664" s="550"/>
      <c r="M664" s="550"/>
      <c r="N664" s="550"/>
      <c r="O664" s="550"/>
      <c r="P664" s="550"/>
      <c r="Q664" s="550"/>
      <c r="R664" s="550"/>
      <c r="S664" s="550"/>
      <c r="T664" s="550"/>
      <c r="U664" s="550"/>
      <c r="V664" s="550"/>
      <c r="W664" s="550"/>
      <c r="X664" s="550"/>
      <c r="Y664" s="550"/>
      <c r="Z664" s="550"/>
    </row>
    <row r="665" ht="14.25" customHeight="1">
      <c r="A665" s="550"/>
      <c r="B665" s="550"/>
      <c r="C665" s="550"/>
      <c r="D665" s="550"/>
      <c r="E665" s="550"/>
      <c r="F665" s="550"/>
      <c r="G665" s="550"/>
      <c r="H665" s="550"/>
      <c r="I665" s="550"/>
      <c r="J665" s="550"/>
      <c r="K665" s="550"/>
      <c r="L665" s="550"/>
      <c r="M665" s="550"/>
      <c r="N665" s="550"/>
      <c r="O665" s="550"/>
      <c r="P665" s="550"/>
      <c r="Q665" s="550"/>
      <c r="R665" s="550"/>
      <c r="S665" s="550"/>
      <c r="T665" s="550"/>
      <c r="U665" s="550"/>
      <c r="V665" s="550"/>
      <c r="W665" s="550"/>
      <c r="X665" s="550"/>
      <c r="Y665" s="550"/>
      <c r="Z665" s="550"/>
    </row>
    <row r="666" ht="14.25" customHeight="1">
      <c r="A666" s="550"/>
      <c r="B666" s="550"/>
      <c r="C666" s="550"/>
      <c r="D666" s="550"/>
      <c r="E666" s="550"/>
      <c r="F666" s="550"/>
      <c r="G666" s="550"/>
      <c r="H666" s="550"/>
      <c r="I666" s="550"/>
      <c r="J666" s="550"/>
      <c r="K666" s="550"/>
      <c r="L666" s="550"/>
      <c r="M666" s="550"/>
      <c r="N666" s="550"/>
      <c r="O666" s="550"/>
      <c r="P666" s="550"/>
      <c r="Q666" s="550"/>
      <c r="R666" s="550"/>
      <c r="S666" s="550"/>
      <c r="T666" s="550"/>
      <c r="U666" s="550"/>
      <c r="V666" s="550"/>
      <c r="W666" s="550"/>
      <c r="X666" s="550"/>
      <c r="Y666" s="550"/>
      <c r="Z666" s="550"/>
    </row>
    <row r="667" ht="14.25" customHeight="1">
      <c r="A667" s="550"/>
      <c r="B667" s="550"/>
      <c r="C667" s="550"/>
      <c r="D667" s="550"/>
      <c r="E667" s="550"/>
      <c r="F667" s="550"/>
      <c r="G667" s="550"/>
      <c r="H667" s="550"/>
      <c r="I667" s="550"/>
      <c r="J667" s="550"/>
      <c r="K667" s="550"/>
      <c r="L667" s="550"/>
      <c r="M667" s="550"/>
      <c r="N667" s="550"/>
      <c r="O667" s="550"/>
      <c r="P667" s="550"/>
      <c r="Q667" s="550"/>
      <c r="R667" s="550"/>
      <c r="S667" s="550"/>
      <c r="T667" s="550"/>
      <c r="U667" s="550"/>
      <c r="V667" s="550"/>
      <c r="W667" s="550"/>
      <c r="X667" s="550"/>
      <c r="Y667" s="550"/>
      <c r="Z667" s="550"/>
    </row>
    <row r="668" ht="14.25" customHeight="1">
      <c r="A668" s="550"/>
      <c r="B668" s="550"/>
      <c r="C668" s="550"/>
      <c r="D668" s="550"/>
      <c r="E668" s="550"/>
      <c r="F668" s="550"/>
      <c r="G668" s="550"/>
      <c r="H668" s="550"/>
      <c r="I668" s="550"/>
      <c r="J668" s="550"/>
      <c r="K668" s="550"/>
      <c r="L668" s="550"/>
      <c r="M668" s="550"/>
      <c r="N668" s="550"/>
      <c r="O668" s="550"/>
      <c r="P668" s="550"/>
      <c r="Q668" s="550"/>
      <c r="R668" s="550"/>
      <c r="S668" s="550"/>
      <c r="T668" s="550"/>
      <c r="U668" s="550"/>
      <c r="V668" s="550"/>
      <c r="W668" s="550"/>
      <c r="X668" s="550"/>
      <c r="Y668" s="550"/>
      <c r="Z668" s="550"/>
    </row>
    <row r="669" ht="14.25" customHeight="1">
      <c r="A669" s="550"/>
      <c r="B669" s="550"/>
      <c r="C669" s="550"/>
      <c r="D669" s="550"/>
      <c r="E669" s="550"/>
      <c r="F669" s="550"/>
      <c r="G669" s="550"/>
      <c r="H669" s="550"/>
      <c r="I669" s="550"/>
      <c r="J669" s="550"/>
      <c r="K669" s="550"/>
      <c r="L669" s="550"/>
      <c r="M669" s="550"/>
      <c r="N669" s="550"/>
      <c r="O669" s="550"/>
      <c r="P669" s="550"/>
      <c r="Q669" s="550"/>
      <c r="R669" s="550"/>
      <c r="S669" s="550"/>
      <c r="T669" s="550"/>
      <c r="U669" s="550"/>
      <c r="V669" s="550"/>
      <c r="W669" s="550"/>
      <c r="X669" s="550"/>
      <c r="Y669" s="550"/>
      <c r="Z669" s="550"/>
    </row>
    <row r="670" ht="14.25" customHeight="1">
      <c r="A670" s="550"/>
      <c r="B670" s="550"/>
      <c r="C670" s="550"/>
      <c r="D670" s="550"/>
      <c r="E670" s="550"/>
      <c r="F670" s="550"/>
      <c r="G670" s="550"/>
      <c r="H670" s="550"/>
      <c r="I670" s="550"/>
      <c r="J670" s="550"/>
      <c r="K670" s="550"/>
      <c r="L670" s="550"/>
      <c r="M670" s="550"/>
      <c r="N670" s="550"/>
      <c r="O670" s="550"/>
      <c r="P670" s="550"/>
      <c r="Q670" s="550"/>
      <c r="R670" s="550"/>
      <c r="S670" s="550"/>
      <c r="T670" s="550"/>
      <c r="U670" s="550"/>
      <c r="V670" s="550"/>
      <c r="W670" s="550"/>
      <c r="X670" s="550"/>
      <c r="Y670" s="550"/>
      <c r="Z670" s="550"/>
    </row>
    <row r="671" ht="14.25" customHeight="1">
      <c r="A671" s="550"/>
      <c r="B671" s="550"/>
      <c r="C671" s="550"/>
      <c r="D671" s="550"/>
      <c r="E671" s="550"/>
      <c r="F671" s="550"/>
      <c r="G671" s="550"/>
      <c r="H671" s="550"/>
      <c r="I671" s="550"/>
      <c r="J671" s="550"/>
      <c r="K671" s="550"/>
      <c r="L671" s="550"/>
      <c r="M671" s="550"/>
      <c r="N671" s="550"/>
      <c r="O671" s="550"/>
      <c r="P671" s="550"/>
      <c r="Q671" s="550"/>
      <c r="R671" s="550"/>
      <c r="S671" s="550"/>
      <c r="T671" s="550"/>
      <c r="U671" s="550"/>
      <c r="V671" s="550"/>
      <c r="W671" s="550"/>
      <c r="X671" s="550"/>
      <c r="Y671" s="550"/>
      <c r="Z671" s="550"/>
    </row>
    <row r="672" ht="14.25" customHeight="1">
      <c r="A672" s="550"/>
      <c r="B672" s="550"/>
      <c r="C672" s="550"/>
      <c r="D672" s="550"/>
      <c r="E672" s="550"/>
      <c r="F672" s="550"/>
      <c r="G672" s="550"/>
      <c r="H672" s="550"/>
      <c r="I672" s="550"/>
      <c r="J672" s="550"/>
      <c r="K672" s="550"/>
      <c r="L672" s="550"/>
      <c r="M672" s="550"/>
      <c r="N672" s="550"/>
      <c r="O672" s="550"/>
      <c r="P672" s="550"/>
      <c r="Q672" s="550"/>
      <c r="R672" s="550"/>
      <c r="S672" s="550"/>
      <c r="T672" s="550"/>
      <c r="U672" s="550"/>
      <c r="V672" s="550"/>
      <c r="W672" s="550"/>
      <c r="X672" s="550"/>
      <c r="Y672" s="550"/>
      <c r="Z672" s="550"/>
    </row>
    <row r="673" ht="14.25" customHeight="1">
      <c r="A673" s="550"/>
      <c r="B673" s="550"/>
      <c r="C673" s="550"/>
      <c r="D673" s="550"/>
      <c r="E673" s="550"/>
      <c r="F673" s="550"/>
      <c r="G673" s="550"/>
      <c r="H673" s="550"/>
      <c r="I673" s="550"/>
      <c r="J673" s="550"/>
      <c r="K673" s="550"/>
      <c r="L673" s="550"/>
      <c r="M673" s="550"/>
      <c r="N673" s="550"/>
      <c r="O673" s="550"/>
      <c r="P673" s="550"/>
      <c r="Q673" s="550"/>
      <c r="R673" s="550"/>
      <c r="S673" s="550"/>
      <c r="T673" s="550"/>
      <c r="U673" s="550"/>
      <c r="V673" s="550"/>
      <c r="W673" s="550"/>
      <c r="X673" s="550"/>
      <c r="Y673" s="550"/>
      <c r="Z673" s="550"/>
    </row>
    <row r="674" ht="14.25" customHeight="1">
      <c r="A674" s="550"/>
      <c r="B674" s="550"/>
      <c r="C674" s="550"/>
      <c r="D674" s="550"/>
      <c r="E674" s="550"/>
      <c r="F674" s="550"/>
      <c r="G674" s="550"/>
      <c r="H674" s="550"/>
      <c r="I674" s="550"/>
      <c r="J674" s="550"/>
      <c r="K674" s="550"/>
      <c r="L674" s="550"/>
      <c r="M674" s="550"/>
      <c r="N674" s="550"/>
      <c r="O674" s="550"/>
      <c r="P674" s="550"/>
      <c r="Q674" s="550"/>
      <c r="R674" s="550"/>
      <c r="S674" s="550"/>
      <c r="T674" s="550"/>
      <c r="U674" s="550"/>
      <c r="V674" s="550"/>
      <c r="W674" s="550"/>
      <c r="X674" s="550"/>
      <c r="Y674" s="550"/>
      <c r="Z674" s="550"/>
    </row>
    <row r="675" ht="14.25" customHeight="1">
      <c r="A675" s="550"/>
      <c r="B675" s="550"/>
      <c r="C675" s="550"/>
      <c r="D675" s="550"/>
      <c r="E675" s="550"/>
      <c r="F675" s="550"/>
      <c r="G675" s="550"/>
      <c r="H675" s="550"/>
      <c r="I675" s="550"/>
      <c r="J675" s="550"/>
      <c r="K675" s="550"/>
      <c r="L675" s="550"/>
      <c r="M675" s="550"/>
      <c r="N675" s="550"/>
      <c r="O675" s="550"/>
      <c r="P675" s="550"/>
      <c r="Q675" s="550"/>
      <c r="R675" s="550"/>
      <c r="S675" s="550"/>
      <c r="T675" s="550"/>
      <c r="U675" s="550"/>
      <c r="V675" s="550"/>
      <c r="W675" s="550"/>
      <c r="X675" s="550"/>
      <c r="Y675" s="550"/>
      <c r="Z675" s="550"/>
    </row>
    <row r="676" ht="14.25" customHeight="1">
      <c r="A676" s="550"/>
      <c r="B676" s="550"/>
      <c r="C676" s="550"/>
      <c r="D676" s="550"/>
      <c r="E676" s="550"/>
      <c r="F676" s="550"/>
      <c r="G676" s="550"/>
      <c r="H676" s="550"/>
      <c r="I676" s="550"/>
      <c r="J676" s="550"/>
      <c r="K676" s="550"/>
      <c r="L676" s="550"/>
      <c r="M676" s="550"/>
      <c r="N676" s="550"/>
      <c r="O676" s="550"/>
      <c r="P676" s="550"/>
      <c r="Q676" s="550"/>
      <c r="R676" s="550"/>
      <c r="S676" s="550"/>
      <c r="T676" s="550"/>
      <c r="U676" s="550"/>
      <c r="V676" s="550"/>
      <c r="W676" s="550"/>
      <c r="X676" s="550"/>
      <c r="Y676" s="550"/>
      <c r="Z676" s="550"/>
    </row>
    <row r="677" ht="14.25" customHeight="1">
      <c r="A677" s="550"/>
      <c r="B677" s="550"/>
      <c r="C677" s="550"/>
      <c r="D677" s="550"/>
      <c r="E677" s="550"/>
      <c r="F677" s="550"/>
      <c r="G677" s="550"/>
      <c r="H677" s="550"/>
      <c r="I677" s="550"/>
      <c r="J677" s="550"/>
      <c r="K677" s="550"/>
      <c r="L677" s="550"/>
      <c r="M677" s="550"/>
      <c r="N677" s="550"/>
      <c r="O677" s="550"/>
      <c r="P677" s="550"/>
      <c r="Q677" s="550"/>
      <c r="R677" s="550"/>
      <c r="S677" s="550"/>
      <c r="T677" s="550"/>
      <c r="U677" s="550"/>
      <c r="V677" s="550"/>
      <c r="W677" s="550"/>
      <c r="X677" s="550"/>
      <c r="Y677" s="550"/>
      <c r="Z677" s="550"/>
    </row>
    <row r="678" ht="14.25" customHeight="1">
      <c r="A678" s="550"/>
      <c r="B678" s="550"/>
      <c r="C678" s="550"/>
      <c r="D678" s="550"/>
      <c r="E678" s="550"/>
      <c r="F678" s="550"/>
      <c r="G678" s="550"/>
      <c r="H678" s="550"/>
      <c r="I678" s="550"/>
      <c r="J678" s="550"/>
      <c r="K678" s="550"/>
      <c r="L678" s="550"/>
      <c r="M678" s="550"/>
      <c r="N678" s="550"/>
      <c r="O678" s="550"/>
      <c r="P678" s="550"/>
      <c r="Q678" s="550"/>
      <c r="R678" s="550"/>
      <c r="S678" s="550"/>
      <c r="T678" s="550"/>
      <c r="U678" s="550"/>
      <c r="V678" s="550"/>
      <c r="W678" s="550"/>
      <c r="X678" s="550"/>
      <c r="Y678" s="550"/>
      <c r="Z678" s="550"/>
    </row>
    <row r="679" ht="14.25" customHeight="1">
      <c r="A679" s="550"/>
      <c r="B679" s="550"/>
      <c r="C679" s="550"/>
      <c r="D679" s="550"/>
      <c r="E679" s="550"/>
      <c r="F679" s="550"/>
      <c r="G679" s="550"/>
      <c r="H679" s="550"/>
      <c r="I679" s="550"/>
      <c r="J679" s="550"/>
      <c r="K679" s="550"/>
      <c r="L679" s="550"/>
      <c r="M679" s="550"/>
      <c r="N679" s="550"/>
      <c r="O679" s="550"/>
      <c r="P679" s="550"/>
      <c r="Q679" s="550"/>
      <c r="R679" s="550"/>
      <c r="S679" s="550"/>
      <c r="T679" s="550"/>
      <c r="U679" s="550"/>
      <c r="V679" s="550"/>
      <c r="W679" s="550"/>
      <c r="X679" s="550"/>
      <c r="Y679" s="550"/>
      <c r="Z679" s="550"/>
    </row>
    <row r="680" ht="14.25" customHeight="1">
      <c r="A680" s="550"/>
      <c r="B680" s="550"/>
      <c r="C680" s="550"/>
      <c r="D680" s="550"/>
      <c r="E680" s="550"/>
      <c r="F680" s="550"/>
      <c r="G680" s="550"/>
      <c r="H680" s="550"/>
      <c r="I680" s="550"/>
      <c r="J680" s="550"/>
      <c r="K680" s="550"/>
      <c r="L680" s="550"/>
      <c r="M680" s="550"/>
      <c r="N680" s="550"/>
      <c r="O680" s="550"/>
      <c r="P680" s="550"/>
      <c r="Q680" s="550"/>
      <c r="R680" s="550"/>
      <c r="S680" s="550"/>
      <c r="T680" s="550"/>
      <c r="U680" s="550"/>
      <c r="V680" s="550"/>
      <c r="W680" s="550"/>
      <c r="X680" s="550"/>
      <c r="Y680" s="550"/>
      <c r="Z680" s="550"/>
    </row>
    <row r="681" ht="14.25" customHeight="1">
      <c r="A681" s="550"/>
      <c r="B681" s="550"/>
      <c r="C681" s="550"/>
      <c r="D681" s="550"/>
      <c r="E681" s="550"/>
      <c r="F681" s="550"/>
      <c r="G681" s="550"/>
      <c r="H681" s="550"/>
      <c r="I681" s="550"/>
      <c r="J681" s="550"/>
      <c r="K681" s="550"/>
      <c r="L681" s="550"/>
      <c r="M681" s="550"/>
      <c r="N681" s="550"/>
      <c r="O681" s="550"/>
      <c r="P681" s="550"/>
      <c r="Q681" s="550"/>
      <c r="R681" s="550"/>
      <c r="S681" s="550"/>
      <c r="T681" s="550"/>
      <c r="U681" s="550"/>
      <c r="V681" s="550"/>
      <c r="W681" s="550"/>
      <c r="X681" s="550"/>
      <c r="Y681" s="550"/>
      <c r="Z681" s="550"/>
    </row>
    <row r="682" ht="14.25" customHeight="1">
      <c r="A682" s="550"/>
      <c r="B682" s="550"/>
      <c r="C682" s="550"/>
      <c r="D682" s="550"/>
      <c r="E682" s="550"/>
      <c r="F682" s="550"/>
      <c r="G682" s="550"/>
      <c r="H682" s="550"/>
      <c r="I682" s="550"/>
      <c r="J682" s="550"/>
      <c r="K682" s="550"/>
      <c r="L682" s="550"/>
      <c r="M682" s="550"/>
      <c r="N682" s="550"/>
      <c r="O682" s="550"/>
      <c r="P682" s="550"/>
      <c r="Q682" s="550"/>
      <c r="R682" s="550"/>
      <c r="S682" s="550"/>
      <c r="T682" s="550"/>
      <c r="U682" s="550"/>
      <c r="V682" s="550"/>
      <c r="W682" s="550"/>
      <c r="X682" s="550"/>
      <c r="Y682" s="550"/>
      <c r="Z682" s="550"/>
    </row>
    <row r="683" ht="14.25" customHeight="1">
      <c r="A683" s="550"/>
      <c r="B683" s="550"/>
      <c r="C683" s="550"/>
      <c r="D683" s="550"/>
      <c r="E683" s="550"/>
      <c r="F683" s="550"/>
      <c r="G683" s="550"/>
      <c r="H683" s="550"/>
      <c r="I683" s="550"/>
      <c r="J683" s="550"/>
      <c r="K683" s="550"/>
      <c r="L683" s="550"/>
      <c r="M683" s="550"/>
      <c r="N683" s="550"/>
      <c r="O683" s="550"/>
      <c r="P683" s="550"/>
      <c r="Q683" s="550"/>
      <c r="R683" s="550"/>
      <c r="S683" s="550"/>
      <c r="T683" s="550"/>
      <c r="U683" s="550"/>
      <c r="V683" s="550"/>
      <c r="W683" s="550"/>
      <c r="X683" s="550"/>
      <c r="Y683" s="550"/>
      <c r="Z683" s="550"/>
    </row>
    <row r="684" ht="14.25" customHeight="1">
      <c r="A684" s="550"/>
      <c r="B684" s="550"/>
      <c r="C684" s="550"/>
      <c r="D684" s="550"/>
      <c r="E684" s="550"/>
      <c r="F684" s="550"/>
      <c r="G684" s="550"/>
      <c r="H684" s="550"/>
      <c r="I684" s="550"/>
      <c r="J684" s="550"/>
      <c r="K684" s="550"/>
      <c r="L684" s="550"/>
      <c r="M684" s="550"/>
      <c r="N684" s="550"/>
      <c r="O684" s="550"/>
      <c r="P684" s="550"/>
      <c r="Q684" s="550"/>
      <c r="R684" s="550"/>
      <c r="S684" s="550"/>
      <c r="T684" s="550"/>
      <c r="U684" s="550"/>
      <c r="V684" s="550"/>
      <c r="W684" s="550"/>
      <c r="X684" s="550"/>
      <c r="Y684" s="550"/>
      <c r="Z684" s="550"/>
    </row>
    <row r="685" ht="14.25" customHeight="1">
      <c r="A685" s="550"/>
      <c r="B685" s="550"/>
      <c r="C685" s="550"/>
      <c r="D685" s="550"/>
      <c r="E685" s="550"/>
      <c r="F685" s="550"/>
      <c r="G685" s="550"/>
      <c r="H685" s="550"/>
      <c r="I685" s="550"/>
      <c r="J685" s="550"/>
      <c r="K685" s="550"/>
      <c r="L685" s="550"/>
      <c r="M685" s="550"/>
      <c r="N685" s="550"/>
      <c r="O685" s="550"/>
      <c r="P685" s="550"/>
      <c r="Q685" s="550"/>
      <c r="R685" s="550"/>
      <c r="S685" s="550"/>
      <c r="T685" s="550"/>
      <c r="U685" s="550"/>
      <c r="V685" s="550"/>
      <c r="W685" s="550"/>
      <c r="X685" s="550"/>
      <c r="Y685" s="550"/>
      <c r="Z685" s="550"/>
    </row>
    <row r="686" ht="14.25" customHeight="1">
      <c r="A686" s="550"/>
      <c r="B686" s="550"/>
      <c r="C686" s="550"/>
      <c r="D686" s="550"/>
      <c r="E686" s="550"/>
      <c r="F686" s="550"/>
      <c r="G686" s="550"/>
      <c r="H686" s="550"/>
      <c r="I686" s="550"/>
      <c r="J686" s="550"/>
      <c r="K686" s="550"/>
      <c r="L686" s="550"/>
      <c r="M686" s="550"/>
      <c r="N686" s="550"/>
      <c r="O686" s="550"/>
      <c r="P686" s="550"/>
      <c r="Q686" s="550"/>
      <c r="R686" s="550"/>
      <c r="S686" s="550"/>
      <c r="T686" s="550"/>
      <c r="U686" s="550"/>
      <c r="V686" s="550"/>
      <c r="W686" s="550"/>
      <c r="X686" s="550"/>
      <c r="Y686" s="550"/>
      <c r="Z686" s="550"/>
    </row>
    <row r="687" ht="14.25" customHeight="1">
      <c r="A687" s="550"/>
      <c r="B687" s="550"/>
      <c r="C687" s="550"/>
      <c r="D687" s="550"/>
      <c r="E687" s="550"/>
      <c r="F687" s="550"/>
      <c r="G687" s="550"/>
      <c r="H687" s="550"/>
      <c r="I687" s="550"/>
      <c r="J687" s="550"/>
      <c r="K687" s="550"/>
      <c r="L687" s="550"/>
      <c r="M687" s="550"/>
      <c r="N687" s="550"/>
      <c r="O687" s="550"/>
      <c r="P687" s="550"/>
      <c r="Q687" s="550"/>
      <c r="R687" s="550"/>
      <c r="S687" s="550"/>
      <c r="T687" s="550"/>
      <c r="U687" s="550"/>
      <c r="V687" s="550"/>
      <c r="W687" s="550"/>
      <c r="X687" s="550"/>
      <c r="Y687" s="550"/>
      <c r="Z687" s="550"/>
    </row>
    <row r="688" ht="14.25" customHeight="1">
      <c r="A688" s="550"/>
      <c r="B688" s="550"/>
      <c r="C688" s="550"/>
      <c r="D688" s="550"/>
      <c r="E688" s="550"/>
      <c r="F688" s="550"/>
      <c r="G688" s="550"/>
      <c r="H688" s="550"/>
      <c r="I688" s="550"/>
      <c r="J688" s="550"/>
      <c r="K688" s="550"/>
      <c r="L688" s="550"/>
      <c r="M688" s="550"/>
      <c r="N688" s="550"/>
      <c r="O688" s="550"/>
      <c r="P688" s="550"/>
      <c r="Q688" s="550"/>
      <c r="R688" s="550"/>
      <c r="S688" s="550"/>
      <c r="T688" s="550"/>
      <c r="U688" s="550"/>
      <c r="V688" s="550"/>
      <c r="W688" s="550"/>
      <c r="X688" s="550"/>
      <c r="Y688" s="550"/>
      <c r="Z688" s="550"/>
    </row>
    <row r="689" ht="14.25" customHeight="1">
      <c r="A689" s="550"/>
      <c r="B689" s="550"/>
      <c r="C689" s="550"/>
      <c r="D689" s="550"/>
      <c r="E689" s="550"/>
      <c r="F689" s="550"/>
      <c r="G689" s="550"/>
      <c r="H689" s="550"/>
      <c r="I689" s="550"/>
      <c r="J689" s="550"/>
      <c r="K689" s="550"/>
      <c r="L689" s="550"/>
      <c r="M689" s="550"/>
      <c r="N689" s="550"/>
      <c r="O689" s="550"/>
      <c r="P689" s="550"/>
      <c r="Q689" s="550"/>
      <c r="R689" s="550"/>
      <c r="S689" s="550"/>
      <c r="T689" s="550"/>
      <c r="U689" s="550"/>
      <c r="V689" s="550"/>
      <c r="W689" s="550"/>
      <c r="X689" s="550"/>
      <c r="Y689" s="550"/>
      <c r="Z689" s="550"/>
    </row>
    <row r="690" ht="14.25" customHeight="1">
      <c r="A690" s="550"/>
      <c r="B690" s="550"/>
      <c r="C690" s="550"/>
      <c r="D690" s="550"/>
      <c r="E690" s="550"/>
      <c r="F690" s="550"/>
      <c r="G690" s="550"/>
      <c r="H690" s="550"/>
      <c r="I690" s="550"/>
      <c r="J690" s="550"/>
      <c r="K690" s="550"/>
      <c r="L690" s="550"/>
      <c r="M690" s="550"/>
      <c r="N690" s="550"/>
      <c r="O690" s="550"/>
      <c r="P690" s="550"/>
      <c r="Q690" s="550"/>
      <c r="R690" s="550"/>
      <c r="S690" s="550"/>
      <c r="T690" s="550"/>
      <c r="U690" s="550"/>
      <c r="V690" s="550"/>
      <c r="W690" s="550"/>
      <c r="X690" s="550"/>
      <c r="Y690" s="550"/>
      <c r="Z690" s="550"/>
    </row>
    <row r="691" ht="14.25" customHeight="1">
      <c r="A691" s="550"/>
      <c r="B691" s="550"/>
      <c r="C691" s="550"/>
      <c r="D691" s="550"/>
      <c r="E691" s="550"/>
      <c r="F691" s="550"/>
      <c r="G691" s="550"/>
      <c r="H691" s="550"/>
      <c r="I691" s="550"/>
      <c r="J691" s="550"/>
      <c r="K691" s="550"/>
      <c r="L691" s="550"/>
      <c r="M691" s="550"/>
      <c r="N691" s="550"/>
      <c r="O691" s="550"/>
      <c r="P691" s="550"/>
      <c r="Q691" s="550"/>
      <c r="R691" s="550"/>
      <c r="S691" s="550"/>
      <c r="T691" s="550"/>
      <c r="U691" s="550"/>
      <c r="V691" s="550"/>
      <c r="W691" s="550"/>
      <c r="X691" s="550"/>
      <c r="Y691" s="550"/>
      <c r="Z691" s="550"/>
    </row>
    <row r="692" ht="14.25" customHeight="1">
      <c r="A692" s="550"/>
      <c r="B692" s="550"/>
      <c r="C692" s="550"/>
      <c r="D692" s="550"/>
      <c r="E692" s="550"/>
      <c r="F692" s="550"/>
      <c r="G692" s="550"/>
      <c r="H692" s="550"/>
      <c r="I692" s="550"/>
      <c r="J692" s="550"/>
      <c r="K692" s="550"/>
      <c r="L692" s="550"/>
      <c r="M692" s="550"/>
      <c r="N692" s="550"/>
      <c r="O692" s="550"/>
      <c r="P692" s="550"/>
      <c r="Q692" s="550"/>
      <c r="R692" s="550"/>
      <c r="S692" s="550"/>
      <c r="T692" s="550"/>
      <c r="U692" s="550"/>
      <c r="V692" s="550"/>
      <c r="W692" s="550"/>
      <c r="X692" s="550"/>
      <c r="Y692" s="550"/>
      <c r="Z692" s="550"/>
    </row>
    <row r="693" ht="14.25" customHeight="1">
      <c r="A693" s="550"/>
      <c r="B693" s="550"/>
      <c r="C693" s="550"/>
      <c r="D693" s="550"/>
      <c r="E693" s="550"/>
      <c r="F693" s="550"/>
      <c r="G693" s="550"/>
      <c r="H693" s="550"/>
      <c r="I693" s="550"/>
      <c r="J693" s="550"/>
      <c r="K693" s="550"/>
      <c r="L693" s="550"/>
      <c r="M693" s="550"/>
      <c r="N693" s="550"/>
      <c r="O693" s="550"/>
      <c r="P693" s="550"/>
      <c r="Q693" s="550"/>
      <c r="R693" s="550"/>
      <c r="S693" s="550"/>
      <c r="T693" s="550"/>
      <c r="U693" s="550"/>
      <c r="V693" s="550"/>
      <c r="W693" s="550"/>
      <c r="X693" s="550"/>
      <c r="Y693" s="550"/>
      <c r="Z693" s="550"/>
    </row>
    <row r="694" ht="14.25" customHeight="1">
      <c r="A694" s="550"/>
      <c r="B694" s="550"/>
      <c r="C694" s="550"/>
      <c r="D694" s="550"/>
      <c r="E694" s="550"/>
      <c r="F694" s="550"/>
      <c r="G694" s="550"/>
      <c r="H694" s="550"/>
      <c r="I694" s="550"/>
      <c r="J694" s="550"/>
      <c r="K694" s="550"/>
      <c r="L694" s="550"/>
      <c r="M694" s="550"/>
      <c r="N694" s="550"/>
      <c r="O694" s="550"/>
      <c r="P694" s="550"/>
      <c r="Q694" s="550"/>
      <c r="R694" s="550"/>
      <c r="S694" s="550"/>
      <c r="T694" s="550"/>
      <c r="U694" s="550"/>
      <c r="V694" s="550"/>
      <c r="W694" s="550"/>
      <c r="X694" s="550"/>
      <c r="Y694" s="550"/>
      <c r="Z694" s="550"/>
    </row>
    <row r="695" ht="14.25" customHeight="1">
      <c r="A695" s="550"/>
      <c r="B695" s="550"/>
      <c r="C695" s="550"/>
      <c r="D695" s="550"/>
      <c r="E695" s="550"/>
      <c r="F695" s="550"/>
      <c r="G695" s="550"/>
      <c r="H695" s="550"/>
      <c r="I695" s="550"/>
      <c r="J695" s="550"/>
      <c r="K695" s="550"/>
      <c r="L695" s="550"/>
      <c r="M695" s="550"/>
      <c r="N695" s="550"/>
      <c r="O695" s="550"/>
      <c r="P695" s="550"/>
      <c r="Q695" s="550"/>
      <c r="R695" s="550"/>
      <c r="S695" s="550"/>
      <c r="T695" s="550"/>
      <c r="U695" s="550"/>
      <c r="V695" s="550"/>
      <c r="W695" s="550"/>
      <c r="X695" s="550"/>
      <c r="Y695" s="550"/>
      <c r="Z695" s="550"/>
    </row>
    <row r="696" ht="14.25" customHeight="1">
      <c r="A696" s="550"/>
      <c r="B696" s="550"/>
      <c r="C696" s="550"/>
      <c r="D696" s="550"/>
      <c r="E696" s="550"/>
      <c r="F696" s="550"/>
      <c r="G696" s="550"/>
      <c r="H696" s="550"/>
      <c r="I696" s="550"/>
      <c r="J696" s="550"/>
      <c r="K696" s="550"/>
      <c r="L696" s="550"/>
      <c r="M696" s="550"/>
      <c r="N696" s="550"/>
      <c r="O696" s="550"/>
      <c r="P696" s="550"/>
      <c r="Q696" s="550"/>
      <c r="R696" s="550"/>
      <c r="S696" s="550"/>
      <c r="T696" s="550"/>
      <c r="U696" s="550"/>
      <c r="V696" s="550"/>
      <c r="W696" s="550"/>
      <c r="X696" s="550"/>
      <c r="Y696" s="550"/>
      <c r="Z696" s="550"/>
    </row>
    <row r="697" ht="14.25" customHeight="1">
      <c r="A697" s="550"/>
      <c r="B697" s="550"/>
      <c r="C697" s="550"/>
      <c r="D697" s="550"/>
      <c r="E697" s="550"/>
      <c r="F697" s="550"/>
      <c r="G697" s="550"/>
      <c r="H697" s="550"/>
      <c r="I697" s="550"/>
      <c r="J697" s="550"/>
      <c r="K697" s="550"/>
      <c r="L697" s="550"/>
      <c r="M697" s="550"/>
      <c r="N697" s="550"/>
      <c r="O697" s="550"/>
      <c r="P697" s="550"/>
      <c r="Q697" s="550"/>
      <c r="R697" s="550"/>
      <c r="S697" s="550"/>
      <c r="T697" s="550"/>
      <c r="U697" s="550"/>
      <c r="V697" s="550"/>
      <c r="W697" s="550"/>
      <c r="X697" s="550"/>
      <c r="Y697" s="550"/>
      <c r="Z697" s="550"/>
    </row>
    <row r="698" ht="14.25" customHeight="1">
      <c r="A698" s="550"/>
      <c r="B698" s="550"/>
      <c r="C698" s="550"/>
      <c r="D698" s="550"/>
      <c r="E698" s="550"/>
      <c r="F698" s="550"/>
      <c r="G698" s="550"/>
      <c r="H698" s="550"/>
      <c r="I698" s="550"/>
      <c r="J698" s="550"/>
      <c r="K698" s="550"/>
      <c r="L698" s="550"/>
      <c r="M698" s="550"/>
      <c r="N698" s="550"/>
      <c r="O698" s="550"/>
      <c r="P698" s="550"/>
      <c r="Q698" s="550"/>
      <c r="R698" s="550"/>
      <c r="S698" s="550"/>
      <c r="T698" s="550"/>
      <c r="U698" s="550"/>
      <c r="V698" s="550"/>
      <c r="W698" s="550"/>
      <c r="X698" s="550"/>
      <c r="Y698" s="550"/>
      <c r="Z698" s="550"/>
    </row>
    <row r="699" ht="14.25" customHeight="1">
      <c r="A699" s="550"/>
      <c r="B699" s="550"/>
      <c r="C699" s="550"/>
      <c r="D699" s="550"/>
      <c r="E699" s="550"/>
      <c r="F699" s="550"/>
      <c r="G699" s="550"/>
      <c r="H699" s="550"/>
      <c r="I699" s="550"/>
      <c r="J699" s="550"/>
      <c r="K699" s="550"/>
      <c r="L699" s="550"/>
      <c r="M699" s="550"/>
      <c r="N699" s="550"/>
      <c r="O699" s="550"/>
      <c r="P699" s="550"/>
      <c r="Q699" s="550"/>
      <c r="R699" s="550"/>
      <c r="S699" s="550"/>
      <c r="T699" s="550"/>
      <c r="U699" s="550"/>
      <c r="V699" s="550"/>
      <c r="W699" s="550"/>
      <c r="X699" s="550"/>
      <c r="Y699" s="550"/>
      <c r="Z699" s="550"/>
    </row>
    <row r="700" ht="14.25" customHeight="1">
      <c r="A700" s="550"/>
      <c r="B700" s="550"/>
      <c r="C700" s="550"/>
      <c r="D700" s="550"/>
      <c r="E700" s="550"/>
      <c r="F700" s="550"/>
      <c r="G700" s="550"/>
      <c r="H700" s="550"/>
      <c r="I700" s="550"/>
      <c r="J700" s="550"/>
      <c r="K700" s="550"/>
      <c r="L700" s="550"/>
      <c r="M700" s="550"/>
      <c r="N700" s="550"/>
      <c r="O700" s="550"/>
      <c r="P700" s="550"/>
      <c r="Q700" s="550"/>
      <c r="R700" s="550"/>
      <c r="S700" s="550"/>
      <c r="T700" s="550"/>
      <c r="U700" s="550"/>
      <c r="V700" s="550"/>
      <c r="W700" s="550"/>
      <c r="X700" s="550"/>
      <c r="Y700" s="550"/>
      <c r="Z700" s="550"/>
    </row>
    <row r="701" ht="14.25" customHeight="1">
      <c r="A701" s="550"/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50"/>
      <c r="T701" s="550"/>
      <c r="U701" s="550"/>
      <c r="V701" s="550"/>
      <c r="W701" s="550"/>
      <c r="X701" s="550"/>
      <c r="Y701" s="550"/>
      <c r="Z701" s="550"/>
    </row>
    <row r="702" ht="14.25" customHeight="1">
      <c r="A702" s="550"/>
      <c r="B702" s="550"/>
      <c r="C702" s="550"/>
      <c r="D702" s="550"/>
      <c r="E702" s="550"/>
      <c r="F702" s="550"/>
      <c r="G702" s="550"/>
      <c r="H702" s="550"/>
      <c r="I702" s="550"/>
      <c r="J702" s="550"/>
      <c r="K702" s="550"/>
      <c r="L702" s="550"/>
      <c r="M702" s="550"/>
      <c r="N702" s="550"/>
      <c r="O702" s="550"/>
      <c r="P702" s="550"/>
      <c r="Q702" s="550"/>
      <c r="R702" s="550"/>
      <c r="S702" s="550"/>
      <c r="T702" s="550"/>
      <c r="U702" s="550"/>
      <c r="V702" s="550"/>
      <c r="W702" s="550"/>
      <c r="X702" s="550"/>
      <c r="Y702" s="550"/>
      <c r="Z702" s="550"/>
    </row>
    <row r="703" ht="14.25" customHeight="1">
      <c r="A703" s="550"/>
      <c r="B703" s="550"/>
      <c r="C703" s="550"/>
      <c r="D703" s="550"/>
      <c r="E703" s="550"/>
      <c r="F703" s="550"/>
      <c r="G703" s="550"/>
      <c r="H703" s="550"/>
      <c r="I703" s="550"/>
      <c r="J703" s="550"/>
      <c r="K703" s="550"/>
      <c r="L703" s="550"/>
      <c r="M703" s="550"/>
      <c r="N703" s="550"/>
      <c r="O703" s="550"/>
      <c r="P703" s="550"/>
      <c r="Q703" s="550"/>
      <c r="R703" s="550"/>
      <c r="S703" s="550"/>
      <c r="T703" s="550"/>
      <c r="U703" s="550"/>
      <c r="V703" s="550"/>
      <c r="W703" s="550"/>
      <c r="X703" s="550"/>
      <c r="Y703" s="550"/>
      <c r="Z703" s="550"/>
    </row>
    <row r="704" ht="14.25" customHeight="1">
      <c r="A704" s="550"/>
      <c r="B704" s="550"/>
      <c r="C704" s="550"/>
      <c r="D704" s="550"/>
      <c r="E704" s="550"/>
      <c r="F704" s="550"/>
      <c r="G704" s="550"/>
      <c r="H704" s="550"/>
      <c r="I704" s="550"/>
      <c r="J704" s="550"/>
      <c r="K704" s="550"/>
      <c r="L704" s="550"/>
      <c r="M704" s="550"/>
      <c r="N704" s="550"/>
      <c r="O704" s="550"/>
      <c r="P704" s="550"/>
      <c r="Q704" s="550"/>
      <c r="R704" s="550"/>
      <c r="S704" s="550"/>
      <c r="T704" s="550"/>
      <c r="U704" s="550"/>
      <c r="V704" s="550"/>
      <c r="W704" s="550"/>
      <c r="X704" s="550"/>
      <c r="Y704" s="550"/>
      <c r="Z704" s="550"/>
    </row>
    <row r="705" ht="14.25" customHeight="1">
      <c r="A705" s="550"/>
      <c r="B705" s="550"/>
      <c r="C705" s="550"/>
      <c r="D705" s="550"/>
      <c r="E705" s="550"/>
      <c r="F705" s="550"/>
      <c r="G705" s="550"/>
      <c r="H705" s="550"/>
      <c r="I705" s="550"/>
      <c r="J705" s="550"/>
      <c r="K705" s="550"/>
      <c r="L705" s="550"/>
      <c r="M705" s="550"/>
      <c r="N705" s="550"/>
      <c r="O705" s="550"/>
      <c r="P705" s="550"/>
      <c r="Q705" s="550"/>
      <c r="R705" s="550"/>
      <c r="S705" s="550"/>
      <c r="T705" s="550"/>
      <c r="U705" s="550"/>
      <c r="V705" s="550"/>
      <c r="W705" s="550"/>
      <c r="X705" s="550"/>
      <c r="Y705" s="550"/>
      <c r="Z705" s="550"/>
    </row>
    <row r="706" ht="14.25" customHeight="1">
      <c r="A706" s="550"/>
      <c r="B706" s="550"/>
      <c r="C706" s="550"/>
      <c r="D706" s="550"/>
      <c r="E706" s="550"/>
      <c r="F706" s="550"/>
      <c r="G706" s="550"/>
      <c r="H706" s="550"/>
      <c r="I706" s="550"/>
      <c r="J706" s="550"/>
      <c r="K706" s="550"/>
      <c r="L706" s="550"/>
      <c r="M706" s="550"/>
      <c r="N706" s="550"/>
      <c r="O706" s="550"/>
      <c r="P706" s="550"/>
      <c r="Q706" s="550"/>
      <c r="R706" s="550"/>
      <c r="S706" s="550"/>
      <c r="T706" s="550"/>
      <c r="U706" s="550"/>
      <c r="V706" s="550"/>
      <c r="W706" s="550"/>
      <c r="X706" s="550"/>
      <c r="Y706" s="550"/>
      <c r="Z706" s="550"/>
    </row>
    <row r="707" ht="14.25" customHeight="1">
      <c r="A707" s="550"/>
      <c r="B707" s="550"/>
      <c r="C707" s="550"/>
      <c r="D707" s="550"/>
      <c r="E707" s="550"/>
      <c r="F707" s="550"/>
      <c r="G707" s="550"/>
      <c r="H707" s="550"/>
      <c r="I707" s="550"/>
      <c r="J707" s="550"/>
      <c r="K707" s="550"/>
      <c r="L707" s="550"/>
      <c r="M707" s="550"/>
      <c r="N707" s="550"/>
      <c r="O707" s="550"/>
      <c r="P707" s="550"/>
      <c r="Q707" s="550"/>
      <c r="R707" s="550"/>
      <c r="S707" s="550"/>
      <c r="T707" s="550"/>
      <c r="U707" s="550"/>
      <c r="V707" s="550"/>
      <c r="W707" s="550"/>
      <c r="X707" s="550"/>
      <c r="Y707" s="550"/>
      <c r="Z707" s="550"/>
    </row>
    <row r="708" ht="14.25" customHeight="1">
      <c r="A708" s="550"/>
      <c r="B708" s="550"/>
      <c r="C708" s="550"/>
      <c r="D708" s="550"/>
      <c r="E708" s="550"/>
      <c r="F708" s="550"/>
      <c r="G708" s="550"/>
      <c r="H708" s="550"/>
      <c r="I708" s="550"/>
      <c r="J708" s="550"/>
      <c r="K708" s="550"/>
      <c r="L708" s="550"/>
      <c r="M708" s="550"/>
      <c r="N708" s="550"/>
      <c r="O708" s="550"/>
      <c r="P708" s="550"/>
      <c r="Q708" s="550"/>
      <c r="R708" s="550"/>
      <c r="S708" s="550"/>
      <c r="T708" s="550"/>
      <c r="U708" s="550"/>
      <c r="V708" s="550"/>
      <c r="W708" s="550"/>
      <c r="X708" s="550"/>
      <c r="Y708" s="550"/>
      <c r="Z708" s="550"/>
    </row>
    <row r="709" ht="14.25" customHeight="1">
      <c r="A709" s="550"/>
      <c r="B709" s="550"/>
      <c r="C709" s="550"/>
      <c r="D709" s="550"/>
      <c r="E709" s="550"/>
      <c r="F709" s="550"/>
      <c r="G709" s="550"/>
      <c r="H709" s="550"/>
      <c r="I709" s="550"/>
      <c r="J709" s="550"/>
      <c r="K709" s="550"/>
      <c r="L709" s="550"/>
      <c r="M709" s="550"/>
      <c r="N709" s="550"/>
      <c r="O709" s="550"/>
      <c r="P709" s="550"/>
      <c r="Q709" s="550"/>
      <c r="R709" s="550"/>
      <c r="S709" s="550"/>
      <c r="T709" s="550"/>
      <c r="U709" s="550"/>
      <c r="V709" s="550"/>
      <c r="W709" s="550"/>
      <c r="X709" s="550"/>
      <c r="Y709" s="550"/>
      <c r="Z709" s="550"/>
    </row>
    <row r="710" ht="14.25" customHeight="1">
      <c r="A710" s="550"/>
      <c r="B710" s="550"/>
      <c r="C710" s="550"/>
      <c r="D710" s="550"/>
      <c r="E710" s="550"/>
      <c r="F710" s="550"/>
      <c r="G710" s="550"/>
      <c r="H710" s="550"/>
      <c r="I710" s="550"/>
      <c r="J710" s="550"/>
      <c r="K710" s="550"/>
      <c r="L710" s="550"/>
      <c r="M710" s="550"/>
      <c r="N710" s="550"/>
      <c r="O710" s="550"/>
      <c r="P710" s="550"/>
      <c r="Q710" s="550"/>
      <c r="R710" s="550"/>
      <c r="S710" s="550"/>
      <c r="T710" s="550"/>
      <c r="U710" s="550"/>
      <c r="V710" s="550"/>
      <c r="W710" s="550"/>
      <c r="X710" s="550"/>
      <c r="Y710" s="550"/>
      <c r="Z710" s="550"/>
    </row>
    <row r="711" ht="14.25" customHeight="1">
      <c r="A711" s="550"/>
      <c r="B711" s="550"/>
      <c r="C711" s="550"/>
      <c r="D711" s="550"/>
      <c r="E711" s="550"/>
      <c r="F711" s="550"/>
      <c r="G711" s="550"/>
      <c r="H711" s="550"/>
      <c r="I711" s="550"/>
      <c r="J711" s="550"/>
      <c r="K711" s="550"/>
      <c r="L711" s="550"/>
      <c r="M711" s="550"/>
      <c r="N711" s="550"/>
      <c r="O711" s="550"/>
      <c r="P711" s="550"/>
      <c r="Q711" s="550"/>
      <c r="R711" s="550"/>
      <c r="S711" s="550"/>
      <c r="T711" s="550"/>
      <c r="U711" s="550"/>
      <c r="V711" s="550"/>
      <c r="W711" s="550"/>
      <c r="X711" s="550"/>
      <c r="Y711" s="550"/>
      <c r="Z711" s="550"/>
    </row>
    <row r="712" ht="14.25" customHeight="1">
      <c r="A712" s="550"/>
      <c r="B712" s="550"/>
      <c r="C712" s="550"/>
      <c r="D712" s="550"/>
      <c r="E712" s="550"/>
      <c r="F712" s="550"/>
      <c r="G712" s="550"/>
      <c r="H712" s="550"/>
      <c r="I712" s="550"/>
      <c r="J712" s="550"/>
      <c r="K712" s="550"/>
      <c r="L712" s="550"/>
      <c r="M712" s="550"/>
      <c r="N712" s="550"/>
      <c r="O712" s="550"/>
      <c r="P712" s="550"/>
      <c r="Q712" s="550"/>
      <c r="R712" s="550"/>
      <c r="S712" s="550"/>
      <c r="T712" s="550"/>
      <c r="U712" s="550"/>
      <c r="V712" s="550"/>
      <c r="W712" s="550"/>
      <c r="X712" s="550"/>
      <c r="Y712" s="550"/>
      <c r="Z712" s="550"/>
    </row>
    <row r="713" ht="14.25" customHeight="1">
      <c r="A713" s="550"/>
      <c r="B713" s="550"/>
      <c r="C713" s="550"/>
      <c r="D713" s="550"/>
      <c r="E713" s="550"/>
      <c r="F713" s="550"/>
      <c r="G713" s="550"/>
      <c r="H713" s="550"/>
      <c r="I713" s="550"/>
      <c r="J713" s="550"/>
      <c r="K713" s="550"/>
      <c r="L713" s="550"/>
      <c r="M713" s="550"/>
      <c r="N713" s="550"/>
      <c r="O713" s="550"/>
      <c r="P713" s="550"/>
      <c r="Q713" s="550"/>
      <c r="R713" s="550"/>
      <c r="S713" s="550"/>
      <c r="T713" s="550"/>
      <c r="U713" s="550"/>
      <c r="V713" s="550"/>
      <c r="W713" s="550"/>
      <c r="X713" s="550"/>
      <c r="Y713" s="550"/>
      <c r="Z713" s="550"/>
    </row>
    <row r="714" ht="14.25" customHeight="1">
      <c r="A714" s="550"/>
      <c r="B714" s="550"/>
      <c r="C714" s="550"/>
      <c r="D714" s="550"/>
      <c r="E714" s="550"/>
      <c r="F714" s="550"/>
      <c r="G714" s="550"/>
      <c r="H714" s="550"/>
      <c r="I714" s="550"/>
      <c r="J714" s="550"/>
      <c r="K714" s="550"/>
      <c r="L714" s="550"/>
      <c r="M714" s="550"/>
      <c r="N714" s="550"/>
      <c r="O714" s="550"/>
      <c r="P714" s="550"/>
      <c r="Q714" s="550"/>
      <c r="R714" s="550"/>
      <c r="S714" s="550"/>
      <c r="T714" s="550"/>
      <c r="U714" s="550"/>
      <c r="V714" s="550"/>
      <c r="W714" s="550"/>
      <c r="X714" s="550"/>
      <c r="Y714" s="550"/>
      <c r="Z714" s="550"/>
    </row>
    <row r="715" ht="14.25" customHeight="1">
      <c r="A715" s="550"/>
      <c r="B715" s="550"/>
      <c r="C715" s="550"/>
      <c r="D715" s="550"/>
      <c r="E715" s="550"/>
      <c r="F715" s="550"/>
      <c r="G715" s="550"/>
      <c r="H715" s="550"/>
      <c r="I715" s="550"/>
      <c r="J715" s="550"/>
      <c r="K715" s="550"/>
      <c r="L715" s="550"/>
      <c r="M715" s="550"/>
      <c r="N715" s="550"/>
      <c r="O715" s="550"/>
      <c r="P715" s="550"/>
      <c r="Q715" s="550"/>
      <c r="R715" s="550"/>
      <c r="S715" s="550"/>
      <c r="T715" s="550"/>
      <c r="U715" s="550"/>
      <c r="V715" s="550"/>
      <c r="W715" s="550"/>
      <c r="X715" s="550"/>
      <c r="Y715" s="550"/>
      <c r="Z715" s="550"/>
    </row>
    <row r="716" ht="14.25" customHeight="1">
      <c r="A716" s="550"/>
      <c r="B716" s="550"/>
      <c r="C716" s="550"/>
      <c r="D716" s="550"/>
      <c r="E716" s="550"/>
      <c r="F716" s="550"/>
      <c r="G716" s="550"/>
      <c r="H716" s="550"/>
      <c r="I716" s="550"/>
      <c r="J716" s="550"/>
      <c r="K716" s="550"/>
      <c r="L716" s="550"/>
      <c r="M716" s="550"/>
      <c r="N716" s="550"/>
      <c r="O716" s="550"/>
      <c r="P716" s="550"/>
      <c r="Q716" s="550"/>
      <c r="R716" s="550"/>
      <c r="S716" s="550"/>
      <c r="T716" s="550"/>
      <c r="U716" s="550"/>
      <c r="V716" s="550"/>
      <c r="W716" s="550"/>
      <c r="X716" s="550"/>
      <c r="Y716" s="550"/>
      <c r="Z716" s="550"/>
    </row>
    <row r="717" ht="14.25" customHeight="1">
      <c r="A717" s="550"/>
      <c r="B717" s="550"/>
      <c r="C717" s="550"/>
      <c r="D717" s="550"/>
      <c r="E717" s="550"/>
      <c r="F717" s="550"/>
      <c r="G717" s="550"/>
      <c r="H717" s="550"/>
      <c r="I717" s="550"/>
      <c r="J717" s="550"/>
      <c r="K717" s="550"/>
      <c r="L717" s="550"/>
      <c r="M717" s="550"/>
      <c r="N717" s="550"/>
      <c r="O717" s="550"/>
      <c r="P717" s="550"/>
      <c r="Q717" s="550"/>
      <c r="R717" s="550"/>
      <c r="S717" s="550"/>
      <c r="T717" s="550"/>
      <c r="U717" s="550"/>
      <c r="V717" s="550"/>
      <c r="W717" s="550"/>
      <c r="X717" s="550"/>
      <c r="Y717" s="550"/>
      <c r="Z717" s="550"/>
    </row>
    <row r="718" ht="14.25" customHeight="1">
      <c r="A718" s="550"/>
      <c r="B718" s="550"/>
      <c r="C718" s="550"/>
      <c r="D718" s="550"/>
      <c r="E718" s="550"/>
      <c r="F718" s="550"/>
      <c r="G718" s="550"/>
      <c r="H718" s="550"/>
      <c r="I718" s="550"/>
      <c r="J718" s="550"/>
      <c r="K718" s="550"/>
      <c r="L718" s="550"/>
      <c r="M718" s="550"/>
      <c r="N718" s="550"/>
      <c r="O718" s="550"/>
      <c r="P718" s="550"/>
      <c r="Q718" s="550"/>
      <c r="R718" s="550"/>
      <c r="S718" s="550"/>
      <c r="T718" s="550"/>
      <c r="U718" s="550"/>
      <c r="V718" s="550"/>
      <c r="W718" s="550"/>
      <c r="X718" s="550"/>
      <c r="Y718" s="550"/>
      <c r="Z718" s="550"/>
    </row>
    <row r="719" ht="14.25" customHeight="1">
      <c r="A719" s="550"/>
      <c r="B719" s="550"/>
      <c r="C719" s="550"/>
      <c r="D719" s="550"/>
      <c r="E719" s="550"/>
      <c r="F719" s="550"/>
      <c r="G719" s="550"/>
      <c r="H719" s="550"/>
      <c r="I719" s="550"/>
      <c r="J719" s="550"/>
      <c r="K719" s="550"/>
      <c r="L719" s="550"/>
      <c r="M719" s="550"/>
      <c r="N719" s="550"/>
      <c r="O719" s="550"/>
      <c r="P719" s="550"/>
      <c r="Q719" s="550"/>
      <c r="R719" s="550"/>
      <c r="S719" s="550"/>
      <c r="T719" s="550"/>
      <c r="U719" s="550"/>
      <c r="V719" s="550"/>
      <c r="W719" s="550"/>
      <c r="X719" s="550"/>
      <c r="Y719" s="550"/>
      <c r="Z719" s="550"/>
    </row>
    <row r="720" ht="14.25" customHeight="1">
      <c r="A720" s="550"/>
      <c r="B720" s="550"/>
      <c r="C720" s="550"/>
      <c r="D720" s="550"/>
      <c r="E720" s="550"/>
      <c r="F720" s="550"/>
      <c r="G720" s="550"/>
      <c r="H720" s="550"/>
      <c r="I720" s="550"/>
      <c r="J720" s="550"/>
      <c r="K720" s="550"/>
      <c r="L720" s="550"/>
      <c r="M720" s="550"/>
      <c r="N720" s="550"/>
      <c r="O720" s="550"/>
      <c r="P720" s="550"/>
      <c r="Q720" s="550"/>
      <c r="R720" s="550"/>
      <c r="S720" s="550"/>
      <c r="T720" s="550"/>
      <c r="U720" s="550"/>
      <c r="V720" s="550"/>
      <c r="W720" s="550"/>
      <c r="X720" s="550"/>
      <c r="Y720" s="550"/>
      <c r="Z720" s="550"/>
    </row>
    <row r="721" ht="14.25" customHeight="1">
      <c r="A721" s="550"/>
      <c r="B721" s="550"/>
      <c r="C721" s="550"/>
      <c r="D721" s="550"/>
      <c r="E721" s="550"/>
      <c r="F721" s="550"/>
      <c r="G721" s="550"/>
      <c r="H721" s="550"/>
      <c r="I721" s="550"/>
      <c r="J721" s="550"/>
      <c r="K721" s="550"/>
      <c r="L721" s="550"/>
      <c r="M721" s="550"/>
      <c r="N721" s="550"/>
      <c r="O721" s="550"/>
      <c r="P721" s="550"/>
      <c r="Q721" s="550"/>
      <c r="R721" s="550"/>
      <c r="S721" s="550"/>
      <c r="T721" s="550"/>
      <c r="U721" s="550"/>
      <c r="V721" s="550"/>
      <c r="W721" s="550"/>
      <c r="X721" s="550"/>
      <c r="Y721" s="550"/>
      <c r="Z721" s="550"/>
    </row>
    <row r="722" ht="14.25" customHeight="1">
      <c r="A722" s="550"/>
      <c r="B722" s="550"/>
      <c r="C722" s="550"/>
      <c r="D722" s="550"/>
      <c r="E722" s="550"/>
      <c r="F722" s="550"/>
      <c r="G722" s="550"/>
      <c r="H722" s="550"/>
      <c r="I722" s="550"/>
      <c r="J722" s="550"/>
      <c r="K722" s="550"/>
      <c r="L722" s="550"/>
      <c r="M722" s="550"/>
      <c r="N722" s="550"/>
      <c r="O722" s="550"/>
      <c r="P722" s="550"/>
      <c r="Q722" s="550"/>
      <c r="R722" s="550"/>
      <c r="S722" s="550"/>
      <c r="T722" s="550"/>
      <c r="U722" s="550"/>
      <c r="V722" s="550"/>
      <c r="W722" s="550"/>
      <c r="X722" s="550"/>
      <c r="Y722" s="550"/>
      <c r="Z722" s="550"/>
    </row>
    <row r="723" ht="14.25" customHeight="1">
      <c r="A723" s="550"/>
      <c r="B723" s="550"/>
      <c r="C723" s="550"/>
      <c r="D723" s="550"/>
      <c r="E723" s="550"/>
      <c r="F723" s="550"/>
      <c r="G723" s="550"/>
      <c r="H723" s="550"/>
      <c r="I723" s="550"/>
      <c r="J723" s="550"/>
      <c r="K723" s="550"/>
      <c r="L723" s="550"/>
      <c r="M723" s="550"/>
      <c r="N723" s="550"/>
      <c r="O723" s="550"/>
      <c r="P723" s="550"/>
      <c r="Q723" s="550"/>
      <c r="R723" s="550"/>
      <c r="S723" s="550"/>
      <c r="T723" s="550"/>
      <c r="U723" s="550"/>
      <c r="V723" s="550"/>
      <c r="W723" s="550"/>
      <c r="X723" s="550"/>
      <c r="Y723" s="550"/>
      <c r="Z723" s="550"/>
    </row>
    <row r="724" ht="14.25" customHeight="1">
      <c r="A724" s="550"/>
      <c r="B724" s="550"/>
      <c r="C724" s="550"/>
      <c r="D724" s="550"/>
      <c r="E724" s="550"/>
      <c r="F724" s="550"/>
      <c r="G724" s="550"/>
      <c r="H724" s="550"/>
      <c r="I724" s="550"/>
      <c r="J724" s="550"/>
      <c r="K724" s="550"/>
      <c r="L724" s="550"/>
      <c r="M724" s="550"/>
      <c r="N724" s="550"/>
      <c r="O724" s="550"/>
      <c r="P724" s="550"/>
      <c r="Q724" s="550"/>
      <c r="R724" s="550"/>
      <c r="S724" s="550"/>
      <c r="T724" s="550"/>
      <c r="U724" s="550"/>
      <c r="V724" s="550"/>
      <c r="W724" s="550"/>
      <c r="X724" s="550"/>
      <c r="Y724" s="550"/>
      <c r="Z724" s="550"/>
    </row>
    <row r="725" ht="14.25" customHeight="1">
      <c r="A725" s="550"/>
      <c r="B725" s="550"/>
      <c r="C725" s="550"/>
      <c r="D725" s="550"/>
      <c r="E725" s="550"/>
      <c r="F725" s="550"/>
      <c r="G725" s="550"/>
      <c r="H725" s="550"/>
      <c r="I725" s="550"/>
      <c r="J725" s="550"/>
      <c r="K725" s="550"/>
      <c r="L725" s="550"/>
      <c r="M725" s="550"/>
      <c r="N725" s="550"/>
      <c r="O725" s="550"/>
      <c r="P725" s="550"/>
      <c r="Q725" s="550"/>
      <c r="R725" s="550"/>
      <c r="S725" s="550"/>
      <c r="T725" s="550"/>
      <c r="U725" s="550"/>
      <c r="V725" s="550"/>
      <c r="W725" s="550"/>
      <c r="X725" s="550"/>
      <c r="Y725" s="550"/>
      <c r="Z725" s="550"/>
    </row>
    <row r="726" ht="14.25" customHeight="1">
      <c r="A726" s="550"/>
      <c r="B726" s="550"/>
      <c r="C726" s="550"/>
      <c r="D726" s="550"/>
      <c r="E726" s="550"/>
      <c r="F726" s="550"/>
      <c r="G726" s="550"/>
      <c r="H726" s="550"/>
      <c r="I726" s="550"/>
      <c r="J726" s="550"/>
      <c r="K726" s="550"/>
      <c r="L726" s="550"/>
      <c r="M726" s="550"/>
      <c r="N726" s="550"/>
      <c r="O726" s="550"/>
      <c r="P726" s="550"/>
      <c r="Q726" s="550"/>
      <c r="R726" s="550"/>
      <c r="S726" s="550"/>
      <c r="T726" s="550"/>
      <c r="U726" s="550"/>
      <c r="V726" s="550"/>
      <c r="W726" s="550"/>
      <c r="X726" s="550"/>
      <c r="Y726" s="550"/>
      <c r="Z726" s="550"/>
    </row>
    <row r="727" ht="14.25" customHeight="1">
      <c r="A727" s="550"/>
      <c r="B727" s="550"/>
      <c r="C727" s="550"/>
      <c r="D727" s="550"/>
      <c r="E727" s="550"/>
      <c r="F727" s="550"/>
      <c r="G727" s="550"/>
      <c r="H727" s="550"/>
      <c r="I727" s="550"/>
      <c r="J727" s="550"/>
      <c r="K727" s="550"/>
      <c r="L727" s="550"/>
      <c r="M727" s="550"/>
      <c r="N727" s="550"/>
      <c r="O727" s="550"/>
      <c r="P727" s="550"/>
      <c r="Q727" s="550"/>
      <c r="R727" s="550"/>
      <c r="S727" s="550"/>
      <c r="T727" s="550"/>
      <c r="U727" s="550"/>
      <c r="V727" s="550"/>
      <c r="W727" s="550"/>
      <c r="X727" s="550"/>
      <c r="Y727" s="550"/>
      <c r="Z727" s="550"/>
    </row>
    <row r="728" ht="14.25" customHeight="1">
      <c r="A728" s="550"/>
      <c r="B728" s="550"/>
      <c r="C728" s="550"/>
      <c r="D728" s="550"/>
      <c r="E728" s="550"/>
      <c r="F728" s="550"/>
      <c r="G728" s="550"/>
      <c r="H728" s="550"/>
      <c r="I728" s="550"/>
      <c r="J728" s="550"/>
      <c r="K728" s="550"/>
      <c r="L728" s="550"/>
      <c r="M728" s="550"/>
      <c r="N728" s="550"/>
      <c r="O728" s="550"/>
      <c r="P728" s="550"/>
      <c r="Q728" s="550"/>
      <c r="R728" s="550"/>
      <c r="S728" s="550"/>
      <c r="T728" s="550"/>
      <c r="U728" s="550"/>
      <c r="V728" s="550"/>
      <c r="W728" s="550"/>
      <c r="X728" s="550"/>
      <c r="Y728" s="550"/>
      <c r="Z728" s="550"/>
    </row>
    <row r="729" ht="14.25" customHeight="1">
      <c r="A729" s="550"/>
      <c r="B729" s="550"/>
      <c r="C729" s="550"/>
      <c r="D729" s="550"/>
      <c r="E729" s="550"/>
      <c r="F729" s="550"/>
      <c r="G729" s="550"/>
      <c r="H729" s="550"/>
      <c r="I729" s="550"/>
      <c r="J729" s="550"/>
      <c r="K729" s="550"/>
      <c r="L729" s="550"/>
      <c r="M729" s="550"/>
      <c r="N729" s="550"/>
      <c r="O729" s="550"/>
      <c r="P729" s="550"/>
      <c r="Q729" s="550"/>
      <c r="R729" s="550"/>
      <c r="S729" s="550"/>
      <c r="T729" s="550"/>
      <c r="U729" s="550"/>
      <c r="V729" s="550"/>
      <c r="W729" s="550"/>
      <c r="X729" s="550"/>
      <c r="Y729" s="550"/>
      <c r="Z729" s="550"/>
    </row>
    <row r="730" ht="14.25" customHeight="1">
      <c r="A730" s="550"/>
      <c r="B730" s="550"/>
      <c r="C730" s="550"/>
      <c r="D730" s="550"/>
      <c r="E730" s="550"/>
      <c r="F730" s="550"/>
      <c r="G730" s="550"/>
      <c r="H730" s="550"/>
      <c r="I730" s="550"/>
      <c r="J730" s="550"/>
      <c r="K730" s="550"/>
      <c r="L730" s="550"/>
      <c r="M730" s="550"/>
      <c r="N730" s="550"/>
      <c r="O730" s="550"/>
      <c r="P730" s="550"/>
      <c r="Q730" s="550"/>
      <c r="R730" s="550"/>
      <c r="S730" s="550"/>
      <c r="T730" s="550"/>
      <c r="U730" s="550"/>
      <c r="V730" s="550"/>
      <c r="W730" s="550"/>
      <c r="X730" s="550"/>
      <c r="Y730" s="550"/>
      <c r="Z730" s="550"/>
    </row>
    <row r="731" ht="14.25" customHeight="1">
      <c r="A731" s="550"/>
      <c r="B731" s="550"/>
      <c r="C731" s="550"/>
      <c r="D731" s="550"/>
      <c r="E731" s="550"/>
      <c r="F731" s="550"/>
      <c r="G731" s="550"/>
      <c r="H731" s="550"/>
      <c r="I731" s="550"/>
      <c r="J731" s="550"/>
      <c r="K731" s="550"/>
      <c r="L731" s="550"/>
      <c r="M731" s="550"/>
      <c r="N731" s="550"/>
      <c r="O731" s="550"/>
      <c r="P731" s="550"/>
      <c r="Q731" s="550"/>
      <c r="R731" s="550"/>
      <c r="S731" s="550"/>
      <c r="T731" s="550"/>
      <c r="U731" s="550"/>
      <c r="V731" s="550"/>
      <c r="W731" s="550"/>
      <c r="X731" s="550"/>
      <c r="Y731" s="550"/>
      <c r="Z731" s="550"/>
    </row>
    <row r="732" ht="14.25" customHeight="1">
      <c r="A732" s="550"/>
      <c r="B732" s="550"/>
      <c r="C732" s="550"/>
      <c r="D732" s="550"/>
      <c r="E732" s="550"/>
      <c r="F732" s="550"/>
      <c r="G732" s="550"/>
      <c r="H732" s="550"/>
      <c r="I732" s="550"/>
      <c r="J732" s="550"/>
      <c r="K732" s="550"/>
      <c r="L732" s="550"/>
      <c r="M732" s="550"/>
      <c r="N732" s="550"/>
      <c r="O732" s="550"/>
      <c r="P732" s="550"/>
      <c r="Q732" s="550"/>
      <c r="R732" s="550"/>
      <c r="S732" s="550"/>
      <c r="T732" s="550"/>
      <c r="U732" s="550"/>
      <c r="V732" s="550"/>
      <c r="W732" s="550"/>
      <c r="X732" s="550"/>
      <c r="Y732" s="550"/>
      <c r="Z732" s="550"/>
    </row>
    <row r="733" ht="14.25" customHeight="1">
      <c r="A733" s="550"/>
      <c r="B733" s="550"/>
      <c r="C733" s="550"/>
      <c r="D733" s="550"/>
      <c r="E733" s="550"/>
      <c r="F733" s="550"/>
      <c r="G733" s="550"/>
      <c r="H733" s="550"/>
      <c r="I733" s="550"/>
      <c r="J733" s="550"/>
      <c r="K733" s="550"/>
      <c r="L733" s="550"/>
      <c r="M733" s="550"/>
      <c r="N733" s="550"/>
      <c r="O733" s="550"/>
      <c r="P733" s="550"/>
      <c r="Q733" s="550"/>
      <c r="R733" s="550"/>
      <c r="S733" s="550"/>
      <c r="T733" s="550"/>
      <c r="U733" s="550"/>
      <c r="V733" s="550"/>
      <c r="W733" s="550"/>
      <c r="X733" s="550"/>
      <c r="Y733" s="550"/>
      <c r="Z733" s="550"/>
    </row>
    <row r="734" ht="14.25" customHeight="1">
      <c r="A734" s="550"/>
      <c r="B734" s="550"/>
      <c r="C734" s="550"/>
      <c r="D734" s="550"/>
      <c r="E734" s="550"/>
      <c r="F734" s="550"/>
      <c r="G734" s="550"/>
      <c r="H734" s="550"/>
      <c r="I734" s="550"/>
      <c r="J734" s="550"/>
      <c r="K734" s="550"/>
      <c r="L734" s="550"/>
      <c r="M734" s="550"/>
      <c r="N734" s="550"/>
      <c r="O734" s="550"/>
      <c r="P734" s="550"/>
      <c r="Q734" s="550"/>
      <c r="R734" s="550"/>
      <c r="S734" s="550"/>
      <c r="T734" s="550"/>
      <c r="U734" s="550"/>
      <c r="V734" s="550"/>
      <c r="W734" s="550"/>
      <c r="X734" s="550"/>
      <c r="Y734" s="550"/>
      <c r="Z734" s="550"/>
    </row>
    <row r="735" ht="14.25" customHeight="1">
      <c r="A735" s="550"/>
      <c r="B735" s="550"/>
      <c r="C735" s="550"/>
      <c r="D735" s="550"/>
      <c r="E735" s="550"/>
      <c r="F735" s="550"/>
      <c r="G735" s="550"/>
      <c r="H735" s="550"/>
      <c r="I735" s="550"/>
      <c r="J735" s="550"/>
      <c r="K735" s="550"/>
      <c r="L735" s="550"/>
      <c r="M735" s="550"/>
      <c r="N735" s="550"/>
      <c r="O735" s="550"/>
      <c r="P735" s="550"/>
      <c r="Q735" s="550"/>
      <c r="R735" s="550"/>
      <c r="S735" s="550"/>
      <c r="T735" s="550"/>
      <c r="U735" s="550"/>
      <c r="V735" s="550"/>
      <c r="W735" s="550"/>
      <c r="X735" s="550"/>
      <c r="Y735" s="550"/>
      <c r="Z735" s="550"/>
    </row>
    <row r="736" ht="14.25" customHeight="1">
      <c r="A736" s="550"/>
      <c r="B736" s="550"/>
      <c r="C736" s="550"/>
      <c r="D736" s="550"/>
      <c r="E736" s="550"/>
      <c r="F736" s="550"/>
      <c r="G736" s="550"/>
      <c r="H736" s="550"/>
      <c r="I736" s="550"/>
      <c r="J736" s="550"/>
      <c r="K736" s="550"/>
      <c r="L736" s="550"/>
      <c r="M736" s="550"/>
      <c r="N736" s="550"/>
      <c r="O736" s="550"/>
      <c r="P736" s="550"/>
      <c r="Q736" s="550"/>
      <c r="R736" s="550"/>
      <c r="S736" s="550"/>
      <c r="T736" s="550"/>
      <c r="U736" s="550"/>
      <c r="V736" s="550"/>
      <c r="W736" s="550"/>
      <c r="X736" s="550"/>
      <c r="Y736" s="550"/>
      <c r="Z736" s="550"/>
    </row>
    <row r="737" ht="14.25" customHeight="1">
      <c r="A737" s="550"/>
      <c r="B737" s="550"/>
      <c r="C737" s="550"/>
      <c r="D737" s="550"/>
      <c r="E737" s="550"/>
      <c r="F737" s="550"/>
      <c r="G737" s="550"/>
      <c r="H737" s="550"/>
      <c r="I737" s="550"/>
      <c r="J737" s="550"/>
      <c r="K737" s="550"/>
      <c r="L737" s="550"/>
      <c r="M737" s="550"/>
      <c r="N737" s="550"/>
      <c r="O737" s="550"/>
      <c r="P737" s="550"/>
      <c r="Q737" s="550"/>
      <c r="R737" s="550"/>
      <c r="S737" s="550"/>
      <c r="T737" s="550"/>
      <c r="U737" s="550"/>
      <c r="V737" s="550"/>
      <c r="W737" s="550"/>
      <c r="X737" s="550"/>
      <c r="Y737" s="550"/>
      <c r="Z737" s="550"/>
    </row>
    <row r="738" ht="14.25" customHeight="1">
      <c r="A738" s="550"/>
      <c r="B738" s="550"/>
      <c r="C738" s="550"/>
      <c r="D738" s="550"/>
      <c r="E738" s="550"/>
      <c r="F738" s="550"/>
      <c r="G738" s="550"/>
      <c r="H738" s="550"/>
      <c r="I738" s="550"/>
      <c r="J738" s="550"/>
      <c r="K738" s="550"/>
      <c r="L738" s="550"/>
      <c r="M738" s="550"/>
      <c r="N738" s="550"/>
      <c r="O738" s="550"/>
      <c r="P738" s="550"/>
      <c r="Q738" s="550"/>
      <c r="R738" s="550"/>
      <c r="S738" s="550"/>
      <c r="T738" s="550"/>
      <c r="U738" s="550"/>
      <c r="V738" s="550"/>
      <c r="W738" s="550"/>
      <c r="X738" s="550"/>
      <c r="Y738" s="550"/>
      <c r="Z738" s="550"/>
    </row>
    <row r="739" ht="14.25" customHeight="1">
      <c r="A739" s="550"/>
      <c r="B739" s="550"/>
      <c r="C739" s="550"/>
      <c r="D739" s="550"/>
      <c r="E739" s="550"/>
      <c r="F739" s="550"/>
      <c r="G739" s="550"/>
      <c r="H739" s="550"/>
      <c r="I739" s="550"/>
      <c r="J739" s="550"/>
      <c r="K739" s="550"/>
      <c r="L739" s="550"/>
      <c r="M739" s="550"/>
      <c r="N739" s="550"/>
      <c r="O739" s="550"/>
      <c r="P739" s="550"/>
      <c r="Q739" s="550"/>
      <c r="R739" s="550"/>
      <c r="S739" s="550"/>
      <c r="T739" s="550"/>
      <c r="U739" s="550"/>
      <c r="V739" s="550"/>
      <c r="W739" s="550"/>
      <c r="X739" s="550"/>
      <c r="Y739" s="550"/>
      <c r="Z739" s="550"/>
    </row>
    <row r="740" ht="14.25" customHeight="1">
      <c r="A740" s="550"/>
      <c r="B740" s="550"/>
      <c r="C740" s="550"/>
      <c r="D740" s="550"/>
      <c r="E740" s="550"/>
      <c r="F740" s="550"/>
      <c r="G740" s="550"/>
      <c r="H740" s="550"/>
      <c r="I740" s="550"/>
      <c r="J740" s="550"/>
      <c r="K740" s="550"/>
      <c r="L740" s="550"/>
      <c r="M740" s="550"/>
      <c r="N740" s="550"/>
      <c r="O740" s="550"/>
      <c r="P740" s="550"/>
      <c r="Q740" s="550"/>
      <c r="R740" s="550"/>
      <c r="S740" s="550"/>
      <c r="T740" s="550"/>
      <c r="U740" s="550"/>
      <c r="V740" s="550"/>
      <c r="W740" s="550"/>
      <c r="X740" s="550"/>
      <c r="Y740" s="550"/>
      <c r="Z740" s="550"/>
    </row>
    <row r="741" ht="14.25" customHeight="1">
      <c r="A741" s="550"/>
      <c r="B741" s="550"/>
      <c r="C741" s="550"/>
      <c r="D741" s="550"/>
      <c r="E741" s="550"/>
      <c r="F741" s="550"/>
      <c r="G741" s="550"/>
      <c r="H741" s="550"/>
      <c r="I741" s="550"/>
      <c r="J741" s="550"/>
      <c r="K741" s="550"/>
      <c r="L741" s="550"/>
      <c r="M741" s="550"/>
      <c r="N741" s="550"/>
      <c r="O741" s="550"/>
      <c r="P741" s="550"/>
      <c r="Q741" s="550"/>
      <c r="R741" s="550"/>
      <c r="S741" s="550"/>
      <c r="T741" s="550"/>
      <c r="U741" s="550"/>
      <c r="V741" s="550"/>
      <c r="W741" s="550"/>
      <c r="X741" s="550"/>
      <c r="Y741" s="550"/>
      <c r="Z741" s="550"/>
    </row>
    <row r="742" ht="14.25" customHeight="1">
      <c r="A742" s="550"/>
      <c r="B742" s="550"/>
      <c r="C742" s="550"/>
      <c r="D742" s="550"/>
      <c r="E742" s="550"/>
      <c r="F742" s="550"/>
      <c r="G742" s="550"/>
      <c r="H742" s="550"/>
      <c r="I742" s="550"/>
      <c r="J742" s="550"/>
      <c r="K742" s="550"/>
      <c r="L742" s="550"/>
      <c r="M742" s="550"/>
      <c r="N742" s="550"/>
      <c r="O742" s="550"/>
      <c r="P742" s="550"/>
      <c r="Q742" s="550"/>
      <c r="R742" s="550"/>
      <c r="S742" s="550"/>
      <c r="T742" s="550"/>
      <c r="U742" s="550"/>
      <c r="V742" s="550"/>
      <c r="W742" s="550"/>
      <c r="X742" s="550"/>
      <c r="Y742" s="550"/>
      <c r="Z742" s="550"/>
    </row>
    <row r="743" ht="14.25" customHeight="1">
      <c r="A743" s="550"/>
      <c r="B743" s="550"/>
      <c r="C743" s="550"/>
      <c r="D743" s="550"/>
      <c r="E743" s="550"/>
      <c r="F743" s="550"/>
      <c r="G743" s="550"/>
      <c r="H743" s="550"/>
      <c r="I743" s="550"/>
      <c r="J743" s="550"/>
      <c r="K743" s="550"/>
      <c r="L743" s="550"/>
      <c r="M743" s="550"/>
      <c r="N743" s="550"/>
      <c r="O743" s="550"/>
      <c r="P743" s="550"/>
      <c r="Q743" s="550"/>
      <c r="R743" s="550"/>
      <c r="S743" s="550"/>
      <c r="T743" s="550"/>
      <c r="U743" s="550"/>
      <c r="V743" s="550"/>
      <c r="W743" s="550"/>
      <c r="X743" s="550"/>
      <c r="Y743" s="550"/>
      <c r="Z743" s="550"/>
    </row>
    <row r="744" ht="14.25" customHeight="1">
      <c r="A744" s="550"/>
      <c r="B744" s="550"/>
      <c r="C744" s="550"/>
      <c r="D744" s="550"/>
      <c r="E744" s="550"/>
      <c r="F744" s="550"/>
      <c r="G744" s="550"/>
      <c r="H744" s="550"/>
      <c r="I744" s="550"/>
      <c r="J744" s="550"/>
      <c r="K744" s="550"/>
      <c r="L744" s="550"/>
      <c r="M744" s="550"/>
      <c r="N744" s="550"/>
      <c r="O744" s="550"/>
      <c r="P744" s="550"/>
      <c r="Q744" s="550"/>
      <c r="R744" s="550"/>
      <c r="S744" s="550"/>
      <c r="T744" s="550"/>
      <c r="U744" s="550"/>
      <c r="V744" s="550"/>
      <c r="W744" s="550"/>
      <c r="X744" s="550"/>
      <c r="Y744" s="550"/>
      <c r="Z744" s="550"/>
    </row>
    <row r="745" ht="14.25" customHeight="1">
      <c r="A745" s="550"/>
      <c r="B745" s="550"/>
      <c r="C745" s="550"/>
      <c r="D745" s="550"/>
      <c r="E745" s="550"/>
      <c r="F745" s="550"/>
      <c r="G745" s="550"/>
      <c r="H745" s="550"/>
      <c r="I745" s="550"/>
      <c r="J745" s="550"/>
      <c r="K745" s="550"/>
      <c r="L745" s="550"/>
      <c r="M745" s="550"/>
      <c r="N745" s="550"/>
      <c r="O745" s="550"/>
      <c r="P745" s="550"/>
      <c r="Q745" s="550"/>
      <c r="R745" s="550"/>
      <c r="S745" s="550"/>
      <c r="T745" s="550"/>
      <c r="U745" s="550"/>
      <c r="V745" s="550"/>
      <c r="W745" s="550"/>
      <c r="X745" s="550"/>
      <c r="Y745" s="550"/>
      <c r="Z745" s="550"/>
    </row>
    <row r="746" ht="14.25" customHeight="1">
      <c r="A746" s="550"/>
      <c r="B746" s="550"/>
      <c r="C746" s="550"/>
      <c r="D746" s="550"/>
      <c r="E746" s="550"/>
      <c r="F746" s="550"/>
      <c r="G746" s="550"/>
      <c r="H746" s="550"/>
      <c r="I746" s="550"/>
      <c r="J746" s="550"/>
      <c r="K746" s="550"/>
      <c r="L746" s="550"/>
      <c r="M746" s="550"/>
      <c r="N746" s="550"/>
      <c r="O746" s="550"/>
      <c r="P746" s="550"/>
      <c r="Q746" s="550"/>
      <c r="R746" s="550"/>
      <c r="S746" s="550"/>
      <c r="T746" s="550"/>
      <c r="U746" s="550"/>
      <c r="V746" s="550"/>
      <c r="W746" s="550"/>
      <c r="X746" s="550"/>
      <c r="Y746" s="550"/>
      <c r="Z746" s="550"/>
    </row>
    <row r="747" ht="14.25" customHeight="1">
      <c r="A747" s="550"/>
      <c r="B747" s="550"/>
      <c r="C747" s="550"/>
      <c r="D747" s="550"/>
      <c r="E747" s="550"/>
      <c r="F747" s="550"/>
      <c r="G747" s="550"/>
      <c r="H747" s="550"/>
      <c r="I747" s="550"/>
      <c r="J747" s="550"/>
      <c r="K747" s="550"/>
      <c r="L747" s="550"/>
      <c r="M747" s="550"/>
      <c r="N747" s="550"/>
      <c r="O747" s="550"/>
      <c r="P747" s="550"/>
      <c r="Q747" s="550"/>
      <c r="R747" s="550"/>
      <c r="S747" s="550"/>
      <c r="T747" s="550"/>
      <c r="U747" s="550"/>
      <c r="V747" s="550"/>
      <c r="W747" s="550"/>
      <c r="X747" s="550"/>
      <c r="Y747" s="550"/>
      <c r="Z747" s="550"/>
    </row>
    <row r="748" ht="14.25" customHeight="1">
      <c r="A748" s="550"/>
      <c r="B748" s="550"/>
      <c r="C748" s="550"/>
      <c r="D748" s="550"/>
      <c r="E748" s="550"/>
      <c r="F748" s="550"/>
      <c r="G748" s="550"/>
      <c r="H748" s="550"/>
      <c r="I748" s="550"/>
      <c r="J748" s="550"/>
      <c r="K748" s="550"/>
      <c r="L748" s="550"/>
      <c r="M748" s="550"/>
      <c r="N748" s="550"/>
      <c r="O748" s="550"/>
      <c r="P748" s="550"/>
      <c r="Q748" s="550"/>
      <c r="R748" s="550"/>
      <c r="S748" s="550"/>
      <c r="T748" s="550"/>
      <c r="U748" s="550"/>
      <c r="V748" s="550"/>
      <c r="W748" s="550"/>
      <c r="X748" s="550"/>
      <c r="Y748" s="550"/>
      <c r="Z748" s="550"/>
    </row>
    <row r="749" ht="14.25" customHeight="1">
      <c r="A749" s="550"/>
      <c r="B749" s="550"/>
      <c r="C749" s="550"/>
      <c r="D749" s="550"/>
      <c r="E749" s="550"/>
      <c r="F749" s="550"/>
      <c r="G749" s="550"/>
      <c r="H749" s="550"/>
      <c r="I749" s="550"/>
      <c r="J749" s="550"/>
      <c r="K749" s="550"/>
      <c r="L749" s="550"/>
      <c r="M749" s="550"/>
      <c r="N749" s="550"/>
      <c r="O749" s="550"/>
      <c r="P749" s="550"/>
      <c r="Q749" s="550"/>
      <c r="R749" s="550"/>
      <c r="S749" s="550"/>
      <c r="T749" s="550"/>
      <c r="U749" s="550"/>
      <c r="V749" s="550"/>
      <c r="W749" s="550"/>
      <c r="X749" s="550"/>
      <c r="Y749" s="550"/>
      <c r="Z749" s="550"/>
    </row>
    <row r="750" ht="14.25" customHeight="1">
      <c r="A750" s="550"/>
      <c r="B750" s="550"/>
      <c r="C750" s="550"/>
      <c r="D750" s="550"/>
      <c r="E750" s="550"/>
      <c r="F750" s="550"/>
      <c r="G750" s="550"/>
      <c r="H750" s="550"/>
      <c r="I750" s="550"/>
      <c r="J750" s="550"/>
      <c r="K750" s="550"/>
      <c r="L750" s="550"/>
      <c r="M750" s="550"/>
      <c r="N750" s="550"/>
      <c r="O750" s="550"/>
      <c r="P750" s="550"/>
      <c r="Q750" s="550"/>
      <c r="R750" s="550"/>
      <c r="S750" s="550"/>
      <c r="T750" s="550"/>
      <c r="U750" s="550"/>
      <c r="V750" s="550"/>
      <c r="W750" s="550"/>
      <c r="X750" s="550"/>
      <c r="Y750" s="550"/>
      <c r="Z750" s="550"/>
    </row>
    <row r="751" ht="14.25" customHeight="1">
      <c r="A751" s="550"/>
      <c r="B751" s="550"/>
      <c r="C751" s="550"/>
      <c r="D751" s="550"/>
      <c r="E751" s="550"/>
      <c r="F751" s="550"/>
      <c r="G751" s="550"/>
      <c r="H751" s="550"/>
      <c r="I751" s="550"/>
      <c r="J751" s="550"/>
      <c r="K751" s="550"/>
      <c r="L751" s="550"/>
      <c r="M751" s="550"/>
      <c r="N751" s="550"/>
      <c r="O751" s="550"/>
      <c r="P751" s="550"/>
      <c r="Q751" s="550"/>
      <c r="R751" s="550"/>
      <c r="S751" s="550"/>
      <c r="T751" s="550"/>
      <c r="U751" s="550"/>
      <c r="V751" s="550"/>
      <c r="W751" s="550"/>
      <c r="X751" s="550"/>
      <c r="Y751" s="550"/>
      <c r="Z751" s="550"/>
    </row>
    <row r="752" ht="14.25" customHeight="1">
      <c r="A752" s="550"/>
      <c r="B752" s="550"/>
      <c r="C752" s="550"/>
      <c r="D752" s="550"/>
      <c r="E752" s="550"/>
      <c r="F752" s="550"/>
      <c r="G752" s="550"/>
      <c r="H752" s="550"/>
      <c r="I752" s="550"/>
      <c r="J752" s="550"/>
      <c r="K752" s="550"/>
      <c r="L752" s="550"/>
      <c r="M752" s="550"/>
      <c r="N752" s="550"/>
      <c r="O752" s="550"/>
      <c r="P752" s="550"/>
      <c r="Q752" s="550"/>
      <c r="R752" s="550"/>
      <c r="S752" s="550"/>
      <c r="T752" s="550"/>
      <c r="U752" s="550"/>
      <c r="V752" s="550"/>
      <c r="W752" s="550"/>
      <c r="X752" s="550"/>
      <c r="Y752" s="550"/>
      <c r="Z752" s="550"/>
    </row>
    <row r="753" ht="14.25" customHeight="1">
      <c r="A753" s="550"/>
      <c r="B753" s="550"/>
      <c r="C753" s="550"/>
      <c r="D753" s="550"/>
      <c r="E753" s="550"/>
      <c r="F753" s="550"/>
      <c r="G753" s="550"/>
      <c r="H753" s="550"/>
      <c r="I753" s="550"/>
      <c r="J753" s="550"/>
      <c r="K753" s="550"/>
      <c r="L753" s="550"/>
      <c r="M753" s="550"/>
      <c r="N753" s="550"/>
      <c r="O753" s="550"/>
      <c r="P753" s="550"/>
      <c r="Q753" s="550"/>
      <c r="R753" s="550"/>
      <c r="S753" s="550"/>
      <c r="T753" s="550"/>
      <c r="U753" s="550"/>
      <c r="V753" s="550"/>
      <c r="W753" s="550"/>
      <c r="X753" s="550"/>
      <c r="Y753" s="550"/>
      <c r="Z753" s="550"/>
    </row>
    <row r="754" ht="14.25" customHeight="1">
      <c r="A754" s="550"/>
      <c r="B754" s="550"/>
      <c r="C754" s="550"/>
      <c r="D754" s="550"/>
      <c r="E754" s="550"/>
      <c r="F754" s="550"/>
      <c r="G754" s="550"/>
      <c r="H754" s="550"/>
      <c r="I754" s="550"/>
      <c r="J754" s="550"/>
      <c r="K754" s="550"/>
      <c r="L754" s="550"/>
      <c r="M754" s="550"/>
      <c r="N754" s="550"/>
      <c r="O754" s="550"/>
      <c r="P754" s="550"/>
      <c r="Q754" s="550"/>
      <c r="R754" s="550"/>
      <c r="S754" s="550"/>
      <c r="T754" s="550"/>
      <c r="U754" s="550"/>
      <c r="V754" s="550"/>
      <c r="W754" s="550"/>
      <c r="X754" s="550"/>
      <c r="Y754" s="550"/>
      <c r="Z754" s="550"/>
    </row>
    <row r="755" ht="14.25" customHeight="1">
      <c r="A755" s="550"/>
      <c r="B755" s="550"/>
      <c r="C755" s="550"/>
      <c r="D755" s="550"/>
      <c r="E755" s="550"/>
      <c r="F755" s="550"/>
      <c r="G755" s="550"/>
      <c r="H755" s="550"/>
      <c r="I755" s="550"/>
      <c r="J755" s="550"/>
      <c r="K755" s="550"/>
      <c r="L755" s="550"/>
      <c r="M755" s="550"/>
      <c r="N755" s="550"/>
      <c r="O755" s="550"/>
      <c r="P755" s="550"/>
      <c r="Q755" s="550"/>
      <c r="R755" s="550"/>
      <c r="S755" s="550"/>
      <c r="T755" s="550"/>
      <c r="U755" s="550"/>
      <c r="V755" s="550"/>
      <c r="W755" s="550"/>
      <c r="X755" s="550"/>
      <c r="Y755" s="550"/>
      <c r="Z755" s="550"/>
    </row>
    <row r="756" ht="14.25" customHeight="1">
      <c r="A756" s="550"/>
      <c r="B756" s="550"/>
      <c r="C756" s="550"/>
      <c r="D756" s="550"/>
      <c r="E756" s="550"/>
      <c r="F756" s="550"/>
      <c r="G756" s="550"/>
      <c r="H756" s="550"/>
      <c r="I756" s="550"/>
      <c r="J756" s="550"/>
      <c r="K756" s="550"/>
      <c r="L756" s="550"/>
      <c r="M756" s="550"/>
      <c r="N756" s="550"/>
      <c r="O756" s="550"/>
      <c r="P756" s="550"/>
      <c r="Q756" s="550"/>
      <c r="R756" s="550"/>
      <c r="S756" s="550"/>
      <c r="T756" s="550"/>
      <c r="U756" s="550"/>
      <c r="V756" s="550"/>
      <c r="W756" s="550"/>
      <c r="X756" s="550"/>
      <c r="Y756" s="550"/>
      <c r="Z756" s="550"/>
    </row>
    <row r="757" ht="14.25" customHeight="1">
      <c r="A757" s="550"/>
      <c r="B757" s="550"/>
      <c r="C757" s="550"/>
      <c r="D757" s="550"/>
      <c r="E757" s="550"/>
      <c r="F757" s="550"/>
      <c r="G757" s="550"/>
      <c r="H757" s="550"/>
      <c r="I757" s="550"/>
      <c r="J757" s="550"/>
      <c r="K757" s="550"/>
      <c r="L757" s="550"/>
      <c r="M757" s="550"/>
      <c r="N757" s="550"/>
      <c r="O757" s="550"/>
      <c r="P757" s="550"/>
      <c r="Q757" s="550"/>
      <c r="R757" s="550"/>
      <c r="S757" s="550"/>
      <c r="T757" s="550"/>
      <c r="U757" s="550"/>
      <c r="V757" s="550"/>
      <c r="W757" s="550"/>
      <c r="X757" s="550"/>
      <c r="Y757" s="550"/>
      <c r="Z757" s="550"/>
    </row>
    <row r="758" ht="14.25" customHeight="1">
      <c r="A758" s="550"/>
      <c r="B758" s="550"/>
      <c r="C758" s="550"/>
      <c r="D758" s="550"/>
      <c r="E758" s="550"/>
      <c r="F758" s="550"/>
      <c r="G758" s="550"/>
      <c r="H758" s="550"/>
      <c r="I758" s="550"/>
      <c r="J758" s="550"/>
      <c r="K758" s="550"/>
      <c r="L758" s="550"/>
      <c r="M758" s="550"/>
      <c r="N758" s="550"/>
      <c r="O758" s="550"/>
      <c r="P758" s="550"/>
      <c r="Q758" s="550"/>
      <c r="R758" s="550"/>
      <c r="S758" s="550"/>
      <c r="T758" s="550"/>
      <c r="U758" s="550"/>
      <c r="V758" s="550"/>
      <c r="W758" s="550"/>
      <c r="X758" s="550"/>
      <c r="Y758" s="550"/>
      <c r="Z758" s="550"/>
    </row>
    <row r="759" ht="14.25" customHeight="1">
      <c r="A759" s="550"/>
      <c r="B759" s="550"/>
      <c r="C759" s="550"/>
      <c r="D759" s="550"/>
      <c r="E759" s="550"/>
      <c r="F759" s="550"/>
      <c r="G759" s="550"/>
      <c r="H759" s="550"/>
      <c r="I759" s="550"/>
      <c r="J759" s="550"/>
      <c r="K759" s="550"/>
      <c r="L759" s="550"/>
      <c r="M759" s="550"/>
      <c r="N759" s="550"/>
      <c r="O759" s="550"/>
      <c r="P759" s="550"/>
      <c r="Q759" s="550"/>
      <c r="R759" s="550"/>
      <c r="S759" s="550"/>
      <c r="T759" s="550"/>
      <c r="U759" s="550"/>
      <c r="V759" s="550"/>
      <c r="W759" s="550"/>
      <c r="X759" s="550"/>
      <c r="Y759" s="550"/>
      <c r="Z759" s="550"/>
    </row>
    <row r="760" ht="14.25" customHeight="1">
      <c r="A760" s="550"/>
      <c r="B760" s="550"/>
      <c r="C760" s="550"/>
      <c r="D760" s="550"/>
      <c r="E760" s="550"/>
      <c r="F760" s="550"/>
      <c r="G760" s="550"/>
      <c r="H760" s="550"/>
      <c r="I760" s="550"/>
      <c r="J760" s="550"/>
      <c r="K760" s="550"/>
      <c r="L760" s="550"/>
      <c r="M760" s="550"/>
      <c r="N760" s="550"/>
      <c r="O760" s="550"/>
      <c r="P760" s="550"/>
      <c r="Q760" s="550"/>
      <c r="R760" s="550"/>
      <c r="S760" s="550"/>
      <c r="T760" s="550"/>
      <c r="U760" s="550"/>
      <c r="V760" s="550"/>
      <c r="W760" s="550"/>
      <c r="X760" s="550"/>
      <c r="Y760" s="550"/>
      <c r="Z760" s="550"/>
    </row>
    <row r="761" ht="14.25" customHeight="1">
      <c r="A761" s="550"/>
      <c r="B761" s="550"/>
      <c r="C761" s="550"/>
      <c r="D761" s="550"/>
      <c r="E761" s="550"/>
      <c r="F761" s="550"/>
      <c r="G761" s="550"/>
      <c r="H761" s="550"/>
      <c r="I761" s="550"/>
      <c r="J761" s="550"/>
      <c r="K761" s="550"/>
      <c r="L761" s="550"/>
      <c r="M761" s="550"/>
      <c r="N761" s="550"/>
      <c r="O761" s="550"/>
      <c r="P761" s="550"/>
      <c r="Q761" s="550"/>
      <c r="R761" s="550"/>
      <c r="S761" s="550"/>
      <c r="T761" s="550"/>
      <c r="U761" s="550"/>
      <c r="V761" s="550"/>
      <c r="W761" s="550"/>
      <c r="X761" s="550"/>
      <c r="Y761" s="550"/>
      <c r="Z761" s="550"/>
    </row>
    <row r="762" ht="14.25" customHeight="1">
      <c r="A762" s="550"/>
      <c r="B762" s="550"/>
      <c r="C762" s="550"/>
      <c r="D762" s="550"/>
      <c r="E762" s="550"/>
      <c r="F762" s="550"/>
      <c r="G762" s="550"/>
      <c r="H762" s="550"/>
      <c r="I762" s="550"/>
      <c r="J762" s="550"/>
      <c r="K762" s="550"/>
      <c r="L762" s="550"/>
      <c r="M762" s="550"/>
      <c r="N762" s="550"/>
      <c r="O762" s="550"/>
      <c r="P762" s="550"/>
      <c r="Q762" s="550"/>
      <c r="R762" s="550"/>
      <c r="S762" s="550"/>
      <c r="T762" s="550"/>
      <c r="U762" s="550"/>
      <c r="V762" s="550"/>
      <c r="W762" s="550"/>
      <c r="X762" s="550"/>
      <c r="Y762" s="550"/>
      <c r="Z762" s="550"/>
    </row>
    <row r="763" ht="14.25" customHeight="1">
      <c r="A763" s="550"/>
      <c r="B763" s="550"/>
      <c r="C763" s="550"/>
      <c r="D763" s="550"/>
      <c r="E763" s="550"/>
      <c r="F763" s="550"/>
      <c r="G763" s="550"/>
      <c r="H763" s="550"/>
      <c r="I763" s="550"/>
      <c r="J763" s="550"/>
      <c r="K763" s="550"/>
      <c r="L763" s="550"/>
      <c r="M763" s="550"/>
      <c r="N763" s="550"/>
      <c r="O763" s="550"/>
      <c r="P763" s="550"/>
      <c r="Q763" s="550"/>
      <c r="R763" s="550"/>
      <c r="S763" s="550"/>
      <c r="T763" s="550"/>
      <c r="U763" s="550"/>
      <c r="V763" s="550"/>
      <c r="W763" s="550"/>
      <c r="X763" s="550"/>
      <c r="Y763" s="550"/>
      <c r="Z763" s="550"/>
    </row>
    <row r="764" ht="14.25" customHeight="1">
      <c r="A764" s="550"/>
      <c r="B764" s="550"/>
      <c r="C764" s="550"/>
      <c r="D764" s="550"/>
      <c r="E764" s="550"/>
      <c r="F764" s="550"/>
      <c r="G764" s="550"/>
      <c r="H764" s="550"/>
      <c r="I764" s="550"/>
      <c r="J764" s="550"/>
      <c r="K764" s="550"/>
      <c r="L764" s="550"/>
      <c r="M764" s="550"/>
      <c r="N764" s="550"/>
      <c r="O764" s="550"/>
      <c r="P764" s="550"/>
      <c r="Q764" s="550"/>
      <c r="R764" s="550"/>
      <c r="S764" s="550"/>
      <c r="T764" s="550"/>
      <c r="U764" s="550"/>
      <c r="V764" s="550"/>
      <c r="W764" s="550"/>
      <c r="X764" s="550"/>
      <c r="Y764" s="550"/>
      <c r="Z764" s="550"/>
    </row>
    <row r="765" ht="14.25" customHeight="1">
      <c r="A765" s="550"/>
      <c r="B765" s="550"/>
      <c r="C765" s="550"/>
      <c r="D765" s="550"/>
      <c r="E765" s="550"/>
      <c r="F765" s="550"/>
      <c r="G765" s="550"/>
      <c r="H765" s="550"/>
      <c r="I765" s="550"/>
      <c r="J765" s="550"/>
      <c r="K765" s="550"/>
      <c r="L765" s="550"/>
      <c r="M765" s="550"/>
      <c r="N765" s="550"/>
      <c r="O765" s="550"/>
      <c r="P765" s="550"/>
      <c r="Q765" s="550"/>
      <c r="R765" s="550"/>
      <c r="S765" s="550"/>
      <c r="T765" s="550"/>
      <c r="U765" s="550"/>
      <c r="V765" s="550"/>
      <c r="W765" s="550"/>
      <c r="X765" s="550"/>
      <c r="Y765" s="550"/>
      <c r="Z765" s="550"/>
    </row>
    <row r="766" ht="14.25" customHeight="1">
      <c r="A766" s="550"/>
      <c r="B766" s="550"/>
      <c r="C766" s="550"/>
      <c r="D766" s="550"/>
      <c r="E766" s="550"/>
      <c r="F766" s="550"/>
      <c r="G766" s="550"/>
      <c r="H766" s="550"/>
      <c r="I766" s="550"/>
      <c r="J766" s="550"/>
      <c r="K766" s="550"/>
      <c r="L766" s="550"/>
      <c r="M766" s="550"/>
      <c r="N766" s="550"/>
      <c r="O766" s="550"/>
      <c r="P766" s="550"/>
      <c r="Q766" s="550"/>
      <c r="R766" s="550"/>
      <c r="S766" s="550"/>
      <c r="T766" s="550"/>
      <c r="U766" s="550"/>
      <c r="V766" s="550"/>
      <c r="W766" s="550"/>
      <c r="X766" s="550"/>
      <c r="Y766" s="550"/>
      <c r="Z766" s="550"/>
    </row>
    <row r="767" ht="14.25" customHeight="1">
      <c r="A767" s="550"/>
      <c r="B767" s="550"/>
      <c r="C767" s="550"/>
      <c r="D767" s="550"/>
      <c r="E767" s="550"/>
      <c r="F767" s="550"/>
      <c r="G767" s="550"/>
      <c r="H767" s="550"/>
      <c r="I767" s="550"/>
      <c r="J767" s="550"/>
      <c r="K767" s="550"/>
      <c r="L767" s="550"/>
      <c r="M767" s="550"/>
      <c r="N767" s="550"/>
      <c r="O767" s="550"/>
      <c r="P767" s="550"/>
      <c r="Q767" s="550"/>
      <c r="R767" s="550"/>
      <c r="S767" s="550"/>
      <c r="T767" s="550"/>
      <c r="U767" s="550"/>
      <c r="V767" s="550"/>
      <c r="W767" s="550"/>
      <c r="X767" s="550"/>
      <c r="Y767" s="550"/>
      <c r="Z767" s="550"/>
    </row>
    <row r="768" ht="14.25" customHeight="1">
      <c r="A768" s="550"/>
      <c r="B768" s="550"/>
      <c r="C768" s="550"/>
      <c r="D768" s="550"/>
      <c r="E768" s="550"/>
      <c r="F768" s="550"/>
      <c r="G768" s="550"/>
      <c r="H768" s="550"/>
      <c r="I768" s="550"/>
      <c r="J768" s="550"/>
      <c r="K768" s="550"/>
      <c r="L768" s="550"/>
      <c r="M768" s="550"/>
      <c r="N768" s="550"/>
      <c r="O768" s="550"/>
      <c r="P768" s="550"/>
      <c r="Q768" s="550"/>
      <c r="R768" s="550"/>
      <c r="S768" s="550"/>
      <c r="T768" s="550"/>
      <c r="U768" s="550"/>
      <c r="V768" s="550"/>
      <c r="W768" s="550"/>
      <c r="X768" s="550"/>
      <c r="Y768" s="550"/>
      <c r="Z768" s="550"/>
    </row>
    <row r="769" ht="14.25" customHeight="1">
      <c r="A769" s="550"/>
      <c r="B769" s="550"/>
      <c r="C769" s="550"/>
      <c r="D769" s="550"/>
      <c r="E769" s="550"/>
      <c r="F769" s="550"/>
      <c r="G769" s="550"/>
      <c r="H769" s="550"/>
      <c r="I769" s="550"/>
      <c r="J769" s="550"/>
      <c r="K769" s="550"/>
      <c r="L769" s="550"/>
      <c r="M769" s="550"/>
      <c r="N769" s="550"/>
      <c r="O769" s="550"/>
      <c r="P769" s="550"/>
      <c r="Q769" s="550"/>
      <c r="R769" s="550"/>
      <c r="S769" s="550"/>
      <c r="T769" s="550"/>
      <c r="U769" s="550"/>
      <c r="V769" s="550"/>
      <c r="W769" s="550"/>
      <c r="X769" s="550"/>
      <c r="Y769" s="550"/>
      <c r="Z769" s="550"/>
    </row>
    <row r="770" ht="14.25" customHeight="1">
      <c r="A770" s="550"/>
      <c r="B770" s="550"/>
      <c r="C770" s="550"/>
      <c r="D770" s="550"/>
      <c r="E770" s="550"/>
      <c r="F770" s="550"/>
      <c r="G770" s="550"/>
      <c r="H770" s="550"/>
      <c r="I770" s="550"/>
      <c r="J770" s="550"/>
      <c r="K770" s="550"/>
      <c r="L770" s="550"/>
      <c r="M770" s="550"/>
      <c r="N770" s="550"/>
      <c r="O770" s="550"/>
      <c r="P770" s="550"/>
      <c r="Q770" s="550"/>
      <c r="R770" s="550"/>
      <c r="S770" s="550"/>
      <c r="T770" s="550"/>
      <c r="U770" s="550"/>
      <c r="V770" s="550"/>
      <c r="W770" s="550"/>
      <c r="X770" s="550"/>
      <c r="Y770" s="550"/>
      <c r="Z770" s="550"/>
    </row>
    <row r="771" ht="14.25" customHeight="1">
      <c r="A771" s="550"/>
      <c r="B771" s="550"/>
      <c r="C771" s="550"/>
      <c r="D771" s="550"/>
      <c r="E771" s="550"/>
      <c r="F771" s="550"/>
      <c r="G771" s="550"/>
      <c r="H771" s="550"/>
      <c r="I771" s="550"/>
      <c r="J771" s="550"/>
      <c r="K771" s="550"/>
      <c r="L771" s="550"/>
      <c r="M771" s="550"/>
      <c r="N771" s="550"/>
      <c r="O771" s="550"/>
      <c r="P771" s="550"/>
      <c r="Q771" s="550"/>
      <c r="R771" s="550"/>
      <c r="S771" s="550"/>
      <c r="T771" s="550"/>
      <c r="U771" s="550"/>
      <c r="V771" s="550"/>
      <c r="W771" s="550"/>
      <c r="X771" s="550"/>
      <c r="Y771" s="550"/>
      <c r="Z771" s="550"/>
    </row>
    <row r="772" ht="14.25" customHeight="1">
      <c r="A772" s="550"/>
      <c r="B772" s="550"/>
      <c r="C772" s="550"/>
      <c r="D772" s="550"/>
      <c r="E772" s="550"/>
      <c r="F772" s="550"/>
      <c r="G772" s="550"/>
      <c r="H772" s="550"/>
      <c r="I772" s="550"/>
      <c r="J772" s="550"/>
      <c r="K772" s="550"/>
      <c r="L772" s="550"/>
      <c r="M772" s="550"/>
      <c r="N772" s="550"/>
      <c r="O772" s="550"/>
      <c r="P772" s="550"/>
      <c r="Q772" s="550"/>
      <c r="R772" s="550"/>
      <c r="S772" s="550"/>
      <c r="T772" s="550"/>
      <c r="U772" s="550"/>
      <c r="V772" s="550"/>
      <c r="W772" s="550"/>
      <c r="X772" s="550"/>
      <c r="Y772" s="550"/>
      <c r="Z772" s="550"/>
    </row>
    <row r="773" ht="14.25" customHeight="1">
      <c r="A773" s="550"/>
      <c r="B773" s="550"/>
      <c r="C773" s="550"/>
      <c r="D773" s="550"/>
      <c r="E773" s="550"/>
      <c r="F773" s="550"/>
      <c r="G773" s="550"/>
      <c r="H773" s="550"/>
      <c r="I773" s="550"/>
      <c r="J773" s="550"/>
      <c r="K773" s="550"/>
      <c r="L773" s="550"/>
      <c r="M773" s="550"/>
      <c r="N773" s="550"/>
      <c r="O773" s="550"/>
      <c r="P773" s="550"/>
      <c r="Q773" s="550"/>
      <c r="R773" s="550"/>
      <c r="S773" s="550"/>
      <c r="T773" s="550"/>
      <c r="U773" s="550"/>
      <c r="V773" s="550"/>
      <c r="W773" s="550"/>
      <c r="X773" s="550"/>
      <c r="Y773" s="550"/>
      <c r="Z773" s="550"/>
    </row>
    <row r="774" ht="14.25" customHeight="1">
      <c r="A774" s="550"/>
      <c r="B774" s="550"/>
      <c r="C774" s="550"/>
      <c r="D774" s="550"/>
      <c r="E774" s="550"/>
      <c r="F774" s="550"/>
      <c r="G774" s="550"/>
      <c r="H774" s="550"/>
      <c r="I774" s="550"/>
      <c r="J774" s="550"/>
      <c r="K774" s="550"/>
      <c r="L774" s="550"/>
      <c r="M774" s="550"/>
      <c r="N774" s="550"/>
      <c r="O774" s="550"/>
      <c r="P774" s="550"/>
      <c r="Q774" s="550"/>
      <c r="R774" s="550"/>
      <c r="S774" s="550"/>
      <c r="T774" s="550"/>
      <c r="U774" s="550"/>
      <c r="V774" s="550"/>
      <c r="W774" s="550"/>
      <c r="X774" s="550"/>
      <c r="Y774" s="550"/>
      <c r="Z774" s="550"/>
    </row>
    <row r="775" ht="14.25" customHeight="1">
      <c r="A775" s="550"/>
      <c r="B775" s="550"/>
      <c r="C775" s="550"/>
      <c r="D775" s="550"/>
      <c r="E775" s="550"/>
      <c r="F775" s="550"/>
      <c r="G775" s="550"/>
      <c r="H775" s="550"/>
      <c r="I775" s="550"/>
      <c r="J775" s="550"/>
      <c r="K775" s="550"/>
      <c r="L775" s="550"/>
      <c r="M775" s="550"/>
      <c r="N775" s="550"/>
      <c r="O775" s="550"/>
      <c r="P775" s="550"/>
      <c r="Q775" s="550"/>
      <c r="R775" s="550"/>
      <c r="S775" s="550"/>
      <c r="T775" s="550"/>
      <c r="U775" s="550"/>
      <c r="V775" s="550"/>
      <c r="W775" s="550"/>
      <c r="X775" s="550"/>
      <c r="Y775" s="550"/>
      <c r="Z775" s="550"/>
    </row>
    <row r="776" ht="14.25" customHeight="1">
      <c r="A776" s="550"/>
      <c r="B776" s="550"/>
      <c r="C776" s="550"/>
      <c r="D776" s="550"/>
      <c r="E776" s="550"/>
      <c r="F776" s="550"/>
      <c r="G776" s="550"/>
      <c r="H776" s="550"/>
      <c r="I776" s="550"/>
      <c r="J776" s="550"/>
      <c r="K776" s="550"/>
      <c r="L776" s="550"/>
      <c r="M776" s="550"/>
      <c r="N776" s="550"/>
      <c r="O776" s="550"/>
      <c r="P776" s="550"/>
      <c r="Q776" s="550"/>
      <c r="R776" s="550"/>
      <c r="S776" s="550"/>
      <c r="T776" s="550"/>
      <c r="U776" s="550"/>
      <c r="V776" s="550"/>
      <c r="W776" s="550"/>
      <c r="X776" s="550"/>
      <c r="Y776" s="550"/>
      <c r="Z776" s="550"/>
    </row>
    <row r="777" ht="14.25" customHeight="1">
      <c r="A777" s="550"/>
      <c r="B777" s="550"/>
      <c r="C777" s="550"/>
      <c r="D777" s="550"/>
      <c r="E777" s="550"/>
      <c r="F777" s="550"/>
      <c r="G777" s="550"/>
      <c r="H777" s="550"/>
      <c r="I777" s="550"/>
      <c r="J777" s="550"/>
      <c r="K777" s="550"/>
      <c r="L777" s="550"/>
      <c r="M777" s="550"/>
      <c r="N777" s="550"/>
      <c r="O777" s="550"/>
      <c r="P777" s="550"/>
      <c r="Q777" s="550"/>
      <c r="R777" s="550"/>
      <c r="S777" s="550"/>
      <c r="T777" s="550"/>
      <c r="U777" s="550"/>
      <c r="V777" s="550"/>
      <c r="W777" s="550"/>
      <c r="X777" s="550"/>
      <c r="Y777" s="550"/>
      <c r="Z777" s="550"/>
    </row>
    <row r="778" ht="14.25" customHeight="1">
      <c r="A778" s="550"/>
      <c r="B778" s="550"/>
      <c r="C778" s="550"/>
      <c r="D778" s="550"/>
      <c r="E778" s="550"/>
      <c r="F778" s="550"/>
      <c r="G778" s="550"/>
      <c r="H778" s="550"/>
      <c r="I778" s="550"/>
      <c r="J778" s="550"/>
      <c r="K778" s="550"/>
      <c r="L778" s="550"/>
      <c r="M778" s="550"/>
      <c r="N778" s="550"/>
      <c r="O778" s="550"/>
      <c r="P778" s="550"/>
      <c r="Q778" s="550"/>
      <c r="R778" s="550"/>
      <c r="S778" s="550"/>
      <c r="T778" s="550"/>
      <c r="U778" s="550"/>
      <c r="V778" s="550"/>
      <c r="W778" s="550"/>
      <c r="X778" s="550"/>
      <c r="Y778" s="550"/>
      <c r="Z778" s="550"/>
    </row>
    <row r="779" ht="14.25" customHeight="1">
      <c r="A779" s="550"/>
      <c r="B779" s="550"/>
      <c r="C779" s="550"/>
      <c r="D779" s="550"/>
      <c r="E779" s="550"/>
      <c r="F779" s="550"/>
      <c r="G779" s="550"/>
      <c r="H779" s="550"/>
      <c r="I779" s="550"/>
      <c r="J779" s="550"/>
      <c r="K779" s="550"/>
      <c r="L779" s="550"/>
      <c r="M779" s="550"/>
      <c r="N779" s="550"/>
      <c r="O779" s="550"/>
      <c r="P779" s="550"/>
      <c r="Q779" s="550"/>
      <c r="R779" s="550"/>
      <c r="S779" s="550"/>
      <c r="T779" s="550"/>
      <c r="U779" s="550"/>
      <c r="V779" s="550"/>
      <c r="W779" s="550"/>
      <c r="X779" s="550"/>
      <c r="Y779" s="550"/>
      <c r="Z779" s="550"/>
    </row>
    <row r="780" ht="14.25" customHeight="1">
      <c r="A780" s="550"/>
      <c r="B780" s="550"/>
      <c r="C780" s="550"/>
      <c r="D780" s="550"/>
      <c r="E780" s="550"/>
      <c r="F780" s="550"/>
      <c r="G780" s="550"/>
      <c r="H780" s="550"/>
      <c r="I780" s="550"/>
      <c r="J780" s="550"/>
      <c r="K780" s="550"/>
      <c r="L780" s="550"/>
      <c r="M780" s="550"/>
      <c r="N780" s="550"/>
      <c r="O780" s="550"/>
      <c r="P780" s="550"/>
      <c r="Q780" s="550"/>
      <c r="R780" s="550"/>
      <c r="S780" s="550"/>
      <c r="T780" s="550"/>
      <c r="U780" s="550"/>
      <c r="V780" s="550"/>
      <c r="W780" s="550"/>
      <c r="X780" s="550"/>
      <c r="Y780" s="550"/>
      <c r="Z780" s="550"/>
    </row>
    <row r="781" ht="14.25" customHeight="1">
      <c r="A781" s="550"/>
      <c r="B781" s="550"/>
      <c r="C781" s="550"/>
      <c r="D781" s="550"/>
      <c r="E781" s="550"/>
      <c r="F781" s="550"/>
      <c r="G781" s="550"/>
      <c r="H781" s="550"/>
      <c r="I781" s="550"/>
      <c r="J781" s="550"/>
      <c r="K781" s="550"/>
      <c r="L781" s="550"/>
      <c r="M781" s="550"/>
      <c r="N781" s="550"/>
      <c r="O781" s="550"/>
      <c r="P781" s="550"/>
      <c r="Q781" s="550"/>
      <c r="R781" s="550"/>
      <c r="S781" s="550"/>
      <c r="T781" s="550"/>
      <c r="U781" s="550"/>
      <c r="V781" s="550"/>
      <c r="W781" s="550"/>
      <c r="X781" s="550"/>
      <c r="Y781" s="550"/>
      <c r="Z781" s="550"/>
    </row>
    <row r="782" ht="14.25" customHeight="1">
      <c r="A782" s="550"/>
      <c r="B782" s="550"/>
      <c r="C782" s="550"/>
      <c r="D782" s="550"/>
      <c r="E782" s="550"/>
      <c r="F782" s="550"/>
      <c r="G782" s="550"/>
      <c r="H782" s="550"/>
      <c r="I782" s="550"/>
      <c r="J782" s="550"/>
      <c r="K782" s="550"/>
      <c r="L782" s="550"/>
      <c r="M782" s="550"/>
      <c r="N782" s="550"/>
      <c r="O782" s="550"/>
      <c r="P782" s="550"/>
      <c r="Q782" s="550"/>
      <c r="R782" s="550"/>
      <c r="S782" s="550"/>
      <c r="T782" s="550"/>
      <c r="U782" s="550"/>
      <c r="V782" s="550"/>
      <c r="W782" s="550"/>
      <c r="X782" s="550"/>
      <c r="Y782" s="550"/>
      <c r="Z782" s="550"/>
    </row>
    <row r="783" ht="14.25" customHeight="1">
      <c r="A783" s="550"/>
      <c r="B783" s="550"/>
      <c r="C783" s="550"/>
      <c r="D783" s="550"/>
      <c r="E783" s="550"/>
      <c r="F783" s="550"/>
      <c r="G783" s="550"/>
      <c r="H783" s="550"/>
      <c r="I783" s="550"/>
      <c r="J783" s="550"/>
      <c r="K783" s="550"/>
      <c r="L783" s="550"/>
      <c r="M783" s="550"/>
      <c r="N783" s="550"/>
      <c r="O783" s="550"/>
      <c r="P783" s="550"/>
      <c r="Q783" s="550"/>
      <c r="R783" s="550"/>
      <c r="S783" s="550"/>
      <c r="T783" s="550"/>
      <c r="U783" s="550"/>
      <c r="V783" s="550"/>
      <c r="W783" s="550"/>
      <c r="X783" s="550"/>
      <c r="Y783" s="550"/>
      <c r="Z783" s="550"/>
    </row>
    <row r="784" ht="14.25" customHeight="1">
      <c r="A784" s="550"/>
      <c r="B784" s="550"/>
      <c r="C784" s="550"/>
      <c r="D784" s="550"/>
      <c r="E784" s="550"/>
      <c r="F784" s="550"/>
      <c r="G784" s="550"/>
      <c r="H784" s="550"/>
      <c r="I784" s="550"/>
      <c r="J784" s="550"/>
      <c r="K784" s="550"/>
      <c r="L784" s="550"/>
      <c r="M784" s="550"/>
      <c r="N784" s="550"/>
      <c r="O784" s="550"/>
      <c r="P784" s="550"/>
      <c r="Q784" s="550"/>
      <c r="R784" s="550"/>
      <c r="S784" s="550"/>
      <c r="T784" s="550"/>
      <c r="U784" s="550"/>
      <c r="V784" s="550"/>
      <c r="W784" s="550"/>
      <c r="X784" s="550"/>
      <c r="Y784" s="550"/>
      <c r="Z784" s="550"/>
    </row>
    <row r="785" ht="14.25" customHeight="1">
      <c r="A785" s="550"/>
      <c r="B785" s="550"/>
      <c r="C785" s="550"/>
      <c r="D785" s="550"/>
      <c r="E785" s="550"/>
      <c r="F785" s="550"/>
      <c r="G785" s="550"/>
      <c r="H785" s="550"/>
      <c r="I785" s="550"/>
      <c r="J785" s="550"/>
      <c r="K785" s="550"/>
      <c r="L785" s="550"/>
      <c r="M785" s="550"/>
      <c r="N785" s="550"/>
      <c r="O785" s="550"/>
      <c r="P785" s="550"/>
      <c r="Q785" s="550"/>
      <c r="R785" s="550"/>
      <c r="S785" s="550"/>
      <c r="T785" s="550"/>
      <c r="U785" s="550"/>
      <c r="V785" s="550"/>
      <c r="W785" s="550"/>
      <c r="X785" s="550"/>
      <c r="Y785" s="550"/>
      <c r="Z785" s="550"/>
    </row>
    <row r="786" ht="14.25" customHeight="1">
      <c r="A786" s="550"/>
      <c r="B786" s="550"/>
      <c r="C786" s="550"/>
      <c r="D786" s="550"/>
      <c r="E786" s="550"/>
      <c r="F786" s="550"/>
      <c r="G786" s="550"/>
      <c r="H786" s="550"/>
      <c r="I786" s="550"/>
      <c r="J786" s="550"/>
      <c r="K786" s="550"/>
      <c r="L786" s="550"/>
      <c r="M786" s="550"/>
      <c r="N786" s="550"/>
      <c r="O786" s="550"/>
      <c r="P786" s="550"/>
      <c r="Q786" s="550"/>
      <c r="R786" s="550"/>
      <c r="S786" s="550"/>
      <c r="T786" s="550"/>
      <c r="U786" s="550"/>
      <c r="V786" s="550"/>
      <c r="W786" s="550"/>
      <c r="X786" s="550"/>
      <c r="Y786" s="550"/>
      <c r="Z786" s="550"/>
    </row>
    <row r="787" ht="14.25" customHeight="1">
      <c r="A787" s="550"/>
      <c r="B787" s="550"/>
      <c r="C787" s="550"/>
      <c r="D787" s="550"/>
      <c r="E787" s="550"/>
      <c r="F787" s="550"/>
      <c r="G787" s="550"/>
      <c r="H787" s="550"/>
      <c r="I787" s="550"/>
      <c r="J787" s="550"/>
      <c r="K787" s="550"/>
      <c r="L787" s="550"/>
      <c r="M787" s="550"/>
      <c r="N787" s="550"/>
      <c r="O787" s="550"/>
      <c r="P787" s="550"/>
      <c r="Q787" s="550"/>
      <c r="R787" s="550"/>
      <c r="S787" s="550"/>
      <c r="T787" s="550"/>
      <c r="U787" s="550"/>
      <c r="V787" s="550"/>
      <c r="W787" s="550"/>
      <c r="X787" s="550"/>
      <c r="Y787" s="550"/>
      <c r="Z787" s="550"/>
    </row>
    <row r="788" ht="14.25" customHeight="1">
      <c r="A788" s="550"/>
      <c r="B788" s="550"/>
      <c r="C788" s="550"/>
      <c r="D788" s="550"/>
      <c r="E788" s="550"/>
      <c r="F788" s="550"/>
      <c r="G788" s="550"/>
      <c r="H788" s="550"/>
      <c r="I788" s="550"/>
      <c r="J788" s="550"/>
      <c r="K788" s="550"/>
      <c r="L788" s="550"/>
      <c r="M788" s="550"/>
      <c r="N788" s="550"/>
      <c r="O788" s="550"/>
      <c r="P788" s="550"/>
      <c r="Q788" s="550"/>
      <c r="R788" s="550"/>
      <c r="S788" s="550"/>
      <c r="T788" s="550"/>
      <c r="U788" s="550"/>
      <c r="V788" s="550"/>
      <c r="W788" s="550"/>
      <c r="X788" s="550"/>
      <c r="Y788" s="550"/>
      <c r="Z788" s="550"/>
    </row>
    <row r="789" ht="14.25" customHeight="1">
      <c r="A789" s="550"/>
      <c r="B789" s="550"/>
      <c r="C789" s="550"/>
      <c r="D789" s="550"/>
      <c r="E789" s="550"/>
      <c r="F789" s="550"/>
      <c r="G789" s="550"/>
      <c r="H789" s="550"/>
      <c r="I789" s="550"/>
      <c r="J789" s="550"/>
      <c r="K789" s="550"/>
      <c r="L789" s="550"/>
      <c r="M789" s="550"/>
      <c r="N789" s="550"/>
      <c r="O789" s="550"/>
      <c r="P789" s="550"/>
      <c r="Q789" s="550"/>
      <c r="R789" s="550"/>
      <c r="S789" s="550"/>
      <c r="T789" s="550"/>
      <c r="U789" s="550"/>
      <c r="V789" s="550"/>
      <c r="W789" s="550"/>
      <c r="X789" s="550"/>
      <c r="Y789" s="550"/>
      <c r="Z789" s="550"/>
    </row>
    <row r="790" ht="14.25" customHeight="1">
      <c r="A790" s="550"/>
      <c r="B790" s="550"/>
      <c r="C790" s="550"/>
      <c r="D790" s="550"/>
      <c r="E790" s="550"/>
      <c r="F790" s="550"/>
      <c r="G790" s="550"/>
      <c r="H790" s="550"/>
      <c r="I790" s="550"/>
      <c r="J790" s="550"/>
      <c r="K790" s="550"/>
      <c r="L790" s="550"/>
      <c r="M790" s="550"/>
      <c r="N790" s="550"/>
      <c r="O790" s="550"/>
      <c r="P790" s="550"/>
      <c r="Q790" s="550"/>
      <c r="R790" s="550"/>
      <c r="S790" s="550"/>
      <c r="T790" s="550"/>
      <c r="U790" s="550"/>
      <c r="V790" s="550"/>
      <c r="W790" s="550"/>
      <c r="X790" s="550"/>
      <c r="Y790" s="550"/>
      <c r="Z790" s="550"/>
    </row>
    <row r="791" ht="14.25" customHeight="1">
      <c r="A791" s="550"/>
      <c r="B791" s="550"/>
      <c r="C791" s="550"/>
      <c r="D791" s="550"/>
      <c r="E791" s="550"/>
      <c r="F791" s="550"/>
      <c r="G791" s="550"/>
      <c r="H791" s="550"/>
      <c r="I791" s="550"/>
      <c r="J791" s="550"/>
      <c r="K791" s="550"/>
      <c r="L791" s="550"/>
      <c r="M791" s="550"/>
      <c r="N791" s="550"/>
      <c r="O791" s="550"/>
      <c r="P791" s="550"/>
      <c r="Q791" s="550"/>
      <c r="R791" s="550"/>
      <c r="S791" s="550"/>
      <c r="T791" s="550"/>
      <c r="U791" s="550"/>
      <c r="V791" s="550"/>
      <c r="W791" s="550"/>
      <c r="X791" s="550"/>
      <c r="Y791" s="550"/>
      <c r="Z791" s="550"/>
    </row>
    <row r="792" ht="14.25" customHeight="1">
      <c r="A792" s="550"/>
      <c r="B792" s="550"/>
      <c r="C792" s="550"/>
      <c r="D792" s="550"/>
      <c r="E792" s="550"/>
      <c r="F792" s="550"/>
      <c r="G792" s="550"/>
      <c r="H792" s="550"/>
      <c r="I792" s="550"/>
      <c r="J792" s="550"/>
      <c r="K792" s="550"/>
      <c r="L792" s="550"/>
      <c r="M792" s="550"/>
      <c r="N792" s="550"/>
      <c r="O792" s="550"/>
      <c r="P792" s="550"/>
      <c r="Q792" s="550"/>
      <c r="R792" s="550"/>
      <c r="S792" s="550"/>
      <c r="T792" s="550"/>
      <c r="U792" s="550"/>
      <c r="V792" s="550"/>
      <c r="W792" s="550"/>
      <c r="X792" s="550"/>
      <c r="Y792" s="550"/>
      <c r="Z792" s="550"/>
    </row>
    <row r="793" ht="14.25" customHeight="1">
      <c r="A793" s="550"/>
      <c r="B793" s="550"/>
      <c r="C793" s="550"/>
      <c r="D793" s="550"/>
      <c r="E793" s="550"/>
      <c r="F793" s="550"/>
      <c r="G793" s="550"/>
      <c r="H793" s="550"/>
      <c r="I793" s="550"/>
      <c r="J793" s="550"/>
      <c r="K793" s="550"/>
      <c r="L793" s="550"/>
      <c r="M793" s="550"/>
      <c r="N793" s="550"/>
      <c r="O793" s="550"/>
      <c r="P793" s="550"/>
      <c r="Q793" s="550"/>
      <c r="R793" s="550"/>
      <c r="S793" s="550"/>
      <c r="T793" s="550"/>
      <c r="U793" s="550"/>
      <c r="V793" s="550"/>
      <c r="W793" s="550"/>
      <c r="X793" s="550"/>
      <c r="Y793" s="550"/>
      <c r="Z793" s="550"/>
    </row>
    <row r="794" ht="14.25" customHeight="1">
      <c r="A794" s="550"/>
      <c r="B794" s="550"/>
      <c r="C794" s="550"/>
      <c r="D794" s="550"/>
      <c r="E794" s="550"/>
      <c r="F794" s="550"/>
      <c r="G794" s="550"/>
      <c r="H794" s="550"/>
      <c r="I794" s="550"/>
      <c r="J794" s="550"/>
      <c r="K794" s="550"/>
      <c r="L794" s="550"/>
      <c r="M794" s="550"/>
      <c r="N794" s="550"/>
      <c r="O794" s="550"/>
      <c r="P794" s="550"/>
      <c r="Q794" s="550"/>
      <c r="R794" s="550"/>
      <c r="S794" s="550"/>
      <c r="T794" s="550"/>
      <c r="U794" s="550"/>
      <c r="V794" s="550"/>
      <c r="W794" s="550"/>
      <c r="X794" s="550"/>
      <c r="Y794" s="550"/>
      <c r="Z794" s="550"/>
    </row>
    <row r="795" ht="14.25" customHeight="1">
      <c r="A795" s="550"/>
      <c r="B795" s="550"/>
      <c r="C795" s="550"/>
      <c r="D795" s="550"/>
      <c r="E795" s="550"/>
      <c r="F795" s="550"/>
      <c r="G795" s="550"/>
      <c r="H795" s="550"/>
      <c r="I795" s="550"/>
      <c r="J795" s="550"/>
      <c r="K795" s="550"/>
      <c r="L795" s="550"/>
      <c r="M795" s="550"/>
      <c r="N795" s="550"/>
      <c r="O795" s="550"/>
      <c r="P795" s="550"/>
      <c r="Q795" s="550"/>
      <c r="R795" s="550"/>
      <c r="S795" s="550"/>
      <c r="T795" s="550"/>
      <c r="U795" s="550"/>
      <c r="V795" s="550"/>
      <c r="W795" s="550"/>
      <c r="X795" s="550"/>
      <c r="Y795" s="550"/>
      <c r="Z795" s="550"/>
    </row>
    <row r="796" ht="14.25" customHeight="1">
      <c r="A796" s="550"/>
      <c r="B796" s="550"/>
      <c r="C796" s="550"/>
      <c r="D796" s="550"/>
      <c r="E796" s="550"/>
      <c r="F796" s="550"/>
      <c r="G796" s="550"/>
      <c r="H796" s="550"/>
      <c r="I796" s="550"/>
      <c r="J796" s="550"/>
      <c r="K796" s="550"/>
      <c r="L796" s="550"/>
      <c r="M796" s="550"/>
      <c r="N796" s="550"/>
      <c r="O796" s="550"/>
      <c r="P796" s="550"/>
      <c r="Q796" s="550"/>
      <c r="R796" s="550"/>
      <c r="S796" s="550"/>
      <c r="T796" s="550"/>
      <c r="U796" s="550"/>
      <c r="V796" s="550"/>
      <c r="W796" s="550"/>
      <c r="X796" s="550"/>
      <c r="Y796" s="550"/>
      <c r="Z796" s="550"/>
    </row>
    <row r="797" ht="14.25" customHeight="1">
      <c r="A797" s="550"/>
      <c r="B797" s="550"/>
      <c r="C797" s="550"/>
      <c r="D797" s="550"/>
      <c r="E797" s="550"/>
      <c r="F797" s="550"/>
      <c r="G797" s="550"/>
      <c r="H797" s="550"/>
      <c r="I797" s="550"/>
      <c r="J797" s="550"/>
      <c r="K797" s="550"/>
      <c r="L797" s="550"/>
      <c r="M797" s="550"/>
      <c r="N797" s="550"/>
      <c r="O797" s="550"/>
      <c r="P797" s="550"/>
      <c r="Q797" s="550"/>
      <c r="R797" s="550"/>
      <c r="S797" s="550"/>
      <c r="T797" s="550"/>
      <c r="U797" s="550"/>
      <c r="V797" s="550"/>
      <c r="W797" s="550"/>
      <c r="X797" s="550"/>
      <c r="Y797" s="550"/>
      <c r="Z797" s="550"/>
    </row>
    <row r="798" ht="14.25" customHeight="1">
      <c r="A798" s="550"/>
      <c r="B798" s="550"/>
      <c r="C798" s="550"/>
      <c r="D798" s="550"/>
      <c r="E798" s="550"/>
      <c r="F798" s="550"/>
      <c r="G798" s="550"/>
      <c r="H798" s="550"/>
      <c r="I798" s="550"/>
      <c r="J798" s="550"/>
      <c r="K798" s="550"/>
      <c r="L798" s="550"/>
      <c r="M798" s="550"/>
      <c r="N798" s="550"/>
      <c r="O798" s="550"/>
      <c r="P798" s="550"/>
      <c r="Q798" s="550"/>
      <c r="R798" s="550"/>
      <c r="S798" s="550"/>
      <c r="T798" s="550"/>
      <c r="U798" s="550"/>
      <c r="V798" s="550"/>
      <c r="W798" s="550"/>
      <c r="X798" s="550"/>
      <c r="Y798" s="550"/>
      <c r="Z798" s="550"/>
    </row>
    <row r="799" ht="14.25" customHeight="1">
      <c r="A799" s="550"/>
      <c r="B799" s="550"/>
      <c r="C799" s="550"/>
      <c r="D799" s="550"/>
      <c r="E799" s="550"/>
      <c r="F799" s="550"/>
      <c r="G799" s="550"/>
      <c r="H799" s="550"/>
      <c r="I799" s="550"/>
      <c r="J799" s="550"/>
      <c r="K799" s="550"/>
      <c r="L799" s="550"/>
      <c r="M799" s="550"/>
      <c r="N799" s="550"/>
      <c r="O799" s="550"/>
      <c r="P799" s="550"/>
      <c r="Q799" s="550"/>
      <c r="R799" s="550"/>
      <c r="S799" s="550"/>
      <c r="T799" s="550"/>
      <c r="U799" s="550"/>
      <c r="V799" s="550"/>
      <c r="W799" s="550"/>
      <c r="X799" s="550"/>
      <c r="Y799" s="550"/>
      <c r="Z799" s="550"/>
    </row>
    <row r="800" ht="14.25" customHeight="1">
      <c r="A800" s="550"/>
      <c r="B800" s="550"/>
      <c r="C800" s="550"/>
      <c r="D800" s="550"/>
      <c r="E800" s="550"/>
      <c r="F800" s="550"/>
      <c r="G800" s="550"/>
      <c r="H800" s="550"/>
      <c r="I800" s="550"/>
      <c r="J800" s="550"/>
      <c r="K800" s="550"/>
      <c r="L800" s="550"/>
      <c r="M800" s="550"/>
      <c r="N800" s="550"/>
      <c r="O800" s="550"/>
      <c r="P800" s="550"/>
      <c r="Q800" s="550"/>
      <c r="R800" s="550"/>
      <c r="S800" s="550"/>
      <c r="T800" s="550"/>
      <c r="U800" s="550"/>
      <c r="V800" s="550"/>
      <c r="W800" s="550"/>
      <c r="X800" s="550"/>
      <c r="Y800" s="550"/>
      <c r="Z800" s="550"/>
    </row>
    <row r="801" ht="14.25" customHeight="1">
      <c r="A801" s="550"/>
      <c r="B801" s="550"/>
      <c r="C801" s="550"/>
      <c r="D801" s="550"/>
      <c r="E801" s="550"/>
      <c r="F801" s="550"/>
      <c r="G801" s="550"/>
      <c r="H801" s="550"/>
      <c r="I801" s="550"/>
      <c r="J801" s="550"/>
      <c r="K801" s="550"/>
      <c r="L801" s="550"/>
      <c r="M801" s="550"/>
      <c r="N801" s="550"/>
      <c r="O801" s="550"/>
      <c r="P801" s="550"/>
      <c r="Q801" s="550"/>
      <c r="R801" s="550"/>
      <c r="S801" s="550"/>
      <c r="T801" s="550"/>
      <c r="U801" s="550"/>
      <c r="V801" s="550"/>
      <c r="W801" s="550"/>
      <c r="X801" s="550"/>
      <c r="Y801" s="550"/>
      <c r="Z801" s="550"/>
    </row>
    <row r="802" ht="14.25" customHeight="1">
      <c r="A802" s="550"/>
      <c r="B802" s="550"/>
      <c r="C802" s="550"/>
      <c r="D802" s="550"/>
      <c r="E802" s="550"/>
      <c r="F802" s="550"/>
      <c r="G802" s="550"/>
      <c r="H802" s="550"/>
      <c r="I802" s="550"/>
      <c r="J802" s="550"/>
      <c r="K802" s="550"/>
      <c r="L802" s="550"/>
      <c r="M802" s="550"/>
      <c r="N802" s="550"/>
      <c r="O802" s="550"/>
      <c r="P802" s="550"/>
      <c r="Q802" s="550"/>
      <c r="R802" s="550"/>
      <c r="S802" s="550"/>
      <c r="T802" s="550"/>
      <c r="U802" s="550"/>
      <c r="V802" s="550"/>
      <c r="W802" s="550"/>
      <c r="X802" s="550"/>
      <c r="Y802" s="550"/>
      <c r="Z802" s="550"/>
    </row>
    <row r="803" ht="14.25" customHeight="1">
      <c r="A803" s="550"/>
      <c r="B803" s="550"/>
      <c r="C803" s="550"/>
      <c r="D803" s="550"/>
      <c r="E803" s="550"/>
      <c r="F803" s="550"/>
      <c r="G803" s="550"/>
      <c r="H803" s="550"/>
      <c r="I803" s="550"/>
      <c r="J803" s="550"/>
      <c r="K803" s="550"/>
      <c r="L803" s="550"/>
      <c r="M803" s="550"/>
      <c r="N803" s="550"/>
      <c r="O803" s="550"/>
      <c r="P803" s="550"/>
      <c r="Q803" s="550"/>
      <c r="R803" s="550"/>
      <c r="S803" s="550"/>
      <c r="T803" s="550"/>
      <c r="U803" s="550"/>
      <c r="V803" s="550"/>
      <c r="W803" s="550"/>
      <c r="X803" s="550"/>
      <c r="Y803" s="550"/>
      <c r="Z803" s="550"/>
    </row>
    <row r="804" ht="14.25" customHeight="1">
      <c r="A804" s="550"/>
      <c r="B804" s="550"/>
      <c r="C804" s="550"/>
      <c r="D804" s="550"/>
      <c r="E804" s="550"/>
      <c r="F804" s="550"/>
      <c r="G804" s="550"/>
      <c r="H804" s="550"/>
      <c r="I804" s="550"/>
      <c r="J804" s="550"/>
      <c r="K804" s="550"/>
      <c r="L804" s="550"/>
      <c r="M804" s="550"/>
      <c r="N804" s="550"/>
      <c r="O804" s="550"/>
      <c r="P804" s="550"/>
      <c r="Q804" s="550"/>
      <c r="R804" s="550"/>
      <c r="S804" s="550"/>
      <c r="T804" s="550"/>
      <c r="U804" s="550"/>
      <c r="V804" s="550"/>
      <c r="W804" s="550"/>
      <c r="X804" s="550"/>
      <c r="Y804" s="550"/>
      <c r="Z804" s="550"/>
    </row>
    <row r="805" ht="14.25" customHeight="1">
      <c r="A805" s="550"/>
      <c r="B805" s="550"/>
      <c r="C805" s="550"/>
      <c r="D805" s="550"/>
      <c r="E805" s="550"/>
      <c r="F805" s="550"/>
      <c r="G805" s="550"/>
      <c r="H805" s="550"/>
      <c r="I805" s="550"/>
      <c r="J805" s="550"/>
      <c r="K805" s="550"/>
      <c r="L805" s="550"/>
      <c r="M805" s="550"/>
      <c r="N805" s="550"/>
      <c r="O805" s="550"/>
      <c r="P805" s="550"/>
      <c r="Q805" s="550"/>
      <c r="R805" s="550"/>
      <c r="S805" s="550"/>
      <c r="T805" s="550"/>
      <c r="U805" s="550"/>
      <c r="V805" s="550"/>
      <c r="W805" s="550"/>
      <c r="X805" s="550"/>
      <c r="Y805" s="550"/>
      <c r="Z805" s="550"/>
    </row>
    <row r="806" ht="14.25" customHeight="1">
      <c r="A806" s="550"/>
      <c r="B806" s="550"/>
      <c r="C806" s="550"/>
      <c r="D806" s="550"/>
      <c r="E806" s="550"/>
      <c r="F806" s="550"/>
      <c r="G806" s="550"/>
      <c r="H806" s="550"/>
      <c r="I806" s="550"/>
      <c r="J806" s="550"/>
      <c r="K806" s="550"/>
      <c r="L806" s="550"/>
      <c r="M806" s="550"/>
      <c r="N806" s="550"/>
      <c r="O806" s="550"/>
      <c r="P806" s="550"/>
      <c r="Q806" s="550"/>
      <c r="R806" s="550"/>
      <c r="S806" s="550"/>
      <c r="T806" s="550"/>
      <c r="U806" s="550"/>
      <c r="V806" s="550"/>
      <c r="W806" s="550"/>
      <c r="X806" s="550"/>
      <c r="Y806" s="550"/>
      <c r="Z806" s="550"/>
    </row>
    <row r="807" ht="14.25" customHeight="1">
      <c r="A807" s="550"/>
      <c r="B807" s="550"/>
      <c r="C807" s="550"/>
      <c r="D807" s="550"/>
      <c r="E807" s="550"/>
      <c r="F807" s="550"/>
      <c r="G807" s="550"/>
      <c r="H807" s="550"/>
      <c r="I807" s="550"/>
      <c r="J807" s="550"/>
      <c r="K807" s="550"/>
      <c r="L807" s="550"/>
      <c r="M807" s="550"/>
      <c r="N807" s="550"/>
      <c r="O807" s="550"/>
      <c r="P807" s="550"/>
      <c r="Q807" s="550"/>
      <c r="R807" s="550"/>
      <c r="S807" s="550"/>
      <c r="T807" s="550"/>
      <c r="U807" s="550"/>
      <c r="V807" s="550"/>
      <c r="W807" s="550"/>
      <c r="X807" s="550"/>
      <c r="Y807" s="550"/>
      <c r="Z807" s="550"/>
    </row>
    <row r="808" ht="14.25" customHeight="1">
      <c r="A808" s="550"/>
      <c r="B808" s="550"/>
      <c r="C808" s="550"/>
      <c r="D808" s="550"/>
      <c r="E808" s="550"/>
      <c r="F808" s="550"/>
      <c r="G808" s="550"/>
      <c r="H808" s="550"/>
      <c r="I808" s="550"/>
      <c r="J808" s="550"/>
      <c r="K808" s="550"/>
      <c r="L808" s="550"/>
      <c r="M808" s="550"/>
      <c r="N808" s="550"/>
      <c r="O808" s="550"/>
      <c r="P808" s="550"/>
      <c r="Q808" s="550"/>
      <c r="R808" s="550"/>
      <c r="S808" s="550"/>
      <c r="T808" s="550"/>
      <c r="U808" s="550"/>
      <c r="V808" s="550"/>
      <c r="W808" s="550"/>
      <c r="X808" s="550"/>
      <c r="Y808" s="550"/>
      <c r="Z808" s="550"/>
    </row>
    <row r="809" ht="14.25" customHeight="1">
      <c r="A809" s="550"/>
      <c r="B809" s="550"/>
      <c r="C809" s="550"/>
      <c r="D809" s="550"/>
      <c r="E809" s="550"/>
      <c r="F809" s="550"/>
      <c r="G809" s="550"/>
      <c r="H809" s="550"/>
      <c r="I809" s="550"/>
      <c r="J809" s="550"/>
      <c r="K809" s="550"/>
      <c r="L809" s="550"/>
      <c r="M809" s="550"/>
      <c r="N809" s="550"/>
      <c r="O809" s="550"/>
      <c r="P809" s="550"/>
      <c r="Q809" s="550"/>
      <c r="R809" s="550"/>
      <c r="S809" s="550"/>
      <c r="T809" s="550"/>
      <c r="U809" s="550"/>
      <c r="V809" s="550"/>
      <c r="W809" s="550"/>
      <c r="X809" s="550"/>
      <c r="Y809" s="550"/>
      <c r="Z809" s="550"/>
    </row>
    <row r="810" ht="14.25" customHeight="1">
      <c r="A810" s="550"/>
      <c r="B810" s="550"/>
      <c r="C810" s="550"/>
      <c r="D810" s="550"/>
      <c r="E810" s="550"/>
      <c r="F810" s="550"/>
      <c r="G810" s="550"/>
      <c r="H810" s="550"/>
      <c r="I810" s="550"/>
      <c r="J810" s="550"/>
      <c r="K810" s="550"/>
      <c r="L810" s="550"/>
      <c r="M810" s="550"/>
      <c r="N810" s="550"/>
      <c r="O810" s="550"/>
      <c r="P810" s="550"/>
      <c r="Q810" s="550"/>
      <c r="R810" s="550"/>
      <c r="S810" s="550"/>
      <c r="T810" s="550"/>
      <c r="U810" s="550"/>
      <c r="V810" s="550"/>
      <c r="W810" s="550"/>
      <c r="X810" s="550"/>
      <c r="Y810" s="550"/>
      <c r="Z810" s="550"/>
    </row>
    <row r="811" ht="14.25" customHeight="1">
      <c r="A811" s="550"/>
      <c r="B811" s="550"/>
      <c r="C811" s="550"/>
      <c r="D811" s="550"/>
      <c r="E811" s="550"/>
      <c r="F811" s="550"/>
      <c r="G811" s="550"/>
      <c r="H811" s="550"/>
      <c r="I811" s="550"/>
      <c r="J811" s="550"/>
      <c r="K811" s="550"/>
      <c r="L811" s="550"/>
      <c r="M811" s="550"/>
      <c r="N811" s="550"/>
      <c r="O811" s="550"/>
      <c r="P811" s="550"/>
      <c r="Q811" s="550"/>
      <c r="R811" s="550"/>
      <c r="S811" s="550"/>
      <c r="T811" s="550"/>
      <c r="U811" s="550"/>
      <c r="V811" s="550"/>
      <c r="W811" s="550"/>
      <c r="X811" s="550"/>
      <c r="Y811" s="550"/>
      <c r="Z811" s="550"/>
    </row>
    <row r="812" ht="14.25" customHeight="1">
      <c r="A812" s="550"/>
      <c r="B812" s="550"/>
      <c r="C812" s="550"/>
      <c r="D812" s="550"/>
      <c r="E812" s="550"/>
      <c r="F812" s="550"/>
      <c r="G812" s="550"/>
      <c r="H812" s="550"/>
      <c r="I812" s="550"/>
      <c r="J812" s="550"/>
      <c r="K812" s="550"/>
      <c r="L812" s="550"/>
      <c r="M812" s="550"/>
      <c r="N812" s="550"/>
      <c r="O812" s="550"/>
      <c r="P812" s="550"/>
      <c r="Q812" s="550"/>
      <c r="R812" s="550"/>
      <c r="S812" s="550"/>
      <c r="T812" s="550"/>
      <c r="U812" s="550"/>
      <c r="V812" s="550"/>
      <c r="W812" s="550"/>
      <c r="X812" s="550"/>
      <c r="Y812" s="550"/>
      <c r="Z812" s="550"/>
    </row>
    <row r="813" ht="14.25" customHeight="1">
      <c r="A813" s="550"/>
      <c r="B813" s="550"/>
      <c r="C813" s="550"/>
      <c r="D813" s="550"/>
      <c r="E813" s="550"/>
      <c r="F813" s="550"/>
      <c r="G813" s="550"/>
      <c r="H813" s="550"/>
      <c r="I813" s="550"/>
      <c r="J813" s="550"/>
      <c r="K813" s="550"/>
      <c r="L813" s="550"/>
      <c r="M813" s="550"/>
      <c r="N813" s="550"/>
      <c r="O813" s="550"/>
      <c r="P813" s="550"/>
      <c r="Q813" s="550"/>
      <c r="R813" s="550"/>
      <c r="S813" s="550"/>
      <c r="T813" s="550"/>
      <c r="U813" s="550"/>
      <c r="V813" s="550"/>
      <c r="W813" s="550"/>
      <c r="X813" s="550"/>
      <c r="Y813" s="550"/>
      <c r="Z813" s="550"/>
    </row>
    <row r="814" ht="14.25" customHeight="1">
      <c r="A814" s="550"/>
      <c r="B814" s="550"/>
      <c r="C814" s="550"/>
      <c r="D814" s="550"/>
      <c r="E814" s="550"/>
      <c r="F814" s="550"/>
      <c r="G814" s="550"/>
      <c r="H814" s="550"/>
      <c r="I814" s="550"/>
      <c r="J814" s="550"/>
      <c r="K814" s="550"/>
      <c r="L814" s="550"/>
      <c r="M814" s="550"/>
      <c r="N814" s="550"/>
      <c r="O814" s="550"/>
      <c r="P814" s="550"/>
      <c r="Q814" s="550"/>
      <c r="R814" s="550"/>
      <c r="S814" s="550"/>
      <c r="T814" s="550"/>
      <c r="U814" s="550"/>
      <c r="V814" s="550"/>
      <c r="W814" s="550"/>
      <c r="X814" s="550"/>
      <c r="Y814" s="550"/>
      <c r="Z814" s="550"/>
    </row>
    <row r="815" ht="14.25" customHeight="1">
      <c r="A815" s="550"/>
      <c r="B815" s="550"/>
      <c r="C815" s="550"/>
      <c r="D815" s="550"/>
      <c r="E815" s="550"/>
      <c r="F815" s="550"/>
      <c r="G815" s="550"/>
      <c r="H815" s="550"/>
      <c r="I815" s="550"/>
      <c r="J815" s="550"/>
      <c r="K815" s="550"/>
      <c r="L815" s="550"/>
      <c r="M815" s="550"/>
      <c r="N815" s="550"/>
      <c r="O815" s="550"/>
      <c r="P815" s="550"/>
      <c r="Q815" s="550"/>
      <c r="R815" s="550"/>
      <c r="S815" s="550"/>
      <c r="T815" s="550"/>
      <c r="U815" s="550"/>
      <c r="V815" s="550"/>
      <c r="W815" s="550"/>
      <c r="X815" s="550"/>
      <c r="Y815" s="550"/>
      <c r="Z815" s="550"/>
    </row>
    <row r="816" ht="14.25" customHeight="1">
      <c r="A816" s="550"/>
      <c r="B816" s="550"/>
      <c r="C816" s="550"/>
      <c r="D816" s="550"/>
      <c r="E816" s="550"/>
      <c r="F816" s="550"/>
      <c r="G816" s="550"/>
      <c r="H816" s="550"/>
      <c r="I816" s="550"/>
      <c r="J816" s="550"/>
      <c r="K816" s="550"/>
      <c r="L816" s="550"/>
      <c r="M816" s="550"/>
      <c r="N816" s="550"/>
      <c r="O816" s="550"/>
      <c r="P816" s="550"/>
      <c r="Q816" s="550"/>
      <c r="R816" s="550"/>
      <c r="S816" s="550"/>
      <c r="T816" s="550"/>
      <c r="U816" s="550"/>
      <c r="V816" s="550"/>
      <c r="W816" s="550"/>
      <c r="X816" s="550"/>
      <c r="Y816" s="550"/>
      <c r="Z816" s="550"/>
    </row>
    <row r="817" ht="14.25" customHeight="1">
      <c r="A817" s="550"/>
      <c r="B817" s="550"/>
      <c r="C817" s="550"/>
      <c r="D817" s="550"/>
      <c r="E817" s="550"/>
      <c r="F817" s="550"/>
      <c r="G817" s="550"/>
      <c r="H817" s="550"/>
      <c r="I817" s="550"/>
      <c r="J817" s="550"/>
      <c r="K817" s="550"/>
      <c r="L817" s="550"/>
      <c r="M817" s="550"/>
      <c r="N817" s="550"/>
      <c r="O817" s="550"/>
      <c r="P817" s="550"/>
      <c r="Q817" s="550"/>
      <c r="R817" s="550"/>
      <c r="S817" s="550"/>
      <c r="T817" s="550"/>
      <c r="U817" s="550"/>
      <c r="V817" s="550"/>
      <c r="W817" s="550"/>
      <c r="X817" s="550"/>
      <c r="Y817" s="550"/>
      <c r="Z817" s="550"/>
    </row>
    <row r="818" ht="14.25" customHeight="1">
      <c r="A818" s="550"/>
      <c r="B818" s="550"/>
      <c r="C818" s="550"/>
      <c r="D818" s="550"/>
      <c r="E818" s="550"/>
      <c r="F818" s="550"/>
      <c r="G818" s="550"/>
      <c r="H818" s="550"/>
      <c r="I818" s="550"/>
      <c r="J818" s="550"/>
      <c r="K818" s="550"/>
      <c r="L818" s="550"/>
      <c r="M818" s="550"/>
      <c r="N818" s="550"/>
      <c r="O818" s="550"/>
      <c r="P818" s="550"/>
      <c r="Q818" s="550"/>
      <c r="R818" s="550"/>
      <c r="S818" s="550"/>
      <c r="T818" s="550"/>
      <c r="U818" s="550"/>
      <c r="V818" s="550"/>
      <c r="W818" s="550"/>
      <c r="X818" s="550"/>
      <c r="Y818" s="550"/>
      <c r="Z818" s="550"/>
    </row>
    <row r="819" ht="14.25" customHeight="1">
      <c r="A819" s="550"/>
      <c r="B819" s="550"/>
      <c r="C819" s="550"/>
      <c r="D819" s="550"/>
      <c r="E819" s="550"/>
      <c r="F819" s="550"/>
      <c r="G819" s="550"/>
      <c r="H819" s="550"/>
      <c r="I819" s="550"/>
      <c r="J819" s="550"/>
      <c r="K819" s="550"/>
      <c r="L819" s="550"/>
      <c r="M819" s="550"/>
      <c r="N819" s="550"/>
      <c r="O819" s="550"/>
      <c r="P819" s="550"/>
      <c r="Q819" s="550"/>
      <c r="R819" s="550"/>
      <c r="S819" s="550"/>
      <c r="T819" s="550"/>
      <c r="U819" s="550"/>
      <c r="V819" s="550"/>
      <c r="W819" s="550"/>
      <c r="X819" s="550"/>
      <c r="Y819" s="550"/>
      <c r="Z819" s="550"/>
    </row>
    <row r="820" ht="14.25" customHeight="1">
      <c r="A820" s="550"/>
      <c r="B820" s="550"/>
      <c r="C820" s="550"/>
      <c r="D820" s="550"/>
      <c r="E820" s="550"/>
      <c r="F820" s="550"/>
      <c r="G820" s="550"/>
      <c r="H820" s="550"/>
      <c r="I820" s="550"/>
      <c r="J820" s="550"/>
      <c r="K820" s="550"/>
      <c r="L820" s="550"/>
      <c r="M820" s="550"/>
      <c r="N820" s="550"/>
      <c r="O820" s="550"/>
      <c r="P820" s="550"/>
      <c r="Q820" s="550"/>
      <c r="R820" s="550"/>
      <c r="S820" s="550"/>
      <c r="T820" s="550"/>
      <c r="U820" s="550"/>
      <c r="V820" s="550"/>
      <c r="W820" s="550"/>
      <c r="X820" s="550"/>
      <c r="Y820" s="550"/>
      <c r="Z820" s="550"/>
    </row>
    <row r="821" ht="14.25" customHeight="1">
      <c r="A821" s="550"/>
      <c r="B821" s="550"/>
      <c r="C821" s="550"/>
      <c r="D821" s="550"/>
      <c r="E821" s="550"/>
      <c r="F821" s="550"/>
      <c r="G821" s="550"/>
      <c r="H821" s="550"/>
      <c r="I821" s="550"/>
      <c r="J821" s="550"/>
      <c r="K821" s="550"/>
      <c r="L821" s="550"/>
      <c r="M821" s="550"/>
      <c r="N821" s="550"/>
      <c r="O821" s="550"/>
      <c r="P821" s="550"/>
      <c r="Q821" s="550"/>
      <c r="R821" s="550"/>
      <c r="S821" s="550"/>
      <c r="T821" s="550"/>
      <c r="U821" s="550"/>
      <c r="V821" s="550"/>
      <c r="W821" s="550"/>
      <c r="X821" s="550"/>
      <c r="Y821" s="550"/>
      <c r="Z821" s="550"/>
    </row>
    <row r="822" ht="14.25" customHeight="1">
      <c r="A822" s="550"/>
      <c r="B822" s="550"/>
      <c r="C822" s="550"/>
      <c r="D822" s="550"/>
      <c r="E822" s="550"/>
      <c r="F822" s="550"/>
      <c r="G822" s="550"/>
      <c r="H822" s="550"/>
      <c r="I822" s="550"/>
      <c r="J822" s="550"/>
      <c r="K822" s="550"/>
      <c r="L822" s="550"/>
      <c r="M822" s="550"/>
      <c r="N822" s="550"/>
      <c r="O822" s="550"/>
      <c r="P822" s="550"/>
      <c r="Q822" s="550"/>
      <c r="R822" s="550"/>
      <c r="S822" s="550"/>
      <c r="T822" s="550"/>
      <c r="U822" s="550"/>
      <c r="V822" s="550"/>
      <c r="W822" s="550"/>
      <c r="X822" s="550"/>
      <c r="Y822" s="550"/>
      <c r="Z822" s="550"/>
    </row>
    <row r="823" ht="14.25" customHeight="1">
      <c r="A823" s="550"/>
      <c r="B823" s="550"/>
      <c r="C823" s="550"/>
      <c r="D823" s="550"/>
      <c r="E823" s="550"/>
      <c r="F823" s="550"/>
      <c r="G823" s="550"/>
      <c r="H823" s="550"/>
      <c r="I823" s="550"/>
      <c r="J823" s="550"/>
      <c r="K823" s="550"/>
      <c r="L823" s="550"/>
      <c r="M823" s="550"/>
      <c r="N823" s="550"/>
      <c r="O823" s="550"/>
      <c r="P823" s="550"/>
      <c r="Q823" s="550"/>
      <c r="R823" s="550"/>
      <c r="S823" s="550"/>
      <c r="T823" s="550"/>
      <c r="U823" s="550"/>
      <c r="V823" s="550"/>
      <c r="W823" s="550"/>
      <c r="X823" s="550"/>
      <c r="Y823" s="550"/>
      <c r="Z823" s="550"/>
    </row>
    <row r="824" ht="14.25" customHeight="1">
      <c r="A824" s="550"/>
      <c r="B824" s="550"/>
      <c r="C824" s="550"/>
      <c r="D824" s="550"/>
      <c r="E824" s="550"/>
      <c r="F824" s="550"/>
      <c r="G824" s="550"/>
      <c r="H824" s="550"/>
      <c r="I824" s="550"/>
      <c r="J824" s="550"/>
      <c r="K824" s="550"/>
      <c r="L824" s="550"/>
      <c r="M824" s="550"/>
      <c r="N824" s="550"/>
      <c r="O824" s="550"/>
      <c r="P824" s="550"/>
      <c r="Q824" s="550"/>
      <c r="R824" s="550"/>
      <c r="S824" s="550"/>
      <c r="T824" s="550"/>
      <c r="U824" s="550"/>
      <c r="V824" s="550"/>
      <c r="W824" s="550"/>
      <c r="X824" s="550"/>
      <c r="Y824" s="550"/>
      <c r="Z824" s="550"/>
    </row>
    <row r="825" ht="14.25" customHeight="1">
      <c r="A825" s="550"/>
      <c r="B825" s="550"/>
      <c r="C825" s="550"/>
      <c r="D825" s="550"/>
      <c r="E825" s="550"/>
      <c r="F825" s="550"/>
      <c r="G825" s="550"/>
      <c r="H825" s="550"/>
      <c r="I825" s="550"/>
      <c r="J825" s="550"/>
      <c r="K825" s="550"/>
      <c r="L825" s="550"/>
      <c r="M825" s="550"/>
      <c r="N825" s="550"/>
      <c r="O825" s="550"/>
      <c r="P825" s="550"/>
      <c r="Q825" s="550"/>
      <c r="R825" s="550"/>
      <c r="S825" s="550"/>
      <c r="T825" s="550"/>
      <c r="U825" s="550"/>
      <c r="V825" s="550"/>
      <c r="W825" s="550"/>
      <c r="X825" s="550"/>
      <c r="Y825" s="550"/>
      <c r="Z825" s="550"/>
    </row>
    <row r="826" ht="14.25" customHeight="1">
      <c r="A826" s="550"/>
      <c r="B826" s="550"/>
      <c r="C826" s="550"/>
      <c r="D826" s="550"/>
      <c r="E826" s="550"/>
      <c r="F826" s="550"/>
      <c r="G826" s="550"/>
      <c r="H826" s="550"/>
      <c r="I826" s="550"/>
      <c r="J826" s="550"/>
      <c r="K826" s="550"/>
      <c r="L826" s="550"/>
      <c r="M826" s="550"/>
      <c r="N826" s="550"/>
      <c r="O826" s="550"/>
      <c r="P826" s="550"/>
      <c r="Q826" s="550"/>
      <c r="R826" s="550"/>
      <c r="S826" s="550"/>
      <c r="T826" s="550"/>
      <c r="U826" s="550"/>
      <c r="V826" s="550"/>
      <c r="W826" s="550"/>
      <c r="X826" s="550"/>
      <c r="Y826" s="550"/>
      <c r="Z826" s="550"/>
    </row>
    <row r="827" ht="14.25" customHeight="1">
      <c r="A827" s="550"/>
      <c r="B827" s="550"/>
      <c r="C827" s="550"/>
      <c r="D827" s="550"/>
      <c r="E827" s="550"/>
      <c r="F827" s="550"/>
      <c r="G827" s="550"/>
      <c r="H827" s="550"/>
      <c r="I827" s="550"/>
      <c r="J827" s="550"/>
      <c r="K827" s="550"/>
      <c r="L827" s="550"/>
      <c r="M827" s="550"/>
      <c r="N827" s="550"/>
      <c r="O827" s="550"/>
      <c r="P827" s="550"/>
      <c r="Q827" s="550"/>
      <c r="R827" s="550"/>
      <c r="S827" s="550"/>
      <c r="T827" s="550"/>
      <c r="U827" s="550"/>
      <c r="V827" s="550"/>
      <c r="W827" s="550"/>
      <c r="X827" s="550"/>
      <c r="Y827" s="550"/>
      <c r="Z827" s="550"/>
    </row>
    <row r="828" ht="14.25" customHeight="1">
      <c r="A828" s="550"/>
      <c r="B828" s="550"/>
      <c r="C828" s="550"/>
      <c r="D828" s="550"/>
      <c r="E828" s="550"/>
      <c r="F828" s="550"/>
      <c r="G828" s="550"/>
      <c r="H828" s="550"/>
      <c r="I828" s="550"/>
      <c r="J828" s="550"/>
      <c r="K828" s="550"/>
      <c r="L828" s="550"/>
      <c r="M828" s="550"/>
      <c r="N828" s="550"/>
      <c r="O828" s="550"/>
      <c r="P828" s="550"/>
      <c r="Q828" s="550"/>
      <c r="R828" s="550"/>
      <c r="S828" s="550"/>
      <c r="T828" s="550"/>
      <c r="U828" s="550"/>
      <c r="V828" s="550"/>
      <c r="W828" s="550"/>
      <c r="X828" s="550"/>
      <c r="Y828" s="550"/>
      <c r="Z828" s="550"/>
    </row>
    <row r="829" ht="14.25" customHeight="1">
      <c r="A829" s="550"/>
      <c r="B829" s="550"/>
      <c r="C829" s="550"/>
      <c r="D829" s="550"/>
      <c r="E829" s="550"/>
      <c r="F829" s="550"/>
      <c r="G829" s="550"/>
      <c r="H829" s="550"/>
      <c r="I829" s="550"/>
      <c r="J829" s="550"/>
      <c r="K829" s="550"/>
      <c r="L829" s="550"/>
      <c r="M829" s="550"/>
      <c r="N829" s="550"/>
      <c r="O829" s="550"/>
      <c r="P829" s="550"/>
      <c r="Q829" s="550"/>
      <c r="R829" s="550"/>
      <c r="S829" s="550"/>
      <c r="T829" s="550"/>
      <c r="U829" s="550"/>
      <c r="V829" s="550"/>
      <c r="W829" s="550"/>
      <c r="X829" s="550"/>
      <c r="Y829" s="550"/>
      <c r="Z829" s="550"/>
    </row>
    <row r="830" ht="14.25" customHeight="1">
      <c r="A830" s="550"/>
      <c r="B830" s="550"/>
      <c r="C830" s="550"/>
      <c r="D830" s="550"/>
      <c r="E830" s="550"/>
      <c r="F830" s="550"/>
      <c r="G830" s="550"/>
      <c r="H830" s="550"/>
      <c r="I830" s="550"/>
      <c r="J830" s="550"/>
      <c r="K830" s="550"/>
      <c r="L830" s="550"/>
      <c r="M830" s="550"/>
      <c r="N830" s="550"/>
      <c r="O830" s="550"/>
      <c r="P830" s="550"/>
      <c r="Q830" s="550"/>
      <c r="R830" s="550"/>
      <c r="S830" s="550"/>
      <c r="T830" s="550"/>
      <c r="U830" s="550"/>
      <c r="V830" s="550"/>
      <c r="W830" s="550"/>
      <c r="X830" s="550"/>
      <c r="Y830" s="550"/>
      <c r="Z830" s="550"/>
    </row>
    <row r="831" ht="14.25" customHeight="1">
      <c r="A831" s="550"/>
      <c r="B831" s="550"/>
      <c r="C831" s="550"/>
      <c r="D831" s="550"/>
      <c r="E831" s="550"/>
      <c r="F831" s="550"/>
      <c r="G831" s="550"/>
      <c r="H831" s="550"/>
      <c r="I831" s="550"/>
      <c r="J831" s="550"/>
      <c r="K831" s="550"/>
      <c r="L831" s="550"/>
      <c r="M831" s="550"/>
      <c r="N831" s="550"/>
      <c r="O831" s="550"/>
      <c r="P831" s="550"/>
      <c r="Q831" s="550"/>
      <c r="R831" s="550"/>
      <c r="S831" s="550"/>
      <c r="T831" s="550"/>
      <c r="U831" s="550"/>
      <c r="V831" s="550"/>
      <c r="W831" s="550"/>
      <c r="X831" s="550"/>
      <c r="Y831" s="550"/>
      <c r="Z831" s="550"/>
    </row>
    <row r="832" ht="14.25" customHeight="1">
      <c r="A832" s="550"/>
      <c r="B832" s="550"/>
      <c r="C832" s="550"/>
      <c r="D832" s="550"/>
      <c r="E832" s="550"/>
      <c r="F832" s="550"/>
      <c r="G832" s="550"/>
      <c r="H832" s="550"/>
      <c r="I832" s="550"/>
      <c r="J832" s="550"/>
      <c r="K832" s="550"/>
      <c r="L832" s="550"/>
      <c r="M832" s="550"/>
      <c r="N832" s="550"/>
      <c r="O832" s="550"/>
      <c r="P832" s="550"/>
      <c r="Q832" s="550"/>
      <c r="R832" s="550"/>
      <c r="S832" s="550"/>
      <c r="T832" s="550"/>
      <c r="U832" s="550"/>
      <c r="V832" s="550"/>
      <c r="W832" s="550"/>
      <c r="X832" s="550"/>
      <c r="Y832" s="550"/>
      <c r="Z832" s="550"/>
    </row>
    <row r="833" ht="14.25" customHeight="1">
      <c r="A833" s="550"/>
      <c r="B833" s="550"/>
      <c r="C833" s="550"/>
      <c r="D833" s="550"/>
      <c r="E833" s="550"/>
      <c r="F833" s="550"/>
      <c r="G833" s="550"/>
      <c r="H833" s="550"/>
      <c r="I833" s="550"/>
      <c r="J833" s="550"/>
      <c r="K833" s="550"/>
      <c r="L833" s="550"/>
      <c r="M833" s="550"/>
      <c r="N833" s="550"/>
      <c r="O833" s="550"/>
      <c r="P833" s="550"/>
      <c r="Q833" s="550"/>
      <c r="R833" s="550"/>
      <c r="S833" s="550"/>
      <c r="T833" s="550"/>
      <c r="U833" s="550"/>
      <c r="V833" s="550"/>
      <c r="W833" s="550"/>
      <c r="X833" s="550"/>
      <c r="Y833" s="550"/>
      <c r="Z833" s="550"/>
    </row>
    <row r="834" ht="14.25" customHeight="1">
      <c r="A834" s="550"/>
      <c r="B834" s="550"/>
      <c r="C834" s="550"/>
      <c r="D834" s="550"/>
      <c r="E834" s="550"/>
      <c r="F834" s="550"/>
      <c r="G834" s="550"/>
      <c r="H834" s="550"/>
      <c r="I834" s="550"/>
      <c r="J834" s="550"/>
      <c r="K834" s="550"/>
      <c r="L834" s="550"/>
      <c r="M834" s="550"/>
      <c r="N834" s="550"/>
      <c r="O834" s="550"/>
      <c r="P834" s="550"/>
      <c r="Q834" s="550"/>
      <c r="R834" s="550"/>
      <c r="S834" s="550"/>
      <c r="T834" s="550"/>
      <c r="U834" s="550"/>
      <c r="V834" s="550"/>
      <c r="W834" s="550"/>
      <c r="X834" s="550"/>
      <c r="Y834" s="550"/>
      <c r="Z834" s="550"/>
    </row>
    <row r="835" ht="14.25" customHeight="1">
      <c r="A835" s="550"/>
      <c r="B835" s="550"/>
      <c r="C835" s="550"/>
      <c r="D835" s="550"/>
      <c r="E835" s="550"/>
      <c r="F835" s="550"/>
      <c r="G835" s="550"/>
      <c r="H835" s="550"/>
      <c r="I835" s="550"/>
      <c r="J835" s="550"/>
      <c r="K835" s="550"/>
      <c r="L835" s="550"/>
      <c r="M835" s="550"/>
      <c r="N835" s="550"/>
      <c r="O835" s="550"/>
      <c r="P835" s="550"/>
      <c r="Q835" s="550"/>
      <c r="R835" s="550"/>
      <c r="S835" s="550"/>
      <c r="T835" s="550"/>
      <c r="U835" s="550"/>
      <c r="V835" s="550"/>
      <c r="W835" s="550"/>
      <c r="X835" s="550"/>
      <c r="Y835" s="550"/>
      <c r="Z835" s="550"/>
    </row>
    <row r="836" ht="14.25" customHeight="1">
      <c r="A836" s="550"/>
      <c r="B836" s="550"/>
      <c r="C836" s="550"/>
      <c r="D836" s="550"/>
      <c r="E836" s="550"/>
      <c r="F836" s="550"/>
      <c r="G836" s="550"/>
      <c r="H836" s="550"/>
      <c r="I836" s="550"/>
      <c r="J836" s="550"/>
      <c r="K836" s="550"/>
      <c r="L836" s="550"/>
      <c r="M836" s="550"/>
      <c r="N836" s="550"/>
      <c r="O836" s="550"/>
      <c r="P836" s="550"/>
      <c r="Q836" s="550"/>
      <c r="R836" s="550"/>
      <c r="S836" s="550"/>
      <c r="T836" s="550"/>
      <c r="U836" s="550"/>
      <c r="V836" s="550"/>
      <c r="W836" s="550"/>
      <c r="X836" s="550"/>
      <c r="Y836" s="550"/>
      <c r="Z836" s="550"/>
    </row>
    <row r="837" ht="14.25" customHeight="1">
      <c r="A837" s="550"/>
      <c r="B837" s="550"/>
      <c r="C837" s="550"/>
      <c r="D837" s="550"/>
      <c r="E837" s="550"/>
      <c r="F837" s="550"/>
      <c r="G837" s="550"/>
      <c r="H837" s="550"/>
      <c r="I837" s="550"/>
      <c r="J837" s="550"/>
      <c r="K837" s="550"/>
      <c r="L837" s="550"/>
      <c r="M837" s="550"/>
      <c r="N837" s="550"/>
      <c r="O837" s="550"/>
      <c r="P837" s="550"/>
      <c r="Q837" s="550"/>
      <c r="R837" s="550"/>
      <c r="S837" s="550"/>
      <c r="T837" s="550"/>
      <c r="U837" s="550"/>
      <c r="V837" s="550"/>
      <c r="W837" s="550"/>
      <c r="X837" s="550"/>
      <c r="Y837" s="550"/>
      <c r="Z837" s="550"/>
    </row>
    <row r="838" ht="14.25" customHeight="1">
      <c r="A838" s="550"/>
      <c r="B838" s="550"/>
      <c r="C838" s="550"/>
      <c r="D838" s="550"/>
      <c r="E838" s="550"/>
      <c r="F838" s="550"/>
      <c r="G838" s="550"/>
      <c r="H838" s="550"/>
      <c r="I838" s="550"/>
      <c r="J838" s="550"/>
      <c r="K838" s="550"/>
      <c r="L838" s="550"/>
      <c r="M838" s="550"/>
      <c r="N838" s="550"/>
      <c r="O838" s="550"/>
      <c r="P838" s="550"/>
      <c r="Q838" s="550"/>
      <c r="R838" s="550"/>
      <c r="S838" s="550"/>
      <c r="T838" s="550"/>
      <c r="U838" s="550"/>
      <c r="V838" s="550"/>
      <c r="W838" s="550"/>
      <c r="X838" s="550"/>
      <c r="Y838" s="550"/>
      <c r="Z838" s="550"/>
    </row>
    <row r="839" ht="14.25" customHeight="1">
      <c r="A839" s="550"/>
      <c r="B839" s="550"/>
      <c r="C839" s="550"/>
      <c r="D839" s="550"/>
      <c r="E839" s="550"/>
      <c r="F839" s="550"/>
      <c r="G839" s="550"/>
      <c r="H839" s="550"/>
      <c r="I839" s="550"/>
      <c r="J839" s="550"/>
      <c r="K839" s="550"/>
      <c r="L839" s="550"/>
      <c r="M839" s="550"/>
      <c r="N839" s="550"/>
      <c r="O839" s="550"/>
      <c r="P839" s="550"/>
      <c r="Q839" s="550"/>
      <c r="R839" s="550"/>
      <c r="S839" s="550"/>
      <c r="T839" s="550"/>
      <c r="U839" s="550"/>
      <c r="V839" s="550"/>
      <c r="W839" s="550"/>
      <c r="X839" s="550"/>
      <c r="Y839" s="550"/>
      <c r="Z839" s="550"/>
    </row>
    <row r="840" ht="14.25" customHeight="1">
      <c r="A840" s="550"/>
      <c r="B840" s="550"/>
      <c r="C840" s="550"/>
      <c r="D840" s="550"/>
      <c r="E840" s="550"/>
      <c r="F840" s="550"/>
      <c r="G840" s="550"/>
      <c r="H840" s="550"/>
      <c r="I840" s="550"/>
      <c r="J840" s="550"/>
      <c r="K840" s="550"/>
      <c r="L840" s="550"/>
      <c r="M840" s="550"/>
      <c r="N840" s="550"/>
      <c r="O840" s="550"/>
      <c r="P840" s="550"/>
      <c r="Q840" s="550"/>
      <c r="R840" s="550"/>
      <c r="S840" s="550"/>
      <c r="T840" s="550"/>
      <c r="U840" s="550"/>
      <c r="V840" s="550"/>
      <c r="W840" s="550"/>
      <c r="X840" s="550"/>
      <c r="Y840" s="550"/>
      <c r="Z840" s="550"/>
    </row>
    <row r="841" ht="14.25" customHeight="1">
      <c r="A841" s="550"/>
      <c r="B841" s="550"/>
      <c r="C841" s="550"/>
      <c r="D841" s="550"/>
      <c r="E841" s="550"/>
      <c r="F841" s="550"/>
      <c r="G841" s="550"/>
      <c r="H841" s="550"/>
      <c r="I841" s="550"/>
      <c r="J841" s="550"/>
      <c r="K841" s="550"/>
      <c r="L841" s="550"/>
      <c r="M841" s="550"/>
      <c r="N841" s="550"/>
      <c r="O841" s="550"/>
      <c r="P841" s="550"/>
      <c r="Q841" s="550"/>
      <c r="R841" s="550"/>
      <c r="S841" s="550"/>
      <c r="T841" s="550"/>
      <c r="U841" s="550"/>
      <c r="V841" s="550"/>
      <c r="W841" s="550"/>
      <c r="X841" s="550"/>
      <c r="Y841" s="550"/>
      <c r="Z841" s="550"/>
    </row>
    <row r="842" ht="14.25" customHeight="1">
      <c r="A842" s="550"/>
      <c r="B842" s="550"/>
      <c r="C842" s="550"/>
      <c r="D842" s="550"/>
      <c r="E842" s="550"/>
      <c r="F842" s="550"/>
      <c r="G842" s="550"/>
      <c r="H842" s="550"/>
      <c r="I842" s="550"/>
      <c r="J842" s="550"/>
      <c r="K842" s="550"/>
      <c r="L842" s="550"/>
      <c r="M842" s="550"/>
      <c r="N842" s="550"/>
      <c r="O842" s="550"/>
      <c r="P842" s="550"/>
      <c r="Q842" s="550"/>
      <c r="R842" s="550"/>
      <c r="S842" s="550"/>
      <c r="T842" s="550"/>
      <c r="U842" s="550"/>
      <c r="V842" s="550"/>
      <c r="W842" s="550"/>
      <c r="X842" s="550"/>
      <c r="Y842" s="550"/>
      <c r="Z842" s="550"/>
    </row>
    <row r="843" ht="14.25" customHeight="1">
      <c r="A843" s="550"/>
      <c r="B843" s="550"/>
      <c r="C843" s="550"/>
      <c r="D843" s="550"/>
      <c r="E843" s="550"/>
      <c r="F843" s="550"/>
      <c r="G843" s="550"/>
      <c r="H843" s="550"/>
      <c r="I843" s="550"/>
      <c r="J843" s="550"/>
      <c r="K843" s="550"/>
      <c r="L843" s="550"/>
      <c r="M843" s="550"/>
      <c r="N843" s="550"/>
      <c r="O843" s="550"/>
      <c r="P843" s="550"/>
      <c r="Q843" s="550"/>
      <c r="R843" s="550"/>
      <c r="S843" s="550"/>
      <c r="T843" s="550"/>
      <c r="U843" s="550"/>
      <c r="V843" s="550"/>
      <c r="W843" s="550"/>
      <c r="X843" s="550"/>
      <c r="Y843" s="550"/>
      <c r="Z843" s="550"/>
    </row>
    <row r="844" ht="14.25" customHeight="1">
      <c r="A844" s="550"/>
      <c r="B844" s="550"/>
      <c r="C844" s="550"/>
      <c r="D844" s="550"/>
      <c r="E844" s="550"/>
      <c r="F844" s="550"/>
      <c r="G844" s="550"/>
      <c r="H844" s="550"/>
      <c r="I844" s="550"/>
      <c r="J844" s="550"/>
      <c r="K844" s="550"/>
      <c r="L844" s="550"/>
      <c r="M844" s="550"/>
      <c r="N844" s="550"/>
      <c r="O844" s="550"/>
      <c r="P844" s="550"/>
      <c r="Q844" s="550"/>
      <c r="R844" s="550"/>
      <c r="S844" s="550"/>
      <c r="T844" s="550"/>
      <c r="U844" s="550"/>
      <c r="V844" s="550"/>
      <c r="W844" s="550"/>
      <c r="X844" s="550"/>
      <c r="Y844" s="550"/>
      <c r="Z844" s="550"/>
    </row>
    <row r="845" ht="14.25" customHeight="1">
      <c r="A845" s="550"/>
      <c r="B845" s="550"/>
      <c r="C845" s="550"/>
      <c r="D845" s="550"/>
      <c r="E845" s="550"/>
      <c r="F845" s="550"/>
      <c r="G845" s="550"/>
      <c r="H845" s="550"/>
      <c r="I845" s="550"/>
      <c r="J845" s="550"/>
      <c r="K845" s="550"/>
      <c r="L845" s="550"/>
      <c r="M845" s="550"/>
      <c r="N845" s="550"/>
      <c r="O845" s="550"/>
      <c r="P845" s="550"/>
      <c r="Q845" s="550"/>
      <c r="R845" s="550"/>
      <c r="S845" s="550"/>
      <c r="T845" s="550"/>
      <c r="U845" s="550"/>
      <c r="V845" s="550"/>
      <c r="W845" s="550"/>
      <c r="X845" s="550"/>
      <c r="Y845" s="550"/>
      <c r="Z845" s="550"/>
    </row>
    <row r="846" ht="14.25" customHeight="1">
      <c r="A846" s="550"/>
      <c r="B846" s="550"/>
      <c r="C846" s="550"/>
      <c r="D846" s="550"/>
      <c r="E846" s="550"/>
      <c r="F846" s="550"/>
      <c r="G846" s="550"/>
      <c r="H846" s="550"/>
      <c r="I846" s="550"/>
      <c r="J846" s="550"/>
      <c r="K846" s="550"/>
      <c r="L846" s="550"/>
      <c r="M846" s="550"/>
      <c r="N846" s="550"/>
      <c r="O846" s="550"/>
      <c r="P846" s="550"/>
      <c r="Q846" s="550"/>
      <c r="R846" s="550"/>
      <c r="S846" s="550"/>
      <c r="T846" s="550"/>
      <c r="U846" s="550"/>
      <c r="V846" s="550"/>
      <c r="W846" s="550"/>
      <c r="X846" s="550"/>
      <c r="Y846" s="550"/>
      <c r="Z846" s="550"/>
    </row>
    <row r="847" ht="14.25" customHeight="1">
      <c r="A847" s="550"/>
      <c r="B847" s="550"/>
      <c r="C847" s="550"/>
      <c r="D847" s="550"/>
      <c r="E847" s="550"/>
      <c r="F847" s="550"/>
      <c r="G847" s="550"/>
      <c r="H847" s="550"/>
      <c r="I847" s="550"/>
      <c r="J847" s="550"/>
      <c r="K847" s="550"/>
      <c r="L847" s="550"/>
      <c r="M847" s="550"/>
      <c r="N847" s="550"/>
      <c r="O847" s="550"/>
      <c r="P847" s="550"/>
      <c r="Q847" s="550"/>
      <c r="R847" s="550"/>
      <c r="S847" s="550"/>
      <c r="T847" s="550"/>
      <c r="U847" s="550"/>
      <c r="V847" s="550"/>
      <c r="W847" s="550"/>
      <c r="X847" s="550"/>
      <c r="Y847" s="550"/>
      <c r="Z847" s="550"/>
    </row>
    <row r="848" ht="14.25" customHeight="1">
      <c r="A848" s="550"/>
      <c r="B848" s="550"/>
      <c r="C848" s="550"/>
      <c r="D848" s="550"/>
      <c r="E848" s="550"/>
      <c r="F848" s="550"/>
      <c r="G848" s="550"/>
      <c r="H848" s="550"/>
      <c r="I848" s="550"/>
      <c r="J848" s="550"/>
      <c r="K848" s="550"/>
      <c r="L848" s="550"/>
      <c r="M848" s="550"/>
      <c r="N848" s="550"/>
      <c r="O848" s="550"/>
      <c r="P848" s="550"/>
      <c r="Q848" s="550"/>
      <c r="R848" s="550"/>
      <c r="S848" s="550"/>
      <c r="T848" s="550"/>
      <c r="U848" s="550"/>
      <c r="V848" s="550"/>
      <c r="W848" s="550"/>
      <c r="X848" s="550"/>
      <c r="Y848" s="550"/>
      <c r="Z848" s="550"/>
    </row>
    <row r="849" ht="14.25" customHeight="1">
      <c r="A849" s="550"/>
      <c r="B849" s="550"/>
      <c r="C849" s="550"/>
      <c r="D849" s="550"/>
      <c r="E849" s="550"/>
      <c r="F849" s="550"/>
      <c r="G849" s="550"/>
      <c r="H849" s="550"/>
      <c r="I849" s="550"/>
      <c r="J849" s="550"/>
      <c r="K849" s="550"/>
      <c r="L849" s="550"/>
      <c r="M849" s="550"/>
      <c r="N849" s="550"/>
      <c r="O849" s="550"/>
      <c r="P849" s="550"/>
      <c r="Q849" s="550"/>
      <c r="R849" s="550"/>
      <c r="S849" s="550"/>
      <c r="T849" s="550"/>
      <c r="U849" s="550"/>
      <c r="V849" s="550"/>
      <c r="W849" s="550"/>
      <c r="X849" s="550"/>
      <c r="Y849" s="550"/>
      <c r="Z849" s="550"/>
    </row>
    <row r="850" ht="14.25" customHeight="1">
      <c r="A850" s="550"/>
      <c r="B850" s="550"/>
      <c r="C850" s="550"/>
      <c r="D850" s="550"/>
      <c r="E850" s="550"/>
      <c r="F850" s="550"/>
      <c r="G850" s="550"/>
      <c r="H850" s="550"/>
      <c r="I850" s="550"/>
      <c r="J850" s="550"/>
      <c r="K850" s="550"/>
      <c r="L850" s="550"/>
      <c r="M850" s="550"/>
      <c r="N850" s="550"/>
      <c r="O850" s="550"/>
      <c r="P850" s="550"/>
      <c r="Q850" s="550"/>
      <c r="R850" s="550"/>
      <c r="S850" s="550"/>
      <c r="T850" s="550"/>
      <c r="U850" s="550"/>
      <c r="V850" s="550"/>
      <c r="W850" s="550"/>
      <c r="X850" s="550"/>
      <c r="Y850" s="550"/>
      <c r="Z850" s="550"/>
    </row>
    <row r="851" ht="14.25" customHeight="1">
      <c r="A851" s="550"/>
      <c r="B851" s="550"/>
      <c r="C851" s="550"/>
      <c r="D851" s="550"/>
      <c r="E851" s="550"/>
      <c r="F851" s="550"/>
      <c r="G851" s="550"/>
      <c r="H851" s="550"/>
      <c r="I851" s="550"/>
      <c r="J851" s="550"/>
      <c r="K851" s="550"/>
      <c r="L851" s="550"/>
      <c r="M851" s="550"/>
      <c r="N851" s="550"/>
      <c r="O851" s="550"/>
      <c r="P851" s="550"/>
      <c r="Q851" s="550"/>
      <c r="R851" s="550"/>
      <c r="S851" s="550"/>
      <c r="T851" s="550"/>
      <c r="U851" s="550"/>
      <c r="V851" s="550"/>
      <c r="W851" s="550"/>
      <c r="X851" s="550"/>
      <c r="Y851" s="550"/>
      <c r="Z851" s="550"/>
    </row>
    <row r="852" ht="14.25" customHeight="1">
      <c r="A852" s="550"/>
      <c r="B852" s="550"/>
      <c r="C852" s="550"/>
      <c r="D852" s="550"/>
      <c r="E852" s="550"/>
      <c r="F852" s="550"/>
      <c r="G852" s="550"/>
      <c r="H852" s="550"/>
      <c r="I852" s="550"/>
      <c r="J852" s="550"/>
      <c r="K852" s="550"/>
      <c r="L852" s="550"/>
      <c r="M852" s="550"/>
      <c r="N852" s="550"/>
      <c r="O852" s="550"/>
      <c r="P852" s="550"/>
      <c r="Q852" s="550"/>
      <c r="R852" s="550"/>
      <c r="S852" s="550"/>
      <c r="T852" s="550"/>
      <c r="U852" s="550"/>
      <c r="V852" s="550"/>
      <c r="W852" s="550"/>
      <c r="X852" s="550"/>
      <c r="Y852" s="550"/>
      <c r="Z852" s="550"/>
    </row>
    <row r="853" ht="14.25" customHeight="1">
      <c r="A853" s="550"/>
      <c r="B853" s="550"/>
      <c r="C853" s="550"/>
      <c r="D853" s="550"/>
      <c r="E853" s="550"/>
      <c r="F853" s="550"/>
      <c r="G853" s="550"/>
      <c r="H853" s="550"/>
      <c r="I853" s="550"/>
      <c r="J853" s="550"/>
      <c r="K853" s="550"/>
      <c r="L853" s="550"/>
      <c r="M853" s="550"/>
      <c r="N853" s="550"/>
      <c r="O853" s="550"/>
      <c r="P853" s="550"/>
      <c r="Q853" s="550"/>
      <c r="R853" s="550"/>
      <c r="S853" s="550"/>
      <c r="T853" s="550"/>
      <c r="U853" s="550"/>
      <c r="V853" s="550"/>
      <c r="W853" s="550"/>
      <c r="X853" s="550"/>
      <c r="Y853" s="550"/>
      <c r="Z853" s="550"/>
    </row>
    <row r="854" ht="14.25" customHeight="1">
      <c r="A854" s="550"/>
      <c r="B854" s="550"/>
      <c r="C854" s="550"/>
      <c r="D854" s="550"/>
      <c r="E854" s="550"/>
      <c r="F854" s="550"/>
      <c r="G854" s="550"/>
      <c r="H854" s="550"/>
      <c r="I854" s="550"/>
      <c r="J854" s="550"/>
      <c r="K854" s="550"/>
      <c r="L854" s="550"/>
      <c r="M854" s="550"/>
      <c r="N854" s="550"/>
      <c r="O854" s="550"/>
      <c r="P854" s="550"/>
      <c r="Q854" s="550"/>
      <c r="R854" s="550"/>
      <c r="S854" s="550"/>
      <c r="T854" s="550"/>
      <c r="U854" s="550"/>
      <c r="V854" s="550"/>
      <c r="W854" s="550"/>
      <c r="X854" s="550"/>
      <c r="Y854" s="550"/>
      <c r="Z854" s="550"/>
    </row>
    <row r="855" ht="14.25" customHeight="1">
      <c r="A855" s="550"/>
      <c r="B855" s="550"/>
      <c r="C855" s="550"/>
      <c r="D855" s="550"/>
      <c r="E855" s="550"/>
      <c r="F855" s="550"/>
      <c r="G855" s="550"/>
      <c r="H855" s="550"/>
      <c r="I855" s="550"/>
      <c r="J855" s="550"/>
      <c r="K855" s="550"/>
      <c r="L855" s="550"/>
      <c r="M855" s="550"/>
      <c r="N855" s="550"/>
      <c r="O855" s="550"/>
      <c r="P855" s="550"/>
      <c r="Q855" s="550"/>
      <c r="R855" s="550"/>
      <c r="S855" s="550"/>
      <c r="T855" s="550"/>
      <c r="U855" s="550"/>
      <c r="V855" s="550"/>
      <c r="W855" s="550"/>
      <c r="X855" s="550"/>
      <c r="Y855" s="550"/>
      <c r="Z855" s="550"/>
    </row>
    <row r="856" ht="14.25" customHeight="1">
      <c r="A856" s="550"/>
      <c r="B856" s="550"/>
      <c r="C856" s="550"/>
      <c r="D856" s="550"/>
      <c r="E856" s="550"/>
      <c r="F856" s="550"/>
      <c r="G856" s="550"/>
      <c r="H856" s="550"/>
      <c r="I856" s="550"/>
      <c r="J856" s="550"/>
      <c r="K856" s="550"/>
      <c r="L856" s="550"/>
      <c r="M856" s="550"/>
      <c r="N856" s="550"/>
      <c r="O856" s="550"/>
      <c r="P856" s="550"/>
      <c r="Q856" s="550"/>
      <c r="R856" s="550"/>
      <c r="S856" s="550"/>
      <c r="T856" s="550"/>
      <c r="U856" s="550"/>
      <c r="V856" s="550"/>
      <c r="W856" s="550"/>
      <c r="X856" s="550"/>
      <c r="Y856" s="550"/>
      <c r="Z856" s="550"/>
    </row>
    <row r="857" ht="14.25" customHeight="1">
      <c r="A857" s="550"/>
      <c r="B857" s="550"/>
      <c r="C857" s="550"/>
      <c r="D857" s="550"/>
      <c r="E857" s="550"/>
      <c r="F857" s="550"/>
      <c r="G857" s="550"/>
      <c r="H857" s="550"/>
      <c r="I857" s="550"/>
      <c r="J857" s="550"/>
      <c r="K857" s="550"/>
      <c r="L857" s="550"/>
      <c r="M857" s="550"/>
      <c r="N857" s="550"/>
      <c r="O857" s="550"/>
      <c r="P857" s="550"/>
      <c r="Q857" s="550"/>
      <c r="R857" s="550"/>
      <c r="S857" s="550"/>
      <c r="T857" s="550"/>
      <c r="U857" s="550"/>
      <c r="V857" s="550"/>
      <c r="W857" s="550"/>
      <c r="X857" s="550"/>
      <c r="Y857" s="550"/>
      <c r="Z857" s="550"/>
    </row>
    <row r="858" ht="14.25" customHeight="1">
      <c r="A858" s="550"/>
      <c r="B858" s="550"/>
      <c r="C858" s="550"/>
      <c r="D858" s="550"/>
      <c r="E858" s="550"/>
      <c r="F858" s="550"/>
      <c r="G858" s="550"/>
      <c r="H858" s="550"/>
      <c r="I858" s="550"/>
      <c r="J858" s="550"/>
      <c r="K858" s="550"/>
      <c r="L858" s="550"/>
      <c r="M858" s="550"/>
      <c r="N858" s="550"/>
      <c r="O858" s="550"/>
      <c r="P858" s="550"/>
      <c r="Q858" s="550"/>
      <c r="R858" s="550"/>
      <c r="S858" s="550"/>
      <c r="T858" s="550"/>
      <c r="U858" s="550"/>
      <c r="V858" s="550"/>
      <c r="W858" s="550"/>
      <c r="X858" s="550"/>
      <c r="Y858" s="550"/>
      <c r="Z858" s="550"/>
    </row>
    <row r="859" ht="14.25" customHeight="1">
      <c r="A859" s="550"/>
      <c r="B859" s="550"/>
      <c r="C859" s="550"/>
      <c r="D859" s="550"/>
      <c r="E859" s="550"/>
      <c r="F859" s="550"/>
      <c r="G859" s="550"/>
      <c r="H859" s="550"/>
      <c r="I859" s="550"/>
      <c r="J859" s="550"/>
      <c r="K859" s="550"/>
      <c r="L859" s="550"/>
      <c r="M859" s="550"/>
      <c r="N859" s="550"/>
      <c r="O859" s="550"/>
      <c r="P859" s="550"/>
      <c r="Q859" s="550"/>
      <c r="R859" s="550"/>
      <c r="S859" s="550"/>
      <c r="T859" s="550"/>
      <c r="U859" s="550"/>
      <c r="V859" s="550"/>
      <c r="W859" s="550"/>
      <c r="X859" s="550"/>
      <c r="Y859" s="550"/>
      <c r="Z859" s="550"/>
    </row>
    <row r="860" ht="14.25" customHeight="1">
      <c r="A860" s="550"/>
      <c r="B860" s="550"/>
      <c r="C860" s="550"/>
      <c r="D860" s="550"/>
      <c r="E860" s="550"/>
      <c r="F860" s="550"/>
      <c r="G860" s="550"/>
      <c r="H860" s="550"/>
      <c r="I860" s="550"/>
      <c r="J860" s="550"/>
      <c r="K860" s="550"/>
      <c r="L860" s="550"/>
      <c r="M860" s="550"/>
      <c r="N860" s="550"/>
      <c r="O860" s="550"/>
      <c r="P860" s="550"/>
      <c r="Q860" s="550"/>
      <c r="R860" s="550"/>
      <c r="S860" s="550"/>
      <c r="T860" s="550"/>
      <c r="U860" s="550"/>
      <c r="V860" s="550"/>
      <c r="W860" s="550"/>
      <c r="X860" s="550"/>
      <c r="Y860" s="550"/>
      <c r="Z860" s="550"/>
    </row>
    <row r="861" ht="14.25" customHeight="1">
      <c r="A861" s="550"/>
      <c r="B861" s="550"/>
      <c r="C861" s="550"/>
      <c r="D861" s="550"/>
      <c r="E861" s="550"/>
      <c r="F861" s="550"/>
      <c r="G861" s="550"/>
      <c r="H861" s="550"/>
      <c r="I861" s="550"/>
      <c r="J861" s="550"/>
      <c r="K861" s="550"/>
      <c r="L861" s="550"/>
      <c r="M861" s="550"/>
      <c r="N861" s="550"/>
      <c r="O861" s="550"/>
      <c r="P861" s="550"/>
      <c r="Q861" s="550"/>
      <c r="R861" s="550"/>
      <c r="S861" s="550"/>
      <c r="T861" s="550"/>
      <c r="U861" s="550"/>
      <c r="V861" s="550"/>
      <c r="W861" s="550"/>
      <c r="X861" s="550"/>
      <c r="Y861" s="550"/>
      <c r="Z861" s="550"/>
    </row>
    <row r="862" ht="14.25" customHeight="1">
      <c r="A862" s="550"/>
      <c r="B862" s="550"/>
      <c r="C862" s="550"/>
      <c r="D862" s="550"/>
      <c r="E862" s="550"/>
      <c r="F862" s="550"/>
      <c r="G862" s="550"/>
      <c r="H862" s="550"/>
      <c r="I862" s="550"/>
      <c r="J862" s="550"/>
      <c r="K862" s="550"/>
      <c r="L862" s="550"/>
      <c r="M862" s="550"/>
      <c r="N862" s="550"/>
      <c r="O862" s="550"/>
      <c r="P862" s="550"/>
      <c r="Q862" s="550"/>
      <c r="R862" s="550"/>
      <c r="S862" s="550"/>
      <c r="T862" s="550"/>
      <c r="U862" s="550"/>
      <c r="V862" s="550"/>
      <c r="W862" s="550"/>
      <c r="X862" s="550"/>
      <c r="Y862" s="550"/>
      <c r="Z862" s="550"/>
    </row>
    <row r="863" ht="14.25" customHeight="1">
      <c r="A863" s="550"/>
      <c r="B863" s="550"/>
      <c r="C863" s="550"/>
      <c r="D863" s="550"/>
      <c r="E863" s="550"/>
      <c r="F863" s="550"/>
      <c r="G863" s="550"/>
      <c r="H863" s="550"/>
      <c r="I863" s="550"/>
      <c r="J863" s="550"/>
      <c r="K863" s="550"/>
      <c r="L863" s="550"/>
      <c r="M863" s="550"/>
      <c r="N863" s="550"/>
      <c r="O863" s="550"/>
      <c r="P863" s="550"/>
      <c r="Q863" s="550"/>
      <c r="R863" s="550"/>
      <c r="S863" s="550"/>
      <c r="T863" s="550"/>
      <c r="U863" s="550"/>
      <c r="V863" s="550"/>
      <c r="W863" s="550"/>
      <c r="X863" s="550"/>
      <c r="Y863" s="550"/>
      <c r="Z863" s="550"/>
    </row>
    <row r="864" ht="14.25" customHeight="1">
      <c r="A864" s="550"/>
      <c r="B864" s="550"/>
      <c r="C864" s="550"/>
      <c r="D864" s="550"/>
      <c r="E864" s="550"/>
      <c r="F864" s="550"/>
      <c r="G864" s="550"/>
      <c r="H864" s="550"/>
      <c r="I864" s="550"/>
      <c r="J864" s="550"/>
      <c r="K864" s="550"/>
      <c r="L864" s="550"/>
      <c r="M864" s="550"/>
      <c r="N864" s="550"/>
      <c r="O864" s="550"/>
      <c r="P864" s="550"/>
      <c r="Q864" s="550"/>
      <c r="R864" s="550"/>
      <c r="S864" s="550"/>
      <c r="T864" s="550"/>
      <c r="U864" s="550"/>
      <c r="V864" s="550"/>
      <c r="W864" s="550"/>
      <c r="X864" s="550"/>
      <c r="Y864" s="550"/>
      <c r="Z864" s="550"/>
    </row>
    <row r="865" ht="14.25" customHeight="1">
      <c r="A865" s="550"/>
      <c r="B865" s="550"/>
      <c r="C865" s="550"/>
      <c r="D865" s="550"/>
      <c r="E865" s="550"/>
      <c r="F865" s="550"/>
      <c r="G865" s="550"/>
      <c r="H865" s="550"/>
      <c r="I865" s="550"/>
      <c r="J865" s="550"/>
      <c r="K865" s="550"/>
      <c r="L865" s="550"/>
      <c r="M865" s="550"/>
      <c r="N865" s="550"/>
      <c r="O865" s="550"/>
      <c r="P865" s="550"/>
      <c r="Q865" s="550"/>
      <c r="R865" s="550"/>
      <c r="S865" s="550"/>
      <c r="T865" s="550"/>
      <c r="U865" s="550"/>
      <c r="V865" s="550"/>
      <c r="W865" s="550"/>
      <c r="X865" s="550"/>
      <c r="Y865" s="550"/>
      <c r="Z865" s="550"/>
    </row>
    <row r="866" ht="14.25" customHeight="1">
      <c r="A866" s="550"/>
      <c r="B866" s="550"/>
      <c r="C866" s="550"/>
      <c r="D866" s="550"/>
      <c r="E866" s="550"/>
      <c r="F866" s="550"/>
      <c r="G866" s="550"/>
      <c r="H866" s="550"/>
      <c r="I866" s="550"/>
      <c r="J866" s="550"/>
      <c r="K866" s="550"/>
      <c r="L866" s="550"/>
      <c r="M866" s="550"/>
      <c r="N866" s="550"/>
      <c r="O866" s="550"/>
      <c r="P866" s="550"/>
      <c r="Q866" s="550"/>
      <c r="R866" s="550"/>
      <c r="S866" s="550"/>
      <c r="T866" s="550"/>
      <c r="U866" s="550"/>
      <c r="V866" s="550"/>
      <c r="W866" s="550"/>
      <c r="X866" s="550"/>
      <c r="Y866" s="550"/>
      <c r="Z866" s="550"/>
    </row>
    <row r="867" ht="14.25" customHeight="1">
      <c r="A867" s="550"/>
      <c r="B867" s="550"/>
      <c r="C867" s="550"/>
      <c r="D867" s="550"/>
      <c r="E867" s="550"/>
      <c r="F867" s="550"/>
      <c r="G867" s="550"/>
      <c r="H867" s="550"/>
      <c r="I867" s="550"/>
      <c r="J867" s="550"/>
      <c r="K867" s="550"/>
      <c r="L867" s="550"/>
      <c r="M867" s="550"/>
      <c r="N867" s="550"/>
      <c r="O867" s="550"/>
      <c r="P867" s="550"/>
      <c r="Q867" s="550"/>
      <c r="R867" s="550"/>
      <c r="S867" s="550"/>
      <c r="T867" s="550"/>
      <c r="U867" s="550"/>
      <c r="V867" s="550"/>
      <c r="W867" s="550"/>
      <c r="X867" s="550"/>
      <c r="Y867" s="550"/>
      <c r="Z867" s="550"/>
    </row>
    <row r="868" ht="14.25" customHeight="1">
      <c r="A868" s="550"/>
      <c r="B868" s="550"/>
      <c r="C868" s="550"/>
      <c r="D868" s="550"/>
      <c r="E868" s="550"/>
      <c r="F868" s="550"/>
      <c r="G868" s="550"/>
      <c r="H868" s="550"/>
      <c r="I868" s="550"/>
      <c r="J868" s="550"/>
      <c r="K868" s="550"/>
      <c r="L868" s="550"/>
      <c r="M868" s="550"/>
      <c r="N868" s="550"/>
      <c r="O868" s="550"/>
      <c r="P868" s="550"/>
      <c r="Q868" s="550"/>
      <c r="R868" s="550"/>
      <c r="S868" s="550"/>
      <c r="T868" s="550"/>
      <c r="U868" s="550"/>
      <c r="V868" s="550"/>
      <c r="W868" s="550"/>
      <c r="X868" s="550"/>
      <c r="Y868" s="550"/>
      <c r="Z868" s="550"/>
    </row>
    <row r="869" ht="14.25" customHeight="1">
      <c r="A869" s="550"/>
      <c r="B869" s="550"/>
      <c r="C869" s="550"/>
      <c r="D869" s="550"/>
      <c r="E869" s="550"/>
      <c r="F869" s="550"/>
      <c r="G869" s="550"/>
      <c r="H869" s="550"/>
      <c r="I869" s="550"/>
      <c r="J869" s="550"/>
      <c r="K869" s="550"/>
      <c r="L869" s="550"/>
      <c r="M869" s="550"/>
      <c r="N869" s="550"/>
      <c r="O869" s="550"/>
      <c r="P869" s="550"/>
      <c r="Q869" s="550"/>
      <c r="R869" s="550"/>
      <c r="S869" s="550"/>
      <c r="T869" s="550"/>
      <c r="U869" s="550"/>
      <c r="V869" s="550"/>
      <c r="W869" s="550"/>
      <c r="X869" s="550"/>
      <c r="Y869" s="550"/>
      <c r="Z869" s="550"/>
    </row>
    <row r="870" ht="14.25" customHeight="1">
      <c r="A870" s="550"/>
      <c r="B870" s="550"/>
      <c r="C870" s="550"/>
      <c r="D870" s="550"/>
      <c r="E870" s="550"/>
      <c r="F870" s="550"/>
      <c r="G870" s="550"/>
      <c r="H870" s="550"/>
      <c r="I870" s="550"/>
      <c r="J870" s="550"/>
      <c r="K870" s="550"/>
      <c r="L870" s="550"/>
      <c r="M870" s="550"/>
      <c r="N870" s="550"/>
      <c r="O870" s="550"/>
      <c r="P870" s="550"/>
      <c r="Q870" s="550"/>
      <c r="R870" s="550"/>
      <c r="S870" s="550"/>
      <c r="T870" s="550"/>
      <c r="U870" s="550"/>
      <c r="V870" s="550"/>
      <c r="W870" s="550"/>
      <c r="X870" s="550"/>
      <c r="Y870" s="550"/>
      <c r="Z870" s="550"/>
    </row>
    <row r="871" ht="14.25" customHeight="1">
      <c r="A871" s="550"/>
      <c r="B871" s="550"/>
      <c r="C871" s="550"/>
      <c r="D871" s="550"/>
      <c r="E871" s="550"/>
      <c r="F871" s="550"/>
      <c r="G871" s="550"/>
      <c r="H871" s="550"/>
      <c r="I871" s="550"/>
      <c r="J871" s="550"/>
      <c r="K871" s="550"/>
      <c r="L871" s="550"/>
      <c r="M871" s="550"/>
      <c r="N871" s="550"/>
      <c r="O871" s="550"/>
      <c r="P871" s="550"/>
      <c r="Q871" s="550"/>
      <c r="R871" s="550"/>
      <c r="S871" s="550"/>
      <c r="T871" s="550"/>
      <c r="U871" s="550"/>
      <c r="V871" s="550"/>
      <c r="W871" s="550"/>
      <c r="X871" s="550"/>
      <c r="Y871" s="550"/>
      <c r="Z871" s="550"/>
    </row>
    <row r="872" ht="14.25" customHeight="1">
      <c r="A872" s="550"/>
      <c r="B872" s="550"/>
      <c r="C872" s="550"/>
      <c r="D872" s="550"/>
      <c r="E872" s="550"/>
      <c r="F872" s="550"/>
      <c r="G872" s="550"/>
      <c r="H872" s="550"/>
      <c r="I872" s="550"/>
      <c r="J872" s="550"/>
      <c r="K872" s="550"/>
      <c r="L872" s="550"/>
      <c r="M872" s="550"/>
      <c r="N872" s="550"/>
      <c r="O872" s="550"/>
      <c r="P872" s="550"/>
      <c r="Q872" s="550"/>
      <c r="R872" s="550"/>
      <c r="S872" s="550"/>
      <c r="T872" s="550"/>
      <c r="U872" s="550"/>
      <c r="V872" s="550"/>
      <c r="W872" s="550"/>
      <c r="X872" s="550"/>
      <c r="Y872" s="550"/>
      <c r="Z872" s="550"/>
    </row>
    <row r="873" ht="14.25" customHeight="1">
      <c r="A873" s="550"/>
      <c r="B873" s="550"/>
      <c r="C873" s="550"/>
      <c r="D873" s="550"/>
      <c r="E873" s="550"/>
      <c r="F873" s="550"/>
      <c r="G873" s="550"/>
      <c r="H873" s="550"/>
      <c r="I873" s="550"/>
      <c r="J873" s="550"/>
      <c r="K873" s="550"/>
      <c r="L873" s="550"/>
      <c r="M873" s="550"/>
      <c r="N873" s="550"/>
      <c r="O873" s="550"/>
      <c r="P873" s="550"/>
      <c r="Q873" s="550"/>
      <c r="R873" s="550"/>
      <c r="S873" s="550"/>
      <c r="T873" s="550"/>
      <c r="U873" s="550"/>
      <c r="V873" s="550"/>
      <c r="W873" s="550"/>
      <c r="X873" s="550"/>
      <c r="Y873" s="550"/>
      <c r="Z873" s="550"/>
    </row>
    <row r="874" ht="14.25" customHeight="1">
      <c r="A874" s="550"/>
      <c r="B874" s="550"/>
      <c r="C874" s="550"/>
      <c r="D874" s="550"/>
      <c r="E874" s="550"/>
      <c r="F874" s="550"/>
      <c r="G874" s="550"/>
      <c r="H874" s="550"/>
      <c r="I874" s="550"/>
      <c r="J874" s="550"/>
      <c r="K874" s="550"/>
      <c r="L874" s="550"/>
      <c r="M874" s="550"/>
      <c r="N874" s="550"/>
      <c r="O874" s="550"/>
      <c r="P874" s="550"/>
      <c r="Q874" s="550"/>
      <c r="R874" s="550"/>
      <c r="S874" s="550"/>
      <c r="T874" s="550"/>
      <c r="U874" s="550"/>
      <c r="V874" s="550"/>
      <c r="W874" s="550"/>
      <c r="X874" s="550"/>
      <c r="Y874" s="550"/>
      <c r="Z874" s="550"/>
    </row>
    <row r="875" ht="14.25" customHeight="1">
      <c r="A875" s="550"/>
      <c r="B875" s="550"/>
      <c r="C875" s="550"/>
      <c r="D875" s="550"/>
      <c r="E875" s="550"/>
      <c r="F875" s="550"/>
      <c r="G875" s="550"/>
      <c r="H875" s="550"/>
      <c r="I875" s="550"/>
      <c r="J875" s="550"/>
      <c r="K875" s="550"/>
      <c r="L875" s="550"/>
      <c r="M875" s="550"/>
      <c r="N875" s="550"/>
      <c r="O875" s="550"/>
      <c r="P875" s="550"/>
      <c r="Q875" s="550"/>
      <c r="R875" s="550"/>
      <c r="S875" s="550"/>
      <c r="T875" s="550"/>
      <c r="U875" s="550"/>
      <c r="V875" s="550"/>
      <c r="W875" s="550"/>
      <c r="X875" s="550"/>
      <c r="Y875" s="550"/>
      <c r="Z875" s="550"/>
    </row>
    <row r="876" ht="14.25" customHeight="1">
      <c r="A876" s="550"/>
      <c r="B876" s="550"/>
      <c r="C876" s="550"/>
      <c r="D876" s="550"/>
      <c r="E876" s="550"/>
      <c r="F876" s="550"/>
      <c r="G876" s="550"/>
      <c r="H876" s="550"/>
      <c r="I876" s="550"/>
      <c r="J876" s="550"/>
      <c r="K876" s="550"/>
      <c r="L876" s="550"/>
      <c r="M876" s="550"/>
      <c r="N876" s="550"/>
      <c r="O876" s="550"/>
      <c r="P876" s="550"/>
      <c r="Q876" s="550"/>
      <c r="R876" s="550"/>
      <c r="S876" s="550"/>
      <c r="T876" s="550"/>
      <c r="U876" s="550"/>
      <c r="V876" s="550"/>
      <c r="W876" s="550"/>
      <c r="X876" s="550"/>
      <c r="Y876" s="550"/>
      <c r="Z876" s="550"/>
    </row>
    <row r="877" ht="14.25" customHeight="1">
      <c r="A877" s="550"/>
      <c r="B877" s="550"/>
      <c r="C877" s="550"/>
      <c r="D877" s="550"/>
      <c r="E877" s="550"/>
      <c r="F877" s="550"/>
      <c r="G877" s="550"/>
      <c r="H877" s="550"/>
      <c r="I877" s="550"/>
      <c r="J877" s="550"/>
      <c r="K877" s="550"/>
      <c r="L877" s="550"/>
      <c r="M877" s="550"/>
      <c r="N877" s="550"/>
      <c r="O877" s="550"/>
      <c r="P877" s="550"/>
      <c r="Q877" s="550"/>
      <c r="R877" s="550"/>
      <c r="S877" s="550"/>
      <c r="T877" s="550"/>
      <c r="U877" s="550"/>
      <c r="V877" s="550"/>
      <c r="W877" s="550"/>
      <c r="X877" s="550"/>
      <c r="Y877" s="550"/>
      <c r="Z877" s="550"/>
    </row>
    <row r="878" ht="14.25" customHeight="1">
      <c r="A878" s="550"/>
      <c r="B878" s="550"/>
      <c r="C878" s="550"/>
      <c r="D878" s="550"/>
      <c r="E878" s="550"/>
      <c r="F878" s="550"/>
      <c r="G878" s="550"/>
      <c r="H878" s="550"/>
      <c r="I878" s="550"/>
      <c r="J878" s="550"/>
      <c r="K878" s="550"/>
      <c r="L878" s="550"/>
      <c r="M878" s="550"/>
      <c r="N878" s="550"/>
      <c r="O878" s="550"/>
      <c r="P878" s="550"/>
      <c r="Q878" s="550"/>
      <c r="R878" s="550"/>
      <c r="S878" s="550"/>
      <c r="T878" s="550"/>
      <c r="U878" s="550"/>
      <c r="V878" s="550"/>
      <c r="W878" s="550"/>
      <c r="X878" s="550"/>
      <c r="Y878" s="550"/>
      <c r="Z878" s="550"/>
    </row>
    <row r="879" ht="14.25" customHeight="1">
      <c r="A879" s="550"/>
      <c r="B879" s="550"/>
      <c r="C879" s="550"/>
      <c r="D879" s="550"/>
      <c r="E879" s="550"/>
      <c r="F879" s="550"/>
      <c r="G879" s="550"/>
      <c r="H879" s="550"/>
      <c r="I879" s="550"/>
      <c r="J879" s="550"/>
      <c r="K879" s="550"/>
      <c r="L879" s="550"/>
      <c r="M879" s="550"/>
      <c r="N879" s="550"/>
      <c r="O879" s="550"/>
      <c r="P879" s="550"/>
      <c r="Q879" s="550"/>
      <c r="R879" s="550"/>
      <c r="S879" s="550"/>
      <c r="T879" s="550"/>
      <c r="U879" s="550"/>
      <c r="V879" s="550"/>
      <c r="W879" s="550"/>
      <c r="X879" s="550"/>
      <c r="Y879" s="550"/>
      <c r="Z879" s="550"/>
    </row>
    <row r="880" ht="14.25" customHeight="1">
      <c r="A880" s="550"/>
      <c r="B880" s="550"/>
      <c r="C880" s="550"/>
      <c r="D880" s="550"/>
      <c r="E880" s="550"/>
      <c r="F880" s="550"/>
      <c r="G880" s="550"/>
      <c r="H880" s="550"/>
      <c r="I880" s="550"/>
      <c r="J880" s="550"/>
      <c r="K880" s="550"/>
      <c r="L880" s="550"/>
      <c r="M880" s="550"/>
      <c r="N880" s="550"/>
      <c r="O880" s="550"/>
      <c r="P880" s="550"/>
      <c r="Q880" s="550"/>
      <c r="R880" s="550"/>
      <c r="S880" s="550"/>
      <c r="T880" s="550"/>
      <c r="U880" s="550"/>
      <c r="V880" s="550"/>
      <c r="W880" s="550"/>
      <c r="X880" s="550"/>
      <c r="Y880" s="550"/>
      <c r="Z880" s="550"/>
    </row>
    <row r="881" ht="14.25" customHeight="1">
      <c r="A881" s="550"/>
      <c r="B881" s="550"/>
      <c r="C881" s="550"/>
      <c r="D881" s="550"/>
      <c r="E881" s="550"/>
      <c r="F881" s="550"/>
      <c r="G881" s="550"/>
      <c r="H881" s="550"/>
      <c r="I881" s="550"/>
      <c r="J881" s="550"/>
      <c r="K881" s="550"/>
      <c r="L881" s="550"/>
      <c r="M881" s="550"/>
      <c r="N881" s="550"/>
      <c r="O881" s="550"/>
      <c r="P881" s="550"/>
      <c r="Q881" s="550"/>
      <c r="R881" s="550"/>
      <c r="S881" s="550"/>
      <c r="T881" s="550"/>
      <c r="U881" s="550"/>
      <c r="V881" s="550"/>
      <c r="W881" s="550"/>
      <c r="X881" s="550"/>
      <c r="Y881" s="550"/>
      <c r="Z881" s="550"/>
    </row>
    <row r="882" ht="14.25" customHeight="1">
      <c r="A882" s="550"/>
      <c r="B882" s="550"/>
      <c r="C882" s="550"/>
      <c r="D882" s="550"/>
      <c r="E882" s="550"/>
      <c r="F882" s="550"/>
      <c r="G882" s="550"/>
      <c r="H882" s="550"/>
      <c r="I882" s="550"/>
      <c r="J882" s="550"/>
      <c r="K882" s="550"/>
      <c r="L882" s="550"/>
      <c r="M882" s="550"/>
      <c r="N882" s="550"/>
      <c r="O882" s="550"/>
      <c r="P882" s="550"/>
      <c r="Q882" s="550"/>
      <c r="R882" s="550"/>
      <c r="S882" s="550"/>
      <c r="T882" s="550"/>
      <c r="U882" s="550"/>
      <c r="V882" s="550"/>
      <c r="W882" s="550"/>
      <c r="X882" s="550"/>
      <c r="Y882" s="550"/>
      <c r="Z882" s="550"/>
    </row>
    <row r="883" ht="14.25" customHeight="1">
      <c r="A883" s="550"/>
      <c r="B883" s="550"/>
      <c r="C883" s="550"/>
      <c r="D883" s="550"/>
      <c r="E883" s="550"/>
      <c r="F883" s="550"/>
      <c r="G883" s="550"/>
      <c r="H883" s="550"/>
      <c r="I883" s="550"/>
      <c r="J883" s="550"/>
      <c r="K883" s="550"/>
      <c r="L883" s="550"/>
      <c r="M883" s="550"/>
      <c r="N883" s="550"/>
      <c r="O883" s="550"/>
      <c r="P883" s="550"/>
      <c r="Q883" s="550"/>
      <c r="R883" s="550"/>
      <c r="S883" s="550"/>
      <c r="T883" s="550"/>
      <c r="U883" s="550"/>
      <c r="V883" s="550"/>
      <c r="W883" s="550"/>
      <c r="X883" s="550"/>
      <c r="Y883" s="550"/>
      <c r="Z883" s="550"/>
    </row>
    <row r="884" ht="14.25" customHeight="1">
      <c r="A884" s="550"/>
      <c r="B884" s="550"/>
      <c r="C884" s="550"/>
      <c r="D884" s="550"/>
      <c r="E884" s="550"/>
      <c r="F884" s="550"/>
      <c r="G884" s="550"/>
      <c r="H884" s="550"/>
      <c r="I884" s="550"/>
      <c r="J884" s="550"/>
      <c r="K884" s="550"/>
      <c r="L884" s="550"/>
      <c r="M884" s="550"/>
      <c r="N884" s="550"/>
      <c r="O884" s="550"/>
      <c r="P884" s="550"/>
      <c r="Q884" s="550"/>
      <c r="R884" s="550"/>
      <c r="S884" s="550"/>
      <c r="T884" s="550"/>
      <c r="U884" s="550"/>
      <c r="V884" s="550"/>
      <c r="W884" s="550"/>
      <c r="X884" s="550"/>
      <c r="Y884" s="550"/>
      <c r="Z884" s="550"/>
    </row>
    <row r="885" ht="14.25" customHeight="1">
      <c r="A885" s="550"/>
      <c r="B885" s="550"/>
      <c r="C885" s="550"/>
      <c r="D885" s="550"/>
      <c r="E885" s="550"/>
      <c r="F885" s="550"/>
      <c r="G885" s="550"/>
      <c r="H885" s="550"/>
      <c r="I885" s="550"/>
      <c r="J885" s="550"/>
      <c r="K885" s="550"/>
      <c r="L885" s="550"/>
      <c r="M885" s="550"/>
      <c r="N885" s="550"/>
      <c r="O885" s="550"/>
      <c r="P885" s="550"/>
      <c r="Q885" s="550"/>
      <c r="R885" s="550"/>
      <c r="S885" s="550"/>
      <c r="T885" s="550"/>
      <c r="U885" s="550"/>
      <c r="V885" s="550"/>
      <c r="W885" s="550"/>
      <c r="X885" s="550"/>
      <c r="Y885" s="550"/>
      <c r="Z885" s="550"/>
    </row>
    <row r="886" ht="14.25" customHeight="1">
      <c r="A886" s="550"/>
      <c r="B886" s="550"/>
      <c r="C886" s="550"/>
      <c r="D886" s="550"/>
      <c r="E886" s="550"/>
      <c r="F886" s="550"/>
      <c r="G886" s="550"/>
      <c r="H886" s="550"/>
      <c r="I886" s="550"/>
      <c r="J886" s="550"/>
      <c r="K886" s="550"/>
      <c r="L886" s="550"/>
      <c r="M886" s="550"/>
      <c r="N886" s="550"/>
      <c r="O886" s="550"/>
      <c r="P886" s="550"/>
      <c r="Q886" s="550"/>
      <c r="R886" s="550"/>
      <c r="S886" s="550"/>
      <c r="T886" s="550"/>
      <c r="U886" s="550"/>
      <c r="V886" s="550"/>
      <c r="W886" s="550"/>
      <c r="X886" s="550"/>
      <c r="Y886" s="550"/>
      <c r="Z886" s="550"/>
    </row>
    <row r="887" ht="14.25" customHeight="1">
      <c r="A887" s="550"/>
      <c r="B887" s="550"/>
      <c r="C887" s="550"/>
      <c r="D887" s="550"/>
      <c r="E887" s="550"/>
      <c r="F887" s="550"/>
      <c r="G887" s="550"/>
      <c r="H887" s="550"/>
      <c r="I887" s="550"/>
      <c r="J887" s="550"/>
      <c r="K887" s="550"/>
      <c r="L887" s="550"/>
      <c r="M887" s="550"/>
      <c r="N887" s="550"/>
      <c r="O887" s="550"/>
      <c r="P887" s="550"/>
      <c r="Q887" s="550"/>
      <c r="R887" s="550"/>
      <c r="S887" s="550"/>
      <c r="T887" s="550"/>
      <c r="U887" s="550"/>
      <c r="V887" s="550"/>
      <c r="W887" s="550"/>
      <c r="X887" s="550"/>
      <c r="Y887" s="550"/>
      <c r="Z887" s="550"/>
    </row>
    <row r="888" ht="14.25" customHeight="1">
      <c r="A888" s="550"/>
      <c r="B888" s="550"/>
      <c r="C888" s="550"/>
      <c r="D888" s="550"/>
      <c r="E888" s="550"/>
      <c r="F888" s="550"/>
      <c r="G888" s="550"/>
      <c r="H888" s="550"/>
      <c r="I888" s="550"/>
      <c r="J888" s="550"/>
      <c r="K888" s="550"/>
      <c r="L888" s="550"/>
      <c r="M888" s="550"/>
      <c r="N888" s="550"/>
      <c r="O888" s="550"/>
      <c r="P888" s="550"/>
      <c r="Q888" s="550"/>
      <c r="R888" s="550"/>
      <c r="S888" s="550"/>
      <c r="T888" s="550"/>
      <c r="U888" s="550"/>
      <c r="V888" s="550"/>
      <c r="W888" s="550"/>
      <c r="X888" s="550"/>
      <c r="Y888" s="550"/>
      <c r="Z888" s="550"/>
    </row>
    <row r="889" ht="14.25" customHeight="1">
      <c r="A889" s="550"/>
      <c r="B889" s="550"/>
      <c r="C889" s="550"/>
      <c r="D889" s="550"/>
      <c r="E889" s="550"/>
      <c r="F889" s="550"/>
      <c r="G889" s="550"/>
      <c r="H889" s="550"/>
      <c r="I889" s="550"/>
      <c r="J889" s="550"/>
      <c r="K889" s="550"/>
      <c r="L889" s="550"/>
      <c r="M889" s="550"/>
      <c r="N889" s="550"/>
      <c r="O889" s="550"/>
      <c r="P889" s="550"/>
      <c r="Q889" s="550"/>
      <c r="R889" s="550"/>
      <c r="S889" s="550"/>
      <c r="T889" s="550"/>
      <c r="U889" s="550"/>
      <c r="V889" s="550"/>
      <c r="W889" s="550"/>
      <c r="X889" s="550"/>
      <c r="Y889" s="550"/>
      <c r="Z889" s="550"/>
    </row>
    <row r="890" ht="14.25" customHeight="1">
      <c r="A890" s="550"/>
      <c r="B890" s="550"/>
      <c r="C890" s="550"/>
      <c r="D890" s="550"/>
      <c r="E890" s="550"/>
      <c r="F890" s="550"/>
      <c r="G890" s="550"/>
      <c r="H890" s="550"/>
      <c r="I890" s="550"/>
      <c r="J890" s="550"/>
      <c r="K890" s="550"/>
      <c r="L890" s="550"/>
      <c r="M890" s="550"/>
      <c r="N890" s="550"/>
      <c r="O890" s="550"/>
      <c r="P890" s="550"/>
      <c r="Q890" s="550"/>
      <c r="R890" s="550"/>
      <c r="S890" s="550"/>
      <c r="T890" s="550"/>
      <c r="U890" s="550"/>
      <c r="V890" s="550"/>
      <c r="W890" s="550"/>
      <c r="X890" s="550"/>
      <c r="Y890" s="550"/>
      <c r="Z890" s="550"/>
    </row>
    <row r="891" ht="14.25" customHeight="1">
      <c r="A891" s="550"/>
      <c r="B891" s="550"/>
      <c r="C891" s="550"/>
      <c r="D891" s="550"/>
      <c r="E891" s="550"/>
      <c r="F891" s="550"/>
      <c r="G891" s="550"/>
      <c r="H891" s="550"/>
      <c r="I891" s="550"/>
      <c r="J891" s="550"/>
      <c r="K891" s="550"/>
      <c r="L891" s="550"/>
      <c r="M891" s="550"/>
      <c r="N891" s="550"/>
      <c r="O891" s="550"/>
      <c r="P891" s="550"/>
      <c r="Q891" s="550"/>
      <c r="R891" s="550"/>
      <c r="S891" s="550"/>
      <c r="T891" s="550"/>
      <c r="U891" s="550"/>
      <c r="V891" s="550"/>
      <c r="W891" s="550"/>
      <c r="X891" s="550"/>
      <c r="Y891" s="550"/>
      <c r="Z891" s="550"/>
    </row>
    <row r="892" ht="14.25" customHeight="1">
      <c r="A892" s="550"/>
      <c r="B892" s="550"/>
      <c r="C892" s="550"/>
      <c r="D892" s="550"/>
      <c r="E892" s="550"/>
      <c r="F892" s="550"/>
      <c r="G892" s="550"/>
      <c r="H892" s="550"/>
      <c r="I892" s="550"/>
      <c r="J892" s="550"/>
      <c r="K892" s="550"/>
      <c r="L892" s="550"/>
      <c r="M892" s="550"/>
      <c r="N892" s="550"/>
      <c r="O892" s="550"/>
      <c r="P892" s="550"/>
      <c r="Q892" s="550"/>
      <c r="R892" s="550"/>
      <c r="S892" s="550"/>
      <c r="T892" s="550"/>
      <c r="U892" s="550"/>
      <c r="V892" s="550"/>
      <c r="W892" s="550"/>
      <c r="X892" s="550"/>
      <c r="Y892" s="550"/>
      <c r="Z892" s="550"/>
    </row>
    <row r="893" ht="14.25" customHeight="1">
      <c r="A893" s="550"/>
      <c r="B893" s="550"/>
      <c r="C893" s="550"/>
      <c r="D893" s="550"/>
      <c r="E893" s="550"/>
      <c r="F893" s="550"/>
      <c r="G893" s="550"/>
      <c r="H893" s="550"/>
      <c r="I893" s="550"/>
      <c r="J893" s="550"/>
      <c r="K893" s="550"/>
      <c r="L893" s="550"/>
      <c r="M893" s="550"/>
      <c r="N893" s="550"/>
      <c r="O893" s="550"/>
      <c r="P893" s="550"/>
      <c r="Q893" s="550"/>
      <c r="R893" s="550"/>
      <c r="S893" s="550"/>
      <c r="T893" s="550"/>
      <c r="U893" s="550"/>
      <c r="V893" s="550"/>
      <c r="W893" s="550"/>
      <c r="X893" s="550"/>
      <c r="Y893" s="550"/>
      <c r="Z893" s="550"/>
    </row>
    <row r="894" ht="14.25" customHeight="1">
      <c r="A894" s="550"/>
      <c r="B894" s="550"/>
      <c r="C894" s="550"/>
      <c r="D894" s="550"/>
      <c r="E894" s="550"/>
      <c r="F894" s="550"/>
      <c r="G894" s="550"/>
      <c r="H894" s="550"/>
      <c r="I894" s="550"/>
      <c r="J894" s="550"/>
      <c r="K894" s="550"/>
      <c r="L894" s="550"/>
      <c r="M894" s="550"/>
      <c r="N894" s="550"/>
      <c r="O894" s="550"/>
      <c r="P894" s="550"/>
      <c r="Q894" s="550"/>
      <c r="R894" s="550"/>
      <c r="S894" s="550"/>
      <c r="T894" s="550"/>
      <c r="U894" s="550"/>
      <c r="V894" s="550"/>
      <c r="W894" s="550"/>
      <c r="X894" s="550"/>
      <c r="Y894" s="550"/>
      <c r="Z894" s="550"/>
    </row>
    <row r="895" ht="14.25" customHeight="1">
      <c r="A895" s="550"/>
      <c r="B895" s="550"/>
      <c r="C895" s="550"/>
      <c r="D895" s="550"/>
      <c r="E895" s="550"/>
      <c r="F895" s="550"/>
      <c r="G895" s="550"/>
      <c r="H895" s="550"/>
      <c r="I895" s="550"/>
      <c r="J895" s="550"/>
      <c r="K895" s="550"/>
      <c r="L895" s="550"/>
      <c r="M895" s="550"/>
      <c r="N895" s="550"/>
      <c r="O895" s="550"/>
      <c r="P895" s="550"/>
      <c r="Q895" s="550"/>
      <c r="R895" s="550"/>
      <c r="S895" s="550"/>
      <c r="T895" s="550"/>
      <c r="U895" s="550"/>
      <c r="V895" s="550"/>
      <c r="W895" s="550"/>
      <c r="X895" s="550"/>
      <c r="Y895" s="550"/>
      <c r="Z895" s="550"/>
    </row>
    <row r="896" ht="14.25" customHeight="1">
      <c r="A896" s="550"/>
      <c r="B896" s="550"/>
      <c r="C896" s="550"/>
      <c r="D896" s="550"/>
      <c r="E896" s="550"/>
      <c r="F896" s="550"/>
      <c r="G896" s="550"/>
      <c r="H896" s="550"/>
      <c r="I896" s="550"/>
      <c r="J896" s="550"/>
      <c r="K896" s="550"/>
      <c r="L896" s="550"/>
      <c r="M896" s="550"/>
      <c r="N896" s="550"/>
      <c r="O896" s="550"/>
      <c r="P896" s="550"/>
      <c r="Q896" s="550"/>
      <c r="R896" s="550"/>
      <c r="S896" s="550"/>
      <c r="T896" s="550"/>
      <c r="U896" s="550"/>
      <c r="V896" s="550"/>
      <c r="W896" s="550"/>
      <c r="X896" s="550"/>
      <c r="Y896" s="550"/>
      <c r="Z896" s="550"/>
    </row>
    <row r="897" ht="14.25" customHeight="1">
      <c r="A897" s="550"/>
      <c r="B897" s="550"/>
      <c r="C897" s="550"/>
      <c r="D897" s="550"/>
      <c r="E897" s="550"/>
      <c r="F897" s="550"/>
      <c r="G897" s="550"/>
      <c r="H897" s="550"/>
      <c r="I897" s="550"/>
      <c r="J897" s="550"/>
      <c r="K897" s="550"/>
      <c r="L897" s="550"/>
      <c r="M897" s="550"/>
      <c r="N897" s="550"/>
      <c r="O897" s="550"/>
      <c r="P897" s="550"/>
      <c r="Q897" s="550"/>
      <c r="R897" s="550"/>
      <c r="S897" s="550"/>
      <c r="T897" s="550"/>
      <c r="U897" s="550"/>
      <c r="V897" s="550"/>
      <c r="W897" s="550"/>
      <c r="X897" s="550"/>
      <c r="Y897" s="550"/>
      <c r="Z897" s="550"/>
    </row>
    <row r="898" ht="14.25" customHeight="1">
      <c r="A898" s="550"/>
      <c r="B898" s="550"/>
      <c r="C898" s="550"/>
      <c r="D898" s="550"/>
      <c r="E898" s="550"/>
      <c r="F898" s="550"/>
      <c r="G898" s="550"/>
      <c r="H898" s="550"/>
      <c r="I898" s="550"/>
      <c r="J898" s="550"/>
      <c r="K898" s="550"/>
      <c r="L898" s="550"/>
      <c r="M898" s="550"/>
      <c r="N898" s="550"/>
      <c r="O898" s="550"/>
      <c r="P898" s="550"/>
      <c r="Q898" s="550"/>
      <c r="R898" s="550"/>
      <c r="S898" s="550"/>
      <c r="T898" s="550"/>
      <c r="U898" s="550"/>
      <c r="V898" s="550"/>
      <c r="W898" s="550"/>
      <c r="X898" s="550"/>
      <c r="Y898" s="550"/>
      <c r="Z898" s="550"/>
    </row>
    <row r="899" ht="14.25" customHeight="1">
      <c r="A899" s="550"/>
      <c r="B899" s="550"/>
      <c r="C899" s="550"/>
      <c r="D899" s="550"/>
      <c r="E899" s="550"/>
      <c r="F899" s="550"/>
      <c r="G899" s="550"/>
      <c r="H899" s="550"/>
      <c r="I899" s="550"/>
      <c r="J899" s="550"/>
      <c r="K899" s="550"/>
      <c r="L899" s="550"/>
      <c r="M899" s="550"/>
      <c r="N899" s="550"/>
      <c r="O899" s="550"/>
      <c r="P899" s="550"/>
      <c r="Q899" s="550"/>
      <c r="R899" s="550"/>
      <c r="S899" s="550"/>
      <c r="T899" s="550"/>
      <c r="U899" s="550"/>
      <c r="V899" s="550"/>
      <c r="W899" s="550"/>
      <c r="X899" s="550"/>
      <c r="Y899" s="550"/>
      <c r="Z899" s="550"/>
    </row>
    <row r="900" ht="14.25" customHeight="1">
      <c r="A900" s="550"/>
      <c r="B900" s="550"/>
      <c r="C900" s="550"/>
      <c r="D900" s="550"/>
      <c r="E900" s="550"/>
      <c r="F900" s="550"/>
      <c r="G900" s="550"/>
      <c r="H900" s="550"/>
      <c r="I900" s="550"/>
      <c r="J900" s="550"/>
      <c r="K900" s="550"/>
      <c r="L900" s="550"/>
      <c r="M900" s="550"/>
      <c r="N900" s="550"/>
      <c r="O900" s="550"/>
      <c r="P900" s="550"/>
      <c r="Q900" s="550"/>
      <c r="R900" s="550"/>
      <c r="S900" s="550"/>
      <c r="T900" s="550"/>
      <c r="U900" s="550"/>
      <c r="V900" s="550"/>
      <c r="W900" s="550"/>
      <c r="X900" s="550"/>
      <c r="Y900" s="550"/>
      <c r="Z900" s="550"/>
    </row>
    <row r="901" ht="14.25" customHeight="1">
      <c r="A901" s="550"/>
      <c r="B901" s="550"/>
      <c r="C901" s="550"/>
      <c r="D901" s="550"/>
      <c r="E901" s="550"/>
      <c r="F901" s="550"/>
      <c r="G901" s="550"/>
      <c r="H901" s="550"/>
      <c r="I901" s="550"/>
      <c r="J901" s="550"/>
      <c r="K901" s="550"/>
      <c r="L901" s="550"/>
      <c r="M901" s="550"/>
      <c r="N901" s="550"/>
      <c r="O901" s="550"/>
      <c r="P901" s="550"/>
      <c r="Q901" s="550"/>
      <c r="R901" s="550"/>
      <c r="S901" s="550"/>
      <c r="T901" s="550"/>
      <c r="U901" s="550"/>
      <c r="V901" s="550"/>
      <c r="W901" s="550"/>
      <c r="X901" s="550"/>
      <c r="Y901" s="550"/>
      <c r="Z901" s="550"/>
    </row>
    <row r="902" ht="14.25" customHeight="1">
      <c r="A902" s="550"/>
      <c r="B902" s="550"/>
      <c r="C902" s="550"/>
      <c r="D902" s="550"/>
      <c r="E902" s="550"/>
      <c r="F902" s="550"/>
      <c r="G902" s="550"/>
      <c r="H902" s="550"/>
      <c r="I902" s="550"/>
      <c r="J902" s="550"/>
      <c r="K902" s="550"/>
      <c r="L902" s="550"/>
      <c r="M902" s="550"/>
      <c r="N902" s="550"/>
      <c r="O902" s="550"/>
      <c r="P902" s="550"/>
      <c r="Q902" s="550"/>
      <c r="R902" s="550"/>
      <c r="S902" s="550"/>
      <c r="T902" s="550"/>
      <c r="U902" s="550"/>
      <c r="V902" s="550"/>
      <c r="W902" s="550"/>
      <c r="X902" s="550"/>
      <c r="Y902" s="550"/>
      <c r="Z902" s="550"/>
    </row>
    <row r="903" ht="14.25" customHeight="1">
      <c r="A903" s="550"/>
      <c r="B903" s="550"/>
      <c r="C903" s="550"/>
      <c r="D903" s="550"/>
      <c r="E903" s="550"/>
      <c r="F903" s="550"/>
      <c r="G903" s="550"/>
      <c r="H903" s="550"/>
      <c r="I903" s="550"/>
      <c r="J903" s="550"/>
      <c r="K903" s="550"/>
      <c r="L903" s="550"/>
      <c r="M903" s="550"/>
      <c r="N903" s="550"/>
      <c r="O903" s="550"/>
      <c r="P903" s="550"/>
      <c r="Q903" s="550"/>
      <c r="R903" s="550"/>
      <c r="S903" s="550"/>
      <c r="T903" s="550"/>
      <c r="U903" s="550"/>
      <c r="V903" s="550"/>
      <c r="W903" s="550"/>
      <c r="X903" s="550"/>
      <c r="Y903" s="550"/>
      <c r="Z903" s="550"/>
    </row>
    <row r="904" ht="14.25" customHeight="1">
      <c r="A904" s="550"/>
      <c r="B904" s="550"/>
      <c r="C904" s="550"/>
      <c r="D904" s="550"/>
      <c r="E904" s="550"/>
      <c r="F904" s="550"/>
      <c r="G904" s="550"/>
      <c r="H904" s="550"/>
      <c r="I904" s="550"/>
      <c r="J904" s="550"/>
      <c r="K904" s="550"/>
      <c r="L904" s="550"/>
      <c r="M904" s="550"/>
      <c r="N904" s="550"/>
      <c r="O904" s="550"/>
      <c r="P904" s="550"/>
      <c r="Q904" s="550"/>
      <c r="R904" s="550"/>
      <c r="S904" s="550"/>
      <c r="T904" s="550"/>
      <c r="U904" s="550"/>
      <c r="V904" s="550"/>
      <c r="W904" s="550"/>
      <c r="X904" s="550"/>
      <c r="Y904" s="550"/>
      <c r="Z904" s="550"/>
    </row>
    <row r="905" ht="14.25" customHeight="1">
      <c r="A905" s="550"/>
      <c r="B905" s="550"/>
      <c r="C905" s="550"/>
      <c r="D905" s="550"/>
      <c r="E905" s="550"/>
      <c r="F905" s="550"/>
      <c r="G905" s="550"/>
      <c r="H905" s="550"/>
      <c r="I905" s="550"/>
      <c r="J905" s="550"/>
      <c r="K905" s="550"/>
      <c r="L905" s="550"/>
      <c r="M905" s="550"/>
      <c r="N905" s="550"/>
      <c r="O905" s="550"/>
      <c r="P905" s="550"/>
      <c r="Q905" s="550"/>
      <c r="R905" s="550"/>
      <c r="S905" s="550"/>
      <c r="T905" s="550"/>
      <c r="U905" s="550"/>
      <c r="V905" s="550"/>
      <c r="W905" s="550"/>
      <c r="X905" s="550"/>
      <c r="Y905" s="550"/>
      <c r="Z905" s="550"/>
    </row>
    <row r="906" ht="14.25" customHeight="1">
      <c r="A906" s="550"/>
      <c r="B906" s="550"/>
      <c r="C906" s="550"/>
      <c r="D906" s="550"/>
      <c r="E906" s="550"/>
      <c r="F906" s="550"/>
      <c r="G906" s="550"/>
      <c r="H906" s="550"/>
      <c r="I906" s="550"/>
      <c r="J906" s="550"/>
      <c r="K906" s="550"/>
      <c r="L906" s="550"/>
      <c r="M906" s="550"/>
      <c r="N906" s="550"/>
      <c r="O906" s="550"/>
      <c r="P906" s="550"/>
      <c r="Q906" s="550"/>
      <c r="R906" s="550"/>
      <c r="S906" s="550"/>
      <c r="T906" s="550"/>
      <c r="U906" s="550"/>
      <c r="V906" s="550"/>
      <c r="W906" s="550"/>
      <c r="X906" s="550"/>
      <c r="Y906" s="550"/>
      <c r="Z906" s="550"/>
    </row>
    <row r="907" ht="14.25" customHeight="1">
      <c r="A907" s="550"/>
      <c r="B907" s="550"/>
      <c r="C907" s="550"/>
      <c r="D907" s="550"/>
      <c r="E907" s="550"/>
      <c r="F907" s="550"/>
      <c r="G907" s="550"/>
      <c r="H907" s="550"/>
      <c r="I907" s="550"/>
      <c r="J907" s="550"/>
      <c r="K907" s="550"/>
      <c r="L907" s="550"/>
      <c r="M907" s="550"/>
      <c r="N907" s="550"/>
      <c r="O907" s="550"/>
      <c r="P907" s="550"/>
      <c r="Q907" s="550"/>
      <c r="R907" s="550"/>
      <c r="S907" s="550"/>
      <c r="T907" s="550"/>
      <c r="U907" s="550"/>
      <c r="V907" s="550"/>
      <c r="W907" s="550"/>
      <c r="X907" s="550"/>
      <c r="Y907" s="550"/>
      <c r="Z907" s="550"/>
    </row>
    <row r="908" ht="14.25" customHeight="1">
      <c r="A908" s="550"/>
      <c r="B908" s="550"/>
      <c r="C908" s="550"/>
      <c r="D908" s="550"/>
      <c r="E908" s="550"/>
      <c r="F908" s="550"/>
      <c r="G908" s="550"/>
      <c r="H908" s="550"/>
      <c r="I908" s="550"/>
      <c r="J908" s="550"/>
      <c r="K908" s="550"/>
      <c r="L908" s="550"/>
      <c r="M908" s="550"/>
      <c r="N908" s="550"/>
      <c r="O908" s="550"/>
      <c r="P908" s="550"/>
      <c r="Q908" s="550"/>
      <c r="R908" s="550"/>
      <c r="S908" s="550"/>
      <c r="T908" s="550"/>
      <c r="U908" s="550"/>
      <c r="V908" s="550"/>
      <c r="W908" s="550"/>
      <c r="X908" s="550"/>
      <c r="Y908" s="550"/>
      <c r="Z908" s="550"/>
    </row>
    <row r="909" ht="14.25" customHeight="1">
      <c r="A909" s="550"/>
      <c r="B909" s="550"/>
      <c r="C909" s="550"/>
      <c r="D909" s="550"/>
      <c r="E909" s="550"/>
      <c r="F909" s="550"/>
      <c r="G909" s="550"/>
      <c r="H909" s="550"/>
      <c r="I909" s="550"/>
      <c r="J909" s="550"/>
      <c r="K909" s="550"/>
      <c r="L909" s="550"/>
      <c r="M909" s="550"/>
      <c r="N909" s="550"/>
      <c r="O909" s="550"/>
      <c r="P909" s="550"/>
      <c r="Q909" s="550"/>
      <c r="R909" s="550"/>
      <c r="S909" s="550"/>
      <c r="T909" s="550"/>
      <c r="U909" s="550"/>
      <c r="V909" s="550"/>
      <c r="W909" s="550"/>
      <c r="X909" s="550"/>
      <c r="Y909" s="550"/>
      <c r="Z909" s="550"/>
    </row>
    <row r="910" ht="14.25" customHeight="1">
      <c r="A910" s="550"/>
      <c r="B910" s="550"/>
      <c r="C910" s="550"/>
      <c r="D910" s="550"/>
      <c r="E910" s="550"/>
      <c r="F910" s="550"/>
      <c r="G910" s="550"/>
      <c r="H910" s="550"/>
      <c r="I910" s="550"/>
      <c r="J910" s="550"/>
      <c r="K910" s="550"/>
      <c r="L910" s="550"/>
      <c r="M910" s="550"/>
      <c r="N910" s="550"/>
      <c r="O910" s="550"/>
      <c r="P910" s="550"/>
      <c r="Q910" s="550"/>
      <c r="R910" s="550"/>
      <c r="S910" s="550"/>
      <c r="T910" s="550"/>
      <c r="U910" s="550"/>
      <c r="V910" s="550"/>
      <c r="W910" s="550"/>
      <c r="X910" s="550"/>
      <c r="Y910" s="550"/>
      <c r="Z910" s="550"/>
    </row>
    <row r="911" ht="14.25" customHeight="1">
      <c r="A911" s="550"/>
      <c r="B911" s="550"/>
      <c r="C911" s="550"/>
      <c r="D911" s="550"/>
      <c r="E911" s="550"/>
      <c r="F911" s="550"/>
      <c r="G911" s="550"/>
      <c r="H911" s="550"/>
      <c r="I911" s="550"/>
      <c r="J911" s="550"/>
      <c r="K911" s="550"/>
      <c r="L911" s="550"/>
      <c r="M911" s="550"/>
      <c r="N911" s="550"/>
      <c r="O911" s="550"/>
      <c r="P911" s="550"/>
      <c r="Q911" s="550"/>
      <c r="R911" s="550"/>
      <c r="S911" s="550"/>
      <c r="T911" s="550"/>
      <c r="U911" s="550"/>
      <c r="V911" s="550"/>
      <c r="W911" s="550"/>
      <c r="X911" s="550"/>
      <c r="Y911" s="550"/>
      <c r="Z911" s="550"/>
    </row>
    <row r="912" ht="14.25" customHeight="1">
      <c r="A912" s="550"/>
      <c r="B912" s="550"/>
      <c r="C912" s="550"/>
      <c r="D912" s="550"/>
      <c r="E912" s="550"/>
      <c r="F912" s="550"/>
      <c r="G912" s="550"/>
      <c r="H912" s="550"/>
      <c r="I912" s="550"/>
      <c r="J912" s="550"/>
      <c r="K912" s="550"/>
      <c r="L912" s="550"/>
      <c r="M912" s="550"/>
      <c r="N912" s="550"/>
      <c r="O912" s="550"/>
      <c r="P912" s="550"/>
      <c r="Q912" s="550"/>
      <c r="R912" s="550"/>
      <c r="S912" s="550"/>
      <c r="T912" s="550"/>
      <c r="U912" s="550"/>
      <c r="V912" s="550"/>
      <c r="W912" s="550"/>
      <c r="X912" s="550"/>
      <c r="Y912" s="550"/>
      <c r="Z912" s="550"/>
    </row>
    <row r="913" ht="14.25" customHeight="1">
      <c r="A913" s="550"/>
      <c r="B913" s="550"/>
      <c r="C913" s="550"/>
      <c r="D913" s="550"/>
      <c r="E913" s="550"/>
      <c r="F913" s="550"/>
      <c r="G913" s="550"/>
      <c r="H913" s="550"/>
      <c r="I913" s="550"/>
      <c r="J913" s="550"/>
      <c r="K913" s="550"/>
      <c r="L913" s="550"/>
      <c r="M913" s="550"/>
      <c r="N913" s="550"/>
      <c r="O913" s="550"/>
      <c r="P913" s="550"/>
      <c r="Q913" s="550"/>
      <c r="R913" s="550"/>
      <c r="S913" s="550"/>
      <c r="T913" s="550"/>
      <c r="U913" s="550"/>
      <c r="V913" s="550"/>
      <c r="W913" s="550"/>
      <c r="X913" s="550"/>
      <c r="Y913" s="550"/>
      <c r="Z913" s="550"/>
    </row>
    <row r="914" ht="14.25" customHeight="1">
      <c r="A914" s="550"/>
      <c r="B914" s="550"/>
      <c r="C914" s="550"/>
      <c r="D914" s="550"/>
      <c r="E914" s="550"/>
      <c r="F914" s="550"/>
      <c r="G914" s="550"/>
      <c r="H914" s="550"/>
      <c r="I914" s="550"/>
      <c r="J914" s="550"/>
      <c r="K914" s="550"/>
      <c r="L914" s="550"/>
      <c r="M914" s="550"/>
      <c r="N914" s="550"/>
      <c r="O914" s="550"/>
      <c r="P914" s="550"/>
      <c r="Q914" s="550"/>
      <c r="R914" s="550"/>
      <c r="S914" s="550"/>
      <c r="T914" s="550"/>
      <c r="U914" s="550"/>
      <c r="V914" s="550"/>
      <c r="W914" s="550"/>
      <c r="X914" s="550"/>
      <c r="Y914" s="550"/>
      <c r="Z914" s="550"/>
    </row>
    <row r="915" ht="14.25" customHeight="1">
      <c r="A915" s="550"/>
      <c r="B915" s="550"/>
      <c r="C915" s="550"/>
      <c r="D915" s="550"/>
      <c r="E915" s="550"/>
      <c r="F915" s="550"/>
      <c r="G915" s="550"/>
      <c r="H915" s="550"/>
      <c r="I915" s="550"/>
      <c r="J915" s="550"/>
      <c r="K915" s="550"/>
      <c r="L915" s="550"/>
      <c r="M915" s="550"/>
      <c r="N915" s="550"/>
      <c r="O915" s="550"/>
      <c r="P915" s="550"/>
      <c r="Q915" s="550"/>
      <c r="R915" s="550"/>
      <c r="S915" s="550"/>
      <c r="T915" s="550"/>
      <c r="U915" s="550"/>
      <c r="V915" s="550"/>
      <c r="W915" s="550"/>
      <c r="X915" s="550"/>
      <c r="Y915" s="550"/>
      <c r="Z915" s="550"/>
    </row>
    <row r="916" ht="14.25" customHeight="1">
      <c r="A916" s="550"/>
      <c r="B916" s="550"/>
      <c r="C916" s="550"/>
      <c r="D916" s="550"/>
      <c r="E916" s="550"/>
      <c r="F916" s="550"/>
      <c r="G916" s="550"/>
      <c r="H916" s="550"/>
      <c r="I916" s="550"/>
      <c r="J916" s="550"/>
      <c r="K916" s="550"/>
      <c r="L916" s="550"/>
      <c r="M916" s="550"/>
      <c r="N916" s="550"/>
      <c r="O916" s="550"/>
      <c r="P916" s="550"/>
      <c r="Q916" s="550"/>
      <c r="R916" s="550"/>
      <c r="S916" s="550"/>
      <c r="T916" s="550"/>
      <c r="U916" s="550"/>
      <c r="V916" s="550"/>
      <c r="W916" s="550"/>
      <c r="X916" s="550"/>
      <c r="Y916" s="550"/>
      <c r="Z916" s="550"/>
    </row>
    <row r="917" ht="14.25" customHeight="1">
      <c r="A917" s="550"/>
      <c r="B917" s="550"/>
      <c r="C917" s="550"/>
      <c r="D917" s="550"/>
      <c r="E917" s="550"/>
      <c r="F917" s="550"/>
      <c r="G917" s="550"/>
      <c r="H917" s="550"/>
      <c r="I917" s="550"/>
      <c r="J917" s="550"/>
      <c r="K917" s="550"/>
      <c r="L917" s="550"/>
      <c r="M917" s="550"/>
      <c r="N917" s="550"/>
      <c r="O917" s="550"/>
      <c r="P917" s="550"/>
      <c r="Q917" s="550"/>
      <c r="R917" s="550"/>
      <c r="S917" s="550"/>
      <c r="T917" s="550"/>
      <c r="U917" s="550"/>
      <c r="V917" s="550"/>
      <c r="W917" s="550"/>
      <c r="X917" s="550"/>
      <c r="Y917" s="550"/>
      <c r="Z917" s="550"/>
    </row>
    <row r="918" ht="14.25" customHeight="1">
      <c r="A918" s="550"/>
      <c r="B918" s="550"/>
      <c r="C918" s="550"/>
      <c r="D918" s="550"/>
      <c r="E918" s="550"/>
      <c r="F918" s="550"/>
      <c r="G918" s="550"/>
      <c r="H918" s="550"/>
      <c r="I918" s="550"/>
      <c r="J918" s="550"/>
      <c r="K918" s="550"/>
      <c r="L918" s="550"/>
      <c r="M918" s="550"/>
      <c r="N918" s="550"/>
      <c r="O918" s="550"/>
      <c r="P918" s="550"/>
      <c r="Q918" s="550"/>
      <c r="R918" s="550"/>
      <c r="S918" s="550"/>
      <c r="T918" s="550"/>
      <c r="U918" s="550"/>
      <c r="V918" s="550"/>
      <c r="W918" s="550"/>
      <c r="X918" s="550"/>
      <c r="Y918" s="550"/>
      <c r="Z918" s="550"/>
    </row>
    <row r="919" ht="14.25" customHeight="1">
      <c r="A919" s="550"/>
      <c r="B919" s="550"/>
      <c r="C919" s="550"/>
      <c r="D919" s="550"/>
      <c r="E919" s="550"/>
      <c r="F919" s="550"/>
      <c r="G919" s="550"/>
      <c r="H919" s="550"/>
      <c r="I919" s="550"/>
      <c r="J919" s="550"/>
      <c r="K919" s="550"/>
      <c r="L919" s="550"/>
      <c r="M919" s="550"/>
      <c r="N919" s="550"/>
      <c r="O919" s="550"/>
      <c r="P919" s="550"/>
      <c r="Q919" s="550"/>
      <c r="R919" s="550"/>
      <c r="S919" s="550"/>
      <c r="T919" s="550"/>
      <c r="U919" s="550"/>
      <c r="V919" s="550"/>
      <c r="W919" s="550"/>
      <c r="X919" s="550"/>
      <c r="Y919" s="550"/>
      <c r="Z919" s="550"/>
    </row>
    <row r="920" ht="14.25" customHeight="1">
      <c r="A920" s="550"/>
      <c r="B920" s="550"/>
      <c r="C920" s="550"/>
      <c r="D920" s="550"/>
      <c r="E920" s="550"/>
      <c r="F920" s="550"/>
      <c r="G920" s="550"/>
      <c r="H920" s="550"/>
      <c r="I920" s="550"/>
      <c r="J920" s="550"/>
      <c r="K920" s="550"/>
      <c r="L920" s="550"/>
      <c r="M920" s="550"/>
      <c r="N920" s="550"/>
      <c r="O920" s="550"/>
      <c r="P920" s="550"/>
      <c r="Q920" s="550"/>
      <c r="R920" s="550"/>
      <c r="S920" s="550"/>
      <c r="T920" s="550"/>
      <c r="U920" s="550"/>
      <c r="V920" s="550"/>
      <c r="W920" s="550"/>
      <c r="X920" s="550"/>
      <c r="Y920" s="550"/>
      <c r="Z920" s="550"/>
    </row>
    <row r="921" ht="14.25" customHeight="1">
      <c r="A921" s="550"/>
      <c r="B921" s="550"/>
      <c r="C921" s="550"/>
      <c r="D921" s="550"/>
      <c r="E921" s="550"/>
      <c r="F921" s="550"/>
      <c r="G921" s="550"/>
      <c r="H921" s="550"/>
      <c r="I921" s="550"/>
      <c r="J921" s="550"/>
      <c r="K921" s="550"/>
      <c r="L921" s="550"/>
      <c r="M921" s="550"/>
      <c r="N921" s="550"/>
      <c r="O921" s="550"/>
      <c r="P921" s="550"/>
      <c r="Q921" s="550"/>
      <c r="R921" s="550"/>
      <c r="S921" s="550"/>
      <c r="T921" s="550"/>
      <c r="U921" s="550"/>
      <c r="V921" s="550"/>
      <c r="W921" s="550"/>
      <c r="X921" s="550"/>
      <c r="Y921" s="550"/>
      <c r="Z921" s="550"/>
    </row>
    <row r="922" ht="14.25" customHeight="1">
      <c r="A922" s="550"/>
      <c r="B922" s="550"/>
      <c r="C922" s="550"/>
      <c r="D922" s="550"/>
      <c r="E922" s="550"/>
      <c r="F922" s="550"/>
      <c r="G922" s="550"/>
      <c r="H922" s="550"/>
      <c r="I922" s="550"/>
      <c r="J922" s="550"/>
      <c r="K922" s="550"/>
      <c r="L922" s="550"/>
      <c r="M922" s="550"/>
      <c r="N922" s="550"/>
      <c r="O922" s="550"/>
      <c r="P922" s="550"/>
      <c r="Q922" s="550"/>
      <c r="R922" s="550"/>
      <c r="S922" s="550"/>
      <c r="T922" s="550"/>
      <c r="U922" s="550"/>
      <c r="V922" s="550"/>
      <c r="W922" s="550"/>
      <c r="X922" s="550"/>
      <c r="Y922" s="550"/>
      <c r="Z922" s="550"/>
    </row>
    <row r="923" ht="14.25" customHeight="1">
      <c r="A923" s="550"/>
      <c r="B923" s="550"/>
      <c r="C923" s="550"/>
      <c r="D923" s="550"/>
      <c r="E923" s="550"/>
      <c r="F923" s="550"/>
      <c r="G923" s="550"/>
      <c r="H923" s="550"/>
      <c r="I923" s="550"/>
      <c r="J923" s="550"/>
      <c r="K923" s="550"/>
      <c r="L923" s="550"/>
      <c r="M923" s="550"/>
      <c r="N923" s="550"/>
      <c r="O923" s="550"/>
      <c r="P923" s="550"/>
      <c r="Q923" s="550"/>
      <c r="R923" s="550"/>
      <c r="S923" s="550"/>
      <c r="T923" s="550"/>
      <c r="U923" s="550"/>
      <c r="V923" s="550"/>
      <c r="W923" s="550"/>
      <c r="X923" s="550"/>
      <c r="Y923" s="550"/>
      <c r="Z923" s="550"/>
    </row>
    <row r="924" ht="14.25" customHeight="1">
      <c r="A924" s="550"/>
      <c r="B924" s="550"/>
      <c r="C924" s="550"/>
      <c r="D924" s="550"/>
      <c r="E924" s="550"/>
      <c r="F924" s="550"/>
      <c r="G924" s="550"/>
      <c r="H924" s="550"/>
      <c r="I924" s="550"/>
      <c r="J924" s="550"/>
      <c r="K924" s="550"/>
      <c r="L924" s="550"/>
      <c r="M924" s="550"/>
      <c r="N924" s="550"/>
      <c r="O924" s="550"/>
      <c r="P924" s="550"/>
      <c r="Q924" s="550"/>
      <c r="R924" s="550"/>
      <c r="S924" s="550"/>
      <c r="T924" s="550"/>
      <c r="U924" s="550"/>
      <c r="V924" s="550"/>
      <c r="W924" s="550"/>
      <c r="X924" s="550"/>
      <c r="Y924" s="550"/>
      <c r="Z924" s="550"/>
    </row>
    <row r="925" ht="14.25" customHeight="1">
      <c r="A925" s="550"/>
      <c r="B925" s="550"/>
      <c r="C925" s="550"/>
      <c r="D925" s="550"/>
      <c r="E925" s="550"/>
      <c r="F925" s="550"/>
      <c r="G925" s="550"/>
      <c r="H925" s="550"/>
      <c r="I925" s="550"/>
      <c r="J925" s="550"/>
      <c r="K925" s="550"/>
      <c r="L925" s="550"/>
      <c r="M925" s="550"/>
      <c r="N925" s="550"/>
      <c r="O925" s="550"/>
      <c r="P925" s="550"/>
      <c r="Q925" s="550"/>
      <c r="R925" s="550"/>
      <c r="S925" s="550"/>
      <c r="T925" s="550"/>
      <c r="U925" s="550"/>
      <c r="V925" s="550"/>
      <c r="W925" s="550"/>
      <c r="X925" s="550"/>
      <c r="Y925" s="550"/>
      <c r="Z925" s="550"/>
    </row>
    <row r="926" ht="14.25" customHeight="1">
      <c r="A926" s="550"/>
      <c r="B926" s="550"/>
      <c r="C926" s="550"/>
      <c r="D926" s="550"/>
      <c r="E926" s="550"/>
      <c r="F926" s="550"/>
      <c r="G926" s="550"/>
      <c r="H926" s="550"/>
      <c r="I926" s="550"/>
      <c r="J926" s="550"/>
      <c r="K926" s="550"/>
      <c r="L926" s="550"/>
      <c r="M926" s="550"/>
      <c r="N926" s="550"/>
      <c r="O926" s="550"/>
      <c r="P926" s="550"/>
      <c r="Q926" s="550"/>
      <c r="R926" s="550"/>
      <c r="S926" s="550"/>
      <c r="T926" s="550"/>
      <c r="U926" s="550"/>
      <c r="V926" s="550"/>
      <c r="W926" s="550"/>
      <c r="X926" s="550"/>
      <c r="Y926" s="550"/>
      <c r="Z926" s="550"/>
    </row>
    <row r="927" ht="14.25" customHeight="1">
      <c r="A927" s="550"/>
      <c r="B927" s="550"/>
      <c r="C927" s="550"/>
      <c r="D927" s="550"/>
      <c r="E927" s="550"/>
      <c r="F927" s="550"/>
      <c r="G927" s="550"/>
      <c r="H927" s="550"/>
      <c r="I927" s="550"/>
      <c r="J927" s="550"/>
      <c r="K927" s="550"/>
      <c r="L927" s="550"/>
      <c r="M927" s="550"/>
      <c r="N927" s="550"/>
      <c r="O927" s="550"/>
      <c r="P927" s="550"/>
      <c r="Q927" s="550"/>
      <c r="R927" s="550"/>
      <c r="S927" s="550"/>
      <c r="T927" s="550"/>
      <c r="U927" s="550"/>
      <c r="V927" s="550"/>
      <c r="W927" s="550"/>
      <c r="X927" s="550"/>
      <c r="Y927" s="550"/>
      <c r="Z927" s="550"/>
    </row>
    <row r="928" ht="14.25" customHeight="1">
      <c r="A928" s="550"/>
      <c r="B928" s="550"/>
      <c r="C928" s="550"/>
      <c r="D928" s="550"/>
      <c r="E928" s="550"/>
      <c r="F928" s="550"/>
      <c r="G928" s="550"/>
      <c r="H928" s="550"/>
      <c r="I928" s="550"/>
      <c r="J928" s="550"/>
      <c r="K928" s="550"/>
      <c r="L928" s="550"/>
      <c r="M928" s="550"/>
      <c r="N928" s="550"/>
      <c r="O928" s="550"/>
      <c r="P928" s="550"/>
      <c r="Q928" s="550"/>
      <c r="R928" s="550"/>
      <c r="S928" s="550"/>
      <c r="T928" s="550"/>
      <c r="U928" s="550"/>
      <c r="V928" s="550"/>
      <c r="W928" s="550"/>
      <c r="X928" s="550"/>
      <c r="Y928" s="550"/>
      <c r="Z928" s="550"/>
    </row>
    <row r="929" ht="14.25" customHeight="1">
      <c r="A929" s="550"/>
      <c r="B929" s="550"/>
      <c r="C929" s="550"/>
      <c r="D929" s="550"/>
      <c r="E929" s="550"/>
      <c r="F929" s="550"/>
      <c r="G929" s="550"/>
      <c r="H929" s="550"/>
      <c r="I929" s="550"/>
      <c r="J929" s="550"/>
      <c r="K929" s="550"/>
      <c r="L929" s="550"/>
      <c r="M929" s="550"/>
      <c r="N929" s="550"/>
      <c r="O929" s="550"/>
      <c r="P929" s="550"/>
      <c r="Q929" s="550"/>
      <c r="R929" s="550"/>
      <c r="S929" s="550"/>
      <c r="T929" s="550"/>
      <c r="U929" s="550"/>
      <c r="V929" s="550"/>
      <c r="W929" s="550"/>
      <c r="X929" s="550"/>
      <c r="Y929" s="550"/>
      <c r="Z929" s="550"/>
    </row>
    <row r="930" ht="14.25" customHeight="1">
      <c r="A930" s="550"/>
      <c r="B930" s="550"/>
      <c r="C930" s="550"/>
      <c r="D930" s="550"/>
      <c r="E930" s="550"/>
      <c r="F930" s="550"/>
      <c r="G930" s="550"/>
      <c r="H930" s="550"/>
      <c r="I930" s="550"/>
      <c r="J930" s="550"/>
      <c r="K930" s="550"/>
      <c r="L930" s="550"/>
      <c r="M930" s="550"/>
      <c r="N930" s="550"/>
      <c r="O930" s="550"/>
      <c r="P930" s="550"/>
      <c r="Q930" s="550"/>
      <c r="R930" s="550"/>
      <c r="S930" s="550"/>
      <c r="T930" s="550"/>
      <c r="U930" s="550"/>
      <c r="V930" s="550"/>
      <c r="W930" s="550"/>
      <c r="X930" s="550"/>
      <c r="Y930" s="550"/>
      <c r="Z930" s="550"/>
    </row>
    <row r="931" ht="14.25" customHeight="1">
      <c r="A931" s="550"/>
      <c r="B931" s="550"/>
      <c r="C931" s="550"/>
      <c r="D931" s="550"/>
      <c r="E931" s="550"/>
      <c r="F931" s="550"/>
      <c r="G931" s="550"/>
      <c r="H931" s="550"/>
      <c r="I931" s="550"/>
      <c r="J931" s="550"/>
      <c r="K931" s="550"/>
      <c r="L931" s="550"/>
      <c r="M931" s="550"/>
      <c r="N931" s="550"/>
      <c r="O931" s="550"/>
      <c r="P931" s="550"/>
      <c r="Q931" s="550"/>
      <c r="R931" s="550"/>
      <c r="S931" s="550"/>
      <c r="T931" s="550"/>
      <c r="U931" s="550"/>
      <c r="V931" s="550"/>
      <c r="W931" s="550"/>
      <c r="X931" s="550"/>
      <c r="Y931" s="550"/>
      <c r="Z931" s="550"/>
    </row>
    <row r="932" ht="14.25" customHeight="1">
      <c r="A932" s="550"/>
      <c r="B932" s="550"/>
      <c r="C932" s="550"/>
      <c r="D932" s="550"/>
      <c r="E932" s="550"/>
      <c r="F932" s="550"/>
      <c r="G932" s="550"/>
      <c r="H932" s="550"/>
      <c r="I932" s="550"/>
      <c r="J932" s="550"/>
      <c r="K932" s="550"/>
      <c r="L932" s="550"/>
      <c r="M932" s="550"/>
      <c r="N932" s="550"/>
      <c r="O932" s="550"/>
      <c r="P932" s="550"/>
      <c r="Q932" s="550"/>
      <c r="R932" s="550"/>
      <c r="S932" s="550"/>
      <c r="T932" s="550"/>
      <c r="U932" s="550"/>
      <c r="V932" s="550"/>
      <c r="W932" s="550"/>
      <c r="X932" s="550"/>
      <c r="Y932" s="550"/>
      <c r="Z932" s="550"/>
    </row>
    <row r="933" ht="14.25" customHeight="1">
      <c r="A933" s="550"/>
      <c r="B933" s="550"/>
      <c r="C933" s="550"/>
      <c r="D933" s="550"/>
      <c r="E933" s="550"/>
      <c r="F933" s="550"/>
      <c r="G933" s="550"/>
      <c r="H933" s="550"/>
      <c r="I933" s="550"/>
      <c r="J933" s="550"/>
      <c r="K933" s="550"/>
      <c r="L933" s="550"/>
      <c r="M933" s="550"/>
      <c r="N933" s="550"/>
      <c r="O933" s="550"/>
      <c r="P933" s="550"/>
      <c r="Q933" s="550"/>
      <c r="R933" s="550"/>
      <c r="S933" s="550"/>
      <c r="T933" s="550"/>
      <c r="U933" s="550"/>
      <c r="V933" s="550"/>
      <c r="W933" s="550"/>
      <c r="X933" s="550"/>
      <c r="Y933" s="550"/>
      <c r="Z933" s="550"/>
    </row>
    <row r="934" ht="14.25" customHeight="1">
      <c r="A934" s="550"/>
      <c r="B934" s="550"/>
      <c r="C934" s="550"/>
      <c r="D934" s="550"/>
      <c r="E934" s="550"/>
      <c r="F934" s="550"/>
      <c r="G934" s="550"/>
      <c r="H934" s="550"/>
      <c r="I934" s="550"/>
      <c r="J934" s="550"/>
      <c r="K934" s="550"/>
      <c r="L934" s="550"/>
      <c r="M934" s="550"/>
      <c r="N934" s="550"/>
      <c r="O934" s="550"/>
      <c r="P934" s="550"/>
      <c r="Q934" s="550"/>
      <c r="R934" s="550"/>
      <c r="S934" s="550"/>
      <c r="T934" s="550"/>
      <c r="U934" s="550"/>
      <c r="V934" s="550"/>
      <c r="W934" s="550"/>
      <c r="X934" s="550"/>
      <c r="Y934" s="550"/>
      <c r="Z934" s="550"/>
    </row>
    <row r="935" ht="14.25" customHeight="1">
      <c r="A935" s="550"/>
      <c r="B935" s="550"/>
      <c r="C935" s="550"/>
      <c r="D935" s="550"/>
      <c r="E935" s="550"/>
      <c r="F935" s="550"/>
      <c r="G935" s="550"/>
      <c r="H935" s="550"/>
      <c r="I935" s="550"/>
      <c r="J935" s="550"/>
      <c r="K935" s="550"/>
      <c r="L935" s="550"/>
      <c r="M935" s="550"/>
      <c r="N935" s="550"/>
      <c r="O935" s="550"/>
      <c r="P935" s="550"/>
      <c r="Q935" s="550"/>
      <c r="R935" s="550"/>
      <c r="S935" s="550"/>
      <c r="T935" s="550"/>
      <c r="U935" s="550"/>
      <c r="V935" s="550"/>
      <c r="W935" s="550"/>
      <c r="X935" s="550"/>
      <c r="Y935" s="550"/>
      <c r="Z935" s="550"/>
    </row>
    <row r="936" ht="14.25" customHeight="1">
      <c r="A936" s="550"/>
      <c r="B936" s="550"/>
      <c r="C936" s="550"/>
      <c r="D936" s="550"/>
      <c r="E936" s="550"/>
      <c r="F936" s="550"/>
      <c r="G936" s="550"/>
      <c r="H936" s="550"/>
      <c r="I936" s="550"/>
      <c r="J936" s="550"/>
      <c r="K936" s="550"/>
      <c r="L936" s="550"/>
      <c r="M936" s="550"/>
      <c r="N936" s="550"/>
      <c r="O936" s="550"/>
      <c r="P936" s="550"/>
      <c r="Q936" s="550"/>
      <c r="R936" s="550"/>
      <c r="S936" s="550"/>
      <c r="T936" s="550"/>
      <c r="U936" s="550"/>
      <c r="V936" s="550"/>
      <c r="W936" s="550"/>
      <c r="X936" s="550"/>
      <c r="Y936" s="550"/>
      <c r="Z936" s="550"/>
    </row>
    <row r="937" ht="14.25" customHeight="1">
      <c r="A937" s="550"/>
      <c r="B937" s="550"/>
      <c r="C937" s="550"/>
      <c r="D937" s="550"/>
      <c r="E937" s="550"/>
      <c r="F937" s="550"/>
      <c r="G937" s="550"/>
      <c r="H937" s="550"/>
      <c r="I937" s="550"/>
      <c r="J937" s="550"/>
      <c r="K937" s="550"/>
      <c r="L937" s="550"/>
      <c r="M937" s="550"/>
      <c r="N937" s="550"/>
      <c r="O937" s="550"/>
      <c r="P937" s="550"/>
      <c r="Q937" s="550"/>
      <c r="R937" s="550"/>
      <c r="S937" s="550"/>
      <c r="T937" s="550"/>
      <c r="U937" s="550"/>
      <c r="V937" s="550"/>
      <c r="W937" s="550"/>
      <c r="X937" s="550"/>
      <c r="Y937" s="550"/>
      <c r="Z937" s="550"/>
    </row>
    <row r="938" ht="14.25" customHeight="1">
      <c r="A938" s="550"/>
      <c r="B938" s="550"/>
      <c r="C938" s="550"/>
      <c r="D938" s="550"/>
      <c r="E938" s="550"/>
      <c r="F938" s="550"/>
      <c r="G938" s="550"/>
      <c r="H938" s="550"/>
      <c r="I938" s="550"/>
      <c r="J938" s="550"/>
      <c r="K938" s="550"/>
      <c r="L938" s="550"/>
      <c r="M938" s="550"/>
      <c r="N938" s="550"/>
      <c r="O938" s="550"/>
      <c r="P938" s="550"/>
      <c r="Q938" s="550"/>
      <c r="R938" s="550"/>
      <c r="S938" s="550"/>
      <c r="T938" s="550"/>
      <c r="U938" s="550"/>
      <c r="V938" s="550"/>
      <c r="W938" s="550"/>
      <c r="X938" s="550"/>
      <c r="Y938" s="550"/>
      <c r="Z938" s="550"/>
    </row>
    <row r="939" ht="14.25" customHeight="1">
      <c r="A939" s="550"/>
      <c r="B939" s="550"/>
      <c r="C939" s="550"/>
      <c r="D939" s="550"/>
      <c r="E939" s="550"/>
      <c r="F939" s="550"/>
      <c r="G939" s="550"/>
      <c r="H939" s="550"/>
      <c r="I939" s="550"/>
      <c r="J939" s="550"/>
      <c r="K939" s="550"/>
      <c r="L939" s="550"/>
      <c r="M939" s="550"/>
      <c r="N939" s="550"/>
      <c r="O939" s="550"/>
      <c r="P939" s="550"/>
      <c r="Q939" s="550"/>
      <c r="R939" s="550"/>
      <c r="S939" s="550"/>
      <c r="T939" s="550"/>
      <c r="U939" s="550"/>
      <c r="V939" s="550"/>
      <c r="W939" s="550"/>
      <c r="X939" s="550"/>
      <c r="Y939" s="550"/>
      <c r="Z939" s="550"/>
    </row>
    <row r="940" ht="14.25" customHeight="1">
      <c r="A940" s="550"/>
      <c r="B940" s="550"/>
      <c r="C940" s="550"/>
      <c r="D940" s="550"/>
      <c r="E940" s="550"/>
      <c r="F940" s="550"/>
      <c r="G940" s="550"/>
      <c r="H940" s="550"/>
      <c r="I940" s="550"/>
      <c r="J940" s="550"/>
      <c r="K940" s="550"/>
      <c r="L940" s="550"/>
      <c r="M940" s="550"/>
      <c r="N940" s="550"/>
      <c r="O940" s="550"/>
      <c r="P940" s="550"/>
      <c r="Q940" s="550"/>
      <c r="R940" s="550"/>
      <c r="S940" s="550"/>
      <c r="T940" s="550"/>
      <c r="U940" s="550"/>
      <c r="V940" s="550"/>
      <c r="W940" s="550"/>
      <c r="X940" s="550"/>
      <c r="Y940" s="550"/>
      <c r="Z940" s="550"/>
    </row>
    <row r="941" ht="14.25" customHeight="1">
      <c r="A941" s="550"/>
      <c r="B941" s="550"/>
      <c r="C941" s="550"/>
      <c r="D941" s="550"/>
      <c r="E941" s="550"/>
      <c r="F941" s="550"/>
      <c r="G941" s="550"/>
      <c r="H941" s="550"/>
      <c r="I941" s="550"/>
      <c r="J941" s="550"/>
      <c r="K941" s="550"/>
      <c r="L941" s="550"/>
      <c r="M941" s="550"/>
      <c r="N941" s="550"/>
      <c r="O941" s="550"/>
      <c r="P941" s="550"/>
      <c r="Q941" s="550"/>
      <c r="R941" s="550"/>
      <c r="S941" s="550"/>
      <c r="T941" s="550"/>
      <c r="U941" s="550"/>
      <c r="V941" s="550"/>
      <c r="W941" s="550"/>
      <c r="X941" s="550"/>
      <c r="Y941" s="550"/>
      <c r="Z941" s="550"/>
    </row>
    <row r="942" ht="14.25" customHeight="1">
      <c r="A942" s="550"/>
      <c r="B942" s="550"/>
      <c r="C942" s="550"/>
      <c r="D942" s="550"/>
      <c r="E942" s="550"/>
      <c r="F942" s="550"/>
      <c r="G942" s="550"/>
      <c r="H942" s="550"/>
      <c r="I942" s="550"/>
      <c r="J942" s="550"/>
      <c r="K942" s="550"/>
      <c r="L942" s="550"/>
      <c r="M942" s="550"/>
      <c r="N942" s="550"/>
      <c r="O942" s="550"/>
      <c r="P942" s="550"/>
      <c r="Q942" s="550"/>
      <c r="R942" s="550"/>
      <c r="S942" s="550"/>
      <c r="T942" s="550"/>
      <c r="U942" s="550"/>
      <c r="V942" s="550"/>
      <c r="W942" s="550"/>
      <c r="X942" s="550"/>
      <c r="Y942" s="550"/>
      <c r="Z942" s="550"/>
    </row>
    <row r="943" ht="14.25" customHeight="1">
      <c r="A943" s="550"/>
      <c r="B943" s="550"/>
      <c r="C943" s="550"/>
      <c r="D943" s="550"/>
      <c r="E943" s="550"/>
      <c r="F943" s="550"/>
      <c r="G943" s="550"/>
      <c r="H943" s="550"/>
      <c r="I943" s="550"/>
      <c r="J943" s="550"/>
      <c r="K943" s="550"/>
      <c r="L943" s="550"/>
      <c r="M943" s="550"/>
      <c r="N943" s="550"/>
      <c r="O943" s="550"/>
      <c r="P943" s="550"/>
      <c r="Q943" s="550"/>
      <c r="R943" s="550"/>
      <c r="S943" s="550"/>
      <c r="T943" s="550"/>
      <c r="U943" s="550"/>
      <c r="V943" s="550"/>
      <c r="W943" s="550"/>
      <c r="X943" s="550"/>
      <c r="Y943" s="550"/>
      <c r="Z943" s="550"/>
    </row>
    <row r="944" ht="14.25" customHeight="1">
      <c r="A944" s="550"/>
      <c r="B944" s="550"/>
      <c r="C944" s="550"/>
      <c r="D944" s="550"/>
      <c r="E944" s="550"/>
      <c r="F944" s="550"/>
      <c r="G944" s="550"/>
      <c r="H944" s="550"/>
      <c r="I944" s="550"/>
      <c r="J944" s="550"/>
      <c r="K944" s="550"/>
      <c r="L944" s="550"/>
      <c r="M944" s="550"/>
      <c r="N944" s="550"/>
      <c r="O944" s="550"/>
      <c r="P944" s="550"/>
      <c r="Q944" s="550"/>
      <c r="R944" s="550"/>
      <c r="S944" s="550"/>
      <c r="T944" s="550"/>
      <c r="U944" s="550"/>
      <c r="V944" s="550"/>
      <c r="W944" s="550"/>
      <c r="X944" s="550"/>
      <c r="Y944" s="550"/>
      <c r="Z944" s="550"/>
    </row>
    <row r="945" ht="14.25" customHeight="1">
      <c r="A945" s="550"/>
      <c r="B945" s="550"/>
      <c r="C945" s="550"/>
      <c r="D945" s="550"/>
      <c r="E945" s="550"/>
      <c r="F945" s="550"/>
      <c r="G945" s="550"/>
      <c r="H945" s="550"/>
      <c r="I945" s="550"/>
      <c r="J945" s="550"/>
      <c r="K945" s="550"/>
      <c r="L945" s="550"/>
      <c r="M945" s="550"/>
      <c r="N945" s="550"/>
      <c r="O945" s="550"/>
      <c r="P945" s="550"/>
      <c r="Q945" s="550"/>
      <c r="R945" s="550"/>
      <c r="S945" s="550"/>
      <c r="T945" s="550"/>
      <c r="U945" s="550"/>
      <c r="V945" s="550"/>
      <c r="W945" s="550"/>
      <c r="X945" s="550"/>
      <c r="Y945" s="550"/>
      <c r="Z945" s="550"/>
    </row>
    <row r="946" ht="14.25" customHeight="1">
      <c r="A946" s="550"/>
      <c r="B946" s="550"/>
      <c r="C946" s="550"/>
      <c r="D946" s="550"/>
      <c r="E946" s="550"/>
      <c r="F946" s="550"/>
      <c r="G946" s="550"/>
      <c r="H946" s="550"/>
      <c r="I946" s="550"/>
      <c r="J946" s="550"/>
      <c r="K946" s="550"/>
      <c r="L946" s="550"/>
      <c r="M946" s="550"/>
      <c r="N946" s="550"/>
      <c r="O946" s="550"/>
      <c r="P946" s="550"/>
      <c r="Q946" s="550"/>
      <c r="R946" s="550"/>
      <c r="S946" s="550"/>
      <c r="T946" s="550"/>
      <c r="U946" s="550"/>
      <c r="V946" s="550"/>
      <c r="W946" s="550"/>
      <c r="X946" s="550"/>
      <c r="Y946" s="550"/>
      <c r="Z946" s="550"/>
    </row>
    <row r="947" ht="14.25" customHeight="1">
      <c r="A947" s="550"/>
      <c r="B947" s="550"/>
      <c r="C947" s="550"/>
      <c r="D947" s="550"/>
      <c r="E947" s="550"/>
      <c r="F947" s="550"/>
      <c r="G947" s="550"/>
      <c r="H947" s="550"/>
      <c r="I947" s="550"/>
      <c r="J947" s="550"/>
      <c r="K947" s="550"/>
      <c r="L947" s="550"/>
      <c r="M947" s="550"/>
      <c r="N947" s="550"/>
      <c r="O947" s="550"/>
      <c r="P947" s="550"/>
      <c r="Q947" s="550"/>
      <c r="R947" s="550"/>
      <c r="S947" s="550"/>
      <c r="T947" s="550"/>
      <c r="U947" s="550"/>
      <c r="V947" s="550"/>
      <c r="W947" s="550"/>
      <c r="X947" s="550"/>
      <c r="Y947" s="550"/>
      <c r="Z947" s="550"/>
    </row>
    <row r="948" ht="14.25" customHeight="1">
      <c r="A948" s="550"/>
      <c r="B948" s="550"/>
      <c r="C948" s="550"/>
      <c r="D948" s="550"/>
      <c r="E948" s="550"/>
      <c r="F948" s="550"/>
      <c r="G948" s="550"/>
      <c r="H948" s="550"/>
      <c r="I948" s="550"/>
      <c r="J948" s="550"/>
      <c r="K948" s="550"/>
      <c r="L948" s="550"/>
      <c r="M948" s="550"/>
      <c r="N948" s="550"/>
      <c r="O948" s="550"/>
      <c r="P948" s="550"/>
      <c r="Q948" s="550"/>
      <c r="R948" s="550"/>
      <c r="S948" s="550"/>
      <c r="T948" s="550"/>
      <c r="U948" s="550"/>
      <c r="V948" s="550"/>
      <c r="W948" s="550"/>
      <c r="X948" s="550"/>
      <c r="Y948" s="550"/>
      <c r="Z948" s="550"/>
    </row>
    <row r="949" ht="14.25" customHeight="1">
      <c r="A949" s="550"/>
      <c r="B949" s="550"/>
      <c r="C949" s="550"/>
      <c r="D949" s="550"/>
      <c r="E949" s="550"/>
      <c r="F949" s="550"/>
      <c r="G949" s="550"/>
      <c r="H949" s="550"/>
      <c r="I949" s="550"/>
      <c r="J949" s="550"/>
      <c r="K949" s="550"/>
      <c r="L949" s="550"/>
      <c r="M949" s="550"/>
      <c r="N949" s="550"/>
      <c r="O949" s="550"/>
      <c r="P949" s="550"/>
      <c r="Q949" s="550"/>
      <c r="R949" s="550"/>
      <c r="S949" s="550"/>
      <c r="T949" s="550"/>
      <c r="U949" s="550"/>
      <c r="V949" s="550"/>
      <c r="W949" s="550"/>
      <c r="X949" s="550"/>
      <c r="Y949" s="550"/>
      <c r="Z949" s="550"/>
    </row>
    <row r="950" ht="14.25" customHeight="1">
      <c r="A950" s="550"/>
      <c r="B950" s="550"/>
      <c r="C950" s="550"/>
      <c r="D950" s="550"/>
      <c r="E950" s="550"/>
      <c r="F950" s="550"/>
      <c r="G950" s="550"/>
      <c r="H950" s="550"/>
      <c r="I950" s="550"/>
      <c r="J950" s="550"/>
      <c r="K950" s="550"/>
      <c r="L950" s="550"/>
      <c r="M950" s="550"/>
      <c r="N950" s="550"/>
      <c r="O950" s="550"/>
      <c r="P950" s="550"/>
      <c r="Q950" s="550"/>
      <c r="R950" s="550"/>
      <c r="S950" s="550"/>
      <c r="T950" s="550"/>
      <c r="U950" s="550"/>
      <c r="V950" s="550"/>
      <c r="W950" s="550"/>
      <c r="X950" s="550"/>
      <c r="Y950" s="550"/>
      <c r="Z950" s="550"/>
    </row>
    <row r="951" ht="14.25" customHeight="1">
      <c r="A951" s="550"/>
      <c r="B951" s="550"/>
      <c r="C951" s="550"/>
      <c r="D951" s="550"/>
      <c r="E951" s="550"/>
      <c r="F951" s="550"/>
      <c r="G951" s="550"/>
      <c r="H951" s="550"/>
      <c r="I951" s="550"/>
      <c r="J951" s="550"/>
      <c r="K951" s="550"/>
      <c r="L951" s="550"/>
      <c r="M951" s="550"/>
      <c r="N951" s="550"/>
      <c r="O951" s="550"/>
      <c r="P951" s="550"/>
      <c r="Q951" s="550"/>
      <c r="R951" s="550"/>
      <c r="S951" s="550"/>
      <c r="T951" s="550"/>
      <c r="U951" s="550"/>
      <c r="V951" s="550"/>
      <c r="W951" s="550"/>
      <c r="X951" s="550"/>
      <c r="Y951" s="550"/>
      <c r="Z951" s="550"/>
    </row>
    <row r="952" ht="14.25" customHeight="1">
      <c r="A952" s="550"/>
      <c r="B952" s="550"/>
      <c r="C952" s="550"/>
      <c r="D952" s="550"/>
      <c r="E952" s="550"/>
      <c r="F952" s="550"/>
      <c r="G952" s="550"/>
      <c r="H952" s="550"/>
      <c r="I952" s="550"/>
      <c r="J952" s="550"/>
      <c r="K952" s="550"/>
      <c r="L952" s="550"/>
      <c r="M952" s="550"/>
      <c r="N952" s="550"/>
      <c r="O952" s="550"/>
      <c r="P952" s="550"/>
      <c r="Q952" s="550"/>
      <c r="R952" s="550"/>
      <c r="S952" s="550"/>
      <c r="T952" s="550"/>
      <c r="U952" s="550"/>
      <c r="V952" s="550"/>
      <c r="W952" s="550"/>
      <c r="X952" s="550"/>
      <c r="Y952" s="550"/>
      <c r="Z952" s="550"/>
    </row>
    <row r="953" ht="14.25" customHeight="1">
      <c r="A953" s="550"/>
      <c r="B953" s="550"/>
      <c r="C953" s="550"/>
      <c r="D953" s="550"/>
      <c r="E953" s="550"/>
      <c r="F953" s="550"/>
      <c r="G953" s="550"/>
      <c r="H953" s="550"/>
      <c r="I953" s="550"/>
      <c r="J953" s="550"/>
      <c r="K953" s="550"/>
      <c r="L953" s="550"/>
      <c r="M953" s="550"/>
      <c r="N953" s="550"/>
      <c r="O953" s="550"/>
      <c r="P953" s="550"/>
      <c r="Q953" s="550"/>
      <c r="R953" s="550"/>
      <c r="S953" s="550"/>
      <c r="T953" s="550"/>
      <c r="U953" s="550"/>
      <c r="V953" s="550"/>
      <c r="W953" s="550"/>
      <c r="X953" s="550"/>
      <c r="Y953" s="550"/>
      <c r="Z953" s="550"/>
    </row>
    <row r="954" ht="14.25" customHeight="1">
      <c r="A954" s="550"/>
      <c r="B954" s="550"/>
      <c r="C954" s="550"/>
      <c r="D954" s="550"/>
      <c r="E954" s="550"/>
      <c r="F954" s="550"/>
      <c r="G954" s="550"/>
      <c r="H954" s="550"/>
      <c r="I954" s="550"/>
      <c r="J954" s="550"/>
      <c r="K954" s="550"/>
      <c r="L954" s="550"/>
      <c r="M954" s="550"/>
      <c r="N954" s="550"/>
      <c r="O954" s="550"/>
      <c r="P954" s="550"/>
      <c r="Q954" s="550"/>
      <c r="R954" s="550"/>
      <c r="S954" s="550"/>
      <c r="T954" s="550"/>
      <c r="U954" s="550"/>
      <c r="V954" s="550"/>
      <c r="W954" s="550"/>
      <c r="X954" s="550"/>
      <c r="Y954" s="550"/>
      <c r="Z954" s="550"/>
    </row>
    <row r="955" ht="14.25" customHeight="1">
      <c r="A955" s="550"/>
      <c r="B955" s="550"/>
      <c r="C955" s="550"/>
      <c r="D955" s="550"/>
      <c r="E955" s="550"/>
      <c r="F955" s="550"/>
      <c r="G955" s="550"/>
      <c r="H955" s="550"/>
      <c r="I955" s="550"/>
      <c r="J955" s="550"/>
      <c r="K955" s="550"/>
      <c r="L955" s="550"/>
      <c r="M955" s="550"/>
      <c r="N955" s="550"/>
      <c r="O955" s="550"/>
      <c r="P955" s="550"/>
      <c r="Q955" s="550"/>
      <c r="R955" s="550"/>
      <c r="S955" s="550"/>
      <c r="T955" s="550"/>
      <c r="U955" s="550"/>
      <c r="V955" s="550"/>
      <c r="W955" s="550"/>
      <c r="X955" s="550"/>
      <c r="Y955" s="550"/>
      <c r="Z955" s="550"/>
    </row>
    <row r="956" ht="14.25" customHeight="1">
      <c r="A956" s="550"/>
      <c r="B956" s="550"/>
      <c r="C956" s="550"/>
      <c r="D956" s="550"/>
      <c r="E956" s="550"/>
      <c r="F956" s="550"/>
      <c r="G956" s="550"/>
      <c r="H956" s="550"/>
      <c r="I956" s="550"/>
      <c r="J956" s="550"/>
      <c r="K956" s="550"/>
      <c r="L956" s="550"/>
      <c r="M956" s="550"/>
      <c r="N956" s="550"/>
      <c r="O956" s="550"/>
      <c r="P956" s="550"/>
      <c r="Q956" s="550"/>
      <c r="R956" s="550"/>
      <c r="S956" s="550"/>
      <c r="T956" s="550"/>
      <c r="U956" s="550"/>
      <c r="V956" s="550"/>
      <c r="W956" s="550"/>
      <c r="X956" s="550"/>
      <c r="Y956" s="550"/>
      <c r="Z956" s="550"/>
    </row>
    <row r="957" ht="14.25" customHeight="1">
      <c r="A957" s="550"/>
      <c r="B957" s="550"/>
      <c r="C957" s="550"/>
      <c r="D957" s="550"/>
      <c r="E957" s="550"/>
      <c r="F957" s="550"/>
      <c r="G957" s="550"/>
      <c r="H957" s="550"/>
      <c r="I957" s="550"/>
      <c r="J957" s="550"/>
      <c r="K957" s="550"/>
      <c r="L957" s="550"/>
      <c r="M957" s="550"/>
      <c r="N957" s="550"/>
      <c r="O957" s="550"/>
      <c r="P957" s="550"/>
      <c r="Q957" s="550"/>
      <c r="R957" s="550"/>
      <c r="S957" s="550"/>
      <c r="T957" s="550"/>
      <c r="U957" s="550"/>
      <c r="V957" s="550"/>
      <c r="W957" s="550"/>
      <c r="X957" s="550"/>
      <c r="Y957" s="550"/>
      <c r="Z957" s="550"/>
    </row>
    <row r="958" ht="14.25" customHeight="1">
      <c r="A958" s="550"/>
      <c r="B958" s="550"/>
      <c r="C958" s="550"/>
      <c r="D958" s="550"/>
      <c r="E958" s="550"/>
      <c r="F958" s="550"/>
      <c r="G958" s="550"/>
      <c r="H958" s="550"/>
      <c r="I958" s="550"/>
      <c r="J958" s="550"/>
      <c r="K958" s="550"/>
      <c r="L958" s="550"/>
      <c r="M958" s="550"/>
      <c r="N958" s="550"/>
      <c r="O958" s="550"/>
      <c r="P958" s="550"/>
      <c r="Q958" s="550"/>
      <c r="R958" s="550"/>
      <c r="S958" s="550"/>
      <c r="T958" s="550"/>
      <c r="U958" s="550"/>
      <c r="V958" s="550"/>
      <c r="W958" s="550"/>
      <c r="X958" s="550"/>
      <c r="Y958" s="550"/>
      <c r="Z958" s="550"/>
    </row>
    <row r="959" ht="14.25" customHeight="1">
      <c r="A959" s="550"/>
      <c r="B959" s="550"/>
      <c r="C959" s="550"/>
      <c r="D959" s="550"/>
      <c r="E959" s="550"/>
      <c r="F959" s="550"/>
      <c r="G959" s="550"/>
      <c r="H959" s="550"/>
      <c r="I959" s="550"/>
      <c r="J959" s="550"/>
      <c r="K959" s="550"/>
      <c r="L959" s="550"/>
      <c r="M959" s="550"/>
      <c r="N959" s="550"/>
      <c r="O959" s="550"/>
      <c r="P959" s="550"/>
      <c r="Q959" s="550"/>
      <c r="R959" s="550"/>
      <c r="S959" s="550"/>
      <c r="T959" s="550"/>
      <c r="U959" s="550"/>
      <c r="V959" s="550"/>
      <c r="W959" s="550"/>
      <c r="X959" s="550"/>
      <c r="Y959" s="550"/>
      <c r="Z959" s="550"/>
    </row>
    <row r="960" ht="14.25" customHeight="1">
      <c r="A960" s="550"/>
      <c r="B960" s="550"/>
      <c r="C960" s="550"/>
      <c r="D960" s="550"/>
      <c r="E960" s="550"/>
      <c r="F960" s="550"/>
      <c r="G960" s="550"/>
      <c r="H960" s="550"/>
      <c r="I960" s="550"/>
      <c r="J960" s="550"/>
      <c r="K960" s="550"/>
      <c r="L960" s="550"/>
      <c r="M960" s="550"/>
      <c r="N960" s="550"/>
      <c r="O960" s="550"/>
      <c r="P960" s="550"/>
      <c r="Q960" s="550"/>
      <c r="R960" s="550"/>
      <c r="S960" s="550"/>
      <c r="T960" s="550"/>
      <c r="U960" s="550"/>
      <c r="V960" s="550"/>
      <c r="W960" s="550"/>
      <c r="X960" s="550"/>
      <c r="Y960" s="550"/>
      <c r="Z960" s="550"/>
    </row>
    <row r="961" ht="14.25" customHeight="1">
      <c r="A961" s="550"/>
      <c r="B961" s="550"/>
      <c r="C961" s="550"/>
      <c r="D961" s="550"/>
      <c r="E961" s="550"/>
      <c r="F961" s="550"/>
      <c r="G961" s="550"/>
      <c r="H961" s="550"/>
      <c r="I961" s="550"/>
      <c r="J961" s="550"/>
      <c r="K961" s="550"/>
      <c r="L961" s="550"/>
      <c r="M961" s="550"/>
      <c r="N961" s="550"/>
      <c r="O961" s="550"/>
      <c r="P961" s="550"/>
      <c r="Q961" s="550"/>
      <c r="R961" s="550"/>
      <c r="S961" s="550"/>
      <c r="T961" s="550"/>
      <c r="U961" s="550"/>
      <c r="V961" s="550"/>
      <c r="W961" s="550"/>
      <c r="X961" s="550"/>
      <c r="Y961" s="550"/>
      <c r="Z961" s="550"/>
    </row>
    <row r="962" ht="14.25" customHeight="1">
      <c r="A962" s="550"/>
      <c r="B962" s="550"/>
      <c r="C962" s="550"/>
      <c r="D962" s="550"/>
      <c r="E962" s="550"/>
      <c r="F962" s="550"/>
      <c r="G962" s="550"/>
      <c r="H962" s="550"/>
      <c r="I962" s="550"/>
      <c r="J962" s="550"/>
      <c r="K962" s="550"/>
      <c r="L962" s="550"/>
      <c r="M962" s="550"/>
      <c r="N962" s="550"/>
      <c r="O962" s="550"/>
      <c r="P962" s="550"/>
      <c r="Q962" s="550"/>
      <c r="R962" s="550"/>
      <c r="S962" s="550"/>
      <c r="T962" s="550"/>
      <c r="U962" s="550"/>
      <c r="V962" s="550"/>
      <c r="W962" s="550"/>
      <c r="X962" s="550"/>
      <c r="Y962" s="550"/>
      <c r="Z962" s="550"/>
    </row>
    <row r="963" ht="14.25" customHeight="1">
      <c r="A963" s="550"/>
      <c r="B963" s="550"/>
      <c r="C963" s="550"/>
      <c r="D963" s="550"/>
      <c r="E963" s="550"/>
      <c r="F963" s="550"/>
      <c r="G963" s="550"/>
      <c r="H963" s="550"/>
      <c r="I963" s="550"/>
      <c r="J963" s="550"/>
      <c r="K963" s="550"/>
      <c r="L963" s="550"/>
      <c r="M963" s="550"/>
      <c r="N963" s="550"/>
      <c r="O963" s="550"/>
      <c r="P963" s="550"/>
      <c r="Q963" s="550"/>
      <c r="R963" s="550"/>
      <c r="S963" s="550"/>
      <c r="T963" s="550"/>
      <c r="U963" s="550"/>
      <c r="V963" s="550"/>
      <c r="W963" s="550"/>
      <c r="X963" s="550"/>
      <c r="Y963" s="550"/>
      <c r="Z963" s="550"/>
    </row>
    <row r="964" ht="14.25" customHeight="1">
      <c r="A964" s="550"/>
      <c r="B964" s="550"/>
      <c r="C964" s="550"/>
      <c r="D964" s="550"/>
      <c r="E964" s="550"/>
      <c r="F964" s="550"/>
      <c r="G964" s="550"/>
      <c r="H964" s="550"/>
      <c r="I964" s="550"/>
      <c r="J964" s="550"/>
      <c r="K964" s="550"/>
      <c r="L964" s="550"/>
      <c r="M964" s="550"/>
      <c r="N964" s="550"/>
      <c r="O964" s="550"/>
      <c r="P964" s="550"/>
      <c r="Q964" s="550"/>
      <c r="R964" s="550"/>
      <c r="S964" s="550"/>
      <c r="T964" s="550"/>
      <c r="U964" s="550"/>
      <c r="V964" s="550"/>
      <c r="W964" s="550"/>
      <c r="X964" s="550"/>
      <c r="Y964" s="550"/>
      <c r="Z964" s="550"/>
    </row>
    <row r="965" ht="14.25" customHeight="1">
      <c r="A965" s="550"/>
      <c r="B965" s="550"/>
      <c r="C965" s="550"/>
      <c r="D965" s="550"/>
      <c r="E965" s="550"/>
      <c r="F965" s="550"/>
      <c r="G965" s="550"/>
      <c r="H965" s="550"/>
      <c r="I965" s="550"/>
      <c r="J965" s="550"/>
      <c r="K965" s="550"/>
      <c r="L965" s="550"/>
      <c r="M965" s="550"/>
      <c r="N965" s="550"/>
      <c r="O965" s="550"/>
      <c r="P965" s="550"/>
      <c r="Q965" s="550"/>
      <c r="R965" s="550"/>
      <c r="S965" s="550"/>
      <c r="T965" s="550"/>
      <c r="U965" s="550"/>
      <c r="V965" s="550"/>
      <c r="W965" s="550"/>
      <c r="X965" s="550"/>
      <c r="Y965" s="550"/>
      <c r="Z965" s="550"/>
    </row>
    <row r="966" ht="14.25" customHeight="1">
      <c r="A966" s="550"/>
      <c r="B966" s="550"/>
      <c r="C966" s="550"/>
      <c r="D966" s="550"/>
      <c r="E966" s="550"/>
      <c r="F966" s="550"/>
      <c r="G966" s="550"/>
      <c r="H966" s="550"/>
      <c r="I966" s="550"/>
      <c r="J966" s="550"/>
      <c r="K966" s="550"/>
      <c r="L966" s="550"/>
      <c r="M966" s="550"/>
      <c r="N966" s="550"/>
      <c r="O966" s="550"/>
      <c r="P966" s="550"/>
      <c r="Q966" s="550"/>
      <c r="R966" s="550"/>
      <c r="S966" s="550"/>
      <c r="T966" s="550"/>
      <c r="U966" s="550"/>
      <c r="V966" s="550"/>
      <c r="W966" s="550"/>
      <c r="X966" s="550"/>
      <c r="Y966" s="550"/>
      <c r="Z966" s="550"/>
    </row>
    <row r="967" ht="14.25" customHeight="1">
      <c r="A967" s="550"/>
      <c r="B967" s="550"/>
      <c r="C967" s="550"/>
      <c r="D967" s="550"/>
      <c r="E967" s="550"/>
      <c r="F967" s="550"/>
      <c r="G967" s="550"/>
      <c r="H967" s="550"/>
      <c r="I967" s="550"/>
      <c r="J967" s="550"/>
      <c r="K967" s="550"/>
      <c r="L967" s="550"/>
      <c r="M967" s="550"/>
      <c r="N967" s="550"/>
      <c r="O967" s="550"/>
      <c r="P967" s="550"/>
      <c r="Q967" s="550"/>
      <c r="R967" s="550"/>
      <c r="S967" s="550"/>
      <c r="T967" s="550"/>
      <c r="U967" s="550"/>
      <c r="V967" s="550"/>
      <c r="W967" s="550"/>
      <c r="X967" s="550"/>
      <c r="Y967" s="550"/>
      <c r="Z967" s="550"/>
    </row>
    <row r="968" ht="14.25" customHeight="1">
      <c r="A968" s="550"/>
      <c r="B968" s="550"/>
      <c r="C968" s="550"/>
      <c r="D968" s="550"/>
      <c r="E968" s="550"/>
      <c r="F968" s="550"/>
      <c r="G968" s="550"/>
      <c r="H968" s="550"/>
      <c r="I968" s="550"/>
      <c r="J968" s="550"/>
      <c r="K968" s="550"/>
      <c r="L968" s="550"/>
      <c r="M968" s="550"/>
      <c r="N968" s="550"/>
      <c r="O968" s="550"/>
      <c r="P968" s="550"/>
      <c r="Q968" s="550"/>
      <c r="R968" s="550"/>
      <c r="S968" s="550"/>
      <c r="T968" s="550"/>
      <c r="U968" s="550"/>
      <c r="V968" s="550"/>
      <c r="W968" s="550"/>
      <c r="X968" s="550"/>
      <c r="Y968" s="550"/>
      <c r="Z968" s="550"/>
    </row>
    <row r="969" ht="14.25" customHeight="1">
      <c r="A969" s="550"/>
      <c r="B969" s="550"/>
      <c r="C969" s="550"/>
      <c r="D969" s="550"/>
      <c r="E969" s="550"/>
      <c r="F969" s="550"/>
      <c r="G969" s="550"/>
      <c r="H969" s="550"/>
      <c r="I969" s="550"/>
      <c r="J969" s="550"/>
      <c r="K969" s="550"/>
      <c r="L969" s="550"/>
      <c r="M969" s="550"/>
      <c r="N969" s="550"/>
      <c r="O969" s="550"/>
      <c r="P969" s="550"/>
      <c r="Q969" s="550"/>
      <c r="R969" s="550"/>
      <c r="S969" s="550"/>
      <c r="T969" s="550"/>
      <c r="U969" s="550"/>
      <c r="V969" s="550"/>
      <c r="W969" s="550"/>
      <c r="X969" s="550"/>
      <c r="Y969" s="550"/>
      <c r="Z969" s="550"/>
    </row>
    <row r="970" ht="14.25" customHeight="1">
      <c r="A970" s="550"/>
      <c r="B970" s="550"/>
      <c r="C970" s="550"/>
      <c r="D970" s="550"/>
      <c r="E970" s="550"/>
      <c r="F970" s="550"/>
      <c r="G970" s="550"/>
      <c r="H970" s="550"/>
      <c r="I970" s="550"/>
      <c r="J970" s="550"/>
      <c r="K970" s="550"/>
      <c r="L970" s="550"/>
      <c r="M970" s="550"/>
      <c r="N970" s="550"/>
      <c r="O970" s="550"/>
      <c r="P970" s="550"/>
      <c r="Q970" s="550"/>
      <c r="R970" s="550"/>
      <c r="S970" s="550"/>
      <c r="T970" s="550"/>
      <c r="U970" s="550"/>
      <c r="V970" s="550"/>
      <c r="W970" s="550"/>
      <c r="X970" s="550"/>
      <c r="Y970" s="550"/>
      <c r="Z970" s="550"/>
    </row>
    <row r="971" ht="14.25" customHeight="1">
      <c r="A971" s="550"/>
      <c r="B971" s="550"/>
      <c r="C971" s="550"/>
      <c r="D971" s="550"/>
      <c r="E971" s="550"/>
      <c r="F971" s="550"/>
      <c r="G971" s="550"/>
      <c r="H971" s="550"/>
      <c r="I971" s="550"/>
      <c r="J971" s="550"/>
      <c r="K971" s="550"/>
      <c r="L971" s="550"/>
      <c r="M971" s="550"/>
      <c r="N971" s="550"/>
      <c r="O971" s="550"/>
      <c r="P971" s="550"/>
      <c r="Q971" s="550"/>
      <c r="R971" s="550"/>
      <c r="S971" s="550"/>
      <c r="T971" s="550"/>
      <c r="U971" s="550"/>
      <c r="V971" s="550"/>
      <c r="W971" s="550"/>
      <c r="X971" s="550"/>
      <c r="Y971" s="550"/>
      <c r="Z971" s="550"/>
    </row>
    <row r="972" ht="14.25" customHeight="1">
      <c r="A972" s="550"/>
      <c r="B972" s="550"/>
      <c r="C972" s="550"/>
      <c r="D972" s="550"/>
      <c r="E972" s="550"/>
      <c r="F972" s="550"/>
      <c r="G972" s="550"/>
      <c r="H972" s="550"/>
      <c r="I972" s="550"/>
      <c r="J972" s="550"/>
      <c r="K972" s="550"/>
      <c r="L972" s="550"/>
      <c r="M972" s="550"/>
      <c r="N972" s="550"/>
      <c r="O972" s="550"/>
      <c r="P972" s="550"/>
      <c r="Q972" s="550"/>
      <c r="R972" s="550"/>
      <c r="S972" s="550"/>
      <c r="T972" s="550"/>
      <c r="U972" s="550"/>
      <c r="V972" s="550"/>
      <c r="W972" s="550"/>
      <c r="X972" s="550"/>
      <c r="Y972" s="550"/>
      <c r="Z972" s="550"/>
    </row>
    <row r="973" ht="14.25" customHeight="1">
      <c r="A973" s="550"/>
      <c r="B973" s="550"/>
      <c r="C973" s="550"/>
      <c r="D973" s="550"/>
      <c r="E973" s="550"/>
      <c r="F973" s="550"/>
      <c r="G973" s="550"/>
      <c r="H973" s="550"/>
      <c r="I973" s="550"/>
      <c r="J973" s="550"/>
      <c r="K973" s="550"/>
      <c r="L973" s="550"/>
      <c r="M973" s="550"/>
      <c r="N973" s="550"/>
      <c r="O973" s="550"/>
      <c r="P973" s="550"/>
      <c r="Q973" s="550"/>
      <c r="R973" s="550"/>
      <c r="S973" s="550"/>
      <c r="T973" s="550"/>
      <c r="U973" s="550"/>
      <c r="V973" s="550"/>
      <c r="W973" s="550"/>
      <c r="X973" s="550"/>
      <c r="Y973" s="550"/>
      <c r="Z973" s="550"/>
    </row>
    <row r="974" ht="14.25" customHeight="1">
      <c r="A974" s="550"/>
      <c r="B974" s="550"/>
      <c r="C974" s="550"/>
      <c r="D974" s="550"/>
      <c r="E974" s="550"/>
      <c r="F974" s="550"/>
      <c r="G974" s="550"/>
      <c r="H974" s="550"/>
      <c r="I974" s="550"/>
      <c r="J974" s="550"/>
      <c r="K974" s="550"/>
      <c r="L974" s="550"/>
      <c r="M974" s="550"/>
      <c r="N974" s="550"/>
      <c r="O974" s="550"/>
      <c r="P974" s="550"/>
      <c r="Q974" s="550"/>
      <c r="R974" s="550"/>
      <c r="S974" s="550"/>
      <c r="T974" s="550"/>
      <c r="U974" s="550"/>
      <c r="V974" s="550"/>
      <c r="W974" s="550"/>
      <c r="X974" s="550"/>
      <c r="Y974" s="550"/>
      <c r="Z974" s="550"/>
    </row>
    <row r="975" ht="14.25" customHeight="1">
      <c r="A975" s="550"/>
      <c r="B975" s="550"/>
      <c r="C975" s="550"/>
      <c r="D975" s="550"/>
      <c r="E975" s="550"/>
      <c r="F975" s="550"/>
      <c r="G975" s="550"/>
      <c r="H975" s="550"/>
      <c r="I975" s="550"/>
      <c r="J975" s="550"/>
      <c r="K975" s="550"/>
      <c r="L975" s="550"/>
      <c r="M975" s="550"/>
      <c r="N975" s="550"/>
      <c r="O975" s="550"/>
      <c r="P975" s="550"/>
      <c r="Q975" s="550"/>
      <c r="R975" s="550"/>
      <c r="S975" s="550"/>
      <c r="T975" s="550"/>
      <c r="U975" s="550"/>
      <c r="V975" s="550"/>
      <c r="W975" s="550"/>
      <c r="X975" s="550"/>
      <c r="Y975" s="550"/>
      <c r="Z975" s="550"/>
    </row>
    <row r="976" ht="14.25" customHeight="1">
      <c r="A976" s="550"/>
      <c r="B976" s="550"/>
      <c r="C976" s="550"/>
      <c r="D976" s="550"/>
      <c r="E976" s="550"/>
      <c r="F976" s="550"/>
      <c r="G976" s="550"/>
      <c r="H976" s="550"/>
      <c r="I976" s="550"/>
      <c r="J976" s="550"/>
      <c r="K976" s="550"/>
      <c r="L976" s="550"/>
      <c r="M976" s="550"/>
      <c r="N976" s="550"/>
      <c r="O976" s="550"/>
      <c r="P976" s="550"/>
      <c r="Q976" s="550"/>
      <c r="R976" s="550"/>
      <c r="S976" s="550"/>
      <c r="T976" s="550"/>
      <c r="U976" s="550"/>
      <c r="V976" s="550"/>
      <c r="W976" s="550"/>
      <c r="X976" s="550"/>
      <c r="Y976" s="550"/>
      <c r="Z976" s="550"/>
    </row>
    <row r="977" ht="14.25" customHeight="1">
      <c r="A977" s="550"/>
      <c r="B977" s="550"/>
      <c r="C977" s="550"/>
      <c r="D977" s="550"/>
      <c r="E977" s="550"/>
      <c r="F977" s="550"/>
      <c r="G977" s="550"/>
      <c r="H977" s="550"/>
      <c r="I977" s="550"/>
      <c r="J977" s="550"/>
      <c r="K977" s="550"/>
      <c r="L977" s="550"/>
      <c r="M977" s="550"/>
      <c r="N977" s="550"/>
      <c r="O977" s="550"/>
      <c r="P977" s="550"/>
      <c r="Q977" s="550"/>
      <c r="R977" s="550"/>
      <c r="S977" s="550"/>
      <c r="T977" s="550"/>
      <c r="U977" s="550"/>
      <c r="V977" s="550"/>
      <c r="W977" s="550"/>
      <c r="X977" s="550"/>
      <c r="Y977" s="550"/>
      <c r="Z977" s="550"/>
    </row>
    <row r="978" ht="14.25" customHeight="1">
      <c r="A978" s="550"/>
      <c r="B978" s="550"/>
      <c r="C978" s="550"/>
      <c r="D978" s="550"/>
      <c r="E978" s="550"/>
      <c r="F978" s="550"/>
      <c r="G978" s="550"/>
      <c r="H978" s="550"/>
      <c r="I978" s="550"/>
      <c r="J978" s="550"/>
      <c r="K978" s="550"/>
      <c r="L978" s="550"/>
      <c r="M978" s="550"/>
      <c r="N978" s="550"/>
      <c r="O978" s="550"/>
      <c r="P978" s="550"/>
      <c r="Q978" s="550"/>
      <c r="R978" s="550"/>
      <c r="S978" s="550"/>
      <c r="T978" s="550"/>
      <c r="U978" s="550"/>
      <c r="V978" s="550"/>
      <c r="W978" s="550"/>
      <c r="X978" s="550"/>
      <c r="Y978" s="550"/>
      <c r="Z978" s="550"/>
    </row>
    <row r="979" ht="14.25" customHeight="1">
      <c r="A979" s="550"/>
      <c r="B979" s="550"/>
      <c r="C979" s="550"/>
      <c r="D979" s="550"/>
      <c r="E979" s="550"/>
      <c r="F979" s="550"/>
      <c r="G979" s="550"/>
      <c r="H979" s="550"/>
      <c r="I979" s="550"/>
      <c r="J979" s="550"/>
      <c r="K979" s="550"/>
      <c r="L979" s="550"/>
      <c r="M979" s="550"/>
      <c r="N979" s="550"/>
      <c r="O979" s="550"/>
      <c r="P979" s="550"/>
      <c r="Q979" s="550"/>
      <c r="R979" s="550"/>
      <c r="S979" s="550"/>
      <c r="T979" s="550"/>
      <c r="U979" s="550"/>
      <c r="V979" s="550"/>
      <c r="W979" s="550"/>
      <c r="X979" s="550"/>
      <c r="Y979" s="550"/>
      <c r="Z979" s="550"/>
    </row>
    <row r="980" ht="14.25" customHeight="1">
      <c r="A980" s="550"/>
      <c r="B980" s="550"/>
      <c r="C980" s="550"/>
      <c r="D980" s="550"/>
      <c r="E980" s="550"/>
      <c r="F980" s="550"/>
      <c r="G980" s="550"/>
      <c r="H980" s="550"/>
      <c r="I980" s="550"/>
      <c r="J980" s="550"/>
      <c r="K980" s="550"/>
      <c r="L980" s="550"/>
      <c r="M980" s="550"/>
      <c r="N980" s="550"/>
      <c r="O980" s="550"/>
      <c r="P980" s="550"/>
      <c r="Q980" s="550"/>
      <c r="R980" s="550"/>
      <c r="S980" s="550"/>
      <c r="T980" s="550"/>
      <c r="U980" s="550"/>
      <c r="V980" s="550"/>
      <c r="W980" s="550"/>
      <c r="X980" s="550"/>
      <c r="Y980" s="550"/>
      <c r="Z980" s="550"/>
    </row>
    <row r="981" ht="14.25" customHeight="1">
      <c r="A981" s="550"/>
      <c r="B981" s="550"/>
      <c r="C981" s="550"/>
      <c r="D981" s="550"/>
      <c r="E981" s="550"/>
      <c r="F981" s="550"/>
      <c r="G981" s="550"/>
      <c r="H981" s="550"/>
      <c r="I981" s="550"/>
      <c r="J981" s="550"/>
      <c r="K981" s="550"/>
      <c r="L981" s="550"/>
      <c r="M981" s="550"/>
      <c r="N981" s="550"/>
      <c r="O981" s="550"/>
      <c r="P981" s="550"/>
      <c r="Q981" s="550"/>
      <c r="R981" s="550"/>
      <c r="S981" s="550"/>
      <c r="T981" s="550"/>
      <c r="U981" s="550"/>
      <c r="V981" s="550"/>
      <c r="W981" s="550"/>
      <c r="X981" s="550"/>
      <c r="Y981" s="550"/>
      <c r="Z981" s="550"/>
    </row>
    <row r="982" ht="14.25" customHeight="1">
      <c r="A982" s="550"/>
      <c r="B982" s="550"/>
      <c r="C982" s="550"/>
      <c r="D982" s="550"/>
      <c r="E982" s="550"/>
      <c r="F982" s="550"/>
      <c r="G982" s="550"/>
      <c r="H982" s="550"/>
      <c r="I982" s="550"/>
      <c r="J982" s="550"/>
      <c r="K982" s="550"/>
      <c r="L982" s="550"/>
      <c r="M982" s="550"/>
      <c r="N982" s="550"/>
      <c r="O982" s="550"/>
      <c r="P982" s="550"/>
      <c r="Q982" s="550"/>
      <c r="R982" s="550"/>
      <c r="S982" s="550"/>
      <c r="T982" s="550"/>
      <c r="U982" s="550"/>
      <c r="V982" s="550"/>
      <c r="W982" s="550"/>
      <c r="X982" s="550"/>
      <c r="Y982" s="550"/>
      <c r="Z982" s="550"/>
    </row>
    <row r="983" ht="14.25" customHeight="1">
      <c r="A983" s="550"/>
      <c r="B983" s="550"/>
      <c r="C983" s="550"/>
      <c r="D983" s="550"/>
      <c r="E983" s="550"/>
      <c r="F983" s="550"/>
      <c r="G983" s="550"/>
      <c r="H983" s="550"/>
      <c r="I983" s="550"/>
      <c r="J983" s="550"/>
      <c r="K983" s="550"/>
      <c r="L983" s="550"/>
      <c r="M983" s="550"/>
      <c r="N983" s="550"/>
      <c r="O983" s="550"/>
      <c r="P983" s="550"/>
      <c r="Q983" s="550"/>
      <c r="R983" s="550"/>
      <c r="S983" s="550"/>
      <c r="T983" s="550"/>
      <c r="U983" s="550"/>
      <c r="V983" s="550"/>
      <c r="W983" s="550"/>
      <c r="X983" s="550"/>
      <c r="Y983" s="550"/>
      <c r="Z983" s="550"/>
    </row>
    <row r="984" ht="14.25" customHeight="1">
      <c r="A984" s="550"/>
      <c r="B984" s="550"/>
      <c r="C984" s="550"/>
      <c r="D984" s="550"/>
      <c r="E984" s="550"/>
      <c r="F984" s="550"/>
      <c r="G984" s="550"/>
      <c r="H984" s="550"/>
      <c r="I984" s="550"/>
      <c r="J984" s="550"/>
      <c r="K984" s="550"/>
      <c r="L984" s="550"/>
      <c r="M984" s="550"/>
      <c r="N984" s="550"/>
      <c r="O984" s="550"/>
      <c r="P984" s="550"/>
      <c r="Q984" s="550"/>
      <c r="R984" s="550"/>
      <c r="S984" s="550"/>
      <c r="T984" s="550"/>
      <c r="U984" s="550"/>
      <c r="V984" s="550"/>
      <c r="W984" s="550"/>
      <c r="X984" s="550"/>
      <c r="Y984" s="550"/>
      <c r="Z984" s="550"/>
    </row>
    <row r="985" ht="14.25" customHeight="1">
      <c r="A985" s="550"/>
      <c r="B985" s="550"/>
      <c r="C985" s="550"/>
      <c r="D985" s="550"/>
      <c r="E985" s="550"/>
      <c r="F985" s="550"/>
      <c r="G985" s="550"/>
      <c r="H985" s="550"/>
      <c r="I985" s="550"/>
      <c r="J985" s="550"/>
      <c r="K985" s="550"/>
      <c r="L985" s="550"/>
      <c r="M985" s="550"/>
      <c r="N985" s="550"/>
      <c r="O985" s="550"/>
      <c r="P985" s="550"/>
      <c r="Q985" s="550"/>
      <c r="R985" s="550"/>
      <c r="S985" s="550"/>
      <c r="T985" s="550"/>
      <c r="U985" s="550"/>
      <c r="V985" s="550"/>
      <c r="W985" s="550"/>
      <c r="X985" s="550"/>
      <c r="Y985" s="550"/>
      <c r="Z985" s="550"/>
    </row>
    <row r="986" ht="14.25" customHeight="1">
      <c r="A986" s="550"/>
      <c r="B986" s="550"/>
      <c r="C986" s="550"/>
      <c r="D986" s="550"/>
      <c r="E986" s="550"/>
      <c r="F986" s="550"/>
      <c r="G986" s="550"/>
      <c r="H986" s="550"/>
      <c r="I986" s="550"/>
      <c r="J986" s="550"/>
      <c r="K986" s="550"/>
      <c r="L986" s="550"/>
      <c r="M986" s="550"/>
      <c r="N986" s="550"/>
      <c r="O986" s="550"/>
      <c r="P986" s="550"/>
      <c r="Q986" s="550"/>
      <c r="R986" s="550"/>
      <c r="S986" s="550"/>
      <c r="T986" s="550"/>
      <c r="U986" s="550"/>
      <c r="V986" s="550"/>
      <c r="W986" s="550"/>
      <c r="X986" s="550"/>
      <c r="Y986" s="550"/>
      <c r="Z986" s="550"/>
    </row>
    <row r="987" ht="14.25" customHeight="1">
      <c r="A987" s="550"/>
      <c r="B987" s="550"/>
      <c r="C987" s="550"/>
      <c r="D987" s="550"/>
      <c r="E987" s="550"/>
      <c r="F987" s="550"/>
      <c r="G987" s="550"/>
      <c r="H987" s="550"/>
      <c r="I987" s="550"/>
      <c r="J987" s="550"/>
      <c r="K987" s="550"/>
      <c r="L987" s="550"/>
      <c r="M987" s="550"/>
      <c r="N987" s="550"/>
      <c r="O987" s="550"/>
      <c r="P987" s="550"/>
      <c r="Q987" s="550"/>
      <c r="R987" s="550"/>
      <c r="S987" s="550"/>
      <c r="T987" s="550"/>
      <c r="U987" s="550"/>
      <c r="V987" s="550"/>
      <c r="W987" s="550"/>
      <c r="X987" s="550"/>
      <c r="Y987" s="550"/>
      <c r="Z987" s="550"/>
    </row>
    <row r="988" ht="14.25" customHeight="1">
      <c r="A988" s="550"/>
      <c r="B988" s="550"/>
      <c r="C988" s="550"/>
      <c r="D988" s="550"/>
      <c r="E988" s="550"/>
      <c r="F988" s="550"/>
      <c r="G988" s="550"/>
      <c r="H988" s="550"/>
      <c r="I988" s="550"/>
      <c r="J988" s="550"/>
      <c r="K988" s="550"/>
      <c r="L988" s="550"/>
      <c r="M988" s="550"/>
      <c r="N988" s="550"/>
      <c r="O988" s="550"/>
      <c r="P988" s="550"/>
      <c r="Q988" s="550"/>
      <c r="R988" s="550"/>
      <c r="S988" s="550"/>
      <c r="T988" s="550"/>
      <c r="U988" s="550"/>
      <c r="V988" s="550"/>
      <c r="W988" s="550"/>
      <c r="X988" s="550"/>
      <c r="Y988" s="550"/>
      <c r="Z988" s="550"/>
    </row>
    <row r="989" ht="14.25" customHeight="1">
      <c r="A989" s="550"/>
      <c r="B989" s="550"/>
      <c r="C989" s="550"/>
      <c r="D989" s="550"/>
      <c r="E989" s="550"/>
      <c r="F989" s="550"/>
      <c r="G989" s="550"/>
      <c r="H989" s="550"/>
      <c r="I989" s="550"/>
      <c r="J989" s="550"/>
      <c r="K989" s="550"/>
      <c r="L989" s="550"/>
      <c r="M989" s="550"/>
      <c r="N989" s="550"/>
      <c r="O989" s="550"/>
      <c r="P989" s="550"/>
      <c r="Q989" s="550"/>
      <c r="R989" s="550"/>
      <c r="S989" s="550"/>
      <c r="T989" s="550"/>
      <c r="U989" s="550"/>
      <c r="V989" s="550"/>
      <c r="W989" s="550"/>
      <c r="X989" s="550"/>
      <c r="Y989" s="550"/>
      <c r="Z989" s="550"/>
    </row>
    <row r="990" ht="14.25" customHeight="1">
      <c r="A990" s="550"/>
      <c r="B990" s="550"/>
      <c r="C990" s="550"/>
      <c r="D990" s="550"/>
      <c r="E990" s="550"/>
      <c r="F990" s="550"/>
      <c r="G990" s="550"/>
      <c r="H990" s="550"/>
      <c r="I990" s="550"/>
      <c r="J990" s="550"/>
      <c r="K990" s="550"/>
      <c r="L990" s="550"/>
      <c r="M990" s="550"/>
      <c r="N990" s="550"/>
      <c r="O990" s="550"/>
      <c r="P990" s="550"/>
      <c r="Q990" s="550"/>
      <c r="R990" s="550"/>
      <c r="S990" s="550"/>
      <c r="T990" s="550"/>
      <c r="U990" s="550"/>
      <c r="V990" s="550"/>
      <c r="W990" s="550"/>
      <c r="X990" s="550"/>
      <c r="Y990" s="550"/>
      <c r="Z990" s="550"/>
    </row>
    <row r="991" ht="14.25" customHeight="1">
      <c r="A991" s="550"/>
      <c r="B991" s="550"/>
      <c r="C991" s="550"/>
      <c r="D991" s="550"/>
      <c r="E991" s="550"/>
      <c r="F991" s="550"/>
      <c r="G991" s="550"/>
      <c r="H991" s="550"/>
      <c r="I991" s="550"/>
      <c r="J991" s="550"/>
      <c r="K991" s="550"/>
      <c r="L991" s="550"/>
      <c r="M991" s="550"/>
      <c r="N991" s="550"/>
      <c r="O991" s="550"/>
      <c r="P991" s="550"/>
      <c r="Q991" s="550"/>
      <c r="R991" s="550"/>
      <c r="S991" s="550"/>
      <c r="T991" s="550"/>
      <c r="U991" s="550"/>
      <c r="V991" s="550"/>
      <c r="W991" s="550"/>
      <c r="X991" s="550"/>
      <c r="Y991" s="550"/>
      <c r="Z991" s="550"/>
    </row>
    <row r="992" ht="14.25" customHeight="1">
      <c r="A992" s="550"/>
      <c r="B992" s="550"/>
      <c r="C992" s="550"/>
      <c r="D992" s="550"/>
      <c r="E992" s="550"/>
      <c r="F992" s="550"/>
      <c r="G992" s="550"/>
      <c r="H992" s="550"/>
      <c r="I992" s="550"/>
      <c r="J992" s="550"/>
      <c r="K992" s="550"/>
      <c r="L992" s="550"/>
      <c r="M992" s="550"/>
      <c r="N992" s="550"/>
      <c r="O992" s="550"/>
      <c r="P992" s="550"/>
      <c r="Q992" s="550"/>
      <c r="R992" s="550"/>
      <c r="S992" s="550"/>
      <c r="T992" s="550"/>
      <c r="U992" s="550"/>
      <c r="V992" s="550"/>
      <c r="W992" s="550"/>
      <c r="X992" s="550"/>
      <c r="Y992" s="550"/>
      <c r="Z992" s="550"/>
    </row>
    <row r="993" ht="14.25" customHeight="1">
      <c r="A993" s="550"/>
      <c r="B993" s="550"/>
      <c r="C993" s="550"/>
      <c r="D993" s="550"/>
      <c r="E993" s="550"/>
      <c r="F993" s="550"/>
      <c r="G993" s="550"/>
      <c r="H993" s="550"/>
      <c r="I993" s="550"/>
      <c r="J993" s="550"/>
      <c r="K993" s="550"/>
      <c r="L993" s="550"/>
      <c r="M993" s="550"/>
      <c r="N993" s="550"/>
      <c r="O993" s="550"/>
      <c r="P993" s="550"/>
      <c r="Q993" s="550"/>
      <c r="R993" s="550"/>
      <c r="S993" s="550"/>
      <c r="T993" s="550"/>
      <c r="U993" s="550"/>
      <c r="V993" s="550"/>
      <c r="W993" s="550"/>
      <c r="X993" s="550"/>
      <c r="Y993" s="550"/>
      <c r="Z993" s="550"/>
    </row>
    <row r="994" ht="14.25" customHeight="1">
      <c r="A994" s="550"/>
      <c r="B994" s="550"/>
      <c r="C994" s="550"/>
      <c r="D994" s="550"/>
      <c r="E994" s="550"/>
      <c r="F994" s="550"/>
      <c r="G994" s="550"/>
      <c r="H994" s="550"/>
      <c r="I994" s="550"/>
      <c r="J994" s="550"/>
      <c r="K994" s="550"/>
      <c r="L994" s="550"/>
      <c r="M994" s="550"/>
      <c r="N994" s="550"/>
      <c r="O994" s="550"/>
      <c r="P994" s="550"/>
      <c r="Q994" s="550"/>
      <c r="R994" s="550"/>
      <c r="S994" s="550"/>
      <c r="T994" s="550"/>
      <c r="U994" s="550"/>
      <c r="V994" s="550"/>
      <c r="W994" s="550"/>
      <c r="X994" s="550"/>
      <c r="Y994" s="550"/>
      <c r="Z994" s="550"/>
    </row>
    <row r="995" ht="14.25" customHeight="1">
      <c r="A995" s="550"/>
      <c r="B995" s="550"/>
      <c r="C995" s="550"/>
      <c r="D995" s="550"/>
      <c r="E995" s="550"/>
      <c r="F995" s="550"/>
      <c r="G995" s="550"/>
      <c r="H995" s="550"/>
      <c r="I995" s="550"/>
      <c r="J995" s="550"/>
      <c r="K995" s="550"/>
      <c r="L995" s="550"/>
      <c r="M995" s="550"/>
      <c r="N995" s="550"/>
      <c r="O995" s="550"/>
      <c r="P995" s="550"/>
      <c r="Q995" s="550"/>
      <c r="R995" s="550"/>
      <c r="S995" s="550"/>
      <c r="T995" s="550"/>
      <c r="U995" s="550"/>
      <c r="V995" s="550"/>
      <c r="W995" s="550"/>
      <c r="X995" s="550"/>
      <c r="Y995" s="550"/>
      <c r="Z995" s="550"/>
    </row>
    <row r="996" ht="14.25" customHeight="1">
      <c r="A996" s="550"/>
      <c r="B996" s="550"/>
      <c r="C996" s="550"/>
      <c r="D996" s="550"/>
      <c r="E996" s="550"/>
      <c r="F996" s="550"/>
      <c r="G996" s="550"/>
      <c r="H996" s="550"/>
      <c r="I996" s="550"/>
      <c r="J996" s="550"/>
      <c r="K996" s="550"/>
      <c r="L996" s="550"/>
      <c r="M996" s="550"/>
      <c r="N996" s="550"/>
      <c r="O996" s="550"/>
      <c r="P996" s="550"/>
      <c r="Q996" s="550"/>
      <c r="R996" s="550"/>
      <c r="S996" s="550"/>
      <c r="T996" s="550"/>
      <c r="U996" s="550"/>
      <c r="V996" s="550"/>
      <c r="W996" s="550"/>
      <c r="X996" s="550"/>
      <c r="Y996" s="550"/>
      <c r="Z996" s="550"/>
    </row>
    <row r="997" ht="14.25" customHeight="1">
      <c r="A997" s="550"/>
      <c r="B997" s="550"/>
      <c r="C997" s="550"/>
      <c r="D997" s="550"/>
      <c r="E997" s="550"/>
      <c r="F997" s="550"/>
      <c r="G997" s="550"/>
      <c r="H997" s="550"/>
      <c r="I997" s="550"/>
      <c r="J997" s="550"/>
      <c r="K997" s="550"/>
      <c r="L997" s="550"/>
      <c r="M997" s="550"/>
      <c r="N997" s="550"/>
      <c r="O997" s="550"/>
      <c r="P997" s="550"/>
      <c r="Q997" s="550"/>
      <c r="R997" s="550"/>
      <c r="S997" s="550"/>
      <c r="T997" s="550"/>
      <c r="U997" s="550"/>
      <c r="V997" s="550"/>
      <c r="W997" s="550"/>
      <c r="X997" s="550"/>
      <c r="Y997" s="550"/>
      <c r="Z997" s="550"/>
    </row>
    <row r="998" ht="14.25" customHeight="1">
      <c r="A998" s="550"/>
      <c r="B998" s="550"/>
      <c r="C998" s="550"/>
      <c r="D998" s="550"/>
      <c r="E998" s="550"/>
      <c r="F998" s="550"/>
      <c r="G998" s="550"/>
      <c r="H998" s="550"/>
      <c r="I998" s="550"/>
      <c r="J998" s="550"/>
      <c r="K998" s="550"/>
      <c r="L998" s="550"/>
      <c r="M998" s="550"/>
      <c r="N998" s="550"/>
      <c r="O998" s="550"/>
      <c r="P998" s="550"/>
      <c r="Q998" s="550"/>
      <c r="R998" s="550"/>
      <c r="S998" s="550"/>
      <c r="T998" s="550"/>
      <c r="U998" s="550"/>
      <c r="V998" s="550"/>
      <c r="W998" s="550"/>
      <c r="X998" s="550"/>
      <c r="Y998" s="550"/>
      <c r="Z998" s="550"/>
    </row>
    <row r="999" ht="14.25" customHeight="1">
      <c r="A999" s="550"/>
      <c r="B999" s="550"/>
      <c r="C999" s="550"/>
      <c r="D999" s="550"/>
      <c r="E999" s="550"/>
      <c r="F999" s="550"/>
      <c r="G999" s="550"/>
      <c r="H999" s="550"/>
      <c r="I999" s="550"/>
      <c r="J999" s="550"/>
      <c r="K999" s="550"/>
      <c r="L999" s="550"/>
      <c r="M999" s="550"/>
      <c r="N999" s="550"/>
      <c r="O999" s="550"/>
      <c r="P999" s="550"/>
      <c r="Q999" s="550"/>
      <c r="R999" s="550"/>
      <c r="S999" s="550"/>
      <c r="T999" s="550"/>
      <c r="U999" s="550"/>
      <c r="V999" s="550"/>
      <c r="W999" s="550"/>
      <c r="X999" s="550"/>
      <c r="Y999" s="550"/>
      <c r="Z999" s="550"/>
    </row>
    <row r="1000" ht="14.25" customHeight="1">
      <c r="A1000" s="550"/>
      <c r="B1000" s="550"/>
      <c r="C1000" s="550"/>
      <c r="D1000" s="550"/>
      <c r="E1000" s="550"/>
      <c r="F1000" s="550"/>
      <c r="G1000" s="550"/>
      <c r="H1000" s="550"/>
      <c r="I1000" s="550"/>
      <c r="J1000" s="550"/>
      <c r="K1000" s="550"/>
      <c r="L1000" s="550"/>
      <c r="M1000" s="550"/>
      <c r="N1000" s="550"/>
      <c r="O1000" s="550"/>
      <c r="P1000" s="550"/>
      <c r="Q1000" s="550"/>
      <c r="R1000" s="550"/>
      <c r="S1000" s="550"/>
      <c r="T1000" s="550"/>
      <c r="U1000" s="550"/>
      <c r="V1000" s="550"/>
      <c r="W1000" s="550"/>
      <c r="X1000" s="550"/>
      <c r="Y1000" s="550"/>
      <c r="Z1000" s="550"/>
    </row>
  </sheetData>
  <mergeCells count="7">
    <mergeCell ref="J2:J3"/>
    <mergeCell ref="L2:L3"/>
    <mergeCell ref="C6:C10"/>
    <mergeCell ref="D6:E6"/>
    <mergeCell ref="D7:E7"/>
    <mergeCell ref="D8:E8"/>
    <mergeCell ref="D9:E9"/>
  </mergeCells>
  <conditionalFormatting sqref="D5">
    <cfRule type="cellIs" dxfId="5" priority="1" operator="equal">
      <formula>$H$7</formula>
    </cfRule>
  </conditionalFormatting>
  <conditionalFormatting sqref="D5">
    <cfRule type="cellIs" dxfId="2" priority="2" operator="equal">
      <formula>$H$8</formula>
    </cfRule>
  </conditionalFormatting>
  <conditionalFormatting sqref="D5">
    <cfRule type="cellIs" dxfId="6" priority="3" operator="equal">
      <formula>$H$9</formula>
    </cfRule>
  </conditionalFormatting>
  <conditionalFormatting sqref="H7">
    <cfRule type="cellIs" dxfId="5" priority="4" operator="equal">
      <formula>$H$7</formula>
    </cfRule>
  </conditionalFormatting>
  <conditionalFormatting sqref="H7">
    <cfRule type="cellIs" dxfId="2" priority="5" operator="equal">
      <formula>$H$8</formula>
    </cfRule>
  </conditionalFormatting>
  <conditionalFormatting sqref="H7">
    <cfRule type="cellIs" dxfId="6" priority="6" operator="equal">
      <formula>$H$9</formula>
    </cfRule>
  </conditionalFormatting>
  <conditionalFormatting sqref="H8:H9">
    <cfRule type="containsText" dxfId="0" priority="7" operator="containsText" text="Supak">
      <formula>NOT(ISERROR(SEARCH(("Supak"),(H8))))</formula>
    </cfRule>
  </conditionalFormatting>
  <conditionalFormatting sqref="H8:H9">
    <cfRule type="containsText" dxfId="1" priority="8" operator="containsText" text="Supak">
      <formula>NOT(ISERROR(SEARCH(("Supak"),(H8))))</formula>
    </cfRule>
  </conditionalFormatting>
  <conditionalFormatting sqref="H8:H9">
    <cfRule type="containsText" dxfId="2" priority="9" operator="containsText" text="Manee">
      <formula>NOT(ISERROR(SEARCH(("Manee"),(H8))))</formula>
    </cfRule>
  </conditionalFormatting>
  <conditionalFormatting sqref="H8:H9">
    <cfRule type="containsText" dxfId="3" priority="10" operator="containsText" text="Areeya">
      <formula>NOT(ISERROR(SEARCH(("Areeya"),(H8))))</formula>
    </cfRule>
  </conditionalFormatting>
  <conditionalFormatting sqref="J4">
    <cfRule type="cellIs" dxfId="5" priority="11" operator="equal">
      <formula>$H$7</formula>
    </cfRule>
  </conditionalFormatting>
  <conditionalFormatting sqref="J4">
    <cfRule type="cellIs" dxfId="2" priority="12" operator="equal">
      <formula>$H$8</formula>
    </cfRule>
  </conditionalFormatting>
  <conditionalFormatting sqref="J4">
    <cfRule type="cellIs" dxfId="6" priority="13" operator="equal">
      <formula>$H$9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2015-06-17T10:08:43Z</dcterms:created>
  <dc:creator>Ekkachat Saeho</dc:creator>
</cp:coreProperties>
</file>